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etyakov\Downloads\"/>
    </mc:Choice>
  </mc:AlternateContent>
  <bookViews>
    <workbookView xWindow="0" yWindow="0" windowWidth="21840" windowHeight="12330" tabRatio="929" firstSheet="7" activeTab="7"/>
  </bookViews>
  <sheets>
    <sheet name="Лист2" sheetId="36" state="hidden" r:id="rId1"/>
    <sheet name="Об1 (2)" sheetId="35" state="hidden" r:id="rId2"/>
    <sheet name="Об" sheetId="34" state="hidden" r:id="rId3"/>
    <sheet name="Об1" sheetId="29" state="hidden" r:id="rId4"/>
    <sheet name="20-1" sheetId="30" state="hidden" r:id="rId5"/>
    <sheet name="60-19" sheetId="31" state="hidden" r:id="rId6"/>
    <sheet name="ПП1" sheetId="32" state="hidden" r:id="rId7"/>
    <sheet name="Лист1" sheetId="33" r:id="rId8"/>
  </sheets>
  <definedNames>
    <definedName name="_xlnm._FilterDatabase" localSheetId="2" hidden="1">Об!$A$1:$BM$474</definedName>
    <definedName name="_xlnm._FilterDatabase" localSheetId="3" hidden="1">Об1!$A$1:$CH$462</definedName>
    <definedName name="_xlnm._FilterDatabase" localSheetId="1" hidden="1">'Об1 (2)'!$A$1:$CH$315</definedName>
    <definedName name="_xlnm.Print_Area" localSheetId="7">Лист1!$A$1:$D$53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06" i="35" l="1"/>
  <c r="AH305" i="35"/>
  <c r="AH304" i="35"/>
  <c r="AH303" i="35"/>
  <c r="AH302" i="35"/>
  <c r="AH301" i="35"/>
  <c r="AH300" i="35"/>
  <c r="AH299" i="35"/>
  <c r="AH298" i="35"/>
  <c r="AH297" i="35"/>
  <c r="AH296" i="35"/>
  <c r="AH295" i="35"/>
  <c r="AH294" i="35"/>
  <c r="AH293" i="35"/>
  <c r="AH292" i="35"/>
  <c r="AH291" i="35"/>
  <c r="AH290" i="35"/>
  <c r="AH289" i="35"/>
  <c r="AH288" i="35"/>
  <c r="AH287" i="35"/>
  <c r="AH286" i="35"/>
  <c r="AH285" i="35"/>
  <c r="AH284" i="35"/>
  <c r="AH283" i="35"/>
  <c r="AH282" i="35"/>
  <c r="AH281" i="35"/>
  <c r="AH280" i="35"/>
  <c r="AH279" i="35"/>
  <c r="AH278" i="35"/>
  <c r="AH277" i="35"/>
  <c r="AH276" i="35"/>
  <c r="AH275" i="35"/>
  <c r="AH274" i="35"/>
  <c r="AH273" i="35"/>
  <c r="AH272" i="35"/>
  <c r="AH271" i="35"/>
  <c r="AH270" i="35"/>
  <c r="AH269" i="35"/>
  <c r="AH268" i="35"/>
  <c r="AH267" i="35"/>
  <c r="AH266" i="35"/>
  <c r="AH265" i="35"/>
  <c r="AH264" i="35"/>
  <c r="AH263" i="35"/>
  <c r="AH262" i="35"/>
  <c r="AH261" i="35"/>
  <c r="AH260" i="35"/>
  <c r="AH259" i="35"/>
  <c r="AH258" i="35"/>
  <c r="AH257" i="35"/>
  <c r="AH256" i="35"/>
  <c r="AH255" i="35"/>
  <c r="AH254" i="35"/>
  <c r="AH253" i="35"/>
  <c r="AH252" i="35"/>
  <c r="AH251" i="35"/>
  <c r="AH250" i="35"/>
  <c r="AH249" i="35"/>
  <c r="AH248" i="35"/>
  <c r="AH247" i="35"/>
  <c r="AH246" i="35"/>
  <c r="AH245" i="35"/>
  <c r="AH244" i="35"/>
  <c r="AH243" i="35"/>
  <c r="AH242" i="35"/>
  <c r="AH241" i="35"/>
  <c r="AH240" i="35"/>
  <c r="AH239" i="35"/>
  <c r="AH238" i="35"/>
  <c r="AH237" i="35"/>
  <c r="AH236" i="35"/>
  <c r="AH235" i="35"/>
  <c r="AH234" i="35"/>
  <c r="AH233" i="35"/>
  <c r="AH232" i="35"/>
  <c r="AH231" i="35"/>
  <c r="AH230" i="35"/>
  <c r="AH229" i="35"/>
  <c r="AH228" i="35"/>
  <c r="AH227" i="35"/>
  <c r="AH226" i="35"/>
  <c r="AH225" i="35"/>
  <c r="AH224" i="35"/>
  <c r="AH223" i="35"/>
  <c r="AH222" i="35"/>
  <c r="AH221" i="35"/>
  <c r="AH220" i="35"/>
  <c r="AH219" i="35"/>
  <c r="AH218" i="35"/>
  <c r="AH217" i="35"/>
  <c r="AH216" i="35"/>
  <c r="AH215" i="35"/>
  <c r="AH214" i="35"/>
  <c r="AH213" i="35"/>
  <c r="AH212" i="35"/>
  <c r="AH211" i="35"/>
  <c r="AH210" i="35"/>
  <c r="AH209" i="35"/>
  <c r="AH208" i="35"/>
  <c r="AH207" i="35"/>
  <c r="AH206" i="35"/>
  <c r="AH205" i="35"/>
  <c r="AH204" i="35"/>
  <c r="AH203" i="35"/>
  <c r="AH202" i="35"/>
  <c r="AH201" i="35"/>
  <c r="AH200" i="35"/>
  <c r="AH199" i="35"/>
  <c r="AH198" i="35"/>
  <c r="AH197" i="35"/>
  <c r="AH196" i="35"/>
  <c r="AH195" i="35"/>
  <c r="AH194" i="35"/>
  <c r="AH193" i="35"/>
  <c r="AH192" i="35"/>
  <c r="AH191" i="35"/>
  <c r="AH190" i="35"/>
  <c r="AH189" i="35"/>
  <c r="AH188" i="35"/>
  <c r="AH187" i="35"/>
  <c r="AH186" i="35"/>
  <c r="AH185" i="35"/>
  <c r="AH184" i="35"/>
  <c r="AH183" i="35"/>
  <c r="AH182" i="35"/>
  <c r="AH181" i="35"/>
  <c r="AH180" i="35"/>
  <c r="AH179" i="35"/>
  <c r="AH178" i="35"/>
  <c r="AH177" i="35"/>
  <c r="AH176" i="35"/>
  <c r="AH175" i="35"/>
  <c r="AH174" i="35"/>
  <c r="AH173" i="35"/>
  <c r="AH172" i="35"/>
  <c r="AH171" i="35"/>
  <c r="AH170" i="35"/>
  <c r="AH169" i="35"/>
  <c r="AH168" i="35"/>
  <c r="AH167" i="35"/>
  <c r="AH166" i="35"/>
  <c r="AH165" i="35"/>
  <c r="AH164" i="35"/>
  <c r="AH163" i="35"/>
  <c r="AH162" i="35"/>
  <c r="AH161" i="35"/>
  <c r="AH160" i="35"/>
  <c r="AH159" i="35"/>
  <c r="AH158" i="35"/>
  <c r="AH157" i="35"/>
  <c r="AH156" i="35"/>
  <c r="AH155" i="35"/>
  <c r="AH154" i="35"/>
  <c r="AH153" i="35"/>
  <c r="AH152" i="35"/>
  <c r="AH151" i="35"/>
  <c r="AH150" i="35"/>
  <c r="AH149" i="35"/>
  <c r="AH148" i="35"/>
  <c r="AH147" i="35"/>
  <c r="AH146" i="35"/>
  <c r="AH145" i="35"/>
  <c r="AH144" i="35"/>
  <c r="AH143" i="35"/>
  <c r="AH142" i="35"/>
  <c r="AH141" i="35"/>
  <c r="AH140" i="35"/>
  <c r="AH139" i="35"/>
  <c r="AH138" i="35"/>
  <c r="AH137" i="35"/>
  <c r="AH136" i="35"/>
  <c r="AH135" i="35"/>
  <c r="AH134" i="35"/>
  <c r="AH133" i="35"/>
  <c r="AH132" i="35"/>
  <c r="AH131" i="35"/>
  <c r="AH130" i="35"/>
  <c r="AH129" i="35"/>
  <c r="AH128" i="35"/>
  <c r="AH127" i="35"/>
  <c r="AH126" i="35"/>
  <c r="AH125" i="35"/>
  <c r="AH124" i="35"/>
  <c r="AH123" i="35"/>
  <c r="AH122" i="35"/>
  <c r="AH121" i="35"/>
  <c r="AH120" i="35"/>
  <c r="AH119" i="35"/>
  <c r="AH118" i="35"/>
  <c r="AH117" i="35"/>
  <c r="AH116" i="35"/>
  <c r="AH115" i="35"/>
  <c r="AH114" i="35"/>
  <c r="AH113" i="35"/>
  <c r="AH112" i="35"/>
  <c r="AH111" i="35"/>
  <c r="AH110" i="35"/>
  <c r="AH109" i="35"/>
  <c r="AH108" i="35"/>
  <c r="AH107" i="35"/>
  <c r="AH106" i="35"/>
  <c r="AH105" i="35"/>
  <c r="AH104" i="35"/>
  <c r="AH103" i="35"/>
  <c r="AH102" i="35"/>
  <c r="AH101" i="35"/>
  <c r="AH100" i="35"/>
  <c r="AH99" i="35"/>
  <c r="AH98" i="35"/>
  <c r="AH97" i="35"/>
  <c r="AH96" i="35"/>
  <c r="AH95" i="35"/>
  <c r="AH94" i="35"/>
  <c r="AH93" i="35"/>
  <c r="AH92" i="35"/>
  <c r="AH91" i="35"/>
  <c r="AH90" i="35"/>
  <c r="AH89" i="35"/>
  <c r="AH88" i="35"/>
  <c r="AH87" i="35"/>
  <c r="AH86" i="35"/>
  <c r="AH85" i="35"/>
  <c r="AH84" i="35"/>
  <c r="AH83" i="35"/>
  <c r="AH82" i="35"/>
  <c r="AH81" i="35"/>
  <c r="AH80" i="35"/>
  <c r="AH79" i="35"/>
  <c r="AH78" i="35"/>
  <c r="AH77" i="35"/>
  <c r="AH76" i="35"/>
  <c r="AH75" i="35"/>
  <c r="AH74" i="35"/>
  <c r="AH73" i="35"/>
  <c r="AH72" i="35"/>
  <c r="AH71" i="35"/>
  <c r="AH70" i="35"/>
  <c r="AH69" i="35"/>
  <c r="AH68" i="35"/>
  <c r="AH67" i="35"/>
  <c r="AH66" i="35"/>
  <c r="AH65" i="35"/>
  <c r="AH64" i="35"/>
  <c r="AH63" i="35"/>
  <c r="AH62" i="35"/>
  <c r="AH61" i="35"/>
  <c r="AH60" i="35"/>
  <c r="AH59" i="35"/>
  <c r="AH58" i="35"/>
  <c r="AH57" i="35"/>
  <c r="AH56" i="35"/>
  <c r="AH55" i="35"/>
  <c r="AH54" i="35"/>
  <c r="AH53" i="35"/>
  <c r="AH52" i="35"/>
  <c r="AH51" i="35"/>
  <c r="AH50" i="35"/>
  <c r="AH49" i="35"/>
  <c r="AH48" i="35"/>
  <c r="AH47" i="35"/>
  <c r="AH46" i="35"/>
  <c r="AH45" i="35"/>
  <c r="AH44" i="35"/>
  <c r="AH43" i="35"/>
  <c r="AH42" i="35"/>
  <c r="AH41" i="35"/>
  <c r="AH40" i="35"/>
  <c r="AH39" i="35"/>
  <c r="AH38" i="35"/>
  <c r="AH37" i="35"/>
  <c r="AH36" i="35"/>
  <c r="AH35" i="35"/>
  <c r="AH34" i="35"/>
  <c r="AH33" i="35"/>
  <c r="AH32" i="35"/>
  <c r="AH31" i="35"/>
  <c r="AH30" i="35"/>
  <c r="AH29" i="35"/>
  <c r="AH28" i="35"/>
  <c r="AH27" i="35"/>
  <c r="AH26" i="35"/>
  <c r="AH25" i="35"/>
  <c r="AH24" i="35"/>
  <c r="AH23" i="35"/>
  <c r="AH22" i="35"/>
  <c r="AH21" i="35"/>
  <c r="AH20" i="35"/>
  <c r="AH19" i="35"/>
  <c r="AH18" i="35"/>
  <c r="AH17" i="35"/>
  <c r="AH16" i="35"/>
  <c r="AH15" i="35"/>
  <c r="AH14" i="35"/>
  <c r="AH13" i="35"/>
  <c r="AH12" i="35"/>
  <c r="AH11" i="35"/>
  <c r="AH10" i="35"/>
  <c r="AH9" i="35"/>
  <c r="AH8" i="35"/>
  <c r="AH7" i="35"/>
  <c r="AH6" i="35"/>
  <c r="AH5" i="35"/>
  <c r="AH4" i="35"/>
  <c r="AH3" i="35"/>
  <c r="AH2" i="35"/>
  <c r="G306" i="35"/>
  <c r="G305" i="35"/>
  <c r="G304" i="35"/>
  <c r="G303" i="35"/>
  <c r="G302" i="35"/>
  <c r="G301" i="35"/>
  <c r="G300" i="35"/>
  <c r="G299" i="35"/>
  <c r="G298" i="35"/>
  <c r="G297" i="35"/>
  <c r="G296" i="35"/>
  <c r="G295" i="35"/>
  <c r="G294" i="35"/>
  <c r="G293" i="35"/>
  <c r="G292" i="35"/>
  <c r="G291" i="35"/>
  <c r="G290" i="35"/>
  <c r="G289" i="35"/>
  <c r="G288" i="35"/>
  <c r="G287" i="35"/>
  <c r="G286" i="35"/>
  <c r="G285" i="35"/>
  <c r="G284" i="35"/>
  <c r="G283" i="35"/>
  <c r="G282" i="35"/>
  <c r="G281" i="35"/>
  <c r="G280" i="35"/>
  <c r="G279" i="35"/>
  <c r="G278" i="35"/>
  <c r="G277" i="35"/>
  <c r="G276" i="35"/>
  <c r="G275" i="35"/>
  <c r="G274" i="35"/>
  <c r="G273" i="35"/>
  <c r="G272" i="35"/>
  <c r="G271" i="35"/>
  <c r="G270" i="35"/>
  <c r="G269" i="35"/>
  <c r="G268" i="35"/>
  <c r="G267" i="35"/>
  <c r="G266" i="35"/>
  <c r="G265" i="35"/>
  <c r="G264" i="35"/>
  <c r="G263" i="35"/>
  <c r="G262" i="35"/>
  <c r="G261" i="35"/>
  <c r="G260" i="35"/>
  <c r="G259" i="35"/>
  <c r="G258" i="35"/>
  <c r="G257" i="35"/>
  <c r="G256" i="35"/>
  <c r="G255" i="35"/>
  <c r="G254" i="35"/>
  <c r="G253" i="35"/>
  <c r="G252" i="35"/>
  <c r="G251" i="35"/>
  <c r="G250" i="35"/>
  <c r="G249" i="35"/>
  <c r="G248" i="35"/>
  <c r="G247" i="35"/>
  <c r="G246" i="35"/>
  <c r="G245" i="35"/>
  <c r="G244" i="35"/>
  <c r="G243" i="35"/>
  <c r="G242" i="35"/>
  <c r="G241" i="35"/>
  <c r="G240" i="35"/>
  <c r="G239" i="35"/>
  <c r="G238" i="35"/>
  <c r="G237" i="35"/>
  <c r="G236" i="35"/>
  <c r="G235" i="35"/>
  <c r="G234" i="35"/>
  <c r="G233" i="35"/>
  <c r="G232" i="35"/>
  <c r="G231" i="35"/>
  <c r="G230" i="35"/>
  <c r="G229" i="35"/>
  <c r="G228" i="35"/>
  <c r="G227" i="35"/>
  <c r="G226" i="35"/>
  <c r="G225" i="35"/>
  <c r="G224" i="35"/>
  <c r="G223" i="35"/>
  <c r="G222" i="35"/>
  <c r="G221" i="35"/>
  <c r="G220" i="35"/>
  <c r="G219" i="35"/>
  <c r="G218" i="35"/>
  <c r="G217" i="35"/>
  <c r="G216" i="35"/>
  <c r="G215" i="35"/>
  <c r="G214" i="35"/>
  <c r="G213" i="35"/>
  <c r="G212" i="35"/>
  <c r="G211" i="35"/>
  <c r="G210" i="35"/>
  <c r="G209" i="35"/>
  <c r="G208" i="35"/>
  <c r="G207" i="35"/>
  <c r="G206" i="35"/>
  <c r="G205" i="35"/>
  <c r="G204" i="35"/>
  <c r="G203" i="35"/>
  <c r="G202" i="35"/>
  <c r="G201" i="35"/>
  <c r="G200" i="35"/>
  <c r="G199" i="35"/>
  <c r="G198" i="35"/>
  <c r="G197" i="35"/>
  <c r="G196" i="35"/>
  <c r="G195" i="35"/>
  <c r="G194" i="35"/>
  <c r="G193" i="35"/>
  <c r="G192" i="35"/>
  <c r="G191" i="35"/>
  <c r="G190" i="35"/>
  <c r="G189" i="35"/>
  <c r="G188" i="35"/>
  <c r="G187" i="35"/>
  <c r="G186" i="35"/>
  <c r="G185" i="35"/>
  <c r="G184" i="35"/>
  <c r="G183" i="35"/>
  <c r="G182" i="35"/>
  <c r="G181" i="35"/>
  <c r="G180" i="35"/>
  <c r="G179" i="35"/>
  <c r="G178" i="35"/>
  <c r="G177" i="35"/>
  <c r="G176" i="35"/>
  <c r="G175" i="35"/>
  <c r="G174" i="35"/>
  <c r="G173" i="35"/>
  <c r="G172" i="35"/>
  <c r="G171" i="35"/>
  <c r="G170" i="35"/>
  <c r="G169" i="35"/>
  <c r="G168" i="35"/>
  <c r="G167" i="35"/>
  <c r="G166" i="35"/>
  <c r="G165" i="35"/>
  <c r="G164" i="35"/>
  <c r="G163" i="35"/>
  <c r="G162" i="35"/>
  <c r="G161" i="35"/>
  <c r="G160" i="35"/>
  <c r="G159" i="35"/>
  <c r="G158" i="35"/>
  <c r="G157" i="35"/>
  <c r="G156" i="35"/>
  <c r="G155" i="35"/>
  <c r="G154" i="35"/>
  <c r="G153" i="35"/>
  <c r="G152" i="35"/>
  <c r="G151" i="35"/>
  <c r="G150" i="35"/>
  <c r="G149" i="35"/>
  <c r="G148" i="35"/>
  <c r="G147" i="35"/>
  <c r="G146" i="35"/>
  <c r="G145" i="35"/>
  <c r="G144" i="35"/>
  <c r="G143" i="35"/>
  <c r="G142" i="35"/>
  <c r="G141" i="35"/>
  <c r="G140" i="35"/>
  <c r="G139" i="35"/>
  <c r="G138" i="35"/>
  <c r="G137" i="35"/>
  <c r="G136" i="35"/>
  <c r="G135" i="35"/>
  <c r="G134" i="35"/>
  <c r="G133" i="35"/>
  <c r="G132" i="35"/>
  <c r="G131" i="35"/>
  <c r="G130" i="35"/>
  <c r="G129" i="35"/>
  <c r="G128" i="35"/>
  <c r="G127" i="35"/>
  <c r="G126" i="35"/>
  <c r="G125" i="35"/>
  <c r="G124" i="35"/>
  <c r="G123" i="35"/>
  <c r="G122" i="35"/>
  <c r="G121" i="35"/>
  <c r="G120" i="35"/>
  <c r="G119" i="35"/>
  <c r="G118" i="35"/>
  <c r="G117" i="35"/>
  <c r="G116" i="35"/>
  <c r="G115" i="35"/>
  <c r="G114" i="35"/>
  <c r="G113" i="35"/>
  <c r="G112" i="35"/>
  <c r="G111" i="35"/>
  <c r="G110" i="35"/>
  <c r="G109" i="35"/>
  <c r="G108" i="35"/>
  <c r="G107" i="35"/>
  <c r="G106" i="35"/>
  <c r="G105" i="35"/>
  <c r="G104" i="35"/>
  <c r="G103" i="35"/>
  <c r="G102" i="35"/>
  <c r="G101" i="35"/>
  <c r="G100" i="35"/>
  <c r="G99" i="35"/>
  <c r="G98" i="35"/>
  <c r="G97" i="35"/>
  <c r="G96" i="35"/>
  <c r="G95" i="35"/>
  <c r="G94" i="35"/>
  <c r="G93" i="35"/>
  <c r="G92" i="35"/>
  <c r="G91" i="35"/>
  <c r="G90" i="35"/>
  <c r="G89" i="35"/>
  <c r="G88" i="35"/>
  <c r="G87" i="35"/>
  <c r="G86" i="35"/>
  <c r="G85" i="35"/>
  <c r="G84" i="35"/>
  <c r="G83" i="35"/>
  <c r="G82" i="35"/>
  <c r="G81" i="35"/>
  <c r="G80" i="35"/>
  <c r="G79" i="35"/>
  <c r="G78" i="35"/>
  <c r="G77" i="35"/>
  <c r="G76" i="35"/>
  <c r="G75" i="35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G4" i="35"/>
  <c r="G3" i="35"/>
  <c r="G2" i="35"/>
  <c r="C11" i="33" l="1"/>
  <c r="C10" i="33"/>
  <c r="C9" i="33"/>
  <c r="BS315" i="35"/>
  <c r="BW311" i="35"/>
  <c r="BR309" i="35"/>
  <c r="BN307" i="35"/>
  <c r="BM307" i="35"/>
  <c r="BL307" i="35"/>
  <c r="BK307" i="35"/>
  <c r="AO307" i="35"/>
  <c r="AN307" i="35"/>
  <c r="AM307" i="35"/>
  <c r="AL307" i="35"/>
  <c r="AK307" i="35"/>
  <c r="AJ307" i="35"/>
  <c r="AI307" i="35"/>
  <c r="AH307" i="35"/>
  <c r="BK306" i="35"/>
  <c r="BH306" i="35"/>
  <c r="BG306" i="35"/>
  <c r="BF306" i="35"/>
  <c r="BE306" i="35"/>
  <c r="BD306" i="35"/>
  <c r="BC306" i="35"/>
  <c r="BB306" i="35"/>
  <c r="BA306" i="35"/>
  <c r="AZ306" i="35"/>
  <c r="AY306" i="35"/>
  <c r="AX306" i="35"/>
  <c r="AW306" i="35"/>
  <c r="AV306" i="35"/>
  <c r="AU306" i="35"/>
  <c r="AT306" i="35"/>
  <c r="AS306" i="35"/>
  <c r="AR306" i="35"/>
  <c r="AQ306" i="35"/>
  <c r="BK305" i="35"/>
  <c r="BH305" i="35"/>
  <c r="BG305" i="35"/>
  <c r="BF305" i="35"/>
  <c r="BE305" i="35"/>
  <c r="BD305" i="35"/>
  <c r="BC305" i="35"/>
  <c r="BB305" i="35"/>
  <c r="BA305" i="35"/>
  <c r="AZ305" i="35"/>
  <c r="AY305" i="35"/>
  <c r="AX305" i="35"/>
  <c r="AW305" i="35"/>
  <c r="AV305" i="35"/>
  <c r="AU305" i="35"/>
  <c r="AT305" i="35"/>
  <c r="AS305" i="35"/>
  <c r="AR305" i="35"/>
  <c r="AQ305" i="35"/>
  <c r="BK304" i="35"/>
  <c r="BH304" i="35"/>
  <c r="BG304" i="35"/>
  <c r="BF304" i="35"/>
  <c r="BE304" i="35"/>
  <c r="BD304" i="35"/>
  <c r="BC304" i="35"/>
  <c r="BB304" i="35"/>
  <c r="BA304" i="35"/>
  <c r="AZ304" i="35"/>
  <c r="AY304" i="35"/>
  <c r="AX304" i="35"/>
  <c r="AW304" i="35"/>
  <c r="AV304" i="35"/>
  <c r="AU304" i="35"/>
  <c r="AT304" i="35"/>
  <c r="AS304" i="35"/>
  <c r="AR304" i="35"/>
  <c r="AQ304" i="35"/>
  <c r="BK303" i="35"/>
  <c r="BH303" i="35"/>
  <c r="BG303" i="35"/>
  <c r="BF303" i="35"/>
  <c r="BE303" i="35"/>
  <c r="BD303" i="35"/>
  <c r="BC303" i="35"/>
  <c r="BB303" i="35"/>
  <c r="BA303" i="35"/>
  <c r="AZ303" i="35"/>
  <c r="AY303" i="35"/>
  <c r="AX303" i="35"/>
  <c r="AW303" i="35"/>
  <c r="AV303" i="35"/>
  <c r="AU303" i="35"/>
  <c r="AT303" i="35"/>
  <c r="AS303" i="35"/>
  <c r="AR303" i="35"/>
  <c r="AQ303" i="35"/>
  <c r="BK302" i="35"/>
  <c r="BH302" i="35"/>
  <c r="BG302" i="35"/>
  <c r="BF302" i="35"/>
  <c r="BE302" i="35"/>
  <c r="BD302" i="35"/>
  <c r="BC302" i="35"/>
  <c r="BB302" i="35"/>
  <c r="BA302" i="35"/>
  <c r="AZ302" i="35"/>
  <c r="AY302" i="35"/>
  <c r="AX302" i="35"/>
  <c r="AW302" i="35"/>
  <c r="AV302" i="35"/>
  <c r="AU302" i="35"/>
  <c r="AT302" i="35"/>
  <c r="AS302" i="35"/>
  <c r="AR302" i="35"/>
  <c r="AQ302" i="35"/>
  <c r="BK301" i="35"/>
  <c r="BH301" i="35"/>
  <c r="BG301" i="35"/>
  <c r="BF301" i="35"/>
  <c r="BE301" i="35"/>
  <c r="BD301" i="35"/>
  <c r="BC301" i="35"/>
  <c r="BB301" i="35"/>
  <c r="BA301" i="35"/>
  <c r="AZ301" i="35"/>
  <c r="AY301" i="35"/>
  <c r="AX301" i="35"/>
  <c r="AW301" i="35"/>
  <c r="AV301" i="35"/>
  <c r="AU301" i="35"/>
  <c r="AT301" i="35"/>
  <c r="AS301" i="35"/>
  <c r="AR301" i="35"/>
  <c r="AQ301" i="35"/>
  <c r="BK300" i="35"/>
  <c r="BH300" i="35"/>
  <c r="BG300" i="35"/>
  <c r="BF300" i="35"/>
  <c r="BE300" i="35"/>
  <c r="BD300" i="35"/>
  <c r="BC300" i="35"/>
  <c r="BB300" i="35"/>
  <c r="BA300" i="35"/>
  <c r="AZ300" i="35"/>
  <c r="AY300" i="35"/>
  <c r="AX300" i="35"/>
  <c r="AW300" i="35"/>
  <c r="AV300" i="35"/>
  <c r="AU300" i="35"/>
  <c r="AT300" i="35"/>
  <c r="AS300" i="35"/>
  <c r="AR300" i="35"/>
  <c r="AQ300" i="35"/>
  <c r="BK299" i="35"/>
  <c r="BH299" i="35"/>
  <c r="BG299" i="35"/>
  <c r="BF299" i="35"/>
  <c r="BE299" i="35"/>
  <c r="BD299" i="35"/>
  <c r="BC299" i="35"/>
  <c r="BB299" i="35"/>
  <c r="BA299" i="35"/>
  <c r="AZ299" i="35"/>
  <c r="AY299" i="35"/>
  <c r="AX299" i="35"/>
  <c r="AW299" i="35"/>
  <c r="AV299" i="35"/>
  <c r="AU299" i="35"/>
  <c r="AT299" i="35"/>
  <c r="AS299" i="35"/>
  <c r="AR299" i="35"/>
  <c r="AQ299" i="35"/>
  <c r="BK298" i="35"/>
  <c r="BH298" i="35"/>
  <c r="BG298" i="35"/>
  <c r="BF298" i="35"/>
  <c r="BE298" i="35"/>
  <c r="BD298" i="35"/>
  <c r="BC298" i="35"/>
  <c r="BB298" i="35"/>
  <c r="BA298" i="35"/>
  <c r="AZ298" i="35"/>
  <c r="AY298" i="35"/>
  <c r="AX298" i="35"/>
  <c r="AW298" i="35"/>
  <c r="AV298" i="35"/>
  <c r="AU298" i="35"/>
  <c r="AT298" i="35"/>
  <c r="AS298" i="35"/>
  <c r="AR298" i="35"/>
  <c r="AQ298" i="35"/>
  <c r="BK297" i="35"/>
  <c r="BH297" i="35"/>
  <c r="BG297" i="35"/>
  <c r="BF297" i="35"/>
  <c r="BE297" i="35"/>
  <c r="BD297" i="35"/>
  <c r="BC297" i="35"/>
  <c r="BB297" i="35"/>
  <c r="BA297" i="35"/>
  <c r="AZ297" i="35"/>
  <c r="AY297" i="35"/>
  <c r="AX297" i="35"/>
  <c r="AW297" i="35"/>
  <c r="AV297" i="35"/>
  <c r="AU297" i="35"/>
  <c r="AT297" i="35"/>
  <c r="AS297" i="35"/>
  <c r="AR297" i="35"/>
  <c r="AQ297" i="35"/>
  <c r="BK296" i="35"/>
  <c r="BH296" i="35"/>
  <c r="BG296" i="35"/>
  <c r="BF296" i="35"/>
  <c r="BE296" i="35"/>
  <c r="BD296" i="35"/>
  <c r="BC296" i="35"/>
  <c r="BB296" i="35"/>
  <c r="BA296" i="35"/>
  <c r="AZ296" i="35"/>
  <c r="AY296" i="35"/>
  <c r="AX296" i="35"/>
  <c r="AW296" i="35"/>
  <c r="AV296" i="35"/>
  <c r="AU296" i="35"/>
  <c r="AT296" i="35"/>
  <c r="AS296" i="35"/>
  <c r="AR296" i="35"/>
  <c r="AQ296" i="35"/>
  <c r="AP296" i="35"/>
  <c r="BK295" i="35"/>
  <c r="BH295" i="35"/>
  <c r="BG295" i="35"/>
  <c r="BF295" i="35"/>
  <c r="BE295" i="35"/>
  <c r="BD295" i="35"/>
  <c r="BC295" i="35"/>
  <c r="BB295" i="35"/>
  <c r="BA295" i="35"/>
  <c r="AZ295" i="35"/>
  <c r="AY295" i="35"/>
  <c r="AX295" i="35"/>
  <c r="AW295" i="35"/>
  <c r="AV295" i="35"/>
  <c r="AU295" i="35"/>
  <c r="AT295" i="35"/>
  <c r="AS295" i="35"/>
  <c r="AR295" i="35"/>
  <c r="AQ295" i="35"/>
  <c r="BK294" i="35"/>
  <c r="BH294" i="35"/>
  <c r="BG294" i="35"/>
  <c r="BF294" i="35"/>
  <c r="BE294" i="35"/>
  <c r="BD294" i="35"/>
  <c r="BC294" i="35"/>
  <c r="BB294" i="35"/>
  <c r="BA294" i="35"/>
  <c r="AZ294" i="35"/>
  <c r="AY294" i="35"/>
  <c r="AX294" i="35"/>
  <c r="AW294" i="35"/>
  <c r="AV294" i="35"/>
  <c r="AU294" i="35"/>
  <c r="AT294" i="35"/>
  <c r="AS294" i="35"/>
  <c r="AR294" i="35"/>
  <c r="AQ294" i="35"/>
  <c r="BK293" i="35"/>
  <c r="BH293" i="35"/>
  <c r="BG293" i="35"/>
  <c r="BF293" i="35"/>
  <c r="BE293" i="35"/>
  <c r="BD293" i="35"/>
  <c r="BC293" i="35"/>
  <c r="BB293" i="35"/>
  <c r="BA293" i="35"/>
  <c r="AZ293" i="35"/>
  <c r="AY293" i="35"/>
  <c r="AX293" i="35"/>
  <c r="AW293" i="35"/>
  <c r="AV293" i="35"/>
  <c r="AU293" i="35"/>
  <c r="AT293" i="35"/>
  <c r="AS293" i="35"/>
  <c r="AR293" i="35"/>
  <c r="AQ293" i="35"/>
  <c r="BK292" i="35"/>
  <c r="BH292" i="35"/>
  <c r="BG292" i="35"/>
  <c r="BF292" i="35"/>
  <c r="BE292" i="35"/>
  <c r="BD292" i="35"/>
  <c r="BC292" i="35"/>
  <c r="BB292" i="35"/>
  <c r="BA292" i="35"/>
  <c r="AZ292" i="35"/>
  <c r="AY292" i="35"/>
  <c r="AX292" i="35"/>
  <c r="AW292" i="35"/>
  <c r="AV292" i="35"/>
  <c r="AU292" i="35"/>
  <c r="AT292" i="35"/>
  <c r="AS292" i="35"/>
  <c r="AR292" i="35"/>
  <c r="AQ292" i="35"/>
  <c r="BK291" i="35"/>
  <c r="BH291" i="35"/>
  <c r="BG291" i="35"/>
  <c r="BF291" i="35"/>
  <c r="BE291" i="35"/>
  <c r="BD291" i="35"/>
  <c r="BC291" i="35"/>
  <c r="BB291" i="35"/>
  <c r="BA291" i="35"/>
  <c r="AZ291" i="35"/>
  <c r="AY291" i="35"/>
  <c r="AX291" i="35"/>
  <c r="AW291" i="35"/>
  <c r="AV291" i="35"/>
  <c r="AU291" i="35"/>
  <c r="AT291" i="35"/>
  <c r="AS291" i="35"/>
  <c r="AR291" i="35"/>
  <c r="AQ291" i="35"/>
  <c r="BK290" i="35"/>
  <c r="BH290" i="35"/>
  <c r="BG290" i="35"/>
  <c r="BF290" i="35"/>
  <c r="BE290" i="35"/>
  <c r="BD290" i="35"/>
  <c r="BC290" i="35"/>
  <c r="BB290" i="35"/>
  <c r="BA290" i="35"/>
  <c r="AZ290" i="35"/>
  <c r="AY290" i="35"/>
  <c r="AX290" i="35"/>
  <c r="AW290" i="35"/>
  <c r="AV290" i="35"/>
  <c r="AU290" i="35"/>
  <c r="AT290" i="35"/>
  <c r="AS290" i="35"/>
  <c r="AR290" i="35"/>
  <c r="AQ290" i="35"/>
  <c r="BK289" i="35"/>
  <c r="BH289" i="35"/>
  <c r="BG289" i="35"/>
  <c r="BF289" i="35"/>
  <c r="BE289" i="35"/>
  <c r="BD289" i="35"/>
  <c r="BC289" i="35"/>
  <c r="BB289" i="35"/>
  <c r="BA289" i="35"/>
  <c r="AZ289" i="35"/>
  <c r="AY289" i="35"/>
  <c r="AX289" i="35"/>
  <c r="AW289" i="35"/>
  <c r="AV289" i="35"/>
  <c r="AU289" i="35"/>
  <c r="AT289" i="35"/>
  <c r="AS289" i="35"/>
  <c r="AR289" i="35"/>
  <c r="AQ289" i="35"/>
  <c r="BK288" i="35"/>
  <c r="BH288" i="35"/>
  <c r="BG288" i="35"/>
  <c r="BF288" i="35"/>
  <c r="BE288" i="35"/>
  <c r="BD288" i="35"/>
  <c r="BC288" i="35"/>
  <c r="BB288" i="35"/>
  <c r="BA288" i="35"/>
  <c r="AZ288" i="35"/>
  <c r="AY288" i="35"/>
  <c r="AX288" i="35"/>
  <c r="AW288" i="35"/>
  <c r="AV288" i="35"/>
  <c r="AU288" i="35"/>
  <c r="AT288" i="35"/>
  <c r="AS288" i="35"/>
  <c r="AR288" i="35"/>
  <c r="AQ288" i="35"/>
  <c r="BK287" i="35"/>
  <c r="BH287" i="35"/>
  <c r="BG287" i="35"/>
  <c r="BF287" i="35"/>
  <c r="BE287" i="35"/>
  <c r="BD287" i="35"/>
  <c r="BC287" i="35"/>
  <c r="BB287" i="35"/>
  <c r="BA287" i="35"/>
  <c r="AZ287" i="35"/>
  <c r="AY287" i="35"/>
  <c r="AX287" i="35"/>
  <c r="AW287" i="35"/>
  <c r="AV287" i="35"/>
  <c r="AU287" i="35"/>
  <c r="AT287" i="35"/>
  <c r="AS287" i="35"/>
  <c r="AR287" i="35"/>
  <c r="AQ287" i="35"/>
  <c r="BK286" i="35"/>
  <c r="BH286" i="35"/>
  <c r="BG286" i="35"/>
  <c r="BF286" i="35"/>
  <c r="BE286" i="35"/>
  <c r="BD286" i="35"/>
  <c r="BC286" i="35"/>
  <c r="BB286" i="35"/>
  <c r="BA286" i="35"/>
  <c r="AZ286" i="35"/>
  <c r="AY286" i="35"/>
  <c r="AX286" i="35"/>
  <c r="AW286" i="35"/>
  <c r="AV286" i="35"/>
  <c r="AU286" i="35"/>
  <c r="AT286" i="35"/>
  <c r="AS286" i="35"/>
  <c r="AR286" i="35"/>
  <c r="AQ286" i="35"/>
  <c r="BK285" i="35"/>
  <c r="BH285" i="35"/>
  <c r="BG285" i="35"/>
  <c r="BF285" i="35"/>
  <c r="BE285" i="35"/>
  <c r="BD285" i="35"/>
  <c r="BC285" i="35"/>
  <c r="BB285" i="35"/>
  <c r="BA285" i="35"/>
  <c r="AZ285" i="35"/>
  <c r="AY285" i="35"/>
  <c r="AX285" i="35"/>
  <c r="AW285" i="35"/>
  <c r="AV285" i="35"/>
  <c r="AU285" i="35"/>
  <c r="AT285" i="35"/>
  <c r="AS285" i="35"/>
  <c r="AR285" i="35"/>
  <c r="AQ285" i="35"/>
  <c r="BK284" i="35"/>
  <c r="BH284" i="35"/>
  <c r="BG284" i="35"/>
  <c r="BF284" i="35"/>
  <c r="BE284" i="35"/>
  <c r="BD284" i="35"/>
  <c r="BC284" i="35"/>
  <c r="BB284" i="35"/>
  <c r="BA284" i="35"/>
  <c r="AZ284" i="35"/>
  <c r="AY284" i="35"/>
  <c r="AX284" i="35"/>
  <c r="AW284" i="35"/>
  <c r="AV284" i="35"/>
  <c r="AU284" i="35"/>
  <c r="AT284" i="35"/>
  <c r="AS284" i="35"/>
  <c r="AR284" i="35"/>
  <c r="AQ284" i="35"/>
  <c r="BK283" i="35"/>
  <c r="BH283" i="35"/>
  <c r="BG283" i="35"/>
  <c r="BF283" i="35"/>
  <c r="BE283" i="35"/>
  <c r="BD283" i="35"/>
  <c r="BC283" i="35"/>
  <c r="BB283" i="35"/>
  <c r="BA283" i="35"/>
  <c r="AZ283" i="35"/>
  <c r="AY283" i="35"/>
  <c r="AX283" i="35"/>
  <c r="AW283" i="35"/>
  <c r="AV283" i="35"/>
  <c r="AU283" i="35"/>
  <c r="AT283" i="35"/>
  <c r="AS283" i="35"/>
  <c r="AR283" i="35"/>
  <c r="AQ283" i="35"/>
  <c r="BK282" i="35"/>
  <c r="BH282" i="35"/>
  <c r="BG282" i="35"/>
  <c r="BF282" i="35"/>
  <c r="BE282" i="35"/>
  <c r="BD282" i="35"/>
  <c r="BC282" i="35"/>
  <c r="BB282" i="35"/>
  <c r="BA282" i="35"/>
  <c r="AZ282" i="35"/>
  <c r="AY282" i="35"/>
  <c r="AX282" i="35"/>
  <c r="AW282" i="35"/>
  <c r="AV282" i="35"/>
  <c r="AU282" i="35"/>
  <c r="AT282" i="35"/>
  <c r="AS282" i="35"/>
  <c r="AR282" i="35"/>
  <c r="AQ282" i="35"/>
  <c r="BK281" i="35"/>
  <c r="BH281" i="35"/>
  <c r="BG281" i="35"/>
  <c r="BF281" i="35"/>
  <c r="BE281" i="35"/>
  <c r="BD281" i="35"/>
  <c r="BC281" i="35"/>
  <c r="BB281" i="35"/>
  <c r="BA281" i="35"/>
  <c r="AZ281" i="35"/>
  <c r="AY281" i="35"/>
  <c r="AX281" i="35"/>
  <c r="AW281" i="35"/>
  <c r="AV281" i="35"/>
  <c r="AU281" i="35"/>
  <c r="AT281" i="35"/>
  <c r="AS281" i="35"/>
  <c r="AR281" i="35"/>
  <c r="AQ281" i="35"/>
  <c r="BK280" i="35"/>
  <c r="BH280" i="35"/>
  <c r="BG280" i="35"/>
  <c r="BF280" i="35"/>
  <c r="BE280" i="35"/>
  <c r="BD280" i="35"/>
  <c r="BC280" i="35"/>
  <c r="BB280" i="35"/>
  <c r="BA280" i="35"/>
  <c r="AZ280" i="35"/>
  <c r="AY280" i="35"/>
  <c r="AX280" i="35"/>
  <c r="AW280" i="35"/>
  <c r="AV280" i="35"/>
  <c r="AU280" i="35"/>
  <c r="AT280" i="35"/>
  <c r="AS280" i="35"/>
  <c r="AR280" i="35"/>
  <c r="AQ280" i="35"/>
  <c r="BK279" i="35"/>
  <c r="BH279" i="35"/>
  <c r="BG279" i="35"/>
  <c r="BF279" i="35"/>
  <c r="BE279" i="35"/>
  <c r="BD279" i="35"/>
  <c r="BC279" i="35"/>
  <c r="BB279" i="35"/>
  <c r="BA279" i="35"/>
  <c r="AZ279" i="35"/>
  <c r="AY279" i="35"/>
  <c r="AX279" i="35"/>
  <c r="AW279" i="35"/>
  <c r="AV279" i="35"/>
  <c r="AU279" i="35"/>
  <c r="AT279" i="35"/>
  <c r="AS279" i="35"/>
  <c r="AR279" i="35"/>
  <c r="AQ279" i="35"/>
  <c r="BK278" i="35"/>
  <c r="BH278" i="35"/>
  <c r="BG278" i="35"/>
  <c r="BF278" i="35"/>
  <c r="BE278" i="35"/>
  <c r="BD278" i="35"/>
  <c r="BC278" i="35"/>
  <c r="BB278" i="35"/>
  <c r="BA278" i="35"/>
  <c r="AZ278" i="35"/>
  <c r="AY278" i="35"/>
  <c r="AX278" i="35"/>
  <c r="AW278" i="35"/>
  <c r="AV278" i="35"/>
  <c r="AU278" i="35"/>
  <c r="AT278" i="35"/>
  <c r="AS278" i="35"/>
  <c r="AR278" i="35"/>
  <c r="AQ278" i="35"/>
  <c r="BK277" i="35"/>
  <c r="BH277" i="35"/>
  <c r="BG277" i="35"/>
  <c r="BF277" i="35"/>
  <c r="BE277" i="35"/>
  <c r="BD277" i="35"/>
  <c r="BC277" i="35"/>
  <c r="BB277" i="35"/>
  <c r="BA277" i="35"/>
  <c r="AZ277" i="35"/>
  <c r="AY277" i="35"/>
  <c r="AX277" i="35"/>
  <c r="AW277" i="35"/>
  <c r="AV277" i="35"/>
  <c r="AU277" i="35"/>
  <c r="AT277" i="35"/>
  <c r="AS277" i="35"/>
  <c r="AR277" i="35"/>
  <c r="AQ277" i="35"/>
  <c r="BK276" i="35"/>
  <c r="BH276" i="35"/>
  <c r="BG276" i="35"/>
  <c r="BF276" i="35"/>
  <c r="BE276" i="35"/>
  <c r="BD276" i="35"/>
  <c r="BC276" i="35"/>
  <c r="BB276" i="35"/>
  <c r="BA276" i="35"/>
  <c r="AZ276" i="35"/>
  <c r="AY276" i="35"/>
  <c r="AX276" i="35"/>
  <c r="AW276" i="35"/>
  <c r="AV276" i="35"/>
  <c r="AU276" i="35"/>
  <c r="AT276" i="35"/>
  <c r="AS276" i="35"/>
  <c r="AR276" i="35"/>
  <c r="AQ276" i="35"/>
  <c r="BK275" i="35"/>
  <c r="BH275" i="35"/>
  <c r="BG275" i="35"/>
  <c r="BF275" i="35"/>
  <c r="BE275" i="35"/>
  <c r="BD275" i="35"/>
  <c r="BC275" i="35"/>
  <c r="BB275" i="35"/>
  <c r="BA275" i="35"/>
  <c r="AZ275" i="35"/>
  <c r="AY275" i="35"/>
  <c r="AX275" i="35"/>
  <c r="AW275" i="35"/>
  <c r="AV275" i="35"/>
  <c r="AU275" i="35"/>
  <c r="AT275" i="35"/>
  <c r="AS275" i="35"/>
  <c r="AR275" i="35"/>
  <c r="AQ275" i="35"/>
  <c r="BK274" i="35"/>
  <c r="BH274" i="35"/>
  <c r="BG274" i="35"/>
  <c r="BF274" i="35"/>
  <c r="BE274" i="35"/>
  <c r="BD274" i="35"/>
  <c r="BC274" i="35"/>
  <c r="BB274" i="35"/>
  <c r="BA274" i="35"/>
  <c r="AZ274" i="35"/>
  <c r="AY274" i="35"/>
  <c r="AX274" i="35"/>
  <c r="AW274" i="35"/>
  <c r="AV274" i="35"/>
  <c r="AU274" i="35"/>
  <c r="AT274" i="35"/>
  <c r="AS274" i="35"/>
  <c r="AR274" i="35"/>
  <c r="AQ274" i="35"/>
  <c r="BH273" i="35"/>
  <c r="BG273" i="35"/>
  <c r="BF273" i="35"/>
  <c r="BE273" i="35"/>
  <c r="BD273" i="35"/>
  <c r="BC273" i="35"/>
  <c r="BB273" i="35"/>
  <c r="BA273" i="35"/>
  <c r="AZ273" i="35"/>
  <c r="AY273" i="35"/>
  <c r="AX273" i="35"/>
  <c r="AW273" i="35"/>
  <c r="AV273" i="35"/>
  <c r="AU273" i="35"/>
  <c r="AT273" i="35"/>
  <c r="AS273" i="35"/>
  <c r="AR273" i="35"/>
  <c r="AQ273" i="35"/>
  <c r="BK272" i="35"/>
  <c r="BH272" i="35"/>
  <c r="BG272" i="35"/>
  <c r="BF272" i="35"/>
  <c r="BE272" i="35"/>
  <c r="BD272" i="35"/>
  <c r="BC272" i="35"/>
  <c r="BB272" i="35"/>
  <c r="BA272" i="35"/>
  <c r="AZ272" i="35"/>
  <c r="AY272" i="35"/>
  <c r="AX272" i="35"/>
  <c r="AW272" i="35"/>
  <c r="AV272" i="35"/>
  <c r="AU272" i="35"/>
  <c r="AT272" i="35"/>
  <c r="AS272" i="35"/>
  <c r="AR272" i="35"/>
  <c r="AQ272" i="35"/>
  <c r="BK271" i="35"/>
  <c r="BH271" i="35"/>
  <c r="BG271" i="35"/>
  <c r="BF271" i="35"/>
  <c r="BE271" i="35"/>
  <c r="BD271" i="35"/>
  <c r="BC271" i="35"/>
  <c r="BB271" i="35"/>
  <c r="BA271" i="35"/>
  <c r="AZ271" i="35"/>
  <c r="AY271" i="35"/>
  <c r="AX271" i="35"/>
  <c r="AW271" i="35"/>
  <c r="AV271" i="35"/>
  <c r="AU271" i="35"/>
  <c r="AT271" i="35"/>
  <c r="AS271" i="35"/>
  <c r="AR271" i="35"/>
  <c r="AQ271" i="35"/>
  <c r="BK270" i="35"/>
  <c r="BH270" i="35"/>
  <c r="BG270" i="35"/>
  <c r="BF270" i="35"/>
  <c r="BE270" i="35"/>
  <c r="BD270" i="35"/>
  <c r="BC270" i="35"/>
  <c r="BB270" i="35"/>
  <c r="BA270" i="35"/>
  <c r="AZ270" i="35"/>
  <c r="AY270" i="35"/>
  <c r="AX270" i="35"/>
  <c r="AW270" i="35"/>
  <c r="AV270" i="35"/>
  <c r="AU270" i="35"/>
  <c r="AT270" i="35"/>
  <c r="AS270" i="35"/>
  <c r="AR270" i="35"/>
  <c r="AP270" i="35" s="1"/>
  <c r="AQ270" i="35"/>
  <c r="BK269" i="35"/>
  <c r="BH269" i="35"/>
  <c r="BG269" i="35"/>
  <c r="BF269" i="35"/>
  <c r="BE269" i="35"/>
  <c r="BD269" i="35"/>
  <c r="BC269" i="35"/>
  <c r="BB269" i="35"/>
  <c r="BA269" i="35"/>
  <c r="AZ269" i="35"/>
  <c r="AY269" i="35"/>
  <c r="AX269" i="35"/>
  <c r="AW269" i="35"/>
  <c r="AV269" i="35"/>
  <c r="AU269" i="35"/>
  <c r="AT269" i="35"/>
  <c r="AS269" i="35"/>
  <c r="AR269" i="35"/>
  <c r="AQ269" i="35"/>
  <c r="BH268" i="35"/>
  <c r="BG268" i="35"/>
  <c r="BF268" i="35"/>
  <c r="BE268" i="35"/>
  <c r="BD268" i="35"/>
  <c r="BC268" i="35"/>
  <c r="BB268" i="35"/>
  <c r="BA268" i="35"/>
  <c r="AZ268" i="35"/>
  <c r="AY268" i="35"/>
  <c r="AX268" i="35"/>
  <c r="AW268" i="35"/>
  <c r="AV268" i="35"/>
  <c r="AU268" i="35"/>
  <c r="AT268" i="35"/>
  <c r="AS268" i="35"/>
  <c r="AR268" i="35"/>
  <c r="AQ268" i="35"/>
  <c r="BH267" i="35"/>
  <c r="BG267" i="35"/>
  <c r="BF267" i="35"/>
  <c r="BE267" i="35"/>
  <c r="BD267" i="35"/>
  <c r="BC267" i="35"/>
  <c r="BB267" i="35"/>
  <c r="BA267" i="35"/>
  <c r="AZ267" i="35"/>
  <c r="AY267" i="35"/>
  <c r="AX267" i="35"/>
  <c r="AW267" i="35"/>
  <c r="AV267" i="35"/>
  <c r="AU267" i="35"/>
  <c r="AT267" i="35"/>
  <c r="AS267" i="35"/>
  <c r="AR267" i="35"/>
  <c r="AQ267" i="35"/>
  <c r="BH266" i="35"/>
  <c r="BG266" i="35"/>
  <c r="BF266" i="35"/>
  <c r="BE266" i="35"/>
  <c r="BD266" i="35"/>
  <c r="BC266" i="35"/>
  <c r="BB266" i="35"/>
  <c r="BA266" i="35"/>
  <c r="AZ266" i="35"/>
  <c r="AY266" i="35"/>
  <c r="AX266" i="35"/>
  <c r="AW266" i="35"/>
  <c r="AV266" i="35"/>
  <c r="AU266" i="35"/>
  <c r="AT266" i="35"/>
  <c r="AS266" i="35"/>
  <c r="AR266" i="35"/>
  <c r="AQ266" i="35"/>
  <c r="BK265" i="35"/>
  <c r="BH265" i="35"/>
  <c r="BG265" i="35"/>
  <c r="BF265" i="35"/>
  <c r="BE265" i="35"/>
  <c r="BD265" i="35"/>
  <c r="BC265" i="35"/>
  <c r="BB265" i="35"/>
  <c r="BA265" i="35"/>
  <c r="AZ265" i="35"/>
  <c r="AY265" i="35"/>
  <c r="AX265" i="35"/>
  <c r="AW265" i="35"/>
  <c r="AV265" i="35"/>
  <c r="AU265" i="35"/>
  <c r="AT265" i="35"/>
  <c r="AS265" i="35"/>
  <c r="AR265" i="35"/>
  <c r="AQ265" i="35"/>
  <c r="BH264" i="35"/>
  <c r="BG264" i="35"/>
  <c r="BF264" i="35"/>
  <c r="BE264" i="35"/>
  <c r="BD264" i="35"/>
  <c r="BC264" i="35"/>
  <c r="BB264" i="35"/>
  <c r="BA264" i="35"/>
  <c r="AZ264" i="35"/>
  <c r="AY264" i="35"/>
  <c r="AX264" i="35"/>
  <c r="AW264" i="35"/>
  <c r="AV264" i="35"/>
  <c r="AU264" i="35"/>
  <c r="AT264" i="35"/>
  <c r="AS264" i="35"/>
  <c r="AR264" i="35"/>
  <c r="AQ264" i="35"/>
  <c r="AP264" i="35" s="1"/>
  <c r="BH263" i="35"/>
  <c r="BG263" i="35"/>
  <c r="BF263" i="35"/>
  <c r="BE263" i="35"/>
  <c r="BD263" i="35"/>
  <c r="BC263" i="35"/>
  <c r="BB263" i="35"/>
  <c r="BA263" i="35"/>
  <c r="AZ263" i="35"/>
  <c r="AY263" i="35"/>
  <c r="AX263" i="35"/>
  <c r="AW263" i="35"/>
  <c r="AV263" i="35"/>
  <c r="AU263" i="35"/>
  <c r="AT263" i="35"/>
  <c r="AS263" i="35"/>
  <c r="AR263" i="35"/>
  <c r="AQ263" i="35"/>
  <c r="BH262" i="35"/>
  <c r="BG262" i="35"/>
  <c r="BF262" i="35"/>
  <c r="BE262" i="35"/>
  <c r="BD262" i="35"/>
  <c r="BC262" i="35"/>
  <c r="BB262" i="35"/>
  <c r="BA262" i="35"/>
  <c r="AZ262" i="35"/>
  <c r="AY262" i="35"/>
  <c r="AX262" i="35"/>
  <c r="AW262" i="35"/>
  <c r="AV262" i="35"/>
  <c r="AU262" i="35"/>
  <c r="AT262" i="35"/>
  <c r="AS262" i="35"/>
  <c r="AR262" i="35"/>
  <c r="AQ262" i="35"/>
  <c r="BK261" i="35"/>
  <c r="BH261" i="35"/>
  <c r="BG261" i="35"/>
  <c r="BF261" i="35"/>
  <c r="BE261" i="35"/>
  <c r="BD261" i="35"/>
  <c r="BC261" i="35"/>
  <c r="BB261" i="35"/>
  <c r="BA261" i="35"/>
  <c r="AZ261" i="35"/>
  <c r="AY261" i="35"/>
  <c r="AX261" i="35"/>
  <c r="AW261" i="35"/>
  <c r="AV261" i="35"/>
  <c r="AU261" i="35"/>
  <c r="AT261" i="35"/>
  <c r="AS261" i="35"/>
  <c r="AR261" i="35"/>
  <c r="AQ261" i="35"/>
  <c r="BH260" i="35"/>
  <c r="BG260" i="35"/>
  <c r="BF260" i="35"/>
  <c r="BE260" i="35"/>
  <c r="BD260" i="35"/>
  <c r="BC260" i="35"/>
  <c r="BB260" i="35"/>
  <c r="BA260" i="35"/>
  <c r="AZ260" i="35"/>
  <c r="AY260" i="35"/>
  <c r="AX260" i="35"/>
  <c r="AW260" i="35"/>
  <c r="AV260" i="35"/>
  <c r="AU260" i="35"/>
  <c r="AT260" i="35"/>
  <c r="AS260" i="35"/>
  <c r="AR260" i="35"/>
  <c r="AQ260" i="35"/>
  <c r="BK259" i="35"/>
  <c r="BH259" i="35"/>
  <c r="BG259" i="35"/>
  <c r="BF259" i="35"/>
  <c r="BE259" i="35"/>
  <c r="BD259" i="35"/>
  <c r="BC259" i="35"/>
  <c r="BB259" i="35"/>
  <c r="BA259" i="35"/>
  <c r="AZ259" i="35"/>
  <c r="AY259" i="35"/>
  <c r="AX259" i="35"/>
  <c r="AW259" i="35"/>
  <c r="AV259" i="35"/>
  <c r="AU259" i="35"/>
  <c r="AT259" i="35"/>
  <c r="AS259" i="35"/>
  <c r="AR259" i="35"/>
  <c r="AQ259" i="35"/>
  <c r="BH258" i="35"/>
  <c r="BG258" i="35"/>
  <c r="BF258" i="35"/>
  <c r="BE258" i="35"/>
  <c r="BD258" i="35"/>
  <c r="BC258" i="35"/>
  <c r="BB258" i="35"/>
  <c r="BA258" i="35"/>
  <c r="AZ258" i="35"/>
  <c r="AY258" i="35"/>
  <c r="AX258" i="35"/>
  <c r="AW258" i="35"/>
  <c r="AV258" i="35"/>
  <c r="AU258" i="35"/>
  <c r="AT258" i="35"/>
  <c r="AS258" i="35"/>
  <c r="AR258" i="35"/>
  <c r="AQ258" i="35"/>
  <c r="BH257" i="35"/>
  <c r="BG257" i="35"/>
  <c r="BF257" i="35"/>
  <c r="BE257" i="35"/>
  <c r="BD257" i="35"/>
  <c r="BC257" i="35"/>
  <c r="BB257" i="35"/>
  <c r="BA257" i="35"/>
  <c r="AZ257" i="35"/>
  <c r="AY257" i="35"/>
  <c r="AX257" i="35"/>
  <c r="AW257" i="35"/>
  <c r="AV257" i="35"/>
  <c r="AU257" i="35"/>
  <c r="AT257" i="35"/>
  <c r="AS257" i="35"/>
  <c r="AR257" i="35"/>
  <c r="AQ257" i="35"/>
  <c r="BH256" i="35"/>
  <c r="BG256" i="35"/>
  <c r="BF256" i="35"/>
  <c r="BE256" i="35"/>
  <c r="BD256" i="35"/>
  <c r="BC256" i="35"/>
  <c r="BB256" i="35"/>
  <c r="BA256" i="35"/>
  <c r="AZ256" i="35"/>
  <c r="AY256" i="35"/>
  <c r="AX256" i="35"/>
  <c r="AW256" i="35"/>
  <c r="AV256" i="35"/>
  <c r="AU256" i="35"/>
  <c r="AT256" i="35"/>
  <c r="AS256" i="35"/>
  <c r="AR256" i="35"/>
  <c r="AQ256" i="35"/>
  <c r="E256" i="35"/>
  <c r="F256" i="35" s="1"/>
  <c r="BH255" i="35"/>
  <c r="BG255" i="35"/>
  <c r="BF255" i="35"/>
  <c r="BE255" i="35"/>
  <c r="BD255" i="35"/>
  <c r="BC255" i="35"/>
  <c r="BB255" i="35"/>
  <c r="BA255" i="35"/>
  <c r="AZ255" i="35"/>
  <c r="AY255" i="35"/>
  <c r="AX255" i="35"/>
  <c r="AW255" i="35"/>
  <c r="AV255" i="35"/>
  <c r="AU255" i="35"/>
  <c r="AT255" i="35"/>
  <c r="AS255" i="35"/>
  <c r="AR255" i="35"/>
  <c r="AQ255" i="35"/>
  <c r="BK254" i="35"/>
  <c r="BH254" i="35"/>
  <c r="BG254" i="35"/>
  <c r="BF254" i="35"/>
  <c r="BE254" i="35"/>
  <c r="BD254" i="35"/>
  <c r="BC254" i="35"/>
  <c r="BB254" i="35"/>
  <c r="BA254" i="35"/>
  <c r="AZ254" i="35"/>
  <c r="AY254" i="35"/>
  <c r="AX254" i="35"/>
  <c r="AW254" i="35"/>
  <c r="AV254" i="35"/>
  <c r="AU254" i="35"/>
  <c r="AT254" i="35"/>
  <c r="AS254" i="35"/>
  <c r="AR254" i="35"/>
  <c r="AQ254" i="35"/>
  <c r="BH253" i="35"/>
  <c r="BG253" i="35"/>
  <c r="BF253" i="35"/>
  <c r="BE253" i="35"/>
  <c r="BD253" i="35"/>
  <c r="BC253" i="35"/>
  <c r="BB253" i="35"/>
  <c r="BA253" i="35"/>
  <c r="AZ253" i="35"/>
  <c r="AY253" i="35"/>
  <c r="AX253" i="35"/>
  <c r="AW253" i="35"/>
  <c r="AV253" i="35"/>
  <c r="AU253" i="35"/>
  <c r="AT253" i="35"/>
  <c r="AS253" i="35"/>
  <c r="AR253" i="35"/>
  <c r="AQ253" i="35"/>
  <c r="BH252" i="35"/>
  <c r="BG252" i="35"/>
  <c r="BF252" i="35"/>
  <c r="BE252" i="35"/>
  <c r="BD252" i="35"/>
  <c r="BC252" i="35"/>
  <c r="BB252" i="35"/>
  <c r="BA252" i="35"/>
  <c r="AZ252" i="35"/>
  <c r="AY252" i="35"/>
  <c r="AX252" i="35"/>
  <c r="AW252" i="35"/>
  <c r="AV252" i="35"/>
  <c r="AU252" i="35"/>
  <c r="AT252" i="35"/>
  <c r="AS252" i="35"/>
  <c r="AR252" i="35"/>
  <c r="AQ252" i="35"/>
  <c r="BH251" i="35"/>
  <c r="BG251" i="35"/>
  <c r="BF251" i="35"/>
  <c r="BE251" i="35"/>
  <c r="BD251" i="35"/>
  <c r="BC251" i="35"/>
  <c r="BB251" i="35"/>
  <c r="BA251" i="35"/>
  <c r="AZ251" i="35"/>
  <c r="AY251" i="35"/>
  <c r="AX251" i="35"/>
  <c r="AW251" i="35"/>
  <c r="AV251" i="35"/>
  <c r="AU251" i="35"/>
  <c r="AT251" i="35"/>
  <c r="AS251" i="35"/>
  <c r="AR251" i="35"/>
  <c r="AQ251" i="35"/>
  <c r="BH250" i="35"/>
  <c r="BG250" i="35"/>
  <c r="BF250" i="35"/>
  <c r="BE250" i="35"/>
  <c r="BD250" i="35"/>
  <c r="BC250" i="35"/>
  <c r="BB250" i="35"/>
  <c r="BA250" i="35"/>
  <c r="AZ250" i="35"/>
  <c r="AY250" i="35"/>
  <c r="AX250" i="35"/>
  <c r="AW250" i="35"/>
  <c r="AV250" i="35"/>
  <c r="AU250" i="35"/>
  <c r="AT250" i="35"/>
  <c r="AS250" i="35"/>
  <c r="AR250" i="35"/>
  <c r="AQ250" i="35"/>
  <c r="BH249" i="35"/>
  <c r="BG249" i="35"/>
  <c r="BF249" i="35"/>
  <c r="BE249" i="35"/>
  <c r="BD249" i="35"/>
  <c r="BC249" i="35"/>
  <c r="BB249" i="35"/>
  <c r="BA249" i="35"/>
  <c r="AZ249" i="35"/>
  <c r="AY249" i="35"/>
  <c r="AX249" i="35"/>
  <c r="AW249" i="35"/>
  <c r="AV249" i="35"/>
  <c r="AU249" i="35"/>
  <c r="AT249" i="35"/>
  <c r="AS249" i="35"/>
  <c r="AR249" i="35"/>
  <c r="AQ249" i="35"/>
  <c r="BK248" i="35"/>
  <c r="BH248" i="35"/>
  <c r="BG248" i="35"/>
  <c r="BF248" i="35"/>
  <c r="BE248" i="35"/>
  <c r="BD248" i="35"/>
  <c r="BC248" i="35"/>
  <c r="BB248" i="35"/>
  <c r="BA248" i="35"/>
  <c r="AZ248" i="35"/>
  <c r="AY248" i="35"/>
  <c r="AX248" i="35"/>
  <c r="AW248" i="35"/>
  <c r="AV248" i="35"/>
  <c r="AU248" i="35"/>
  <c r="AT248" i="35"/>
  <c r="AS248" i="35"/>
  <c r="AR248" i="35"/>
  <c r="AQ248" i="35"/>
  <c r="BK247" i="35"/>
  <c r="BH247" i="35"/>
  <c r="BG247" i="35"/>
  <c r="BF247" i="35"/>
  <c r="BE247" i="35"/>
  <c r="BD247" i="35"/>
  <c r="BC247" i="35"/>
  <c r="BB247" i="35"/>
  <c r="BA247" i="35"/>
  <c r="AZ247" i="35"/>
  <c r="AY247" i="35"/>
  <c r="AX247" i="35"/>
  <c r="AW247" i="35"/>
  <c r="AV247" i="35"/>
  <c r="AU247" i="35"/>
  <c r="AT247" i="35"/>
  <c r="AS247" i="35"/>
  <c r="AR247" i="35"/>
  <c r="AQ247" i="35"/>
  <c r="AP247" i="35" s="1"/>
  <c r="BK246" i="35"/>
  <c r="BH246" i="35"/>
  <c r="BG246" i="35"/>
  <c r="BF246" i="35"/>
  <c r="BE246" i="35"/>
  <c r="BD246" i="35"/>
  <c r="BC246" i="35"/>
  <c r="BB246" i="35"/>
  <c r="BA246" i="35"/>
  <c r="AZ246" i="35"/>
  <c r="AY246" i="35"/>
  <c r="AX246" i="35"/>
  <c r="AW246" i="35"/>
  <c r="AV246" i="35"/>
  <c r="AU246" i="35"/>
  <c r="AT246" i="35"/>
  <c r="AS246" i="35"/>
  <c r="AR246" i="35"/>
  <c r="AQ246" i="35"/>
  <c r="BK245" i="35"/>
  <c r="BH245" i="35"/>
  <c r="BG245" i="35"/>
  <c r="BF245" i="35"/>
  <c r="BE245" i="35"/>
  <c r="BD245" i="35"/>
  <c r="BC245" i="35"/>
  <c r="BB245" i="35"/>
  <c r="BA245" i="35"/>
  <c r="AZ245" i="35"/>
  <c r="AY245" i="35"/>
  <c r="AX245" i="35"/>
  <c r="AW245" i="35"/>
  <c r="AV245" i="35"/>
  <c r="AU245" i="35"/>
  <c r="AT245" i="35"/>
  <c r="AS245" i="35"/>
  <c r="AR245" i="35"/>
  <c r="AQ245" i="35"/>
  <c r="BK244" i="35"/>
  <c r="BH244" i="35"/>
  <c r="BG244" i="35"/>
  <c r="BF244" i="35"/>
  <c r="BE244" i="35"/>
  <c r="BD244" i="35"/>
  <c r="BC244" i="35"/>
  <c r="BB244" i="35"/>
  <c r="BA244" i="35"/>
  <c r="AZ244" i="35"/>
  <c r="AY244" i="35"/>
  <c r="AX244" i="35"/>
  <c r="AW244" i="35"/>
  <c r="AV244" i="35"/>
  <c r="AU244" i="35"/>
  <c r="AT244" i="35"/>
  <c r="AS244" i="35"/>
  <c r="AR244" i="35"/>
  <c r="AQ244" i="35"/>
  <c r="BK243" i="35"/>
  <c r="BH243" i="35"/>
  <c r="BG243" i="35"/>
  <c r="BF243" i="35"/>
  <c r="BE243" i="35"/>
  <c r="BD243" i="35"/>
  <c r="BC243" i="35"/>
  <c r="BB243" i="35"/>
  <c r="BA243" i="35"/>
  <c r="AZ243" i="35"/>
  <c r="AY243" i="35"/>
  <c r="AX243" i="35"/>
  <c r="AW243" i="35"/>
  <c r="AV243" i="35"/>
  <c r="AU243" i="35"/>
  <c r="AT243" i="35"/>
  <c r="AS243" i="35"/>
  <c r="AR243" i="35"/>
  <c r="AQ243" i="35"/>
  <c r="BK242" i="35"/>
  <c r="BH242" i="35"/>
  <c r="BG242" i="35"/>
  <c r="BF242" i="35"/>
  <c r="BE242" i="35"/>
  <c r="BD242" i="35"/>
  <c r="BC242" i="35"/>
  <c r="BB242" i="35"/>
  <c r="BA242" i="35"/>
  <c r="AZ242" i="35"/>
  <c r="AY242" i="35"/>
  <c r="AX242" i="35"/>
  <c r="AW242" i="35"/>
  <c r="AV242" i="35"/>
  <c r="AU242" i="35"/>
  <c r="AT242" i="35"/>
  <c r="AS242" i="35"/>
  <c r="AR242" i="35"/>
  <c r="AQ242" i="35"/>
  <c r="BK241" i="35"/>
  <c r="BH241" i="35"/>
  <c r="BG241" i="35"/>
  <c r="BF241" i="35"/>
  <c r="BE241" i="35"/>
  <c r="BD241" i="35"/>
  <c r="BC241" i="35"/>
  <c r="BB241" i="35"/>
  <c r="BA241" i="35"/>
  <c r="AZ241" i="35"/>
  <c r="AY241" i="35"/>
  <c r="AX241" i="35"/>
  <c r="AW241" i="35"/>
  <c r="AV241" i="35"/>
  <c r="AU241" i="35"/>
  <c r="AT241" i="35"/>
  <c r="AS241" i="35"/>
  <c r="AR241" i="35"/>
  <c r="AQ241" i="35"/>
  <c r="BK240" i="35"/>
  <c r="BH240" i="35"/>
  <c r="BG240" i="35"/>
  <c r="BF240" i="35"/>
  <c r="BE240" i="35"/>
  <c r="BD240" i="35"/>
  <c r="BC240" i="35"/>
  <c r="BB240" i="35"/>
  <c r="BA240" i="35"/>
  <c r="AZ240" i="35"/>
  <c r="AY240" i="35"/>
  <c r="AX240" i="35"/>
  <c r="AW240" i="35"/>
  <c r="AV240" i="35"/>
  <c r="AU240" i="35"/>
  <c r="AT240" i="35"/>
  <c r="AS240" i="35"/>
  <c r="AR240" i="35"/>
  <c r="AQ240" i="35"/>
  <c r="BK239" i="35"/>
  <c r="BH239" i="35"/>
  <c r="BG239" i="35"/>
  <c r="BF239" i="35"/>
  <c r="BE239" i="35"/>
  <c r="BD239" i="35"/>
  <c r="BC239" i="35"/>
  <c r="BB239" i="35"/>
  <c r="BA239" i="35"/>
  <c r="AZ239" i="35"/>
  <c r="AY239" i="35"/>
  <c r="AX239" i="35"/>
  <c r="AW239" i="35"/>
  <c r="AV239" i="35"/>
  <c r="AU239" i="35"/>
  <c r="AT239" i="35"/>
  <c r="AS239" i="35"/>
  <c r="AR239" i="35"/>
  <c r="AQ239" i="35"/>
  <c r="BK238" i="35"/>
  <c r="BH238" i="35"/>
  <c r="BG238" i="35"/>
  <c r="BF238" i="35"/>
  <c r="BE238" i="35"/>
  <c r="BD238" i="35"/>
  <c r="BC238" i="35"/>
  <c r="BB238" i="35"/>
  <c r="BA238" i="35"/>
  <c r="AZ238" i="35"/>
  <c r="AY238" i="35"/>
  <c r="AX238" i="35"/>
  <c r="AW238" i="35"/>
  <c r="AV238" i="35"/>
  <c r="AU238" i="35"/>
  <c r="AT238" i="35"/>
  <c r="AS238" i="35"/>
  <c r="AR238" i="35"/>
  <c r="AQ238" i="35"/>
  <c r="BH237" i="35"/>
  <c r="BG237" i="35"/>
  <c r="BF237" i="35"/>
  <c r="BE237" i="35"/>
  <c r="BD237" i="35"/>
  <c r="BC237" i="35"/>
  <c r="BB237" i="35"/>
  <c r="BA237" i="35"/>
  <c r="AZ237" i="35"/>
  <c r="AY237" i="35"/>
  <c r="AX237" i="35"/>
  <c r="AW237" i="35"/>
  <c r="AV237" i="35"/>
  <c r="AU237" i="35"/>
  <c r="AT237" i="35"/>
  <c r="AS237" i="35"/>
  <c r="AR237" i="35"/>
  <c r="AQ237" i="35"/>
  <c r="BK236" i="35"/>
  <c r="BH236" i="35"/>
  <c r="BG236" i="35"/>
  <c r="BF236" i="35"/>
  <c r="BE236" i="35"/>
  <c r="BD236" i="35"/>
  <c r="BC236" i="35"/>
  <c r="BB236" i="35"/>
  <c r="BA236" i="35"/>
  <c r="AZ236" i="35"/>
  <c r="AY236" i="35"/>
  <c r="AX236" i="35"/>
  <c r="AW236" i="35"/>
  <c r="AV236" i="35"/>
  <c r="AU236" i="35"/>
  <c r="AT236" i="35"/>
  <c r="AS236" i="35"/>
  <c r="AR236" i="35"/>
  <c r="AQ236" i="35"/>
  <c r="BK235" i="35"/>
  <c r="BH235" i="35"/>
  <c r="BG235" i="35"/>
  <c r="BF235" i="35"/>
  <c r="BE235" i="35"/>
  <c r="BD235" i="35"/>
  <c r="BC235" i="35"/>
  <c r="BB235" i="35"/>
  <c r="BA235" i="35"/>
  <c r="AZ235" i="35"/>
  <c r="AY235" i="35"/>
  <c r="AX235" i="35"/>
  <c r="AW235" i="35"/>
  <c r="AV235" i="35"/>
  <c r="AU235" i="35"/>
  <c r="AT235" i="35"/>
  <c r="AS235" i="35"/>
  <c r="AR235" i="35"/>
  <c r="AQ235" i="35"/>
  <c r="BH234" i="35"/>
  <c r="BG234" i="35"/>
  <c r="BF234" i="35"/>
  <c r="BE234" i="35"/>
  <c r="BD234" i="35"/>
  <c r="BC234" i="35"/>
  <c r="BB234" i="35"/>
  <c r="BA234" i="35"/>
  <c r="AZ234" i="35"/>
  <c r="AY234" i="35"/>
  <c r="AX234" i="35"/>
  <c r="AW234" i="35"/>
  <c r="AV234" i="35"/>
  <c r="AU234" i="35"/>
  <c r="AT234" i="35"/>
  <c r="AS234" i="35"/>
  <c r="AR234" i="35"/>
  <c r="AQ234" i="35"/>
  <c r="BH233" i="35"/>
  <c r="BG233" i="35"/>
  <c r="BF233" i="35"/>
  <c r="BE233" i="35"/>
  <c r="BD233" i="35"/>
  <c r="BC233" i="35"/>
  <c r="BB233" i="35"/>
  <c r="BA233" i="35"/>
  <c r="AZ233" i="35"/>
  <c r="AY233" i="35"/>
  <c r="AX233" i="35"/>
  <c r="AW233" i="35"/>
  <c r="AV233" i="35"/>
  <c r="AU233" i="35"/>
  <c r="AT233" i="35"/>
  <c r="AS233" i="35"/>
  <c r="AR233" i="35"/>
  <c r="AQ233" i="35"/>
  <c r="BK232" i="35"/>
  <c r="BH232" i="35"/>
  <c r="BG232" i="35"/>
  <c r="BF232" i="35"/>
  <c r="BE232" i="35"/>
  <c r="BD232" i="35"/>
  <c r="BC232" i="35"/>
  <c r="BB232" i="35"/>
  <c r="BA232" i="35"/>
  <c r="AZ232" i="35"/>
  <c r="AY232" i="35"/>
  <c r="AX232" i="35"/>
  <c r="AW232" i="35"/>
  <c r="AV232" i="35"/>
  <c r="AU232" i="35"/>
  <c r="AT232" i="35"/>
  <c r="AS232" i="35"/>
  <c r="AR232" i="35"/>
  <c r="AQ232" i="35"/>
  <c r="BK231" i="35"/>
  <c r="BH231" i="35"/>
  <c r="BG231" i="35"/>
  <c r="BF231" i="35"/>
  <c r="BE231" i="35"/>
  <c r="BD231" i="35"/>
  <c r="BC231" i="35"/>
  <c r="BB231" i="35"/>
  <c r="BA231" i="35"/>
  <c r="AZ231" i="35"/>
  <c r="AY231" i="35"/>
  <c r="AX231" i="35"/>
  <c r="AW231" i="35"/>
  <c r="AV231" i="35"/>
  <c r="AU231" i="35"/>
  <c r="AT231" i="35"/>
  <c r="AS231" i="35"/>
  <c r="AR231" i="35"/>
  <c r="AQ231" i="35"/>
  <c r="BH230" i="35"/>
  <c r="BG230" i="35"/>
  <c r="BF230" i="35"/>
  <c r="BE230" i="35"/>
  <c r="BD230" i="35"/>
  <c r="BC230" i="35"/>
  <c r="BB230" i="35"/>
  <c r="BA230" i="35"/>
  <c r="AZ230" i="35"/>
  <c r="AY230" i="35"/>
  <c r="AX230" i="35"/>
  <c r="AW230" i="35"/>
  <c r="AV230" i="35"/>
  <c r="AU230" i="35"/>
  <c r="AT230" i="35"/>
  <c r="AS230" i="35"/>
  <c r="AR230" i="35"/>
  <c r="AQ230" i="35"/>
  <c r="BK229" i="35"/>
  <c r="BH229" i="35"/>
  <c r="BG229" i="35"/>
  <c r="BF229" i="35"/>
  <c r="BE229" i="35"/>
  <c r="BD229" i="35"/>
  <c r="BC229" i="35"/>
  <c r="BB229" i="35"/>
  <c r="BA229" i="35"/>
  <c r="AZ229" i="35"/>
  <c r="AY229" i="35"/>
  <c r="AX229" i="35"/>
  <c r="AW229" i="35"/>
  <c r="AV229" i="35"/>
  <c r="AU229" i="35"/>
  <c r="AT229" i="35"/>
  <c r="AS229" i="35"/>
  <c r="AR229" i="35"/>
  <c r="AQ229" i="35"/>
  <c r="BK228" i="35"/>
  <c r="BH228" i="35"/>
  <c r="BG228" i="35"/>
  <c r="BF228" i="35"/>
  <c r="BE228" i="35"/>
  <c r="BD228" i="35"/>
  <c r="BC228" i="35"/>
  <c r="BB228" i="35"/>
  <c r="BA228" i="35"/>
  <c r="AZ228" i="35"/>
  <c r="AY228" i="35"/>
  <c r="AX228" i="35"/>
  <c r="AW228" i="35"/>
  <c r="AV228" i="35"/>
  <c r="AU228" i="35"/>
  <c r="AT228" i="35"/>
  <c r="AS228" i="35"/>
  <c r="AR228" i="35"/>
  <c r="AQ228" i="35"/>
  <c r="BK227" i="35"/>
  <c r="BH227" i="35"/>
  <c r="BG227" i="35"/>
  <c r="BF227" i="35"/>
  <c r="BE227" i="35"/>
  <c r="BD227" i="35"/>
  <c r="BC227" i="35"/>
  <c r="BB227" i="35"/>
  <c r="BA227" i="35"/>
  <c r="AZ227" i="35"/>
  <c r="AY227" i="35"/>
  <c r="AX227" i="35"/>
  <c r="AW227" i="35"/>
  <c r="AV227" i="35"/>
  <c r="AU227" i="35"/>
  <c r="AT227" i="35"/>
  <c r="AS227" i="35"/>
  <c r="AR227" i="35"/>
  <c r="AQ227" i="35"/>
  <c r="BV226" i="35"/>
  <c r="BU226" i="35"/>
  <c r="BT226" i="35"/>
  <c r="BS226" i="35"/>
  <c r="BR226" i="35"/>
  <c r="BQ226" i="35"/>
  <c r="BP226" i="35"/>
  <c r="BO226" i="35"/>
  <c r="BM226" i="35"/>
  <c r="BK226" i="35"/>
  <c r="BJ226" i="35"/>
  <c r="BI226" i="35"/>
  <c r="BH226" i="35"/>
  <c r="BG226" i="35"/>
  <c r="BF226" i="35"/>
  <c r="BE226" i="35"/>
  <c r="BD226" i="35"/>
  <c r="BC226" i="35"/>
  <c r="BB226" i="35"/>
  <c r="BA226" i="35"/>
  <c r="AZ226" i="35"/>
  <c r="AY226" i="35"/>
  <c r="AX226" i="35"/>
  <c r="AW226" i="35"/>
  <c r="AV226" i="35"/>
  <c r="AU226" i="35"/>
  <c r="AT226" i="35"/>
  <c r="AS226" i="35"/>
  <c r="AR226" i="35"/>
  <c r="AQ226" i="35"/>
  <c r="BK225" i="35"/>
  <c r="BH225" i="35"/>
  <c r="BG225" i="35"/>
  <c r="BF225" i="35"/>
  <c r="BE225" i="35"/>
  <c r="BD225" i="35"/>
  <c r="BC225" i="35"/>
  <c r="BB225" i="35"/>
  <c r="BA225" i="35"/>
  <c r="AZ225" i="35"/>
  <c r="AY225" i="35"/>
  <c r="AX225" i="35"/>
  <c r="AW225" i="35"/>
  <c r="AV225" i="35"/>
  <c r="AU225" i="35"/>
  <c r="AT225" i="35"/>
  <c r="AS225" i="35"/>
  <c r="AR225" i="35"/>
  <c r="AQ225" i="35"/>
  <c r="BK224" i="35"/>
  <c r="BH224" i="35"/>
  <c r="BG224" i="35"/>
  <c r="BF224" i="35"/>
  <c r="BE224" i="35"/>
  <c r="BD224" i="35"/>
  <c r="BC224" i="35"/>
  <c r="BB224" i="35"/>
  <c r="BA224" i="35"/>
  <c r="AZ224" i="35"/>
  <c r="AY224" i="35"/>
  <c r="AX224" i="35"/>
  <c r="AW224" i="35"/>
  <c r="AV224" i="35"/>
  <c r="AU224" i="35"/>
  <c r="AT224" i="35"/>
  <c r="AS224" i="35"/>
  <c r="AR224" i="35"/>
  <c r="AQ224" i="35"/>
  <c r="BK223" i="35"/>
  <c r="BH223" i="35"/>
  <c r="BG223" i="35"/>
  <c r="BF223" i="35"/>
  <c r="BE223" i="35"/>
  <c r="BD223" i="35"/>
  <c r="BC223" i="35"/>
  <c r="BB223" i="35"/>
  <c r="BA223" i="35"/>
  <c r="AZ223" i="35"/>
  <c r="AY223" i="35"/>
  <c r="AX223" i="35"/>
  <c r="AW223" i="35"/>
  <c r="AV223" i="35"/>
  <c r="AU223" i="35"/>
  <c r="AT223" i="35"/>
  <c r="AS223" i="35"/>
  <c r="AR223" i="35"/>
  <c r="AQ223" i="35"/>
  <c r="BK222" i="35"/>
  <c r="BH222" i="35"/>
  <c r="BG222" i="35"/>
  <c r="BF222" i="35"/>
  <c r="BE222" i="35"/>
  <c r="BD222" i="35"/>
  <c r="BC222" i="35"/>
  <c r="BB222" i="35"/>
  <c r="BA222" i="35"/>
  <c r="AZ222" i="35"/>
  <c r="AY222" i="35"/>
  <c r="AX222" i="35"/>
  <c r="AW222" i="35"/>
  <c r="AV222" i="35"/>
  <c r="AU222" i="35"/>
  <c r="AT222" i="35"/>
  <c r="AS222" i="35"/>
  <c r="AR222" i="35"/>
  <c r="AQ222" i="35"/>
  <c r="BH221" i="35"/>
  <c r="BG221" i="35"/>
  <c r="BF221" i="35"/>
  <c r="BE221" i="35"/>
  <c r="BD221" i="35"/>
  <c r="BC221" i="35"/>
  <c r="BB221" i="35"/>
  <c r="BA221" i="35"/>
  <c r="AZ221" i="35"/>
  <c r="AY221" i="35"/>
  <c r="AX221" i="35"/>
  <c r="AW221" i="35"/>
  <c r="AV221" i="35"/>
  <c r="AU221" i="35"/>
  <c r="AT221" i="35"/>
  <c r="AS221" i="35"/>
  <c r="AR221" i="35"/>
  <c r="AQ221" i="35"/>
  <c r="AP221" i="35" s="1"/>
  <c r="BH220" i="35"/>
  <c r="BG220" i="35"/>
  <c r="BF220" i="35"/>
  <c r="BE220" i="35"/>
  <c r="BD220" i="35"/>
  <c r="BC220" i="35"/>
  <c r="BB220" i="35"/>
  <c r="BA220" i="35"/>
  <c r="AZ220" i="35"/>
  <c r="AY220" i="35"/>
  <c r="AX220" i="35"/>
  <c r="AW220" i="35"/>
  <c r="AV220" i="35"/>
  <c r="AU220" i="35"/>
  <c r="AT220" i="35"/>
  <c r="AS220" i="35"/>
  <c r="AR220" i="35"/>
  <c r="AQ220" i="35"/>
  <c r="BH219" i="35"/>
  <c r="BG219" i="35"/>
  <c r="BF219" i="35"/>
  <c r="BE219" i="35"/>
  <c r="BD219" i="35"/>
  <c r="BC219" i="35"/>
  <c r="BB219" i="35"/>
  <c r="BA219" i="35"/>
  <c r="AZ219" i="35"/>
  <c r="AY219" i="35"/>
  <c r="AX219" i="35"/>
  <c r="AW219" i="35"/>
  <c r="AV219" i="35"/>
  <c r="AU219" i="35"/>
  <c r="AT219" i="35"/>
  <c r="AS219" i="35"/>
  <c r="AR219" i="35"/>
  <c r="AQ219" i="35"/>
  <c r="BH218" i="35"/>
  <c r="BG218" i="35"/>
  <c r="BF218" i="35"/>
  <c r="BE218" i="35"/>
  <c r="BD218" i="35"/>
  <c r="BC218" i="35"/>
  <c r="BB218" i="35"/>
  <c r="BA218" i="35"/>
  <c r="AZ218" i="35"/>
  <c r="AY218" i="35"/>
  <c r="AX218" i="35"/>
  <c r="AW218" i="35"/>
  <c r="AV218" i="35"/>
  <c r="AU218" i="35"/>
  <c r="AT218" i="35"/>
  <c r="AS218" i="35"/>
  <c r="AR218" i="35"/>
  <c r="AQ218" i="35"/>
  <c r="BH217" i="35"/>
  <c r="BG217" i="35"/>
  <c r="BF217" i="35"/>
  <c r="BE217" i="35"/>
  <c r="BD217" i="35"/>
  <c r="BC217" i="35"/>
  <c r="BB217" i="35"/>
  <c r="BA217" i="35"/>
  <c r="AZ217" i="35"/>
  <c r="AY217" i="35"/>
  <c r="AX217" i="35"/>
  <c r="AW217" i="35"/>
  <c r="AV217" i="35"/>
  <c r="AU217" i="35"/>
  <c r="AT217" i="35"/>
  <c r="AS217" i="35"/>
  <c r="AR217" i="35"/>
  <c r="AQ217" i="35"/>
  <c r="BH216" i="35"/>
  <c r="BG216" i="35"/>
  <c r="BF216" i="35"/>
  <c r="BE216" i="35"/>
  <c r="BD216" i="35"/>
  <c r="BC216" i="35"/>
  <c r="BB216" i="35"/>
  <c r="BA216" i="35"/>
  <c r="AZ216" i="35"/>
  <c r="AY216" i="35"/>
  <c r="AX216" i="35"/>
  <c r="AW216" i="35"/>
  <c r="AV216" i="35"/>
  <c r="AU216" i="35"/>
  <c r="AT216" i="35"/>
  <c r="AS216" i="35"/>
  <c r="AR216" i="35"/>
  <c r="AQ216" i="35"/>
  <c r="BH215" i="35"/>
  <c r="BG215" i="35"/>
  <c r="BF215" i="35"/>
  <c r="BE215" i="35"/>
  <c r="BD215" i="35"/>
  <c r="BC215" i="35"/>
  <c r="BB215" i="35"/>
  <c r="BA215" i="35"/>
  <c r="AZ215" i="35"/>
  <c r="AY215" i="35"/>
  <c r="AX215" i="35"/>
  <c r="AW215" i="35"/>
  <c r="AV215" i="35"/>
  <c r="AU215" i="35"/>
  <c r="AT215" i="35"/>
  <c r="AS215" i="35"/>
  <c r="AR215" i="35"/>
  <c r="AQ215" i="35"/>
  <c r="BH214" i="35"/>
  <c r="BG214" i="35"/>
  <c r="BF214" i="35"/>
  <c r="BE214" i="35"/>
  <c r="BD214" i="35"/>
  <c r="BC214" i="35"/>
  <c r="BB214" i="35"/>
  <c r="BA214" i="35"/>
  <c r="AZ214" i="35"/>
  <c r="AY214" i="35"/>
  <c r="AX214" i="35"/>
  <c r="AW214" i="35"/>
  <c r="AV214" i="35"/>
  <c r="AU214" i="35"/>
  <c r="AT214" i="35"/>
  <c r="AS214" i="35"/>
  <c r="AR214" i="35"/>
  <c r="AQ214" i="35"/>
  <c r="BH213" i="35"/>
  <c r="BG213" i="35"/>
  <c r="BF213" i="35"/>
  <c r="BE213" i="35"/>
  <c r="BD213" i="35"/>
  <c r="BC213" i="35"/>
  <c r="BB213" i="35"/>
  <c r="BA213" i="35"/>
  <c r="AZ213" i="35"/>
  <c r="AY213" i="35"/>
  <c r="AX213" i="35"/>
  <c r="AW213" i="35"/>
  <c r="AV213" i="35"/>
  <c r="AU213" i="35"/>
  <c r="AT213" i="35"/>
  <c r="AS213" i="35"/>
  <c r="AR213" i="35"/>
  <c r="AQ213" i="35"/>
  <c r="BH212" i="35"/>
  <c r="BG212" i="35"/>
  <c r="BF212" i="35"/>
  <c r="BE212" i="35"/>
  <c r="BD212" i="35"/>
  <c r="BC212" i="35"/>
  <c r="BB212" i="35"/>
  <c r="BA212" i="35"/>
  <c r="AZ212" i="35"/>
  <c r="AY212" i="35"/>
  <c r="AX212" i="35"/>
  <c r="AW212" i="35"/>
  <c r="AV212" i="35"/>
  <c r="AU212" i="35"/>
  <c r="AT212" i="35"/>
  <c r="AS212" i="35"/>
  <c r="AR212" i="35"/>
  <c r="AQ212" i="35"/>
  <c r="BH211" i="35"/>
  <c r="BG211" i="35"/>
  <c r="BF211" i="35"/>
  <c r="BE211" i="35"/>
  <c r="BD211" i="35"/>
  <c r="BC211" i="35"/>
  <c r="BB211" i="35"/>
  <c r="BA211" i="35"/>
  <c r="AZ211" i="35"/>
  <c r="AY211" i="35"/>
  <c r="AX211" i="35"/>
  <c r="AW211" i="35"/>
  <c r="AV211" i="35"/>
  <c r="AU211" i="35"/>
  <c r="AT211" i="35"/>
  <c r="AS211" i="35"/>
  <c r="AR211" i="35"/>
  <c r="AQ211" i="35"/>
  <c r="BH210" i="35"/>
  <c r="BG210" i="35"/>
  <c r="BF210" i="35"/>
  <c r="BE210" i="35"/>
  <c r="BD210" i="35"/>
  <c r="BC210" i="35"/>
  <c r="BB210" i="35"/>
  <c r="BA210" i="35"/>
  <c r="AZ210" i="35"/>
  <c r="AY210" i="35"/>
  <c r="AX210" i="35"/>
  <c r="AW210" i="35"/>
  <c r="AV210" i="35"/>
  <c r="AU210" i="35"/>
  <c r="AT210" i="35"/>
  <c r="AS210" i="35"/>
  <c r="AR210" i="35"/>
  <c r="AQ210" i="35"/>
  <c r="BH209" i="35"/>
  <c r="BG209" i="35"/>
  <c r="BF209" i="35"/>
  <c r="BE209" i="35"/>
  <c r="BD209" i="35"/>
  <c r="BC209" i="35"/>
  <c r="BB209" i="35"/>
  <c r="BA209" i="35"/>
  <c r="AZ209" i="35"/>
  <c r="AY209" i="35"/>
  <c r="AX209" i="35"/>
  <c r="AW209" i="35"/>
  <c r="AV209" i="35"/>
  <c r="AU209" i="35"/>
  <c r="AT209" i="35"/>
  <c r="AS209" i="35"/>
  <c r="AR209" i="35"/>
  <c r="AQ209" i="35"/>
  <c r="BH208" i="35"/>
  <c r="BG208" i="35"/>
  <c r="BF208" i="35"/>
  <c r="BE208" i="35"/>
  <c r="BD208" i="35"/>
  <c r="BC208" i="35"/>
  <c r="BB208" i="35"/>
  <c r="BA208" i="35"/>
  <c r="AZ208" i="35"/>
  <c r="AY208" i="35"/>
  <c r="AX208" i="35"/>
  <c r="AW208" i="35"/>
  <c r="AV208" i="35"/>
  <c r="AU208" i="35"/>
  <c r="AT208" i="35"/>
  <c r="AS208" i="35"/>
  <c r="AR208" i="35"/>
  <c r="AQ208" i="35"/>
  <c r="BH207" i="35"/>
  <c r="BG207" i="35"/>
  <c r="BF207" i="35"/>
  <c r="BE207" i="35"/>
  <c r="BD207" i="35"/>
  <c r="BC207" i="35"/>
  <c r="BB207" i="35"/>
  <c r="BA207" i="35"/>
  <c r="AZ207" i="35"/>
  <c r="AY207" i="35"/>
  <c r="AX207" i="35"/>
  <c r="AW207" i="35"/>
  <c r="AV207" i="35"/>
  <c r="AU207" i="35"/>
  <c r="AT207" i="35"/>
  <c r="AS207" i="35"/>
  <c r="AR207" i="35"/>
  <c r="AQ207" i="35"/>
  <c r="BK206" i="35"/>
  <c r="BH206" i="35"/>
  <c r="BG206" i="35"/>
  <c r="BF206" i="35"/>
  <c r="BE206" i="35"/>
  <c r="BD206" i="35"/>
  <c r="BC206" i="35"/>
  <c r="BB206" i="35"/>
  <c r="BA206" i="35"/>
  <c r="AZ206" i="35"/>
  <c r="AY206" i="35"/>
  <c r="AX206" i="35"/>
  <c r="AW206" i="35"/>
  <c r="AV206" i="35"/>
  <c r="AU206" i="35"/>
  <c r="AT206" i="35"/>
  <c r="AS206" i="35"/>
  <c r="AR206" i="35"/>
  <c r="AQ206" i="35"/>
  <c r="BK205" i="35"/>
  <c r="BH205" i="35"/>
  <c r="BG205" i="35"/>
  <c r="BF205" i="35"/>
  <c r="BE205" i="35"/>
  <c r="BD205" i="35"/>
  <c r="BC205" i="35"/>
  <c r="BB205" i="35"/>
  <c r="BA205" i="35"/>
  <c r="AZ205" i="35"/>
  <c r="AY205" i="35"/>
  <c r="AX205" i="35"/>
  <c r="AW205" i="35"/>
  <c r="AV205" i="35"/>
  <c r="AU205" i="35"/>
  <c r="AT205" i="35"/>
  <c r="AS205" i="35"/>
  <c r="AR205" i="35"/>
  <c r="AQ205" i="35"/>
  <c r="BH204" i="35"/>
  <c r="BG204" i="35"/>
  <c r="BF204" i="35"/>
  <c r="BE204" i="35"/>
  <c r="BD204" i="35"/>
  <c r="BC204" i="35"/>
  <c r="BB204" i="35"/>
  <c r="BA204" i="35"/>
  <c r="AZ204" i="35"/>
  <c r="AY204" i="35"/>
  <c r="AX204" i="35"/>
  <c r="AW204" i="35"/>
  <c r="AV204" i="35"/>
  <c r="AU204" i="35"/>
  <c r="AT204" i="35"/>
  <c r="AS204" i="35"/>
  <c r="AR204" i="35"/>
  <c r="AQ204" i="35"/>
  <c r="BH203" i="35"/>
  <c r="BG203" i="35"/>
  <c r="BF203" i="35"/>
  <c r="BE203" i="35"/>
  <c r="BD203" i="35"/>
  <c r="BC203" i="35"/>
  <c r="BB203" i="35"/>
  <c r="BA203" i="35"/>
  <c r="AZ203" i="35"/>
  <c r="AY203" i="35"/>
  <c r="AX203" i="35"/>
  <c r="AW203" i="35"/>
  <c r="AV203" i="35"/>
  <c r="AU203" i="35"/>
  <c r="AT203" i="35"/>
  <c r="AS203" i="35"/>
  <c r="AR203" i="35"/>
  <c r="AQ203" i="35"/>
  <c r="BH202" i="35"/>
  <c r="BG202" i="35"/>
  <c r="BF202" i="35"/>
  <c r="BE202" i="35"/>
  <c r="BD202" i="35"/>
  <c r="BC202" i="35"/>
  <c r="BB202" i="35"/>
  <c r="BA202" i="35"/>
  <c r="AZ202" i="35"/>
  <c r="AY202" i="35"/>
  <c r="AX202" i="35"/>
  <c r="AW202" i="35"/>
  <c r="AV202" i="35"/>
  <c r="AU202" i="35"/>
  <c r="AT202" i="35"/>
  <c r="AS202" i="35"/>
  <c r="AR202" i="35"/>
  <c r="AQ202" i="35"/>
  <c r="BH201" i="35"/>
  <c r="BG201" i="35"/>
  <c r="BF201" i="35"/>
  <c r="BE201" i="35"/>
  <c r="BD201" i="35"/>
  <c r="BC201" i="35"/>
  <c r="BB201" i="35"/>
  <c r="BA201" i="35"/>
  <c r="AZ201" i="35"/>
  <c r="AY201" i="35"/>
  <c r="AX201" i="35"/>
  <c r="AW201" i="35"/>
  <c r="AV201" i="35"/>
  <c r="AU201" i="35"/>
  <c r="AT201" i="35"/>
  <c r="AS201" i="35"/>
  <c r="AR201" i="35"/>
  <c r="AQ201" i="35"/>
  <c r="BH200" i="35"/>
  <c r="BG200" i="35"/>
  <c r="BF200" i="35"/>
  <c r="BE200" i="35"/>
  <c r="BD200" i="35"/>
  <c r="BC200" i="35"/>
  <c r="BB200" i="35"/>
  <c r="BA200" i="35"/>
  <c r="AZ200" i="35"/>
  <c r="AY200" i="35"/>
  <c r="AX200" i="35"/>
  <c r="AW200" i="35"/>
  <c r="AV200" i="35"/>
  <c r="AU200" i="35"/>
  <c r="AT200" i="35"/>
  <c r="AS200" i="35"/>
  <c r="AR200" i="35"/>
  <c r="AQ200" i="35"/>
  <c r="BH199" i="35"/>
  <c r="BG199" i="35"/>
  <c r="BF199" i="35"/>
  <c r="BE199" i="35"/>
  <c r="BD199" i="35"/>
  <c r="BC199" i="35"/>
  <c r="BB199" i="35"/>
  <c r="BA199" i="35"/>
  <c r="AZ199" i="35"/>
  <c r="AY199" i="35"/>
  <c r="AX199" i="35"/>
  <c r="AW199" i="35"/>
  <c r="AV199" i="35"/>
  <c r="AU199" i="35"/>
  <c r="AT199" i="35"/>
  <c r="AS199" i="35"/>
  <c r="AR199" i="35"/>
  <c r="AQ199" i="35"/>
  <c r="BK198" i="35"/>
  <c r="BH198" i="35"/>
  <c r="BG198" i="35"/>
  <c r="BF198" i="35"/>
  <c r="BE198" i="35"/>
  <c r="BD198" i="35"/>
  <c r="BC198" i="35"/>
  <c r="BB198" i="35"/>
  <c r="BA198" i="35"/>
  <c r="AZ198" i="35"/>
  <c r="AY198" i="35"/>
  <c r="AX198" i="35"/>
  <c r="AW198" i="35"/>
  <c r="AV198" i="35"/>
  <c r="AU198" i="35"/>
  <c r="AT198" i="35"/>
  <c r="AS198" i="35"/>
  <c r="AR198" i="35"/>
  <c r="AQ198" i="35"/>
  <c r="BK197" i="35"/>
  <c r="BH197" i="35"/>
  <c r="BG197" i="35"/>
  <c r="BF197" i="35"/>
  <c r="BE197" i="35"/>
  <c r="BD197" i="35"/>
  <c r="BC197" i="35"/>
  <c r="BB197" i="35"/>
  <c r="BA197" i="35"/>
  <c r="AZ197" i="35"/>
  <c r="AY197" i="35"/>
  <c r="AX197" i="35"/>
  <c r="AW197" i="35"/>
  <c r="AV197" i="35"/>
  <c r="AU197" i="35"/>
  <c r="AT197" i="35"/>
  <c r="AS197" i="35"/>
  <c r="AR197" i="35"/>
  <c r="AQ197" i="35"/>
  <c r="BK196" i="35"/>
  <c r="BH196" i="35"/>
  <c r="BG196" i="35"/>
  <c r="BF196" i="35"/>
  <c r="BE196" i="35"/>
  <c r="BD196" i="35"/>
  <c r="BC196" i="35"/>
  <c r="BB196" i="35"/>
  <c r="BA196" i="35"/>
  <c r="AZ196" i="35"/>
  <c r="AY196" i="35"/>
  <c r="AX196" i="35"/>
  <c r="AW196" i="35"/>
  <c r="AV196" i="35"/>
  <c r="AU196" i="35"/>
  <c r="AT196" i="35"/>
  <c r="AS196" i="35"/>
  <c r="AR196" i="35"/>
  <c r="AQ196" i="35"/>
  <c r="BK195" i="35"/>
  <c r="BH195" i="35"/>
  <c r="BG195" i="35"/>
  <c r="BF195" i="35"/>
  <c r="BE195" i="35"/>
  <c r="BD195" i="35"/>
  <c r="BC195" i="35"/>
  <c r="BB195" i="35"/>
  <c r="BA195" i="35"/>
  <c r="AZ195" i="35"/>
  <c r="AY195" i="35"/>
  <c r="AX195" i="35"/>
  <c r="AW195" i="35"/>
  <c r="AV195" i="35"/>
  <c r="AU195" i="35"/>
  <c r="AT195" i="35"/>
  <c r="AS195" i="35"/>
  <c r="AR195" i="35"/>
  <c r="AQ195" i="35"/>
  <c r="BK194" i="35"/>
  <c r="BH194" i="35"/>
  <c r="BG194" i="35"/>
  <c r="BF194" i="35"/>
  <c r="BE194" i="35"/>
  <c r="BD194" i="35"/>
  <c r="BC194" i="35"/>
  <c r="BB194" i="35"/>
  <c r="BA194" i="35"/>
  <c r="AZ194" i="35"/>
  <c r="AY194" i="35"/>
  <c r="AX194" i="35"/>
  <c r="AW194" i="35"/>
  <c r="AV194" i="35"/>
  <c r="AU194" i="35"/>
  <c r="AT194" i="35"/>
  <c r="AS194" i="35"/>
  <c r="AR194" i="35"/>
  <c r="AQ194" i="35"/>
  <c r="BK193" i="35"/>
  <c r="BH193" i="35"/>
  <c r="BG193" i="35"/>
  <c r="BF193" i="35"/>
  <c r="BE193" i="35"/>
  <c r="BD193" i="35"/>
  <c r="BC193" i="35"/>
  <c r="BB193" i="35"/>
  <c r="BA193" i="35"/>
  <c r="AZ193" i="35"/>
  <c r="AY193" i="35"/>
  <c r="AX193" i="35"/>
  <c r="AW193" i="35"/>
  <c r="AV193" i="35"/>
  <c r="AU193" i="35"/>
  <c r="AT193" i="35"/>
  <c r="AS193" i="35"/>
  <c r="AR193" i="35"/>
  <c r="AQ193" i="35"/>
  <c r="BK192" i="35"/>
  <c r="BH192" i="35"/>
  <c r="BG192" i="35"/>
  <c r="BF192" i="35"/>
  <c r="BE192" i="35"/>
  <c r="BD192" i="35"/>
  <c r="BC192" i="35"/>
  <c r="BB192" i="35"/>
  <c r="BA192" i="35"/>
  <c r="AZ192" i="35"/>
  <c r="AY192" i="35"/>
  <c r="AX192" i="35"/>
  <c r="AW192" i="35"/>
  <c r="AV192" i="35"/>
  <c r="AU192" i="35"/>
  <c r="AT192" i="35"/>
  <c r="AS192" i="35"/>
  <c r="AR192" i="35"/>
  <c r="AQ192" i="35"/>
  <c r="BK191" i="35"/>
  <c r="BH191" i="35"/>
  <c r="BG191" i="35"/>
  <c r="BF191" i="35"/>
  <c r="BE191" i="35"/>
  <c r="BD191" i="35"/>
  <c r="BC191" i="35"/>
  <c r="BB191" i="35"/>
  <c r="BA191" i="35"/>
  <c r="AZ191" i="35"/>
  <c r="AY191" i="35"/>
  <c r="AX191" i="35"/>
  <c r="AW191" i="35"/>
  <c r="AV191" i="35"/>
  <c r="AU191" i="35"/>
  <c r="AT191" i="35"/>
  <c r="AS191" i="35"/>
  <c r="AR191" i="35"/>
  <c r="AQ191" i="35"/>
  <c r="BK190" i="35"/>
  <c r="BH190" i="35"/>
  <c r="BG190" i="35"/>
  <c r="BF190" i="35"/>
  <c r="BE190" i="35"/>
  <c r="BD190" i="35"/>
  <c r="BC190" i="35"/>
  <c r="BB190" i="35"/>
  <c r="BA190" i="35"/>
  <c r="AZ190" i="35"/>
  <c r="AY190" i="35"/>
  <c r="AX190" i="35"/>
  <c r="AW190" i="35"/>
  <c r="AV190" i="35"/>
  <c r="AU190" i="35"/>
  <c r="AT190" i="35"/>
  <c r="AS190" i="35"/>
  <c r="AR190" i="35"/>
  <c r="AQ190" i="35"/>
  <c r="BK189" i="35"/>
  <c r="BH189" i="35"/>
  <c r="BG189" i="35"/>
  <c r="BF189" i="35"/>
  <c r="BE189" i="35"/>
  <c r="BD189" i="35"/>
  <c r="BC189" i="35"/>
  <c r="BB189" i="35"/>
  <c r="BA189" i="35"/>
  <c r="AZ189" i="35"/>
  <c r="AY189" i="35"/>
  <c r="AX189" i="35"/>
  <c r="AW189" i="35"/>
  <c r="AV189" i="35"/>
  <c r="AU189" i="35"/>
  <c r="AT189" i="35"/>
  <c r="AS189" i="35"/>
  <c r="AR189" i="35"/>
  <c r="AP189" i="35" s="1"/>
  <c r="AQ189" i="35"/>
  <c r="BK188" i="35"/>
  <c r="BH188" i="35"/>
  <c r="BG188" i="35"/>
  <c r="BF188" i="35"/>
  <c r="BE188" i="35"/>
  <c r="BD188" i="35"/>
  <c r="BC188" i="35"/>
  <c r="BB188" i="35"/>
  <c r="BA188" i="35"/>
  <c r="AZ188" i="35"/>
  <c r="AY188" i="35"/>
  <c r="AX188" i="35"/>
  <c r="AW188" i="35"/>
  <c r="AV188" i="35"/>
  <c r="AU188" i="35"/>
  <c r="AT188" i="35"/>
  <c r="AS188" i="35"/>
  <c r="AR188" i="35"/>
  <c r="AQ188" i="35"/>
  <c r="BK187" i="35"/>
  <c r="BH187" i="35"/>
  <c r="BG187" i="35"/>
  <c r="BF187" i="35"/>
  <c r="BE187" i="35"/>
  <c r="BD187" i="35"/>
  <c r="BC187" i="35"/>
  <c r="BB187" i="35"/>
  <c r="BA187" i="35"/>
  <c r="AZ187" i="35"/>
  <c r="AY187" i="35"/>
  <c r="AX187" i="35"/>
  <c r="AW187" i="35"/>
  <c r="AV187" i="35"/>
  <c r="AU187" i="35"/>
  <c r="AT187" i="35"/>
  <c r="AS187" i="35"/>
  <c r="AR187" i="35"/>
  <c r="AQ187" i="35"/>
  <c r="AP187" i="35" s="1"/>
  <c r="BK186" i="35"/>
  <c r="BH186" i="35"/>
  <c r="BG186" i="35"/>
  <c r="BF186" i="35"/>
  <c r="BE186" i="35"/>
  <c r="BD186" i="35"/>
  <c r="BC186" i="35"/>
  <c r="BB186" i="35"/>
  <c r="BA186" i="35"/>
  <c r="AZ186" i="35"/>
  <c r="AY186" i="35"/>
  <c r="AX186" i="35"/>
  <c r="AW186" i="35"/>
  <c r="AV186" i="35"/>
  <c r="AU186" i="35"/>
  <c r="AT186" i="35"/>
  <c r="AS186" i="35"/>
  <c r="AR186" i="35"/>
  <c r="AQ186" i="35"/>
  <c r="BK185" i="35"/>
  <c r="BH185" i="35"/>
  <c r="BG185" i="35"/>
  <c r="BF185" i="35"/>
  <c r="BE185" i="35"/>
  <c r="BD185" i="35"/>
  <c r="BC185" i="35"/>
  <c r="BB185" i="35"/>
  <c r="BA185" i="35"/>
  <c r="AZ185" i="35"/>
  <c r="AY185" i="35"/>
  <c r="AX185" i="35"/>
  <c r="AW185" i="35"/>
  <c r="AV185" i="35"/>
  <c r="AU185" i="35"/>
  <c r="AT185" i="35"/>
  <c r="AS185" i="35"/>
  <c r="AR185" i="35"/>
  <c r="AQ185" i="35"/>
  <c r="BK184" i="35"/>
  <c r="BH184" i="35"/>
  <c r="BG184" i="35"/>
  <c r="BF184" i="35"/>
  <c r="BE184" i="35"/>
  <c r="BD184" i="35"/>
  <c r="BC184" i="35"/>
  <c r="BB184" i="35"/>
  <c r="BA184" i="35"/>
  <c r="AZ184" i="35"/>
  <c r="AY184" i="35"/>
  <c r="AX184" i="35"/>
  <c r="AW184" i="35"/>
  <c r="AV184" i="35"/>
  <c r="AU184" i="35"/>
  <c r="AT184" i="35"/>
  <c r="AS184" i="35"/>
  <c r="AR184" i="35"/>
  <c r="AQ184" i="35"/>
  <c r="BK183" i="35"/>
  <c r="BH183" i="35"/>
  <c r="BG183" i="35"/>
  <c r="BF183" i="35"/>
  <c r="BE183" i="35"/>
  <c r="BD183" i="35"/>
  <c r="BC183" i="35"/>
  <c r="BB183" i="35"/>
  <c r="BA183" i="35"/>
  <c r="AZ183" i="35"/>
  <c r="AY183" i="35"/>
  <c r="AX183" i="35"/>
  <c r="AW183" i="35"/>
  <c r="AV183" i="35"/>
  <c r="AU183" i="35"/>
  <c r="AT183" i="35"/>
  <c r="AS183" i="35"/>
  <c r="AR183" i="35"/>
  <c r="AQ183" i="35"/>
  <c r="BK182" i="35"/>
  <c r="BH182" i="35"/>
  <c r="BG182" i="35"/>
  <c r="BF182" i="35"/>
  <c r="BE182" i="35"/>
  <c r="BD182" i="35"/>
  <c r="BC182" i="35"/>
  <c r="BB182" i="35"/>
  <c r="BA182" i="35"/>
  <c r="AZ182" i="35"/>
  <c r="AY182" i="35"/>
  <c r="AX182" i="35"/>
  <c r="AW182" i="35"/>
  <c r="AV182" i="35"/>
  <c r="AU182" i="35"/>
  <c r="AT182" i="35"/>
  <c r="AS182" i="35"/>
  <c r="AR182" i="35"/>
  <c r="AQ182" i="35"/>
  <c r="BK181" i="35"/>
  <c r="BH181" i="35"/>
  <c r="BG181" i="35"/>
  <c r="BF181" i="35"/>
  <c r="BE181" i="35"/>
  <c r="BD181" i="35"/>
  <c r="BC181" i="35"/>
  <c r="BB181" i="35"/>
  <c r="BA181" i="35"/>
  <c r="AZ181" i="35"/>
  <c r="AY181" i="35"/>
  <c r="AX181" i="35"/>
  <c r="AW181" i="35"/>
  <c r="AV181" i="35"/>
  <c r="AU181" i="35"/>
  <c r="AT181" i="35"/>
  <c r="AS181" i="35"/>
  <c r="AR181" i="35"/>
  <c r="AQ181" i="35"/>
  <c r="BK180" i="35"/>
  <c r="BH180" i="35"/>
  <c r="BG180" i="35"/>
  <c r="BF180" i="35"/>
  <c r="BE180" i="35"/>
  <c r="BD180" i="35"/>
  <c r="BC180" i="35"/>
  <c r="BB180" i="35"/>
  <c r="BA180" i="35"/>
  <c r="AZ180" i="35"/>
  <c r="AY180" i="35"/>
  <c r="AX180" i="35"/>
  <c r="AW180" i="35"/>
  <c r="AV180" i="35"/>
  <c r="AU180" i="35"/>
  <c r="AT180" i="35"/>
  <c r="AS180" i="35"/>
  <c r="AR180" i="35"/>
  <c r="AQ180" i="35"/>
  <c r="BK179" i="35"/>
  <c r="BH179" i="35"/>
  <c r="BG179" i="35"/>
  <c r="BF179" i="35"/>
  <c r="BE179" i="35"/>
  <c r="BD179" i="35"/>
  <c r="BC179" i="35"/>
  <c r="BB179" i="35"/>
  <c r="BA179" i="35"/>
  <c r="AZ179" i="35"/>
  <c r="AY179" i="35"/>
  <c r="AX179" i="35"/>
  <c r="AW179" i="35"/>
  <c r="AV179" i="35"/>
  <c r="AU179" i="35"/>
  <c r="AT179" i="35"/>
  <c r="AS179" i="35"/>
  <c r="AR179" i="35"/>
  <c r="AQ179" i="35"/>
  <c r="BH178" i="35"/>
  <c r="BG178" i="35"/>
  <c r="BF178" i="35"/>
  <c r="BE178" i="35"/>
  <c r="BD178" i="35"/>
  <c r="BC178" i="35"/>
  <c r="BB178" i="35"/>
  <c r="BA178" i="35"/>
  <c r="AZ178" i="35"/>
  <c r="AY178" i="35"/>
  <c r="AX178" i="35"/>
  <c r="AW178" i="35"/>
  <c r="AV178" i="35"/>
  <c r="AU178" i="35"/>
  <c r="AT178" i="35"/>
  <c r="AS178" i="35"/>
  <c r="AR178" i="35"/>
  <c r="AQ178" i="35"/>
  <c r="BH177" i="35"/>
  <c r="C33" i="33" s="1"/>
  <c r="BG177" i="35"/>
  <c r="C32" i="33" s="1"/>
  <c r="D32" i="33" s="1"/>
  <c r="BF177" i="35"/>
  <c r="C31" i="33" s="1"/>
  <c r="BE177" i="35"/>
  <c r="C30" i="33" s="1"/>
  <c r="D30" i="33" s="1"/>
  <c r="BD177" i="35"/>
  <c r="C29" i="33" s="1"/>
  <c r="BC177" i="35"/>
  <c r="C28" i="33" s="1"/>
  <c r="D28" i="33" s="1"/>
  <c r="BB177" i="35"/>
  <c r="C27" i="33" s="1"/>
  <c r="D27" i="33" s="1"/>
  <c r="BA177" i="35"/>
  <c r="C26" i="33" s="1"/>
  <c r="D26" i="33" s="1"/>
  <c r="AZ177" i="35"/>
  <c r="C25" i="33" s="1"/>
  <c r="AY177" i="35"/>
  <c r="C24" i="33" s="1"/>
  <c r="AX177" i="35"/>
  <c r="C23" i="33" s="1"/>
  <c r="D23" i="33" s="1"/>
  <c r="AW177" i="35"/>
  <c r="C22" i="33" s="1"/>
  <c r="D22" i="33" s="1"/>
  <c r="AV177" i="35"/>
  <c r="C21" i="33" s="1"/>
  <c r="AU177" i="35"/>
  <c r="C20" i="33" s="1"/>
  <c r="D20" i="33" s="1"/>
  <c r="AT177" i="35"/>
  <c r="C19" i="33" s="1"/>
  <c r="D19" i="33" s="1"/>
  <c r="AS177" i="35"/>
  <c r="C18" i="33" s="1"/>
  <c r="D18" i="33" s="1"/>
  <c r="AR177" i="35"/>
  <c r="C17" i="33" s="1"/>
  <c r="D17" i="33" s="1"/>
  <c r="AQ177" i="35"/>
  <c r="AP177" i="35" s="1"/>
  <c r="BH176" i="35"/>
  <c r="BG176" i="35"/>
  <c r="BF176" i="35"/>
  <c r="BE176" i="35"/>
  <c r="BD176" i="35"/>
  <c r="BC176" i="35"/>
  <c r="BB176" i="35"/>
  <c r="BA176" i="35"/>
  <c r="AZ176" i="35"/>
  <c r="AY176" i="35"/>
  <c r="AX176" i="35"/>
  <c r="AW176" i="35"/>
  <c r="AV176" i="35"/>
  <c r="AU176" i="35"/>
  <c r="AT176" i="35"/>
  <c r="AS176" i="35"/>
  <c r="AR176" i="35"/>
  <c r="AQ176" i="35"/>
  <c r="BK175" i="35"/>
  <c r="BH175" i="35"/>
  <c r="BG175" i="35"/>
  <c r="BF175" i="35"/>
  <c r="BE175" i="35"/>
  <c r="BD175" i="35"/>
  <c r="BC175" i="35"/>
  <c r="BB175" i="35"/>
  <c r="BA175" i="35"/>
  <c r="AZ175" i="35"/>
  <c r="AY175" i="35"/>
  <c r="AX175" i="35"/>
  <c r="AW175" i="35"/>
  <c r="AV175" i="35"/>
  <c r="AU175" i="35"/>
  <c r="AT175" i="35"/>
  <c r="AS175" i="35"/>
  <c r="AR175" i="35"/>
  <c r="AQ175" i="35"/>
  <c r="BH174" i="35"/>
  <c r="BG174" i="35"/>
  <c r="BF174" i="35"/>
  <c r="BE174" i="35"/>
  <c r="BD174" i="35"/>
  <c r="BC174" i="35"/>
  <c r="BB174" i="35"/>
  <c r="BA174" i="35"/>
  <c r="AZ174" i="35"/>
  <c r="AY174" i="35"/>
  <c r="AX174" i="35"/>
  <c r="AW174" i="35"/>
  <c r="AV174" i="35"/>
  <c r="AU174" i="35"/>
  <c r="AT174" i="35"/>
  <c r="AS174" i="35"/>
  <c r="AR174" i="35"/>
  <c r="AQ174" i="35"/>
  <c r="BK173" i="35"/>
  <c r="BH173" i="35"/>
  <c r="BG173" i="35"/>
  <c r="BF173" i="35"/>
  <c r="BE173" i="35"/>
  <c r="BD173" i="35"/>
  <c r="BC173" i="35"/>
  <c r="BB173" i="35"/>
  <c r="BA173" i="35"/>
  <c r="AZ173" i="35"/>
  <c r="AY173" i="35"/>
  <c r="AX173" i="35"/>
  <c r="AW173" i="35"/>
  <c r="AV173" i="35"/>
  <c r="AU173" i="35"/>
  <c r="AT173" i="35"/>
  <c r="AS173" i="35"/>
  <c r="AR173" i="35"/>
  <c r="AQ173" i="35"/>
  <c r="BH172" i="35"/>
  <c r="BG172" i="35"/>
  <c r="BF172" i="35"/>
  <c r="BE172" i="35"/>
  <c r="BD172" i="35"/>
  <c r="BC172" i="35"/>
  <c r="BB172" i="35"/>
  <c r="BA172" i="35"/>
  <c r="AZ172" i="35"/>
  <c r="AY172" i="35"/>
  <c r="AX172" i="35"/>
  <c r="AW172" i="35"/>
  <c r="AV172" i="35"/>
  <c r="AU172" i="35"/>
  <c r="AT172" i="35"/>
  <c r="AS172" i="35"/>
  <c r="AR172" i="35"/>
  <c r="AQ172" i="35"/>
  <c r="BK171" i="35"/>
  <c r="BH171" i="35"/>
  <c r="BG171" i="35"/>
  <c r="BF171" i="35"/>
  <c r="BE171" i="35"/>
  <c r="BD171" i="35"/>
  <c r="BC171" i="35"/>
  <c r="BB171" i="35"/>
  <c r="BA171" i="35"/>
  <c r="AZ171" i="35"/>
  <c r="AY171" i="35"/>
  <c r="AX171" i="35"/>
  <c r="AW171" i="35"/>
  <c r="AV171" i="35"/>
  <c r="AU171" i="35"/>
  <c r="AT171" i="35"/>
  <c r="AS171" i="35"/>
  <c r="AR171" i="35"/>
  <c r="AQ171" i="35"/>
  <c r="BK170" i="35"/>
  <c r="BH170" i="35"/>
  <c r="BG170" i="35"/>
  <c r="BF170" i="35"/>
  <c r="BE170" i="35"/>
  <c r="BD170" i="35"/>
  <c r="BC170" i="35"/>
  <c r="BB170" i="35"/>
  <c r="BA170" i="35"/>
  <c r="AZ170" i="35"/>
  <c r="AY170" i="35"/>
  <c r="AX170" i="35"/>
  <c r="AW170" i="35"/>
  <c r="AV170" i="35"/>
  <c r="AU170" i="35"/>
  <c r="AT170" i="35"/>
  <c r="AS170" i="35"/>
  <c r="AR170" i="35"/>
  <c r="AQ170" i="35"/>
  <c r="BK169" i="35"/>
  <c r="BH169" i="35"/>
  <c r="BG169" i="35"/>
  <c r="BF169" i="35"/>
  <c r="BE169" i="35"/>
  <c r="BD169" i="35"/>
  <c r="BC169" i="35"/>
  <c r="BB169" i="35"/>
  <c r="BA169" i="35"/>
  <c r="AZ169" i="35"/>
  <c r="AY169" i="35"/>
  <c r="AX169" i="35"/>
  <c r="AW169" i="35"/>
  <c r="AV169" i="35"/>
  <c r="AU169" i="35"/>
  <c r="AT169" i="35"/>
  <c r="AS169" i="35"/>
  <c r="AR169" i="35"/>
  <c r="AQ169" i="35"/>
  <c r="BK168" i="35"/>
  <c r="BH168" i="35"/>
  <c r="BG168" i="35"/>
  <c r="BF168" i="35"/>
  <c r="BE168" i="35"/>
  <c r="BD168" i="35"/>
  <c r="BC168" i="35"/>
  <c r="BB168" i="35"/>
  <c r="BA168" i="35"/>
  <c r="AZ168" i="35"/>
  <c r="AY168" i="35"/>
  <c r="AX168" i="35"/>
  <c r="AW168" i="35"/>
  <c r="AV168" i="35"/>
  <c r="AU168" i="35"/>
  <c r="AT168" i="35"/>
  <c r="AS168" i="35"/>
  <c r="AR168" i="35"/>
  <c r="AQ168" i="35"/>
  <c r="BK167" i="35"/>
  <c r="BH167" i="35"/>
  <c r="BG167" i="35"/>
  <c r="BF167" i="35"/>
  <c r="BE167" i="35"/>
  <c r="BD167" i="35"/>
  <c r="BC167" i="35"/>
  <c r="BB167" i="35"/>
  <c r="BA167" i="35"/>
  <c r="AZ167" i="35"/>
  <c r="AY167" i="35"/>
  <c r="AX167" i="35"/>
  <c r="AW167" i="35"/>
  <c r="AV167" i="35"/>
  <c r="AU167" i="35"/>
  <c r="AT167" i="35"/>
  <c r="AS167" i="35"/>
  <c r="AR167" i="35"/>
  <c r="AQ167" i="35"/>
  <c r="BK166" i="35"/>
  <c r="BH166" i="35"/>
  <c r="BG166" i="35"/>
  <c r="BF166" i="35"/>
  <c r="BE166" i="35"/>
  <c r="BD166" i="35"/>
  <c r="BC166" i="35"/>
  <c r="BB166" i="35"/>
  <c r="BA166" i="35"/>
  <c r="AZ166" i="35"/>
  <c r="AY166" i="35"/>
  <c r="AX166" i="35"/>
  <c r="AW166" i="35"/>
  <c r="AV166" i="35"/>
  <c r="AU166" i="35"/>
  <c r="AT166" i="35"/>
  <c r="AS166" i="35"/>
  <c r="AR166" i="35"/>
  <c r="AQ166" i="35"/>
  <c r="BH165" i="35"/>
  <c r="BG165" i="35"/>
  <c r="BF165" i="35"/>
  <c r="BE165" i="35"/>
  <c r="BD165" i="35"/>
  <c r="BC165" i="35"/>
  <c r="BB165" i="35"/>
  <c r="BA165" i="35"/>
  <c r="AZ165" i="35"/>
  <c r="AY165" i="35"/>
  <c r="AX165" i="35"/>
  <c r="AW165" i="35"/>
  <c r="AV165" i="35"/>
  <c r="AU165" i="35"/>
  <c r="AT165" i="35"/>
  <c r="AS165" i="35"/>
  <c r="AR165" i="35"/>
  <c r="AQ165" i="35"/>
  <c r="AP165" i="35" s="1"/>
  <c r="BH164" i="35"/>
  <c r="BG164" i="35"/>
  <c r="BF164" i="35"/>
  <c r="BE164" i="35"/>
  <c r="BD164" i="35"/>
  <c r="BC164" i="35"/>
  <c r="BB164" i="35"/>
  <c r="BA164" i="35"/>
  <c r="AZ164" i="35"/>
  <c r="AY164" i="35"/>
  <c r="AX164" i="35"/>
  <c r="AW164" i="35"/>
  <c r="AV164" i="35"/>
  <c r="AU164" i="35"/>
  <c r="AT164" i="35"/>
  <c r="AS164" i="35"/>
  <c r="AR164" i="35"/>
  <c r="AQ164" i="35"/>
  <c r="BH163" i="35"/>
  <c r="BG163" i="35"/>
  <c r="BF163" i="35"/>
  <c r="BE163" i="35"/>
  <c r="BD163" i="35"/>
  <c r="BC163" i="35"/>
  <c r="BB163" i="35"/>
  <c r="BA163" i="35"/>
  <c r="AZ163" i="35"/>
  <c r="AY163" i="35"/>
  <c r="AX163" i="35"/>
  <c r="AW163" i="35"/>
  <c r="AV163" i="35"/>
  <c r="AU163" i="35"/>
  <c r="AT163" i="35"/>
  <c r="AS163" i="35"/>
  <c r="AR163" i="35"/>
  <c r="AQ163" i="35"/>
  <c r="AP163" i="35" s="1"/>
  <c r="BH162" i="35"/>
  <c r="BG162" i="35"/>
  <c r="BF162" i="35"/>
  <c r="BE162" i="35"/>
  <c r="BD162" i="35"/>
  <c r="BC162" i="35"/>
  <c r="BB162" i="35"/>
  <c r="BA162" i="35"/>
  <c r="AZ162" i="35"/>
  <c r="AY162" i="35"/>
  <c r="AX162" i="35"/>
  <c r="AW162" i="35"/>
  <c r="AV162" i="35"/>
  <c r="AU162" i="35"/>
  <c r="AT162" i="35"/>
  <c r="AS162" i="35"/>
  <c r="AR162" i="35"/>
  <c r="AQ162" i="35"/>
  <c r="BK161" i="35"/>
  <c r="BH161" i="35"/>
  <c r="BG161" i="35"/>
  <c r="BF161" i="35"/>
  <c r="BE161" i="35"/>
  <c r="BD161" i="35"/>
  <c r="BC161" i="35"/>
  <c r="BB161" i="35"/>
  <c r="BA161" i="35"/>
  <c r="AZ161" i="35"/>
  <c r="AY161" i="35"/>
  <c r="AX161" i="35"/>
  <c r="AW161" i="35"/>
  <c r="AV161" i="35"/>
  <c r="AU161" i="35"/>
  <c r="AT161" i="35"/>
  <c r="AS161" i="35"/>
  <c r="AR161" i="35"/>
  <c r="AQ161" i="35"/>
  <c r="BK160" i="35"/>
  <c r="BH160" i="35"/>
  <c r="BG160" i="35"/>
  <c r="BF160" i="35"/>
  <c r="BE160" i="35"/>
  <c r="BD160" i="35"/>
  <c r="BC160" i="35"/>
  <c r="BB160" i="35"/>
  <c r="BA160" i="35"/>
  <c r="AZ160" i="35"/>
  <c r="AY160" i="35"/>
  <c r="AX160" i="35"/>
  <c r="AW160" i="35"/>
  <c r="AV160" i="35"/>
  <c r="AU160" i="35"/>
  <c r="AT160" i="35"/>
  <c r="AS160" i="35"/>
  <c r="AR160" i="35"/>
  <c r="AQ160" i="35"/>
  <c r="BK159" i="35"/>
  <c r="BH159" i="35"/>
  <c r="BG159" i="35"/>
  <c r="BF159" i="35"/>
  <c r="BE159" i="35"/>
  <c r="BD159" i="35"/>
  <c r="BC159" i="35"/>
  <c r="BB159" i="35"/>
  <c r="BA159" i="35"/>
  <c r="AZ159" i="35"/>
  <c r="AY159" i="35"/>
  <c r="AX159" i="35"/>
  <c r="AW159" i="35"/>
  <c r="AV159" i="35"/>
  <c r="AU159" i="35"/>
  <c r="AT159" i="35"/>
  <c r="AS159" i="35"/>
  <c r="AR159" i="35"/>
  <c r="AQ159" i="35"/>
  <c r="BK158" i="35"/>
  <c r="BH158" i="35"/>
  <c r="BG158" i="35"/>
  <c r="BF158" i="35"/>
  <c r="BE158" i="35"/>
  <c r="BD158" i="35"/>
  <c r="BC158" i="35"/>
  <c r="BB158" i="35"/>
  <c r="BA158" i="35"/>
  <c r="AZ158" i="35"/>
  <c r="AY158" i="35"/>
  <c r="AX158" i="35"/>
  <c r="AW158" i="35"/>
  <c r="AV158" i="35"/>
  <c r="AU158" i="35"/>
  <c r="AT158" i="35"/>
  <c r="AS158" i="35"/>
  <c r="AR158" i="35"/>
  <c r="AQ158" i="35"/>
  <c r="BK157" i="35"/>
  <c r="BH157" i="35"/>
  <c r="BG157" i="35"/>
  <c r="BF157" i="35"/>
  <c r="BE157" i="35"/>
  <c r="BD157" i="35"/>
  <c r="BC157" i="35"/>
  <c r="BB157" i="35"/>
  <c r="BA157" i="35"/>
  <c r="AZ157" i="35"/>
  <c r="AY157" i="35"/>
  <c r="AX157" i="35"/>
  <c r="AW157" i="35"/>
  <c r="AV157" i="35"/>
  <c r="AU157" i="35"/>
  <c r="AT157" i="35"/>
  <c r="AS157" i="35"/>
  <c r="AR157" i="35"/>
  <c r="AQ157" i="35"/>
  <c r="BK156" i="35"/>
  <c r="BH156" i="35"/>
  <c r="BG156" i="35"/>
  <c r="BF156" i="35"/>
  <c r="BE156" i="35"/>
  <c r="BD156" i="35"/>
  <c r="BC156" i="35"/>
  <c r="BB156" i="35"/>
  <c r="BA156" i="35"/>
  <c r="AZ156" i="35"/>
  <c r="AY156" i="35"/>
  <c r="AX156" i="35"/>
  <c r="AW156" i="35"/>
  <c r="AV156" i="35"/>
  <c r="AU156" i="35"/>
  <c r="AT156" i="35"/>
  <c r="AS156" i="35"/>
  <c r="AR156" i="35"/>
  <c r="AQ156" i="35"/>
  <c r="BK155" i="35"/>
  <c r="BH155" i="35"/>
  <c r="BG155" i="35"/>
  <c r="BF155" i="35"/>
  <c r="BE155" i="35"/>
  <c r="BD155" i="35"/>
  <c r="BC155" i="35"/>
  <c r="BB155" i="35"/>
  <c r="BA155" i="35"/>
  <c r="AZ155" i="35"/>
  <c r="AY155" i="35"/>
  <c r="AX155" i="35"/>
  <c r="AW155" i="35"/>
  <c r="AV155" i="35"/>
  <c r="AU155" i="35"/>
  <c r="AT155" i="35"/>
  <c r="AS155" i="35"/>
  <c r="AR155" i="35"/>
  <c r="AQ155" i="35"/>
  <c r="BK154" i="35"/>
  <c r="BH154" i="35"/>
  <c r="BG154" i="35"/>
  <c r="BF154" i="35"/>
  <c r="BE154" i="35"/>
  <c r="BD154" i="35"/>
  <c r="BC154" i="35"/>
  <c r="BB154" i="35"/>
  <c r="BA154" i="35"/>
  <c r="AZ154" i="35"/>
  <c r="AY154" i="35"/>
  <c r="AX154" i="35"/>
  <c r="AW154" i="35"/>
  <c r="AV154" i="35"/>
  <c r="AU154" i="35"/>
  <c r="AT154" i="35"/>
  <c r="AS154" i="35"/>
  <c r="AR154" i="35"/>
  <c r="AQ154" i="35"/>
  <c r="BK153" i="35"/>
  <c r="BH153" i="35"/>
  <c r="BG153" i="35"/>
  <c r="BF153" i="35"/>
  <c r="BE153" i="35"/>
  <c r="BD153" i="35"/>
  <c r="BC153" i="35"/>
  <c r="BB153" i="35"/>
  <c r="BA153" i="35"/>
  <c r="AZ153" i="35"/>
  <c r="AY153" i="35"/>
  <c r="AX153" i="35"/>
  <c r="AW153" i="35"/>
  <c r="AV153" i="35"/>
  <c r="AU153" i="35"/>
  <c r="AT153" i="35"/>
  <c r="AS153" i="35"/>
  <c r="AR153" i="35"/>
  <c r="AQ153" i="35"/>
  <c r="BK152" i="35"/>
  <c r="BH152" i="35"/>
  <c r="BG152" i="35"/>
  <c r="BF152" i="35"/>
  <c r="BE152" i="35"/>
  <c r="BD152" i="35"/>
  <c r="BC152" i="35"/>
  <c r="BB152" i="35"/>
  <c r="BA152" i="35"/>
  <c r="AZ152" i="35"/>
  <c r="AY152" i="35"/>
  <c r="AX152" i="35"/>
  <c r="AW152" i="35"/>
  <c r="AV152" i="35"/>
  <c r="AU152" i="35"/>
  <c r="AT152" i="35"/>
  <c r="AS152" i="35"/>
  <c r="AR152" i="35"/>
  <c r="AQ152" i="35"/>
  <c r="BK151" i="35"/>
  <c r="BH151" i="35"/>
  <c r="BG151" i="35"/>
  <c r="BF151" i="35"/>
  <c r="BE151" i="35"/>
  <c r="BD151" i="35"/>
  <c r="BC151" i="35"/>
  <c r="BB151" i="35"/>
  <c r="BA151" i="35"/>
  <c r="AZ151" i="35"/>
  <c r="AY151" i="35"/>
  <c r="AX151" i="35"/>
  <c r="AW151" i="35"/>
  <c r="AV151" i="35"/>
  <c r="AU151" i="35"/>
  <c r="AT151" i="35"/>
  <c r="AS151" i="35"/>
  <c r="AR151" i="35"/>
  <c r="AQ151" i="35"/>
  <c r="BK150" i="35"/>
  <c r="BH150" i="35"/>
  <c r="BG150" i="35"/>
  <c r="BF150" i="35"/>
  <c r="BE150" i="35"/>
  <c r="BD150" i="35"/>
  <c r="BC150" i="35"/>
  <c r="BB150" i="35"/>
  <c r="BA150" i="35"/>
  <c r="AZ150" i="35"/>
  <c r="AY150" i="35"/>
  <c r="AX150" i="35"/>
  <c r="AW150" i="35"/>
  <c r="AV150" i="35"/>
  <c r="AU150" i="35"/>
  <c r="AT150" i="35"/>
  <c r="AS150" i="35"/>
  <c r="AR150" i="35"/>
  <c r="AQ150" i="35"/>
  <c r="BH149" i="35"/>
  <c r="BG149" i="35"/>
  <c r="BF149" i="35"/>
  <c r="BE149" i="35"/>
  <c r="BD149" i="35"/>
  <c r="BC149" i="35"/>
  <c r="BB149" i="35"/>
  <c r="BA149" i="35"/>
  <c r="AZ149" i="35"/>
  <c r="AY149" i="35"/>
  <c r="AX149" i="35"/>
  <c r="AW149" i="35"/>
  <c r="AV149" i="35"/>
  <c r="AU149" i="35"/>
  <c r="AT149" i="35"/>
  <c r="AS149" i="35"/>
  <c r="AR149" i="35"/>
  <c r="AQ149" i="35"/>
  <c r="BK148" i="35"/>
  <c r="BH148" i="35"/>
  <c r="BG148" i="35"/>
  <c r="BF148" i="35"/>
  <c r="BE148" i="35"/>
  <c r="BD148" i="35"/>
  <c r="BC148" i="35"/>
  <c r="BB148" i="35"/>
  <c r="BA148" i="35"/>
  <c r="AZ148" i="35"/>
  <c r="AY148" i="35"/>
  <c r="AX148" i="35"/>
  <c r="AW148" i="35"/>
  <c r="AV148" i="35"/>
  <c r="AU148" i="35"/>
  <c r="AT148" i="35"/>
  <c r="AS148" i="35"/>
  <c r="AR148" i="35"/>
  <c r="AQ148" i="35"/>
  <c r="BH147" i="35"/>
  <c r="BG147" i="35"/>
  <c r="BF147" i="35"/>
  <c r="BE147" i="35"/>
  <c r="BD147" i="35"/>
  <c r="BC147" i="35"/>
  <c r="BB147" i="35"/>
  <c r="BA147" i="35"/>
  <c r="AZ147" i="35"/>
  <c r="AY147" i="35"/>
  <c r="AX147" i="35"/>
  <c r="AW147" i="35"/>
  <c r="AV147" i="35"/>
  <c r="AU147" i="35"/>
  <c r="AT147" i="35"/>
  <c r="AS147" i="35"/>
  <c r="AR147" i="35"/>
  <c r="AQ147" i="35"/>
  <c r="BK146" i="35"/>
  <c r="BH146" i="35"/>
  <c r="BG146" i="35"/>
  <c r="BF146" i="35"/>
  <c r="BE146" i="35"/>
  <c r="BD146" i="35"/>
  <c r="BC146" i="35"/>
  <c r="BB146" i="35"/>
  <c r="BA146" i="35"/>
  <c r="AZ146" i="35"/>
  <c r="AY146" i="35"/>
  <c r="AX146" i="35"/>
  <c r="AW146" i="35"/>
  <c r="AV146" i="35"/>
  <c r="AU146" i="35"/>
  <c r="AT146" i="35"/>
  <c r="AS146" i="35"/>
  <c r="AR146" i="35"/>
  <c r="AQ146" i="35"/>
  <c r="BK145" i="35"/>
  <c r="BH145" i="35"/>
  <c r="BG145" i="35"/>
  <c r="BF145" i="35"/>
  <c r="BE145" i="35"/>
  <c r="BD145" i="35"/>
  <c r="BC145" i="35"/>
  <c r="BB145" i="35"/>
  <c r="BA145" i="35"/>
  <c r="AZ145" i="35"/>
  <c r="AY145" i="35"/>
  <c r="AX145" i="35"/>
  <c r="AW145" i="35"/>
  <c r="AV145" i="35"/>
  <c r="AU145" i="35"/>
  <c r="AT145" i="35"/>
  <c r="AS145" i="35"/>
  <c r="AR145" i="35"/>
  <c r="AQ145" i="35"/>
  <c r="BK144" i="35"/>
  <c r="BH144" i="35"/>
  <c r="BG144" i="35"/>
  <c r="BF144" i="35"/>
  <c r="BE144" i="35"/>
  <c r="BD144" i="35"/>
  <c r="BC144" i="35"/>
  <c r="BB144" i="35"/>
  <c r="BA144" i="35"/>
  <c r="AZ144" i="35"/>
  <c r="AY144" i="35"/>
  <c r="AX144" i="35"/>
  <c r="AW144" i="35"/>
  <c r="AV144" i="35"/>
  <c r="AU144" i="35"/>
  <c r="AT144" i="35"/>
  <c r="AS144" i="35"/>
  <c r="AR144" i="35"/>
  <c r="AQ144" i="35"/>
  <c r="BK143" i="35"/>
  <c r="BH143" i="35"/>
  <c r="BG143" i="35"/>
  <c r="BF143" i="35"/>
  <c r="BE143" i="35"/>
  <c r="BD143" i="35"/>
  <c r="BC143" i="35"/>
  <c r="BB143" i="35"/>
  <c r="BA143" i="35"/>
  <c r="AZ143" i="35"/>
  <c r="AY143" i="35"/>
  <c r="AX143" i="35"/>
  <c r="AW143" i="35"/>
  <c r="AV143" i="35"/>
  <c r="AU143" i="35"/>
  <c r="AT143" i="35"/>
  <c r="AS143" i="35"/>
  <c r="AR143" i="35"/>
  <c r="AQ143" i="35"/>
  <c r="BK142" i="35"/>
  <c r="BH142" i="35"/>
  <c r="BG142" i="35"/>
  <c r="BF142" i="35"/>
  <c r="BE142" i="35"/>
  <c r="BD142" i="35"/>
  <c r="BC142" i="35"/>
  <c r="BB142" i="35"/>
  <c r="BA142" i="35"/>
  <c r="AZ142" i="35"/>
  <c r="AY142" i="35"/>
  <c r="AX142" i="35"/>
  <c r="AW142" i="35"/>
  <c r="AV142" i="35"/>
  <c r="AU142" i="35"/>
  <c r="AT142" i="35"/>
  <c r="AS142" i="35"/>
  <c r="AR142" i="35"/>
  <c r="AQ142" i="35"/>
  <c r="BK141" i="35"/>
  <c r="BH141" i="35"/>
  <c r="BG141" i="35"/>
  <c r="BF141" i="35"/>
  <c r="BE141" i="35"/>
  <c r="BD141" i="35"/>
  <c r="BC141" i="35"/>
  <c r="BB141" i="35"/>
  <c r="BA141" i="35"/>
  <c r="AZ141" i="35"/>
  <c r="AY141" i="35"/>
  <c r="AX141" i="35"/>
  <c r="AW141" i="35"/>
  <c r="AV141" i="35"/>
  <c r="AU141" i="35"/>
  <c r="AT141" i="35"/>
  <c r="AS141" i="35"/>
  <c r="AR141" i="35"/>
  <c r="AQ141" i="35"/>
  <c r="BK140" i="35"/>
  <c r="BH140" i="35"/>
  <c r="BG140" i="35"/>
  <c r="BF140" i="35"/>
  <c r="BE140" i="35"/>
  <c r="BD140" i="35"/>
  <c r="BC140" i="35"/>
  <c r="BB140" i="35"/>
  <c r="BA140" i="35"/>
  <c r="AZ140" i="35"/>
  <c r="AY140" i="35"/>
  <c r="AX140" i="35"/>
  <c r="AW140" i="35"/>
  <c r="AV140" i="35"/>
  <c r="AU140" i="35"/>
  <c r="AT140" i="35"/>
  <c r="AS140" i="35"/>
  <c r="AR140" i="35"/>
  <c r="AQ140" i="35"/>
  <c r="BK139" i="35"/>
  <c r="BH139" i="35"/>
  <c r="BG139" i="35"/>
  <c r="BF139" i="35"/>
  <c r="BE139" i="35"/>
  <c r="BD139" i="35"/>
  <c r="BC139" i="35"/>
  <c r="BB139" i="35"/>
  <c r="BA139" i="35"/>
  <c r="AZ139" i="35"/>
  <c r="AY139" i="35"/>
  <c r="AX139" i="35"/>
  <c r="AW139" i="35"/>
  <c r="AV139" i="35"/>
  <c r="AU139" i="35"/>
  <c r="AT139" i="35"/>
  <c r="AS139" i="35"/>
  <c r="AR139" i="35"/>
  <c r="AQ139" i="35"/>
  <c r="BK138" i="35"/>
  <c r="BH138" i="35"/>
  <c r="BG138" i="35"/>
  <c r="BF138" i="35"/>
  <c r="BE138" i="35"/>
  <c r="BD138" i="35"/>
  <c r="BC138" i="35"/>
  <c r="BB138" i="35"/>
  <c r="BA138" i="35"/>
  <c r="AZ138" i="35"/>
  <c r="AY138" i="35"/>
  <c r="AX138" i="35"/>
  <c r="AW138" i="35"/>
  <c r="AV138" i="35"/>
  <c r="AU138" i="35"/>
  <c r="AT138" i="35"/>
  <c r="AS138" i="35"/>
  <c r="AR138" i="35"/>
  <c r="AQ138" i="35"/>
  <c r="BK137" i="35"/>
  <c r="BH137" i="35"/>
  <c r="BG137" i="35"/>
  <c r="BF137" i="35"/>
  <c r="BE137" i="35"/>
  <c r="BD137" i="35"/>
  <c r="BC137" i="35"/>
  <c r="BB137" i="35"/>
  <c r="BA137" i="35"/>
  <c r="AZ137" i="35"/>
  <c r="AY137" i="35"/>
  <c r="AX137" i="35"/>
  <c r="AW137" i="35"/>
  <c r="AV137" i="35"/>
  <c r="AU137" i="35"/>
  <c r="AT137" i="35"/>
  <c r="AS137" i="35"/>
  <c r="AR137" i="35"/>
  <c r="AQ137" i="35"/>
  <c r="BK136" i="35"/>
  <c r="BH136" i="35"/>
  <c r="BG136" i="35"/>
  <c r="BF136" i="35"/>
  <c r="BE136" i="35"/>
  <c r="BD136" i="35"/>
  <c r="BC136" i="35"/>
  <c r="BB136" i="35"/>
  <c r="BA136" i="35"/>
  <c r="AZ136" i="35"/>
  <c r="AY136" i="35"/>
  <c r="AX136" i="35"/>
  <c r="AW136" i="35"/>
  <c r="AV136" i="35"/>
  <c r="AU136" i="35"/>
  <c r="AT136" i="35"/>
  <c r="AS136" i="35"/>
  <c r="AR136" i="35"/>
  <c r="AQ136" i="35"/>
  <c r="BK135" i="35"/>
  <c r="BH135" i="35"/>
  <c r="BG135" i="35"/>
  <c r="BF135" i="35"/>
  <c r="BE135" i="35"/>
  <c r="BD135" i="35"/>
  <c r="BC135" i="35"/>
  <c r="BB135" i="35"/>
  <c r="BA135" i="35"/>
  <c r="AZ135" i="35"/>
  <c r="AY135" i="35"/>
  <c r="AX135" i="35"/>
  <c r="AW135" i="35"/>
  <c r="AV135" i="35"/>
  <c r="AU135" i="35"/>
  <c r="AT135" i="35"/>
  <c r="AS135" i="35"/>
  <c r="AR135" i="35"/>
  <c r="AQ135" i="35"/>
  <c r="BK134" i="35"/>
  <c r="BH134" i="35"/>
  <c r="BG134" i="35"/>
  <c r="BF134" i="35"/>
  <c r="BE134" i="35"/>
  <c r="BD134" i="35"/>
  <c r="BC134" i="35"/>
  <c r="BB134" i="35"/>
  <c r="BA134" i="35"/>
  <c r="AZ134" i="35"/>
  <c r="AY134" i="35"/>
  <c r="AX134" i="35"/>
  <c r="AW134" i="35"/>
  <c r="AV134" i="35"/>
  <c r="AU134" i="35"/>
  <c r="AT134" i="35"/>
  <c r="AS134" i="35"/>
  <c r="AR134" i="35"/>
  <c r="AQ134" i="35"/>
  <c r="BK133" i="35"/>
  <c r="BH133" i="35"/>
  <c r="BG133" i="35"/>
  <c r="BF133" i="35"/>
  <c r="BE133" i="35"/>
  <c r="BD133" i="35"/>
  <c r="BC133" i="35"/>
  <c r="BB133" i="35"/>
  <c r="BA133" i="35"/>
  <c r="AZ133" i="35"/>
  <c r="AY133" i="35"/>
  <c r="AX133" i="35"/>
  <c r="AW133" i="35"/>
  <c r="AV133" i="35"/>
  <c r="AU133" i="35"/>
  <c r="AT133" i="35"/>
  <c r="AS133" i="35"/>
  <c r="AR133" i="35"/>
  <c r="AQ133" i="35"/>
  <c r="BK132" i="35"/>
  <c r="BH132" i="35"/>
  <c r="BG132" i="35"/>
  <c r="BF132" i="35"/>
  <c r="BE132" i="35"/>
  <c r="BD132" i="35"/>
  <c r="BC132" i="35"/>
  <c r="BB132" i="35"/>
  <c r="BA132" i="35"/>
  <c r="AZ132" i="35"/>
  <c r="AY132" i="35"/>
  <c r="AX132" i="35"/>
  <c r="AW132" i="35"/>
  <c r="AV132" i="35"/>
  <c r="AU132" i="35"/>
  <c r="AT132" i="35"/>
  <c r="AS132" i="35"/>
  <c r="AR132" i="35"/>
  <c r="AQ132" i="35"/>
  <c r="BK131" i="35"/>
  <c r="BH131" i="35"/>
  <c r="BG131" i="35"/>
  <c r="BF131" i="35"/>
  <c r="BE131" i="35"/>
  <c r="BD131" i="35"/>
  <c r="BC131" i="35"/>
  <c r="BB131" i="35"/>
  <c r="BA131" i="35"/>
  <c r="AZ131" i="35"/>
  <c r="AY131" i="35"/>
  <c r="AX131" i="35"/>
  <c r="AW131" i="35"/>
  <c r="AV131" i="35"/>
  <c r="AU131" i="35"/>
  <c r="AT131" i="35"/>
  <c r="AS131" i="35"/>
  <c r="AR131" i="35"/>
  <c r="AQ131" i="35"/>
  <c r="BK130" i="35"/>
  <c r="BH130" i="35"/>
  <c r="BG130" i="35"/>
  <c r="BF130" i="35"/>
  <c r="BE130" i="35"/>
  <c r="BD130" i="35"/>
  <c r="BC130" i="35"/>
  <c r="BB130" i="35"/>
  <c r="BA130" i="35"/>
  <c r="AZ130" i="35"/>
  <c r="AY130" i="35"/>
  <c r="AX130" i="35"/>
  <c r="AW130" i="35"/>
  <c r="AV130" i="35"/>
  <c r="AU130" i="35"/>
  <c r="AT130" i="35"/>
  <c r="AS130" i="35"/>
  <c r="AR130" i="35"/>
  <c r="AQ130" i="35"/>
  <c r="BK129" i="35"/>
  <c r="BH129" i="35"/>
  <c r="BG129" i="35"/>
  <c r="BF129" i="35"/>
  <c r="BE129" i="35"/>
  <c r="BD129" i="35"/>
  <c r="BC129" i="35"/>
  <c r="BB129" i="35"/>
  <c r="BA129" i="35"/>
  <c r="AZ129" i="35"/>
  <c r="AY129" i="35"/>
  <c r="AX129" i="35"/>
  <c r="AW129" i="35"/>
  <c r="AV129" i="35"/>
  <c r="AU129" i="35"/>
  <c r="AT129" i="35"/>
  <c r="AS129" i="35"/>
  <c r="AR129" i="35"/>
  <c r="AQ129" i="35"/>
  <c r="BK128" i="35"/>
  <c r="BH128" i="35"/>
  <c r="BG128" i="35"/>
  <c r="BF128" i="35"/>
  <c r="BE128" i="35"/>
  <c r="BD128" i="35"/>
  <c r="BC128" i="35"/>
  <c r="BB128" i="35"/>
  <c r="BA128" i="35"/>
  <c r="AZ128" i="35"/>
  <c r="AY128" i="35"/>
  <c r="AX128" i="35"/>
  <c r="AW128" i="35"/>
  <c r="AV128" i="35"/>
  <c r="AU128" i="35"/>
  <c r="AT128" i="35"/>
  <c r="AS128" i="35"/>
  <c r="AR128" i="35"/>
  <c r="AQ128" i="35"/>
  <c r="BK127" i="35"/>
  <c r="BH127" i="35"/>
  <c r="BG127" i="35"/>
  <c r="BF127" i="35"/>
  <c r="BE127" i="35"/>
  <c r="BD127" i="35"/>
  <c r="BC127" i="35"/>
  <c r="BB127" i="35"/>
  <c r="BA127" i="35"/>
  <c r="AZ127" i="35"/>
  <c r="AY127" i="35"/>
  <c r="AX127" i="35"/>
  <c r="AW127" i="35"/>
  <c r="AV127" i="35"/>
  <c r="AU127" i="35"/>
  <c r="AT127" i="35"/>
  <c r="AS127" i="35"/>
  <c r="AR127" i="35"/>
  <c r="AQ127" i="35"/>
  <c r="BK126" i="35"/>
  <c r="BH126" i="35"/>
  <c r="BG126" i="35"/>
  <c r="BF126" i="35"/>
  <c r="BE126" i="35"/>
  <c r="BD126" i="35"/>
  <c r="BC126" i="35"/>
  <c r="BB126" i="35"/>
  <c r="BA126" i="35"/>
  <c r="AZ126" i="35"/>
  <c r="AY126" i="35"/>
  <c r="AX126" i="35"/>
  <c r="AW126" i="35"/>
  <c r="AV126" i="35"/>
  <c r="AU126" i="35"/>
  <c r="AT126" i="35"/>
  <c r="AS126" i="35"/>
  <c r="AR126" i="35"/>
  <c r="AQ126" i="35"/>
  <c r="BK125" i="35"/>
  <c r="BH125" i="35"/>
  <c r="BG125" i="35"/>
  <c r="BF125" i="35"/>
  <c r="BE125" i="35"/>
  <c r="BD125" i="35"/>
  <c r="BC125" i="35"/>
  <c r="BB125" i="35"/>
  <c r="BA125" i="35"/>
  <c r="AZ125" i="35"/>
  <c r="AY125" i="35"/>
  <c r="AX125" i="35"/>
  <c r="AW125" i="35"/>
  <c r="AV125" i="35"/>
  <c r="AU125" i="35"/>
  <c r="AT125" i="35"/>
  <c r="AS125" i="35"/>
  <c r="AR125" i="35"/>
  <c r="AQ125" i="35"/>
  <c r="BK124" i="35"/>
  <c r="BH124" i="35"/>
  <c r="BG124" i="35"/>
  <c r="BF124" i="35"/>
  <c r="BE124" i="35"/>
  <c r="BD124" i="35"/>
  <c r="BC124" i="35"/>
  <c r="BB124" i="35"/>
  <c r="BA124" i="35"/>
  <c r="AZ124" i="35"/>
  <c r="AY124" i="35"/>
  <c r="AX124" i="35"/>
  <c r="AW124" i="35"/>
  <c r="AV124" i="35"/>
  <c r="AU124" i="35"/>
  <c r="AT124" i="35"/>
  <c r="AS124" i="35"/>
  <c r="AR124" i="35"/>
  <c r="AQ124" i="35"/>
  <c r="BK123" i="35"/>
  <c r="BH123" i="35"/>
  <c r="BG123" i="35"/>
  <c r="BF123" i="35"/>
  <c r="BE123" i="35"/>
  <c r="BD123" i="35"/>
  <c r="BC123" i="35"/>
  <c r="BB123" i="35"/>
  <c r="BA123" i="35"/>
  <c r="AZ123" i="35"/>
  <c r="AY123" i="35"/>
  <c r="AX123" i="35"/>
  <c r="AW123" i="35"/>
  <c r="AV123" i="35"/>
  <c r="AU123" i="35"/>
  <c r="AT123" i="35"/>
  <c r="AS123" i="35"/>
  <c r="AR123" i="35"/>
  <c r="AQ123" i="35"/>
  <c r="BK122" i="35"/>
  <c r="BH122" i="35"/>
  <c r="BG122" i="35"/>
  <c r="BF122" i="35"/>
  <c r="BE122" i="35"/>
  <c r="BD122" i="35"/>
  <c r="BC122" i="35"/>
  <c r="BB122" i="35"/>
  <c r="BA122" i="35"/>
  <c r="AZ122" i="35"/>
  <c r="AY122" i="35"/>
  <c r="AX122" i="35"/>
  <c r="AW122" i="35"/>
  <c r="AV122" i="35"/>
  <c r="AU122" i="35"/>
  <c r="AT122" i="35"/>
  <c r="AS122" i="35"/>
  <c r="AR122" i="35"/>
  <c r="AQ122" i="35"/>
  <c r="AP122" i="35" s="1"/>
  <c r="BH121" i="35"/>
  <c r="BG121" i="35"/>
  <c r="BF121" i="35"/>
  <c r="BE121" i="35"/>
  <c r="BD121" i="35"/>
  <c r="BC121" i="35"/>
  <c r="BB121" i="35"/>
  <c r="BA121" i="35"/>
  <c r="AZ121" i="35"/>
  <c r="AY121" i="35"/>
  <c r="AX121" i="35"/>
  <c r="AW121" i="35"/>
  <c r="AV121" i="35"/>
  <c r="AU121" i="35"/>
  <c r="AT121" i="35"/>
  <c r="AS121" i="35"/>
  <c r="AR121" i="35"/>
  <c r="AQ121" i="35"/>
  <c r="BH120" i="35"/>
  <c r="BG120" i="35"/>
  <c r="BF120" i="35"/>
  <c r="BE120" i="35"/>
  <c r="BD120" i="35"/>
  <c r="BC120" i="35"/>
  <c r="BB120" i="35"/>
  <c r="BA120" i="35"/>
  <c r="AZ120" i="35"/>
  <c r="AY120" i="35"/>
  <c r="AX120" i="35"/>
  <c r="AW120" i="35"/>
  <c r="AV120" i="35"/>
  <c r="AU120" i="35"/>
  <c r="AT120" i="35"/>
  <c r="AS120" i="35"/>
  <c r="AR120" i="35"/>
  <c r="AQ120" i="35"/>
  <c r="BH119" i="35"/>
  <c r="BG119" i="35"/>
  <c r="BF119" i="35"/>
  <c r="BE119" i="35"/>
  <c r="BD119" i="35"/>
  <c r="BC119" i="35"/>
  <c r="BB119" i="35"/>
  <c r="BA119" i="35"/>
  <c r="AZ119" i="35"/>
  <c r="AY119" i="35"/>
  <c r="AX119" i="35"/>
  <c r="AW119" i="35"/>
  <c r="AV119" i="35"/>
  <c r="AU119" i="35"/>
  <c r="AT119" i="35"/>
  <c r="AS119" i="35"/>
  <c r="AR119" i="35"/>
  <c r="AQ119" i="35"/>
  <c r="BH118" i="35"/>
  <c r="BG118" i="35"/>
  <c r="BF118" i="35"/>
  <c r="BE118" i="35"/>
  <c r="BD118" i="35"/>
  <c r="BC118" i="35"/>
  <c r="BB118" i="35"/>
  <c r="BA118" i="35"/>
  <c r="AZ118" i="35"/>
  <c r="AY118" i="35"/>
  <c r="AX118" i="35"/>
  <c r="AW118" i="35"/>
  <c r="AV118" i="35"/>
  <c r="AU118" i="35"/>
  <c r="AT118" i="35"/>
  <c r="AS118" i="35"/>
  <c r="AR118" i="35"/>
  <c r="AQ118" i="35"/>
  <c r="BK117" i="35"/>
  <c r="BH117" i="35"/>
  <c r="BG117" i="35"/>
  <c r="BF117" i="35"/>
  <c r="BE117" i="35"/>
  <c r="BD117" i="35"/>
  <c r="BC117" i="35"/>
  <c r="BB117" i="35"/>
  <c r="BA117" i="35"/>
  <c r="AZ117" i="35"/>
  <c r="AY117" i="35"/>
  <c r="AX117" i="35"/>
  <c r="AW117" i="35"/>
  <c r="AV117" i="35"/>
  <c r="AU117" i="35"/>
  <c r="AT117" i="35"/>
  <c r="AS117" i="35"/>
  <c r="AR117" i="35"/>
  <c r="AQ117" i="35"/>
  <c r="BH116" i="35"/>
  <c r="BG116" i="35"/>
  <c r="BF116" i="35"/>
  <c r="BE116" i="35"/>
  <c r="BD116" i="35"/>
  <c r="BC116" i="35"/>
  <c r="BB116" i="35"/>
  <c r="BA116" i="35"/>
  <c r="AZ116" i="35"/>
  <c r="AY116" i="35"/>
  <c r="AX116" i="35"/>
  <c r="AW116" i="35"/>
  <c r="AV116" i="35"/>
  <c r="AU116" i="35"/>
  <c r="AT116" i="35"/>
  <c r="AS116" i="35"/>
  <c r="AR116" i="35"/>
  <c r="AQ116" i="35"/>
  <c r="BH115" i="35"/>
  <c r="BG115" i="35"/>
  <c r="BF115" i="35"/>
  <c r="BE115" i="35"/>
  <c r="BD115" i="35"/>
  <c r="BC115" i="35"/>
  <c r="BB115" i="35"/>
  <c r="BA115" i="35"/>
  <c r="AZ115" i="35"/>
  <c r="AY115" i="35"/>
  <c r="AX115" i="35"/>
  <c r="AW115" i="35"/>
  <c r="AV115" i="35"/>
  <c r="AU115" i="35"/>
  <c r="AT115" i="35"/>
  <c r="AS115" i="35"/>
  <c r="AR115" i="35"/>
  <c r="AQ115" i="35"/>
  <c r="BK114" i="35"/>
  <c r="BH114" i="35"/>
  <c r="BG114" i="35"/>
  <c r="BF114" i="35"/>
  <c r="BE114" i="35"/>
  <c r="BD114" i="35"/>
  <c r="BC114" i="35"/>
  <c r="BB114" i="35"/>
  <c r="BA114" i="35"/>
  <c r="AZ114" i="35"/>
  <c r="AY114" i="35"/>
  <c r="AX114" i="35"/>
  <c r="AW114" i="35"/>
  <c r="AV114" i="35"/>
  <c r="AU114" i="35"/>
  <c r="AT114" i="35"/>
  <c r="AS114" i="35"/>
  <c r="AR114" i="35"/>
  <c r="AQ114" i="35"/>
  <c r="BK113" i="35"/>
  <c r="BH113" i="35"/>
  <c r="BG113" i="35"/>
  <c r="BF113" i="35"/>
  <c r="BE113" i="35"/>
  <c r="BD113" i="35"/>
  <c r="BC113" i="35"/>
  <c r="BB113" i="35"/>
  <c r="BA113" i="35"/>
  <c r="AZ113" i="35"/>
  <c r="AY113" i="35"/>
  <c r="AX113" i="35"/>
  <c r="AW113" i="35"/>
  <c r="AV113" i="35"/>
  <c r="AU113" i="35"/>
  <c r="AT113" i="35"/>
  <c r="AS113" i="35"/>
  <c r="AR113" i="35"/>
  <c r="AQ113" i="35"/>
  <c r="BK112" i="35"/>
  <c r="BH112" i="35"/>
  <c r="BG112" i="35"/>
  <c r="BF112" i="35"/>
  <c r="BE112" i="35"/>
  <c r="BD112" i="35"/>
  <c r="BC112" i="35"/>
  <c r="BB112" i="35"/>
  <c r="BA112" i="35"/>
  <c r="AZ112" i="35"/>
  <c r="AY112" i="35"/>
  <c r="AX112" i="35"/>
  <c r="AW112" i="35"/>
  <c r="AV112" i="35"/>
  <c r="AU112" i="35"/>
  <c r="AT112" i="35"/>
  <c r="AS112" i="35"/>
  <c r="AR112" i="35"/>
  <c r="AQ112" i="35"/>
  <c r="BK111" i="35"/>
  <c r="BH111" i="35"/>
  <c r="BG111" i="35"/>
  <c r="BF111" i="35"/>
  <c r="BE111" i="35"/>
  <c r="BD111" i="35"/>
  <c r="BC111" i="35"/>
  <c r="BB111" i="35"/>
  <c r="BA111" i="35"/>
  <c r="AZ111" i="35"/>
  <c r="AY111" i="35"/>
  <c r="AX111" i="35"/>
  <c r="AW111" i="35"/>
  <c r="AV111" i="35"/>
  <c r="AU111" i="35"/>
  <c r="AT111" i="35"/>
  <c r="AS111" i="35"/>
  <c r="AR111" i="35"/>
  <c r="AQ111" i="35"/>
  <c r="BK110" i="35"/>
  <c r="BH110" i="35"/>
  <c r="BG110" i="35"/>
  <c r="BF110" i="35"/>
  <c r="BE110" i="35"/>
  <c r="BD110" i="35"/>
  <c r="BC110" i="35"/>
  <c r="BB110" i="35"/>
  <c r="BA110" i="35"/>
  <c r="AZ110" i="35"/>
  <c r="AY110" i="35"/>
  <c r="AX110" i="35"/>
  <c r="AW110" i="35"/>
  <c r="AV110" i="35"/>
  <c r="AU110" i="35"/>
  <c r="AT110" i="35"/>
  <c r="AS110" i="35"/>
  <c r="AR110" i="35"/>
  <c r="AQ110" i="35"/>
  <c r="BK109" i="35"/>
  <c r="BH109" i="35"/>
  <c r="BG109" i="35"/>
  <c r="BF109" i="35"/>
  <c r="BE109" i="35"/>
  <c r="BD109" i="35"/>
  <c r="BC109" i="35"/>
  <c r="BB109" i="35"/>
  <c r="BA109" i="35"/>
  <c r="AZ109" i="35"/>
  <c r="AY109" i="35"/>
  <c r="AX109" i="35"/>
  <c r="AW109" i="35"/>
  <c r="AV109" i="35"/>
  <c r="AU109" i="35"/>
  <c r="AT109" i="35"/>
  <c r="AS109" i="35"/>
  <c r="AR109" i="35"/>
  <c r="AQ109" i="35"/>
  <c r="BK108" i="35"/>
  <c r="BH108" i="35"/>
  <c r="BG108" i="35"/>
  <c r="BF108" i="35"/>
  <c r="BE108" i="35"/>
  <c r="BD108" i="35"/>
  <c r="BC108" i="35"/>
  <c r="BB108" i="35"/>
  <c r="BA108" i="35"/>
  <c r="AZ108" i="35"/>
  <c r="AY108" i="35"/>
  <c r="AX108" i="35"/>
  <c r="AW108" i="35"/>
  <c r="AV108" i="35"/>
  <c r="AU108" i="35"/>
  <c r="AT108" i="35"/>
  <c r="AS108" i="35"/>
  <c r="AR108" i="35"/>
  <c r="AQ108" i="35"/>
  <c r="BH107" i="35"/>
  <c r="BG107" i="35"/>
  <c r="BF107" i="35"/>
  <c r="BE107" i="35"/>
  <c r="BD107" i="35"/>
  <c r="BC107" i="35"/>
  <c r="BB107" i="35"/>
  <c r="BA107" i="35"/>
  <c r="AZ107" i="35"/>
  <c r="AY107" i="35"/>
  <c r="AX107" i="35"/>
  <c r="AW107" i="35"/>
  <c r="AV107" i="35"/>
  <c r="AU107" i="35"/>
  <c r="AT107" i="35"/>
  <c r="AS107" i="35"/>
  <c r="AR107" i="35"/>
  <c r="AQ107" i="35"/>
  <c r="BK106" i="35"/>
  <c r="BH106" i="35"/>
  <c r="BG106" i="35"/>
  <c r="BF106" i="35"/>
  <c r="BE106" i="35"/>
  <c r="BD106" i="35"/>
  <c r="BC106" i="35"/>
  <c r="BB106" i="35"/>
  <c r="BA106" i="35"/>
  <c r="AZ106" i="35"/>
  <c r="AY106" i="35"/>
  <c r="AX106" i="35"/>
  <c r="AW106" i="35"/>
  <c r="AV106" i="35"/>
  <c r="AU106" i="35"/>
  <c r="AT106" i="35"/>
  <c r="AS106" i="35"/>
  <c r="AR106" i="35"/>
  <c r="AQ106" i="35"/>
  <c r="BH105" i="35"/>
  <c r="BG105" i="35"/>
  <c r="BF105" i="35"/>
  <c r="BE105" i="35"/>
  <c r="BD105" i="35"/>
  <c r="BC105" i="35"/>
  <c r="BB105" i="35"/>
  <c r="BA105" i="35"/>
  <c r="AZ105" i="35"/>
  <c r="AY105" i="35"/>
  <c r="AX105" i="35"/>
  <c r="AW105" i="35"/>
  <c r="AV105" i="35"/>
  <c r="AU105" i="35"/>
  <c r="AT105" i="35"/>
  <c r="AS105" i="35"/>
  <c r="AR105" i="35"/>
  <c r="AQ105" i="35"/>
  <c r="BK104" i="35"/>
  <c r="BH104" i="35"/>
  <c r="BG104" i="35"/>
  <c r="BF104" i="35"/>
  <c r="BE104" i="35"/>
  <c r="BD104" i="35"/>
  <c r="BC104" i="35"/>
  <c r="BB104" i="35"/>
  <c r="BA104" i="35"/>
  <c r="AZ104" i="35"/>
  <c r="AY104" i="35"/>
  <c r="AX104" i="35"/>
  <c r="AW104" i="35"/>
  <c r="AV104" i="35"/>
  <c r="AU104" i="35"/>
  <c r="AT104" i="35"/>
  <c r="AS104" i="35"/>
  <c r="AR104" i="35"/>
  <c r="AQ104" i="35"/>
  <c r="BH103" i="35"/>
  <c r="BG103" i="35"/>
  <c r="BF103" i="35"/>
  <c r="BE103" i="35"/>
  <c r="BD103" i="35"/>
  <c r="BC103" i="35"/>
  <c r="BB103" i="35"/>
  <c r="BA103" i="35"/>
  <c r="AZ103" i="35"/>
  <c r="AY103" i="35"/>
  <c r="AX103" i="35"/>
  <c r="AW103" i="35"/>
  <c r="AV103" i="35"/>
  <c r="AU103" i="35"/>
  <c r="AT103" i="35"/>
  <c r="AS103" i="35"/>
  <c r="AR103" i="35"/>
  <c r="AQ103" i="35"/>
  <c r="BK102" i="35"/>
  <c r="BH102" i="35"/>
  <c r="BG102" i="35"/>
  <c r="BF102" i="35"/>
  <c r="BE102" i="35"/>
  <c r="BD102" i="35"/>
  <c r="BC102" i="35"/>
  <c r="BB102" i="35"/>
  <c r="BA102" i="35"/>
  <c r="AZ102" i="35"/>
  <c r="AY102" i="35"/>
  <c r="AX102" i="35"/>
  <c r="AW102" i="35"/>
  <c r="AV102" i="35"/>
  <c r="AU102" i="35"/>
  <c r="AT102" i="35"/>
  <c r="AS102" i="35"/>
  <c r="AR102" i="35"/>
  <c r="AQ102" i="35"/>
  <c r="BK101" i="35"/>
  <c r="BH101" i="35"/>
  <c r="BG101" i="35"/>
  <c r="BF101" i="35"/>
  <c r="BE101" i="35"/>
  <c r="BD101" i="35"/>
  <c r="BC101" i="35"/>
  <c r="BB101" i="35"/>
  <c r="BA101" i="35"/>
  <c r="AZ101" i="35"/>
  <c r="AY101" i="35"/>
  <c r="AX101" i="35"/>
  <c r="AW101" i="35"/>
  <c r="AV101" i="35"/>
  <c r="AU101" i="35"/>
  <c r="AT101" i="35"/>
  <c r="AS101" i="35"/>
  <c r="AR101" i="35"/>
  <c r="AQ101" i="35"/>
  <c r="BK100" i="35"/>
  <c r="BH100" i="35"/>
  <c r="BG100" i="35"/>
  <c r="BF100" i="35"/>
  <c r="BE100" i="35"/>
  <c r="BD100" i="35"/>
  <c r="BC100" i="35"/>
  <c r="BB100" i="35"/>
  <c r="BA100" i="35"/>
  <c r="AZ100" i="35"/>
  <c r="AY100" i="35"/>
  <c r="AX100" i="35"/>
  <c r="AW100" i="35"/>
  <c r="AV100" i="35"/>
  <c r="AU100" i="35"/>
  <c r="AT100" i="35"/>
  <c r="AS100" i="35"/>
  <c r="AR100" i="35"/>
  <c r="AQ100" i="35"/>
  <c r="BK99" i="35"/>
  <c r="BH99" i="35"/>
  <c r="BG99" i="35"/>
  <c r="BF99" i="35"/>
  <c r="BE99" i="35"/>
  <c r="BD99" i="35"/>
  <c r="BC99" i="35"/>
  <c r="BB99" i="35"/>
  <c r="BA99" i="35"/>
  <c r="AZ99" i="35"/>
  <c r="AY99" i="35"/>
  <c r="AX99" i="35"/>
  <c r="AW99" i="35"/>
  <c r="AV99" i="35"/>
  <c r="AU99" i="35"/>
  <c r="AT99" i="35"/>
  <c r="AS99" i="35"/>
  <c r="AR99" i="35"/>
  <c r="AQ99" i="35"/>
  <c r="BK98" i="35"/>
  <c r="BH98" i="35"/>
  <c r="BG98" i="35"/>
  <c r="BF98" i="35"/>
  <c r="BE98" i="35"/>
  <c r="BD98" i="35"/>
  <c r="BC98" i="35"/>
  <c r="BB98" i="35"/>
  <c r="BA98" i="35"/>
  <c r="AZ98" i="35"/>
  <c r="AY98" i="35"/>
  <c r="AX98" i="35"/>
  <c r="AW98" i="35"/>
  <c r="AV98" i="35"/>
  <c r="AU98" i="35"/>
  <c r="AT98" i="35"/>
  <c r="AS98" i="35"/>
  <c r="AR98" i="35"/>
  <c r="AQ98" i="35"/>
  <c r="BK97" i="35"/>
  <c r="BH97" i="35"/>
  <c r="BG97" i="35"/>
  <c r="BF97" i="35"/>
  <c r="BE97" i="35"/>
  <c r="BD97" i="35"/>
  <c r="BC97" i="35"/>
  <c r="BB97" i="35"/>
  <c r="BA97" i="35"/>
  <c r="AZ97" i="35"/>
  <c r="AY97" i="35"/>
  <c r="AX97" i="35"/>
  <c r="AW97" i="35"/>
  <c r="AV97" i="35"/>
  <c r="AU97" i="35"/>
  <c r="AT97" i="35"/>
  <c r="AS97" i="35"/>
  <c r="AR97" i="35"/>
  <c r="AQ97" i="35"/>
  <c r="BK96" i="35"/>
  <c r="BH96" i="35"/>
  <c r="BG96" i="35"/>
  <c r="BF96" i="35"/>
  <c r="BE96" i="35"/>
  <c r="BD96" i="35"/>
  <c r="BC96" i="35"/>
  <c r="BB96" i="35"/>
  <c r="BA96" i="35"/>
  <c r="AZ96" i="35"/>
  <c r="AY96" i="35"/>
  <c r="AX96" i="35"/>
  <c r="AW96" i="35"/>
  <c r="AV96" i="35"/>
  <c r="AU96" i="35"/>
  <c r="AT96" i="35"/>
  <c r="AS96" i="35"/>
  <c r="AR96" i="35"/>
  <c r="AQ96" i="35"/>
  <c r="BH95" i="35"/>
  <c r="BG95" i="35"/>
  <c r="BF95" i="35"/>
  <c r="BE95" i="35"/>
  <c r="BD95" i="35"/>
  <c r="BC95" i="35"/>
  <c r="BB95" i="35"/>
  <c r="BA95" i="35"/>
  <c r="AZ95" i="35"/>
  <c r="AY95" i="35"/>
  <c r="AX95" i="35"/>
  <c r="AW95" i="35"/>
  <c r="AV95" i="35"/>
  <c r="AU95" i="35"/>
  <c r="AT95" i="35"/>
  <c r="AS95" i="35"/>
  <c r="AR95" i="35"/>
  <c r="AQ95" i="35"/>
  <c r="BK94" i="35"/>
  <c r="BH94" i="35"/>
  <c r="BG94" i="35"/>
  <c r="BF94" i="35"/>
  <c r="BE94" i="35"/>
  <c r="BD94" i="35"/>
  <c r="BC94" i="35"/>
  <c r="BB94" i="35"/>
  <c r="BA94" i="35"/>
  <c r="AZ94" i="35"/>
  <c r="AY94" i="35"/>
  <c r="AX94" i="35"/>
  <c r="AW94" i="35"/>
  <c r="AV94" i="35"/>
  <c r="AU94" i="35"/>
  <c r="AT94" i="35"/>
  <c r="AS94" i="35"/>
  <c r="AR94" i="35"/>
  <c r="AQ94" i="35"/>
  <c r="BK93" i="35"/>
  <c r="BH93" i="35"/>
  <c r="BG93" i="35"/>
  <c r="BF93" i="35"/>
  <c r="BE93" i="35"/>
  <c r="BD93" i="35"/>
  <c r="BC93" i="35"/>
  <c r="BB93" i="35"/>
  <c r="BA93" i="35"/>
  <c r="AZ93" i="35"/>
  <c r="AY93" i="35"/>
  <c r="AX93" i="35"/>
  <c r="AW93" i="35"/>
  <c r="AV93" i="35"/>
  <c r="AU93" i="35"/>
  <c r="AT93" i="35"/>
  <c r="AS93" i="35"/>
  <c r="AR93" i="35"/>
  <c r="AQ93" i="35"/>
  <c r="AP93" i="35" s="1"/>
  <c r="BK92" i="35"/>
  <c r="BH92" i="35"/>
  <c r="BG92" i="35"/>
  <c r="BF92" i="35"/>
  <c r="BE92" i="35"/>
  <c r="BD92" i="35"/>
  <c r="BC92" i="35"/>
  <c r="BB92" i="35"/>
  <c r="BA92" i="35"/>
  <c r="AZ92" i="35"/>
  <c r="AY92" i="35"/>
  <c r="AX92" i="35"/>
  <c r="AW92" i="35"/>
  <c r="AV92" i="35"/>
  <c r="AU92" i="35"/>
  <c r="AT92" i="35"/>
  <c r="AS92" i="35"/>
  <c r="AR92" i="35"/>
  <c r="AQ92" i="35"/>
  <c r="BK91" i="35"/>
  <c r="BH91" i="35"/>
  <c r="BG91" i="35"/>
  <c r="BF91" i="35"/>
  <c r="BE91" i="35"/>
  <c r="BD91" i="35"/>
  <c r="BC91" i="35"/>
  <c r="BB91" i="35"/>
  <c r="BA91" i="35"/>
  <c r="AZ91" i="35"/>
  <c r="AY91" i="35"/>
  <c r="AX91" i="35"/>
  <c r="AW91" i="35"/>
  <c r="AV91" i="35"/>
  <c r="AU91" i="35"/>
  <c r="AT91" i="35"/>
  <c r="AS91" i="35"/>
  <c r="AR91" i="35"/>
  <c r="AQ91" i="35"/>
  <c r="BK90" i="35"/>
  <c r="BH90" i="35"/>
  <c r="BG90" i="35"/>
  <c r="BF90" i="35"/>
  <c r="BE90" i="35"/>
  <c r="BD90" i="35"/>
  <c r="BC90" i="35"/>
  <c r="BB90" i="35"/>
  <c r="BA90" i="35"/>
  <c r="AZ90" i="35"/>
  <c r="AY90" i="35"/>
  <c r="AX90" i="35"/>
  <c r="AW90" i="35"/>
  <c r="AV90" i="35"/>
  <c r="AU90" i="35"/>
  <c r="AT90" i="35"/>
  <c r="AS90" i="35"/>
  <c r="AR90" i="35"/>
  <c r="AQ90" i="35"/>
  <c r="BK89" i="35"/>
  <c r="BH89" i="35"/>
  <c r="BG89" i="35"/>
  <c r="BF89" i="35"/>
  <c r="BE89" i="35"/>
  <c r="BD89" i="35"/>
  <c r="BC89" i="35"/>
  <c r="BB89" i="35"/>
  <c r="BA89" i="35"/>
  <c r="AZ89" i="35"/>
  <c r="AY89" i="35"/>
  <c r="AX89" i="35"/>
  <c r="AW89" i="35"/>
  <c r="AV89" i="35"/>
  <c r="AU89" i="35"/>
  <c r="AT89" i="35"/>
  <c r="AS89" i="35"/>
  <c r="AR89" i="35"/>
  <c r="AQ89" i="35"/>
  <c r="AP89" i="35" s="1"/>
  <c r="BK88" i="35"/>
  <c r="BH88" i="35"/>
  <c r="BG88" i="35"/>
  <c r="BF88" i="35"/>
  <c r="BE88" i="35"/>
  <c r="BD88" i="35"/>
  <c r="BC88" i="35"/>
  <c r="BB88" i="35"/>
  <c r="BA88" i="35"/>
  <c r="AZ88" i="35"/>
  <c r="AY88" i="35"/>
  <c r="AX88" i="35"/>
  <c r="AW88" i="35"/>
  <c r="AV88" i="35"/>
  <c r="AU88" i="35"/>
  <c r="AT88" i="35"/>
  <c r="AS88" i="35"/>
  <c r="AR88" i="35"/>
  <c r="AQ88" i="35"/>
  <c r="BK87" i="35"/>
  <c r="BH87" i="35"/>
  <c r="BG87" i="35"/>
  <c r="BF87" i="35"/>
  <c r="BE87" i="35"/>
  <c r="BD87" i="35"/>
  <c r="BC87" i="35"/>
  <c r="BB87" i="35"/>
  <c r="BA87" i="35"/>
  <c r="AZ87" i="35"/>
  <c r="AY87" i="35"/>
  <c r="AX87" i="35"/>
  <c r="AW87" i="35"/>
  <c r="AV87" i="35"/>
  <c r="AU87" i="35"/>
  <c r="AT87" i="35"/>
  <c r="AS87" i="35"/>
  <c r="AR87" i="35"/>
  <c r="AQ87" i="35"/>
  <c r="BK86" i="35"/>
  <c r="BH86" i="35"/>
  <c r="BG86" i="35"/>
  <c r="BF86" i="35"/>
  <c r="BE86" i="35"/>
  <c r="BD86" i="35"/>
  <c r="BC86" i="35"/>
  <c r="BB86" i="35"/>
  <c r="BA86" i="35"/>
  <c r="AZ86" i="35"/>
  <c r="AY86" i="35"/>
  <c r="AX86" i="35"/>
  <c r="AW86" i="35"/>
  <c r="AV86" i="35"/>
  <c r="AU86" i="35"/>
  <c r="AT86" i="35"/>
  <c r="AS86" i="35"/>
  <c r="AR86" i="35"/>
  <c r="AQ86" i="35"/>
  <c r="BK85" i="35"/>
  <c r="BH85" i="35"/>
  <c r="BG85" i="35"/>
  <c r="BF85" i="35"/>
  <c r="BE85" i="35"/>
  <c r="BD85" i="35"/>
  <c r="BC85" i="35"/>
  <c r="BB85" i="35"/>
  <c r="BA85" i="35"/>
  <c r="AZ85" i="35"/>
  <c r="AY85" i="35"/>
  <c r="AX85" i="35"/>
  <c r="AW85" i="35"/>
  <c r="AV85" i="35"/>
  <c r="AU85" i="35"/>
  <c r="AT85" i="35"/>
  <c r="AS85" i="35"/>
  <c r="AR85" i="35"/>
  <c r="AQ85" i="35"/>
  <c r="BK84" i="35"/>
  <c r="BH84" i="35"/>
  <c r="BG84" i="35"/>
  <c r="BF84" i="35"/>
  <c r="BE84" i="35"/>
  <c r="BD84" i="35"/>
  <c r="BC84" i="35"/>
  <c r="BB84" i="35"/>
  <c r="BA84" i="35"/>
  <c r="AZ84" i="35"/>
  <c r="AY84" i="35"/>
  <c r="AX84" i="35"/>
  <c r="AW84" i="35"/>
  <c r="AV84" i="35"/>
  <c r="AU84" i="35"/>
  <c r="AT84" i="35"/>
  <c r="AS84" i="35"/>
  <c r="AR84" i="35"/>
  <c r="AQ84" i="35"/>
  <c r="BK83" i="35"/>
  <c r="BH83" i="35"/>
  <c r="BG83" i="35"/>
  <c r="BF83" i="35"/>
  <c r="BE83" i="35"/>
  <c r="BD83" i="35"/>
  <c r="BC83" i="35"/>
  <c r="BB83" i="35"/>
  <c r="BA83" i="35"/>
  <c r="AZ83" i="35"/>
  <c r="AY83" i="35"/>
  <c r="AX83" i="35"/>
  <c r="AW83" i="35"/>
  <c r="AV83" i="35"/>
  <c r="AU83" i="35"/>
  <c r="AT83" i="35"/>
  <c r="AS83" i="35"/>
  <c r="AR83" i="35"/>
  <c r="AQ83" i="35"/>
  <c r="BH82" i="35"/>
  <c r="BG82" i="35"/>
  <c r="BF82" i="35"/>
  <c r="BE82" i="35"/>
  <c r="BD82" i="35"/>
  <c r="BC82" i="35"/>
  <c r="BB82" i="35"/>
  <c r="BA82" i="35"/>
  <c r="AZ82" i="35"/>
  <c r="AY82" i="35"/>
  <c r="AX82" i="35"/>
  <c r="AW82" i="35"/>
  <c r="AV82" i="35"/>
  <c r="AU82" i="35"/>
  <c r="AT82" i="35"/>
  <c r="AS82" i="35"/>
  <c r="AR82" i="35"/>
  <c r="AQ82" i="35"/>
  <c r="BH81" i="35"/>
  <c r="BG81" i="35"/>
  <c r="BF81" i="35"/>
  <c r="BE81" i="35"/>
  <c r="BD81" i="35"/>
  <c r="BC81" i="35"/>
  <c r="BB81" i="35"/>
  <c r="BA81" i="35"/>
  <c r="AZ81" i="35"/>
  <c r="AY81" i="35"/>
  <c r="AX81" i="35"/>
  <c r="AW81" i="35"/>
  <c r="AV81" i="35"/>
  <c r="AU81" i="35"/>
  <c r="AT81" i="35"/>
  <c r="AS81" i="35"/>
  <c r="AR81" i="35"/>
  <c r="AQ81" i="35"/>
  <c r="BH80" i="35"/>
  <c r="BG80" i="35"/>
  <c r="BF80" i="35"/>
  <c r="BE80" i="35"/>
  <c r="BD80" i="35"/>
  <c r="BC80" i="35"/>
  <c r="BB80" i="35"/>
  <c r="BA80" i="35"/>
  <c r="AZ80" i="35"/>
  <c r="AY80" i="35"/>
  <c r="AX80" i="35"/>
  <c r="AW80" i="35"/>
  <c r="AV80" i="35"/>
  <c r="AU80" i="35"/>
  <c r="AT80" i="35"/>
  <c r="AS80" i="35"/>
  <c r="AR80" i="35"/>
  <c r="AQ80" i="35"/>
  <c r="AP80" i="35" s="1"/>
  <c r="BH79" i="35"/>
  <c r="BG79" i="35"/>
  <c r="BF79" i="35"/>
  <c r="BE79" i="35"/>
  <c r="BD79" i="35"/>
  <c r="BC79" i="35"/>
  <c r="BB79" i="35"/>
  <c r="BA79" i="35"/>
  <c r="AZ79" i="35"/>
  <c r="AY79" i="35"/>
  <c r="AX79" i="35"/>
  <c r="AW79" i="35"/>
  <c r="AV79" i="35"/>
  <c r="AU79" i="35"/>
  <c r="AT79" i="35"/>
  <c r="AS79" i="35"/>
  <c r="AR79" i="35"/>
  <c r="AQ79" i="35"/>
  <c r="BK78" i="35"/>
  <c r="BH78" i="35"/>
  <c r="BG78" i="35"/>
  <c r="BF78" i="35"/>
  <c r="BE78" i="35"/>
  <c r="BD78" i="35"/>
  <c r="BC78" i="35"/>
  <c r="BB78" i="35"/>
  <c r="BA78" i="35"/>
  <c r="AZ78" i="35"/>
  <c r="AY78" i="35"/>
  <c r="AX78" i="35"/>
  <c r="AW78" i="35"/>
  <c r="AV78" i="35"/>
  <c r="AU78" i="35"/>
  <c r="AT78" i="35"/>
  <c r="AS78" i="35"/>
  <c r="AR78" i="35"/>
  <c r="AQ78" i="35"/>
  <c r="BH77" i="35"/>
  <c r="BG77" i="35"/>
  <c r="BF77" i="35"/>
  <c r="BE77" i="35"/>
  <c r="BD77" i="35"/>
  <c r="BC77" i="35"/>
  <c r="BB77" i="35"/>
  <c r="BA77" i="35"/>
  <c r="AZ77" i="35"/>
  <c r="AY77" i="35"/>
  <c r="AX77" i="35"/>
  <c r="AW77" i="35"/>
  <c r="AV77" i="35"/>
  <c r="AU77" i="35"/>
  <c r="AT77" i="35"/>
  <c r="AS77" i="35"/>
  <c r="AR77" i="35"/>
  <c r="AQ77" i="35"/>
  <c r="BH76" i="35"/>
  <c r="BG76" i="35"/>
  <c r="BF76" i="35"/>
  <c r="BE76" i="35"/>
  <c r="BD76" i="35"/>
  <c r="BC76" i="35"/>
  <c r="BB76" i="35"/>
  <c r="BA76" i="35"/>
  <c r="AZ76" i="35"/>
  <c r="AY76" i="35"/>
  <c r="AX76" i="35"/>
  <c r="AW76" i="35"/>
  <c r="AV76" i="35"/>
  <c r="AU76" i="35"/>
  <c r="AT76" i="35"/>
  <c r="AS76" i="35"/>
  <c r="AR76" i="35"/>
  <c r="AP76" i="35" s="1"/>
  <c r="AQ76" i="35"/>
  <c r="BH75" i="35"/>
  <c r="BG75" i="35"/>
  <c r="BF75" i="35"/>
  <c r="BE75" i="35"/>
  <c r="BD75" i="35"/>
  <c r="BC75" i="35"/>
  <c r="BB75" i="35"/>
  <c r="BA75" i="35"/>
  <c r="AZ75" i="35"/>
  <c r="AY75" i="35"/>
  <c r="AX75" i="35"/>
  <c r="AW75" i="35"/>
  <c r="AV75" i="35"/>
  <c r="AU75" i="35"/>
  <c r="AT75" i="35"/>
  <c r="AS75" i="35"/>
  <c r="AR75" i="35"/>
  <c r="AQ75" i="35"/>
  <c r="BK74" i="35"/>
  <c r="BH74" i="35"/>
  <c r="BG74" i="35"/>
  <c r="BF74" i="35"/>
  <c r="BE74" i="35"/>
  <c r="BD74" i="35"/>
  <c r="BC74" i="35"/>
  <c r="BB74" i="35"/>
  <c r="BA74" i="35"/>
  <c r="AZ74" i="35"/>
  <c r="AY74" i="35"/>
  <c r="AX74" i="35"/>
  <c r="AW74" i="35"/>
  <c r="AV74" i="35"/>
  <c r="AU74" i="35"/>
  <c r="AT74" i="35"/>
  <c r="AS74" i="35"/>
  <c r="AR74" i="35"/>
  <c r="AQ74" i="35"/>
  <c r="BH73" i="35"/>
  <c r="BG73" i="35"/>
  <c r="BF73" i="35"/>
  <c r="BE73" i="35"/>
  <c r="BD73" i="35"/>
  <c r="BC73" i="35"/>
  <c r="BB73" i="35"/>
  <c r="BA73" i="35"/>
  <c r="AZ73" i="35"/>
  <c r="AY73" i="35"/>
  <c r="AX73" i="35"/>
  <c r="AW73" i="35"/>
  <c r="AV73" i="35"/>
  <c r="AU73" i="35"/>
  <c r="AT73" i="35"/>
  <c r="AS73" i="35"/>
  <c r="AR73" i="35"/>
  <c r="AQ73" i="35"/>
  <c r="BK72" i="35"/>
  <c r="BH72" i="35"/>
  <c r="BG72" i="35"/>
  <c r="BF72" i="35"/>
  <c r="BE72" i="35"/>
  <c r="BD72" i="35"/>
  <c r="BC72" i="35"/>
  <c r="BB72" i="35"/>
  <c r="BA72" i="35"/>
  <c r="AZ72" i="35"/>
  <c r="AY72" i="35"/>
  <c r="AX72" i="35"/>
  <c r="AW72" i="35"/>
  <c r="AV72" i="35"/>
  <c r="AU72" i="35"/>
  <c r="AT72" i="35"/>
  <c r="AS72" i="35"/>
  <c r="AR72" i="35"/>
  <c r="AQ72" i="35"/>
  <c r="AP72" i="35" s="1"/>
  <c r="BK71" i="35"/>
  <c r="BH71" i="35"/>
  <c r="BG71" i="35"/>
  <c r="BF71" i="35"/>
  <c r="BE71" i="35"/>
  <c r="BD71" i="35"/>
  <c r="BC71" i="35"/>
  <c r="BB71" i="35"/>
  <c r="BA71" i="35"/>
  <c r="AZ71" i="35"/>
  <c r="AY71" i="35"/>
  <c r="AX71" i="35"/>
  <c r="AW71" i="35"/>
  <c r="AV71" i="35"/>
  <c r="AU71" i="35"/>
  <c r="AT71" i="35"/>
  <c r="AS71" i="35"/>
  <c r="AR71" i="35"/>
  <c r="AQ71" i="35"/>
  <c r="BK70" i="35"/>
  <c r="BH70" i="35"/>
  <c r="BG70" i="35"/>
  <c r="BF70" i="35"/>
  <c r="BE70" i="35"/>
  <c r="BD70" i="35"/>
  <c r="BC70" i="35"/>
  <c r="BB70" i="35"/>
  <c r="BA70" i="35"/>
  <c r="AZ70" i="35"/>
  <c r="AY70" i="35"/>
  <c r="AX70" i="35"/>
  <c r="AW70" i="35"/>
  <c r="AV70" i="35"/>
  <c r="AU70" i="35"/>
  <c r="AT70" i="35"/>
  <c r="AS70" i="35"/>
  <c r="AR70" i="35"/>
  <c r="AQ70" i="35"/>
  <c r="BK69" i="35"/>
  <c r="BH69" i="35"/>
  <c r="BG69" i="35"/>
  <c r="BF69" i="35"/>
  <c r="BE69" i="35"/>
  <c r="BD69" i="35"/>
  <c r="BC69" i="35"/>
  <c r="BB69" i="35"/>
  <c r="BA69" i="35"/>
  <c r="AZ69" i="35"/>
  <c r="AY69" i="35"/>
  <c r="AX69" i="35"/>
  <c r="AW69" i="35"/>
  <c r="AV69" i="35"/>
  <c r="AU69" i="35"/>
  <c r="AT69" i="35"/>
  <c r="AS69" i="35"/>
  <c r="AR69" i="35"/>
  <c r="AQ69" i="35"/>
  <c r="BK68" i="35"/>
  <c r="BH68" i="35"/>
  <c r="BG68" i="35"/>
  <c r="BF68" i="35"/>
  <c r="BE68" i="35"/>
  <c r="BD68" i="35"/>
  <c r="BC68" i="35"/>
  <c r="BB68" i="35"/>
  <c r="BA68" i="35"/>
  <c r="AZ68" i="35"/>
  <c r="AY68" i="35"/>
  <c r="AX68" i="35"/>
  <c r="AW68" i="35"/>
  <c r="AV68" i="35"/>
  <c r="AU68" i="35"/>
  <c r="AT68" i="35"/>
  <c r="AS68" i="35"/>
  <c r="AR68" i="35"/>
  <c r="AQ68" i="35"/>
  <c r="BK67" i="35"/>
  <c r="BH67" i="35"/>
  <c r="BG67" i="35"/>
  <c r="BF67" i="35"/>
  <c r="BE67" i="35"/>
  <c r="BD67" i="35"/>
  <c r="BC67" i="35"/>
  <c r="BB67" i="35"/>
  <c r="BA67" i="35"/>
  <c r="AZ67" i="35"/>
  <c r="AY67" i="35"/>
  <c r="AX67" i="35"/>
  <c r="AW67" i="35"/>
  <c r="AV67" i="35"/>
  <c r="AU67" i="35"/>
  <c r="AT67" i="35"/>
  <c r="AS67" i="35"/>
  <c r="AR67" i="35"/>
  <c r="AQ67" i="35"/>
  <c r="BK66" i="35"/>
  <c r="BH66" i="35"/>
  <c r="BG66" i="35"/>
  <c r="BF66" i="35"/>
  <c r="BE66" i="35"/>
  <c r="BD66" i="35"/>
  <c r="BC66" i="35"/>
  <c r="BB66" i="35"/>
  <c r="BA66" i="35"/>
  <c r="AZ66" i="35"/>
  <c r="AY66" i="35"/>
  <c r="AX66" i="35"/>
  <c r="AW66" i="35"/>
  <c r="AV66" i="35"/>
  <c r="AU66" i="35"/>
  <c r="AT66" i="35"/>
  <c r="AS66" i="35"/>
  <c r="AR66" i="35"/>
  <c r="AQ66" i="35"/>
  <c r="BK65" i="35"/>
  <c r="BH65" i="35"/>
  <c r="BG65" i="35"/>
  <c r="BF65" i="35"/>
  <c r="BE65" i="35"/>
  <c r="BD65" i="35"/>
  <c r="BC65" i="35"/>
  <c r="BB65" i="35"/>
  <c r="BA65" i="35"/>
  <c r="AZ65" i="35"/>
  <c r="AY65" i="35"/>
  <c r="AX65" i="35"/>
  <c r="AW65" i="35"/>
  <c r="AV65" i="35"/>
  <c r="AU65" i="35"/>
  <c r="AT65" i="35"/>
  <c r="AS65" i="35"/>
  <c r="AR65" i="35"/>
  <c r="AQ65" i="35"/>
  <c r="BK64" i="35"/>
  <c r="BH64" i="35"/>
  <c r="BG64" i="35"/>
  <c r="BF64" i="35"/>
  <c r="BE64" i="35"/>
  <c r="BD64" i="35"/>
  <c r="BC64" i="35"/>
  <c r="BB64" i="35"/>
  <c r="BA64" i="35"/>
  <c r="AZ64" i="35"/>
  <c r="AY64" i="35"/>
  <c r="AX64" i="35"/>
  <c r="AW64" i="35"/>
  <c r="AV64" i="35"/>
  <c r="AU64" i="35"/>
  <c r="AT64" i="35"/>
  <c r="AS64" i="35"/>
  <c r="AR64" i="35"/>
  <c r="AQ64" i="35"/>
  <c r="BH63" i="35"/>
  <c r="BG63" i="35"/>
  <c r="BF63" i="35"/>
  <c r="BE63" i="35"/>
  <c r="BD63" i="35"/>
  <c r="BC63" i="35"/>
  <c r="BB63" i="35"/>
  <c r="BA63" i="35"/>
  <c r="AZ63" i="35"/>
  <c r="AY63" i="35"/>
  <c r="AX63" i="35"/>
  <c r="AW63" i="35"/>
  <c r="AV63" i="35"/>
  <c r="AU63" i="35"/>
  <c r="AT63" i="35"/>
  <c r="AS63" i="35"/>
  <c r="AR63" i="35"/>
  <c r="AQ63" i="35"/>
  <c r="BK62" i="35"/>
  <c r="BH62" i="35"/>
  <c r="BG62" i="35"/>
  <c r="BF62" i="35"/>
  <c r="BE62" i="35"/>
  <c r="BD62" i="35"/>
  <c r="BC62" i="35"/>
  <c r="BB62" i="35"/>
  <c r="BA62" i="35"/>
  <c r="AZ62" i="35"/>
  <c r="AY62" i="35"/>
  <c r="AX62" i="35"/>
  <c r="AW62" i="35"/>
  <c r="AV62" i="35"/>
  <c r="AU62" i="35"/>
  <c r="AT62" i="35"/>
  <c r="AS62" i="35"/>
  <c r="AR62" i="35"/>
  <c r="AQ62" i="35"/>
  <c r="BK61" i="35"/>
  <c r="BH61" i="35"/>
  <c r="BG61" i="35"/>
  <c r="BF61" i="35"/>
  <c r="BE61" i="35"/>
  <c r="BD61" i="35"/>
  <c r="BC61" i="35"/>
  <c r="BB61" i="35"/>
  <c r="BA61" i="35"/>
  <c r="AZ61" i="35"/>
  <c r="AY61" i="35"/>
  <c r="AX61" i="35"/>
  <c r="AW61" i="35"/>
  <c r="AV61" i="35"/>
  <c r="AU61" i="35"/>
  <c r="AT61" i="35"/>
  <c r="AS61" i="35"/>
  <c r="AR61" i="35"/>
  <c r="AQ61" i="35"/>
  <c r="BK60" i="35"/>
  <c r="BH60" i="35"/>
  <c r="BG60" i="35"/>
  <c r="BF60" i="35"/>
  <c r="BE60" i="35"/>
  <c r="BD60" i="35"/>
  <c r="BC60" i="35"/>
  <c r="BB60" i="35"/>
  <c r="BA60" i="35"/>
  <c r="AZ60" i="35"/>
  <c r="AY60" i="35"/>
  <c r="AX60" i="35"/>
  <c r="AW60" i="35"/>
  <c r="AV60" i="35"/>
  <c r="AU60" i="35"/>
  <c r="AT60" i="35"/>
  <c r="AS60" i="35"/>
  <c r="AR60" i="35"/>
  <c r="AQ60" i="35"/>
  <c r="BK59" i="35"/>
  <c r="BH59" i="35"/>
  <c r="BG59" i="35"/>
  <c r="BF59" i="35"/>
  <c r="BE59" i="35"/>
  <c r="BD59" i="35"/>
  <c r="BC59" i="35"/>
  <c r="BB59" i="35"/>
  <c r="BA59" i="35"/>
  <c r="AZ59" i="35"/>
  <c r="AY59" i="35"/>
  <c r="AX59" i="35"/>
  <c r="AW59" i="35"/>
  <c r="AV59" i="35"/>
  <c r="AU59" i="35"/>
  <c r="AT59" i="35"/>
  <c r="AS59" i="35"/>
  <c r="AR59" i="35"/>
  <c r="AQ59" i="35"/>
  <c r="BK58" i="35"/>
  <c r="BH58" i="35"/>
  <c r="BG58" i="35"/>
  <c r="BF58" i="35"/>
  <c r="BE58" i="35"/>
  <c r="BD58" i="35"/>
  <c r="BC58" i="35"/>
  <c r="BB58" i="35"/>
  <c r="BA58" i="35"/>
  <c r="AZ58" i="35"/>
  <c r="AY58" i="35"/>
  <c r="AX58" i="35"/>
  <c r="AW58" i="35"/>
  <c r="AV58" i="35"/>
  <c r="AU58" i="35"/>
  <c r="AT58" i="35"/>
  <c r="AS58" i="35"/>
  <c r="AR58" i="35"/>
  <c r="AQ58" i="35"/>
  <c r="BK57" i="35"/>
  <c r="BH57" i="35"/>
  <c r="BG57" i="35"/>
  <c r="BF57" i="35"/>
  <c r="BE57" i="35"/>
  <c r="BD57" i="35"/>
  <c r="BC57" i="35"/>
  <c r="BB57" i="35"/>
  <c r="BA57" i="35"/>
  <c r="AZ57" i="35"/>
  <c r="AY57" i="35"/>
  <c r="AX57" i="35"/>
  <c r="AW57" i="35"/>
  <c r="AV57" i="35"/>
  <c r="AU57" i="35"/>
  <c r="AT57" i="35"/>
  <c r="AS57" i="35"/>
  <c r="AR57" i="35"/>
  <c r="AQ57" i="35"/>
  <c r="BK56" i="35"/>
  <c r="BH56" i="35"/>
  <c r="BG56" i="35"/>
  <c r="BF56" i="35"/>
  <c r="BE56" i="35"/>
  <c r="BD56" i="35"/>
  <c r="BC56" i="35"/>
  <c r="BB56" i="35"/>
  <c r="BA56" i="35"/>
  <c r="AZ56" i="35"/>
  <c r="AY56" i="35"/>
  <c r="AX56" i="35"/>
  <c r="AW56" i="35"/>
  <c r="AV56" i="35"/>
  <c r="AU56" i="35"/>
  <c r="AT56" i="35"/>
  <c r="AS56" i="35"/>
  <c r="AR56" i="35"/>
  <c r="AQ56" i="35"/>
  <c r="BK55" i="35"/>
  <c r="BH55" i="35"/>
  <c r="BG55" i="35"/>
  <c r="BF55" i="35"/>
  <c r="BE55" i="35"/>
  <c r="BD55" i="35"/>
  <c r="BC55" i="35"/>
  <c r="BB55" i="35"/>
  <c r="BA55" i="35"/>
  <c r="AZ55" i="35"/>
  <c r="AY55" i="35"/>
  <c r="AX55" i="35"/>
  <c r="AW55" i="35"/>
  <c r="AV55" i="35"/>
  <c r="AU55" i="35"/>
  <c r="AT55" i="35"/>
  <c r="AS55" i="35"/>
  <c r="AR55" i="35"/>
  <c r="AQ55" i="35"/>
  <c r="BK54" i="35"/>
  <c r="BH54" i="35"/>
  <c r="BG54" i="35"/>
  <c r="BF54" i="35"/>
  <c r="BE54" i="35"/>
  <c r="BD54" i="35"/>
  <c r="BC54" i="35"/>
  <c r="BB54" i="35"/>
  <c r="BA54" i="35"/>
  <c r="AZ54" i="35"/>
  <c r="AY54" i="35"/>
  <c r="AX54" i="35"/>
  <c r="AW54" i="35"/>
  <c r="AV54" i="35"/>
  <c r="AU54" i="35"/>
  <c r="AT54" i="35"/>
  <c r="AS54" i="35"/>
  <c r="AR54" i="35"/>
  <c r="AQ54" i="35"/>
  <c r="BK53" i="35"/>
  <c r="BH53" i="35"/>
  <c r="BG53" i="35"/>
  <c r="BF53" i="35"/>
  <c r="BE53" i="35"/>
  <c r="BD53" i="35"/>
  <c r="BC53" i="35"/>
  <c r="BB53" i="35"/>
  <c r="BA53" i="35"/>
  <c r="AZ53" i="35"/>
  <c r="AY53" i="35"/>
  <c r="AX53" i="35"/>
  <c r="AW53" i="35"/>
  <c r="AV53" i="35"/>
  <c r="AU53" i="35"/>
  <c r="AT53" i="35"/>
  <c r="AS53" i="35"/>
  <c r="AR53" i="35"/>
  <c r="AQ53" i="35"/>
  <c r="AP53" i="35" s="1"/>
  <c r="BK52" i="35"/>
  <c r="BH52" i="35"/>
  <c r="BG52" i="35"/>
  <c r="BF52" i="35"/>
  <c r="BE52" i="35"/>
  <c r="BD52" i="35"/>
  <c r="BC52" i="35"/>
  <c r="BB52" i="35"/>
  <c r="BA52" i="35"/>
  <c r="AZ52" i="35"/>
  <c r="AY52" i="35"/>
  <c r="AX52" i="35"/>
  <c r="AW52" i="35"/>
  <c r="AV52" i="35"/>
  <c r="AU52" i="35"/>
  <c r="AT52" i="35"/>
  <c r="AS52" i="35"/>
  <c r="AR52" i="35"/>
  <c r="AQ52" i="35"/>
  <c r="BK51" i="35"/>
  <c r="BH51" i="35"/>
  <c r="BG51" i="35"/>
  <c r="BF51" i="35"/>
  <c r="BE51" i="35"/>
  <c r="BD51" i="35"/>
  <c r="BC51" i="35"/>
  <c r="BB51" i="35"/>
  <c r="BA51" i="35"/>
  <c r="AZ51" i="35"/>
  <c r="AY51" i="35"/>
  <c r="AX51" i="35"/>
  <c r="AW51" i="35"/>
  <c r="AV51" i="35"/>
  <c r="AU51" i="35"/>
  <c r="AT51" i="35"/>
  <c r="AS51" i="35"/>
  <c r="AR51" i="35"/>
  <c r="AQ51" i="35"/>
  <c r="BK50" i="35"/>
  <c r="BH50" i="35"/>
  <c r="BG50" i="35"/>
  <c r="BF50" i="35"/>
  <c r="BE50" i="35"/>
  <c r="BD50" i="35"/>
  <c r="BC50" i="35"/>
  <c r="BB50" i="35"/>
  <c r="BA50" i="35"/>
  <c r="AZ50" i="35"/>
  <c r="AY50" i="35"/>
  <c r="AX50" i="35"/>
  <c r="AW50" i="35"/>
  <c r="AV50" i="35"/>
  <c r="AU50" i="35"/>
  <c r="AT50" i="35"/>
  <c r="AS50" i="35"/>
  <c r="AR50" i="35"/>
  <c r="AQ50" i="35"/>
  <c r="BK49" i="35"/>
  <c r="BH49" i="35"/>
  <c r="BG49" i="35"/>
  <c r="BF49" i="35"/>
  <c r="BE49" i="35"/>
  <c r="BD49" i="35"/>
  <c r="BC49" i="35"/>
  <c r="BB49" i="35"/>
  <c r="BA49" i="35"/>
  <c r="AZ49" i="35"/>
  <c r="AY49" i="35"/>
  <c r="AX49" i="35"/>
  <c r="AW49" i="35"/>
  <c r="AV49" i="35"/>
  <c r="AU49" i="35"/>
  <c r="AT49" i="35"/>
  <c r="AS49" i="35"/>
  <c r="AR49" i="35"/>
  <c r="AQ49" i="35"/>
  <c r="BK48" i="35"/>
  <c r="BH48" i="35"/>
  <c r="BG48" i="35"/>
  <c r="BF48" i="35"/>
  <c r="BE48" i="35"/>
  <c r="BD48" i="35"/>
  <c r="BC48" i="35"/>
  <c r="BB48" i="35"/>
  <c r="BA48" i="35"/>
  <c r="AZ48" i="35"/>
  <c r="AY48" i="35"/>
  <c r="AX48" i="35"/>
  <c r="AW48" i="35"/>
  <c r="AV48" i="35"/>
  <c r="AU48" i="35"/>
  <c r="AT48" i="35"/>
  <c r="AS48" i="35"/>
  <c r="AR48" i="35"/>
  <c r="AQ48" i="35"/>
  <c r="BH47" i="35"/>
  <c r="BG47" i="35"/>
  <c r="BF47" i="35"/>
  <c r="BE47" i="35"/>
  <c r="BD47" i="35"/>
  <c r="BC47" i="35"/>
  <c r="BB47" i="35"/>
  <c r="BA47" i="35"/>
  <c r="AZ47" i="35"/>
  <c r="AY47" i="35"/>
  <c r="AX47" i="35"/>
  <c r="AW47" i="35"/>
  <c r="AV47" i="35"/>
  <c r="AU47" i="35"/>
  <c r="AT47" i="35"/>
  <c r="AS47" i="35"/>
  <c r="AR47" i="35"/>
  <c r="AQ47" i="35"/>
  <c r="BH46" i="35"/>
  <c r="BG46" i="35"/>
  <c r="BF46" i="35"/>
  <c r="BE46" i="35"/>
  <c r="BD46" i="35"/>
  <c r="BC46" i="35"/>
  <c r="BB46" i="35"/>
  <c r="BA46" i="35"/>
  <c r="AZ46" i="35"/>
  <c r="AY46" i="35"/>
  <c r="AX46" i="35"/>
  <c r="AW46" i="35"/>
  <c r="AV46" i="35"/>
  <c r="AU46" i="35"/>
  <c r="AT46" i="35"/>
  <c r="AS46" i="35"/>
  <c r="AR46" i="35"/>
  <c r="AQ46" i="35"/>
  <c r="BK45" i="35"/>
  <c r="BH45" i="35"/>
  <c r="BG45" i="35"/>
  <c r="BF45" i="35"/>
  <c r="BE45" i="35"/>
  <c r="BD45" i="35"/>
  <c r="BC45" i="35"/>
  <c r="BB45" i="35"/>
  <c r="BA45" i="35"/>
  <c r="AZ45" i="35"/>
  <c r="AY45" i="35"/>
  <c r="AX45" i="35"/>
  <c r="AW45" i="35"/>
  <c r="AV45" i="35"/>
  <c r="AU45" i="35"/>
  <c r="AT45" i="35"/>
  <c r="AS45" i="35"/>
  <c r="AR45" i="35"/>
  <c r="AQ45" i="35"/>
  <c r="BK44" i="35"/>
  <c r="BH44" i="35"/>
  <c r="BG44" i="35"/>
  <c r="BF44" i="35"/>
  <c r="BE44" i="35"/>
  <c r="BD44" i="35"/>
  <c r="BC44" i="35"/>
  <c r="BB44" i="35"/>
  <c r="BA44" i="35"/>
  <c r="AZ44" i="35"/>
  <c r="AY44" i="35"/>
  <c r="AX44" i="35"/>
  <c r="AW44" i="35"/>
  <c r="AV44" i="35"/>
  <c r="AU44" i="35"/>
  <c r="AT44" i="35"/>
  <c r="AS44" i="35"/>
  <c r="AR44" i="35"/>
  <c r="AQ44" i="35"/>
  <c r="BH43" i="35"/>
  <c r="BG43" i="35"/>
  <c r="BF43" i="35"/>
  <c r="BE43" i="35"/>
  <c r="BD43" i="35"/>
  <c r="BC43" i="35"/>
  <c r="BB43" i="35"/>
  <c r="BA43" i="35"/>
  <c r="AZ43" i="35"/>
  <c r="AY43" i="35"/>
  <c r="AX43" i="35"/>
  <c r="AW43" i="35"/>
  <c r="AV43" i="35"/>
  <c r="AU43" i="35"/>
  <c r="AT43" i="35"/>
  <c r="AS43" i="35"/>
  <c r="AR43" i="35"/>
  <c r="AQ43" i="35"/>
  <c r="BK42" i="35"/>
  <c r="BH42" i="35"/>
  <c r="BG42" i="35"/>
  <c r="BF42" i="35"/>
  <c r="BE42" i="35"/>
  <c r="BD42" i="35"/>
  <c r="BC42" i="35"/>
  <c r="BB42" i="35"/>
  <c r="BA42" i="35"/>
  <c r="AZ42" i="35"/>
  <c r="AY42" i="35"/>
  <c r="AX42" i="35"/>
  <c r="AW42" i="35"/>
  <c r="AV42" i="35"/>
  <c r="AU42" i="35"/>
  <c r="AT42" i="35"/>
  <c r="AS42" i="35"/>
  <c r="AR42" i="35"/>
  <c r="AQ42" i="35"/>
  <c r="AP42" i="35" s="1"/>
  <c r="BK41" i="35"/>
  <c r="BH41" i="35"/>
  <c r="BG41" i="35"/>
  <c r="BF41" i="35"/>
  <c r="BE41" i="35"/>
  <c r="BD41" i="35"/>
  <c r="BC41" i="35"/>
  <c r="BB41" i="35"/>
  <c r="BA41" i="35"/>
  <c r="AZ41" i="35"/>
  <c r="AY41" i="35"/>
  <c r="AX41" i="35"/>
  <c r="AW41" i="35"/>
  <c r="AV41" i="35"/>
  <c r="AU41" i="35"/>
  <c r="AT41" i="35"/>
  <c r="AS41" i="35"/>
  <c r="AR41" i="35"/>
  <c r="AQ41" i="35"/>
  <c r="BK40" i="35"/>
  <c r="BH40" i="35"/>
  <c r="BG40" i="35"/>
  <c r="BF40" i="35"/>
  <c r="BE40" i="35"/>
  <c r="BD40" i="35"/>
  <c r="BC40" i="35"/>
  <c r="BB40" i="35"/>
  <c r="BA40" i="35"/>
  <c r="AZ40" i="35"/>
  <c r="AY40" i="35"/>
  <c r="AX40" i="35"/>
  <c r="AW40" i="35"/>
  <c r="AV40" i="35"/>
  <c r="AU40" i="35"/>
  <c r="AT40" i="35"/>
  <c r="AS40" i="35"/>
  <c r="AR40" i="35"/>
  <c r="AQ40" i="35"/>
  <c r="BK39" i="35"/>
  <c r="BH39" i="35"/>
  <c r="BG39" i="35"/>
  <c r="BF39" i="35"/>
  <c r="BE39" i="35"/>
  <c r="BD39" i="35"/>
  <c r="BC39" i="35"/>
  <c r="BB39" i="35"/>
  <c r="BA39" i="35"/>
  <c r="AZ39" i="35"/>
  <c r="AY39" i="35"/>
  <c r="AX39" i="35"/>
  <c r="AW39" i="35"/>
  <c r="AV39" i="35"/>
  <c r="AU39" i="35"/>
  <c r="AT39" i="35"/>
  <c r="AS39" i="35"/>
  <c r="AR39" i="35"/>
  <c r="AQ39" i="35"/>
  <c r="BK38" i="35"/>
  <c r="BH38" i="35"/>
  <c r="BG38" i="35"/>
  <c r="BF38" i="35"/>
  <c r="BE38" i="35"/>
  <c r="BD38" i="35"/>
  <c r="BC38" i="35"/>
  <c r="BB38" i="35"/>
  <c r="BA38" i="35"/>
  <c r="AZ38" i="35"/>
  <c r="AY38" i="35"/>
  <c r="AX38" i="35"/>
  <c r="AW38" i="35"/>
  <c r="AV38" i="35"/>
  <c r="AU38" i="35"/>
  <c r="AT38" i="35"/>
  <c r="AS38" i="35"/>
  <c r="AR38" i="35"/>
  <c r="AQ38" i="35"/>
  <c r="BH37" i="35"/>
  <c r="BG37" i="35"/>
  <c r="BF37" i="35"/>
  <c r="BE37" i="35"/>
  <c r="BD37" i="35"/>
  <c r="BC37" i="35"/>
  <c r="BB37" i="35"/>
  <c r="BA37" i="35"/>
  <c r="AZ37" i="35"/>
  <c r="AY37" i="35"/>
  <c r="AX37" i="35"/>
  <c r="AW37" i="35"/>
  <c r="AV37" i="35"/>
  <c r="AU37" i="35"/>
  <c r="AT37" i="35"/>
  <c r="AS37" i="35"/>
  <c r="AR37" i="35"/>
  <c r="AQ37" i="35"/>
  <c r="BK36" i="35"/>
  <c r="BH36" i="35"/>
  <c r="BG36" i="35"/>
  <c r="BF36" i="35"/>
  <c r="BE36" i="35"/>
  <c r="BD36" i="35"/>
  <c r="BC36" i="35"/>
  <c r="BB36" i="35"/>
  <c r="BA36" i="35"/>
  <c r="AZ36" i="35"/>
  <c r="AY36" i="35"/>
  <c r="AX36" i="35"/>
  <c r="AW36" i="35"/>
  <c r="AV36" i="35"/>
  <c r="AU36" i="35"/>
  <c r="AT36" i="35"/>
  <c r="AS36" i="35"/>
  <c r="AR36" i="35"/>
  <c r="AQ36" i="35"/>
  <c r="BK35" i="35"/>
  <c r="BH35" i="35"/>
  <c r="BG35" i="35"/>
  <c r="BF35" i="35"/>
  <c r="BE35" i="35"/>
  <c r="BD35" i="35"/>
  <c r="BC35" i="35"/>
  <c r="BB35" i="35"/>
  <c r="BA35" i="35"/>
  <c r="AZ35" i="35"/>
  <c r="AY35" i="35"/>
  <c r="AX35" i="35"/>
  <c r="AW35" i="35"/>
  <c r="AV35" i="35"/>
  <c r="AU35" i="35"/>
  <c r="AT35" i="35"/>
  <c r="AS35" i="35"/>
  <c r="AR35" i="35"/>
  <c r="AQ35" i="35"/>
  <c r="BH34" i="35"/>
  <c r="BG34" i="35"/>
  <c r="BF34" i="35"/>
  <c r="BE34" i="35"/>
  <c r="BD34" i="35"/>
  <c r="BC34" i="35"/>
  <c r="BB34" i="35"/>
  <c r="BA34" i="35"/>
  <c r="AZ34" i="35"/>
  <c r="AY34" i="35"/>
  <c r="AX34" i="35"/>
  <c r="AW34" i="35"/>
  <c r="AV34" i="35"/>
  <c r="AU34" i="35"/>
  <c r="AT34" i="35"/>
  <c r="AS34" i="35"/>
  <c r="AR34" i="35"/>
  <c r="AQ34" i="35"/>
  <c r="BK33" i="35"/>
  <c r="BH33" i="35"/>
  <c r="BG33" i="35"/>
  <c r="BF33" i="35"/>
  <c r="BE33" i="35"/>
  <c r="BD33" i="35"/>
  <c r="BC33" i="35"/>
  <c r="BB33" i="35"/>
  <c r="BA33" i="35"/>
  <c r="AZ33" i="35"/>
  <c r="AY33" i="35"/>
  <c r="AX33" i="35"/>
  <c r="AW33" i="35"/>
  <c r="AV33" i="35"/>
  <c r="AU33" i="35"/>
  <c r="AT33" i="35"/>
  <c r="AS33" i="35"/>
  <c r="AR33" i="35"/>
  <c r="AQ33" i="35"/>
  <c r="BK32" i="35"/>
  <c r="BH32" i="35"/>
  <c r="BG32" i="35"/>
  <c r="BF32" i="35"/>
  <c r="BE32" i="35"/>
  <c r="BD32" i="35"/>
  <c r="BC32" i="35"/>
  <c r="BB32" i="35"/>
  <c r="BA32" i="35"/>
  <c r="AZ32" i="35"/>
  <c r="AY32" i="35"/>
  <c r="AX32" i="35"/>
  <c r="AW32" i="35"/>
  <c r="AV32" i="35"/>
  <c r="AU32" i="35"/>
  <c r="AT32" i="35"/>
  <c r="AS32" i="35"/>
  <c r="AR32" i="35"/>
  <c r="AQ32" i="35"/>
  <c r="BK31" i="35"/>
  <c r="BH31" i="35"/>
  <c r="BG31" i="35"/>
  <c r="BF31" i="35"/>
  <c r="BE31" i="35"/>
  <c r="BD31" i="35"/>
  <c r="BC31" i="35"/>
  <c r="BB31" i="35"/>
  <c r="BA31" i="35"/>
  <c r="AZ31" i="35"/>
  <c r="AY31" i="35"/>
  <c r="AX31" i="35"/>
  <c r="AW31" i="35"/>
  <c r="AV31" i="35"/>
  <c r="AU31" i="35"/>
  <c r="AT31" i="35"/>
  <c r="AS31" i="35"/>
  <c r="AR31" i="35"/>
  <c r="AQ31" i="35"/>
  <c r="BH30" i="35"/>
  <c r="BG30" i="35"/>
  <c r="BF30" i="35"/>
  <c r="BE30" i="35"/>
  <c r="BD30" i="35"/>
  <c r="BC30" i="35"/>
  <c r="BB30" i="35"/>
  <c r="BA30" i="35"/>
  <c r="AZ30" i="35"/>
  <c r="AY30" i="35"/>
  <c r="AX30" i="35"/>
  <c r="AW30" i="35"/>
  <c r="AV30" i="35"/>
  <c r="AU30" i="35"/>
  <c r="AT30" i="35"/>
  <c r="AS30" i="35"/>
  <c r="AR30" i="35"/>
  <c r="AQ30" i="35"/>
  <c r="AP30" i="35" s="1"/>
  <c r="BK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BK28" i="35"/>
  <c r="BH28" i="35"/>
  <c r="BG28" i="35"/>
  <c r="BF28" i="35"/>
  <c r="BE28" i="35"/>
  <c r="BD28" i="35"/>
  <c r="BC28" i="35"/>
  <c r="BB28" i="35"/>
  <c r="BA28" i="35"/>
  <c r="AZ28" i="35"/>
  <c r="AY28" i="35"/>
  <c r="AX28" i="35"/>
  <c r="AW28" i="35"/>
  <c r="AV28" i="35"/>
  <c r="AU28" i="35"/>
  <c r="AT28" i="35"/>
  <c r="AS28" i="35"/>
  <c r="AR28" i="35"/>
  <c r="AQ28" i="35"/>
  <c r="BK27" i="35"/>
  <c r="BH27" i="35"/>
  <c r="BG27" i="35"/>
  <c r="BF27" i="35"/>
  <c r="BE27" i="35"/>
  <c r="BD27" i="35"/>
  <c r="BC27" i="35"/>
  <c r="BB27" i="35"/>
  <c r="BA27" i="35"/>
  <c r="AZ27" i="35"/>
  <c r="AY27" i="35"/>
  <c r="AX27" i="35"/>
  <c r="AW27" i="35"/>
  <c r="AV27" i="35"/>
  <c r="AU27" i="35"/>
  <c r="AT27" i="35"/>
  <c r="AS27" i="35"/>
  <c r="AR27" i="35"/>
  <c r="AQ27" i="35"/>
  <c r="BK26" i="35"/>
  <c r="BH26" i="35"/>
  <c r="BG26" i="35"/>
  <c r="BF26" i="35"/>
  <c r="BE26" i="35"/>
  <c r="BD26" i="35"/>
  <c r="BC26" i="35"/>
  <c r="BB26" i="35"/>
  <c r="BA26" i="35"/>
  <c r="AZ26" i="35"/>
  <c r="AY26" i="35"/>
  <c r="AX26" i="35"/>
  <c r="AW26" i="35"/>
  <c r="AV26" i="35"/>
  <c r="AU26" i="35"/>
  <c r="AT26" i="35"/>
  <c r="AS26" i="35"/>
  <c r="AR26" i="35"/>
  <c r="AQ26" i="35"/>
  <c r="AP26" i="35" s="1"/>
  <c r="BK25" i="35"/>
  <c r="BH25" i="35"/>
  <c r="BG25" i="35"/>
  <c r="BF25" i="35"/>
  <c r="BE25" i="35"/>
  <c r="BD25" i="35"/>
  <c r="BC25" i="35"/>
  <c r="BB25" i="35"/>
  <c r="BA25" i="35"/>
  <c r="AZ25" i="35"/>
  <c r="AY25" i="35"/>
  <c r="AX25" i="35"/>
  <c r="AW25" i="35"/>
  <c r="AV25" i="35"/>
  <c r="AU25" i="35"/>
  <c r="AT25" i="35"/>
  <c r="AS25" i="35"/>
  <c r="AR25" i="35"/>
  <c r="AQ25" i="35"/>
  <c r="BK24" i="35"/>
  <c r="BH24" i="35"/>
  <c r="BG24" i="35"/>
  <c r="BF24" i="35"/>
  <c r="BE24" i="35"/>
  <c r="BD24" i="35"/>
  <c r="BC24" i="35"/>
  <c r="BB24" i="35"/>
  <c r="BA24" i="35"/>
  <c r="AZ24" i="35"/>
  <c r="AY24" i="35"/>
  <c r="AX24" i="35"/>
  <c r="AW24" i="35"/>
  <c r="AV24" i="35"/>
  <c r="AU24" i="35"/>
  <c r="AT24" i="35"/>
  <c r="AS24" i="35"/>
  <c r="AR24" i="35"/>
  <c r="AQ24" i="35"/>
  <c r="BK23" i="35"/>
  <c r="BH23" i="35"/>
  <c r="BG23" i="35"/>
  <c r="BF23" i="35"/>
  <c r="BE23" i="35"/>
  <c r="BD23" i="35"/>
  <c r="BC23" i="35"/>
  <c r="BB23" i="35"/>
  <c r="BA23" i="35"/>
  <c r="AZ23" i="35"/>
  <c r="AY23" i="35"/>
  <c r="AX23" i="35"/>
  <c r="AW23" i="35"/>
  <c r="AV23" i="35"/>
  <c r="AU23" i="35"/>
  <c r="AT23" i="35"/>
  <c r="AS23" i="35"/>
  <c r="AR23" i="35"/>
  <c r="AQ23" i="35"/>
  <c r="BK22" i="35"/>
  <c r="BH22" i="35"/>
  <c r="BG22" i="35"/>
  <c r="BF22" i="35"/>
  <c r="BE22" i="35"/>
  <c r="BD22" i="35"/>
  <c r="BC22" i="35"/>
  <c r="BB22" i="35"/>
  <c r="BA22" i="35"/>
  <c r="AZ22" i="35"/>
  <c r="AY22" i="35"/>
  <c r="AX22" i="35"/>
  <c r="AW22" i="35"/>
  <c r="AV22" i="35"/>
  <c r="AU22" i="35"/>
  <c r="AT22" i="35"/>
  <c r="AS22" i="35"/>
  <c r="AR22" i="35"/>
  <c r="AQ22" i="35"/>
  <c r="AP22" i="35" s="1"/>
  <c r="BK21" i="35"/>
  <c r="BH21" i="35"/>
  <c r="BG21" i="35"/>
  <c r="BF21" i="35"/>
  <c r="BE21" i="35"/>
  <c r="BD21" i="35"/>
  <c r="BC21" i="35"/>
  <c r="BB21" i="35"/>
  <c r="BA21" i="35"/>
  <c r="AZ21" i="35"/>
  <c r="AY21" i="35"/>
  <c r="AX21" i="35"/>
  <c r="AW21" i="35"/>
  <c r="AV21" i="35"/>
  <c r="AU21" i="35"/>
  <c r="AT21" i="35"/>
  <c r="AS21" i="35"/>
  <c r="AR21" i="35"/>
  <c r="AQ21" i="35"/>
  <c r="BK20" i="35"/>
  <c r="BH20" i="35"/>
  <c r="BG20" i="35"/>
  <c r="BF20" i="35"/>
  <c r="BE20" i="35"/>
  <c r="BD20" i="35"/>
  <c r="BC20" i="35"/>
  <c r="BB20" i="35"/>
  <c r="BA20" i="35"/>
  <c r="AZ20" i="35"/>
  <c r="AY20" i="35"/>
  <c r="AX20" i="35"/>
  <c r="AW20" i="35"/>
  <c r="AV20" i="35"/>
  <c r="AU20" i="35"/>
  <c r="AT20" i="35"/>
  <c r="AS20" i="35"/>
  <c r="AR20" i="35"/>
  <c r="AQ20" i="35"/>
  <c r="BK19" i="35"/>
  <c r="BH19" i="35"/>
  <c r="BG19" i="35"/>
  <c r="BF19" i="35"/>
  <c r="BE19" i="35"/>
  <c r="BD19" i="35"/>
  <c r="BC19" i="35"/>
  <c r="BB19" i="35"/>
  <c r="BA19" i="35"/>
  <c r="AZ19" i="35"/>
  <c r="AY19" i="35"/>
  <c r="AX19" i="35"/>
  <c r="AW19" i="35"/>
  <c r="AV19" i="35"/>
  <c r="AU19" i="35"/>
  <c r="AT19" i="35"/>
  <c r="AS19" i="35"/>
  <c r="AR19" i="35"/>
  <c r="AQ19" i="35"/>
  <c r="BK18" i="35"/>
  <c r="BH18" i="35"/>
  <c r="BG18" i="35"/>
  <c r="BF18" i="35"/>
  <c r="BE18" i="35"/>
  <c r="BD18" i="35"/>
  <c r="BC18" i="35"/>
  <c r="BB18" i="35"/>
  <c r="BA18" i="35"/>
  <c r="AZ18" i="35"/>
  <c r="AY18" i="35"/>
  <c r="AX18" i="35"/>
  <c r="AW18" i="35"/>
  <c r="AV18" i="35"/>
  <c r="AU18" i="35"/>
  <c r="AT18" i="35"/>
  <c r="AS18" i="35"/>
  <c r="AR18" i="35"/>
  <c r="AQ18" i="35"/>
  <c r="BK17" i="35"/>
  <c r="BH17" i="35"/>
  <c r="BG17" i="35"/>
  <c r="BF17" i="35"/>
  <c r="BE17" i="35"/>
  <c r="BD17" i="35"/>
  <c r="BC17" i="35"/>
  <c r="BB17" i="35"/>
  <c r="BA17" i="35"/>
  <c r="AZ17" i="35"/>
  <c r="AY17" i="35"/>
  <c r="AX17" i="35"/>
  <c r="AW17" i="35"/>
  <c r="AV17" i="35"/>
  <c r="AU17" i="35"/>
  <c r="AT17" i="35"/>
  <c r="AS17" i="35"/>
  <c r="AR17" i="35"/>
  <c r="AQ17" i="35"/>
  <c r="BK16" i="35"/>
  <c r="BH16" i="35"/>
  <c r="BG16" i="35"/>
  <c r="BF16" i="35"/>
  <c r="BE16" i="35"/>
  <c r="BD16" i="35"/>
  <c r="BC16" i="35"/>
  <c r="BB16" i="35"/>
  <c r="BA16" i="35"/>
  <c r="AZ16" i="35"/>
  <c r="AY16" i="35"/>
  <c r="AX16" i="35"/>
  <c r="AW16" i="35"/>
  <c r="AV16" i="35"/>
  <c r="AU16" i="35"/>
  <c r="AT16" i="35"/>
  <c r="AS16" i="35"/>
  <c r="AR16" i="35"/>
  <c r="AQ16" i="35"/>
  <c r="BK15" i="35"/>
  <c r="BH15" i="35"/>
  <c r="BG15" i="35"/>
  <c r="BF15" i="35"/>
  <c r="BE15" i="35"/>
  <c r="BD15" i="35"/>
  <c r="BC15" i="35"/>
  <c r="BB15" i="35"/>
  <c r="BA15" i="35"/>
  <c r="AZ15" i="35"/>
  <c r="AY15" i="35"/>
  <c r="AX15" i="35"/>
  <c r="AW15" i="35"/>
  <c r="AV15" i="35"/>
  <c r="AU15" i="35"/>
  <c r="AT15" i="35"/>
  <c r="AS15" i="35"/>
  <c r="AR15" i="35"/>
  <c r="AQ15" i="35"/>
  <c r="BK14" i="35"/>
  <c r="BH14" i="35"/>
  <c r="BG14" i="35"/>
  <c r="BF14" i="35"/>
  <c r="BE14" i="35"/>
  <c r="BD14" i="35"/>
  <c r="BC14" i="35"/>
  <c r="BB14" i="35"/>
  <c r="BA14" i="35"/>
  <c r="AZ14" i="35"/>
  <c r="AY14" i="35"/>
  <c r="AX14" i="35"/>
  <c r="AW14" i="35"/>
  <c r="AV14" i="35"/>
  <c r="AU14" i="35"/>
  <c r="AT14" i="35"/>
  <c r="AS14" i="35"/>
  <c r="AR14" i="35"/>
  <c r="AQ14" i="35"/>
  <c r="BK13" i="35"/>
  <c r="BH13" i="35"/>
  <c r="BG13" i="35"/>
  <c r="BF13" i="35"/>
  <c r="BE13" i="35"/>
  <c r="BD13" i="35"/>
  <c r="BC13" i="35"/>
  <c r="BB13" i="35"/>
  <c r="BA13" i="35"/>
  <c r="AZ13" i="35"/>
  <c r="AY13" i="35"/>
  <c r="AX13" i="35"/>
  <c r="AW13" i="35"/>
  <c r="AV13" i="35"/>
  <c r="AU13" i="35"/>
  <c r="AT13" i="35"/>
  <c r="AS13" i="35"/>
  <c r="AR13" i="35"/>
  <c r="AQ13" i="35"/>
  <c r="BK12" i="35"/>
  <c r="BH12" i="35"/>
  <c r="BG12" i="35"/>
  <c r="BF12" i="35"/>
  <c r="BE12" i="35"/>
  <c r="BD12" i="35"/>
  <c r="BC12" i="35"/>
  <c r="BB12" i="35"/>
  <c r="BA12" i="35"/>
  <c r="AZ12" i="35"/>
  <c r="AY12" i="35"/>
  <c r="AX12" i="35"/>
  <c r="AW12" i="35"/>
  <c r="AV12" i="35"/>
  <c r="AU12" i="35"/>
  <c r="AT12" i="35"/>
  <c r="AS12" i="35"/>
  <c r="AR12" i="35"/>
  <c r="AQ12" i="35"/>
  <c r="BK11" i="35"/>
  <c r="BH11" i="35"/>
  <c r="BG11" i="35"/>
  <c r="BF11" i="35"/>
  <c r="BE11" i="35"/>
  <c r="BD11" i="35"/>
  <c r="BC11" i="35"/>
  <c r="BB11" i="35"/>
  <c r="BA11" i="35"/>
  <c r="AZ11" i="35"/>
  <c r="AY11" i="35"/>
  <c r="AX11" i="35"/>
  <c r="AW11" i="35"/>
  <c r="AV11" i="35"/>
  <c r="AU11" i="35"/>
  <c r="AT11" i="35"/>
  <c r="AS11" i="35"/>
  <c r="AR11" i="35"/>
  <c r="AP11" i="35" s="1"/>
  <c r="AQ11" i="35"/>
  <c r="BK10" i="35"/>
  <c r="BH10" i="35"/>
  <c r="BG10" i="35"/>
  <c r="BF10" i="35"/>
  <c r="BE10" i="35"/>
  <c r="BD10" i="35"/>
  <c r="BC10" i="35"/>
  <c r="BB10" i="35"/>
  <c r="BA10" i="35"/>
  <c r="AZ10" i="35"/>
  <c r="AY10" i="35"/>
  <c r="AX10" i="35"/>
  <c r="AW10" i="35"/>
  <c r="AV10" i="35"/>
  <c r="AU10" i="35"/>
  <c r="AT10" i="35"/>
  <c r="AS10" i="35"/>
  <c r="AR10" i="35"/>
  <c r="AQ10" i="35"/>
  <c r="BK9" i="35"/>
  <c r="BH9" i="35"/>
  <c r="BG9" i="35"/>
  <c r="BF9" i="35"/>
  <c r="BE9" i="35"/>
  <c r="BD9" i="35"/>
  <c r="BC9" i="35"/>
  <c r="BB9" i="35"/>
  <c r="BA9" i="35"/>
  <c r="AZ9" i="35"/>
  <c r="AY9" i="35"/>
  <c r="AX9" i="35"/>
  <c r="AW9" i="35"/>
  <c r="AV9" i="35"/>
  <c r="AU9" i="35"/>
  <c r="AT9" i="35"/>
  <c r="AS9" i="35"/>
  <c r="AR9" i="35"/>
  <c r="AQ9" i="35"/>
  <c r="AP9" i="35" s="1"/>
  <c r="BK8" i="35"/>
  <c r="BH8" i="35"/>
  <c r="BG8" i="35"/>
  <c r="BF8" i="35"/>
  <c r="BE8" i="35"/>
  <c r="BD8" i="35"/>
  <c r="BC8" i="35"/>
  <c r="BB8" i="35"/>
  <c r="BA8" i="35"/>
  <c r="AZ8" i="35"/>
  <c r="AY8" i="35"/>
  <c r="AX8" i="35"/>
  <c r="AW8" i="35"/>
  <c r="AV8" i="35"/>
  <c r="AU8" i="35"/>
  <c r="AT8" i="35"/>
  <c r="AS8" i="35"/>
  <c r="AR8" i="35"/>
  <c r="AQ8" i="35"/>
  <c r="BK7" i="35"/>
  <c r="BH7" i="35"/>
  <c r="BG7" i="35"/>
  <c r="BF7" i="35"/>
  <c r="BE7" i="35"/>
  <c r="BD7" i="35"/>
  <c r="BC7" i="35"/>
  <c r="BB7" i="35"/>
  <c r="BA7" i="35"/>
  <c r="AZ7" i="35"/>
  <c r="AY7" i="35"/>
  <c r="AX7" i="35"/>
  <c r="AW7" i="35"/>
  <c r="AV7" i="35"/>
  <c r="AU7" i="35"/>
  <c r="AT7" i="35"/>
  <c r="AS7" i="35"/>
  <c r="AR7" i="35"/>
  <c r="AQ7" i="35"/>
  <c r="BK6" i="35"/>
  <c r="BH6" i="35"/>
  <c r="BG6" i="35"/>
  <c r="BF6" i="35"/>
  <c r="BE6" i="35"/>
  <c r="BD6" i="35"/>
  <c r="BC6" i="35"/>
  <c r="BB6" i="35"/>
  <c r="BA6" i="35"/>
  <c r="AZ6" i="35"/>
  <c r="AY6" i="35"/>
  <c r="AX6" i="35"/>
  <c r="AW6" i="35"/>
  <c r="AV6" i="35"/>
  <c r="AU6" i="35"/>
  <c r="AT6" i="35"/>
  <c r="AS6" i="35"/>
  <c r="AR6" i="35"/>
  <c r="AQ6" i="35"/>
  <c r="BK5" i="35"/>
  <c r="BH5" i="35"/>
  <c r="BG5" i="35"/>
  <c r="BF5" i="35"/>
  <c r="BE5" i="35"/>
  <c r="BD5" i="35"/>
  <c r="BC5" i="35"/>
  <c r="BB5" i="35"/>
  <c r="BA5" i="35"/>
  <c r="AZ5" i="35"/>
  <c r="AY5" i="35"/>
  <c r="AX5" i="35"/>
  <c r="AW5" i="35"/>
  <c r="AV5" i="35"/>
  <c r="AU5" i="35"/>
  <c r="AT5" i="35"/>
  <c r="AS5" i="35"/>
  <c r="AR5" i="35"/>
  <c r="AQ5" i="35"/>
  <c r="BK4" i="35"/>
  <c r="BH4" i="35"/>
  <c r="BG4" i="35"/>
  <c r="BF4" i="35"/>
  <c r="BE4" i="35"/>
  <c r="BD4" i="35"/>
  <c r="BC4" i="35"/>
  <c r="BB4" i="35"/>
  <c r="BA4" i="35"/>
  <c r="AZ4" i="35"/>
  <c r="AY4" i="35"/>
  <c r="AX4" i="35"/>
  <c r="AW4" i="35"/>
  <c r="AV4" i="35"/>
  <c r="AU4" i="35"/>
  <c r="AT4" i="35"/>
  <c r="AS4" i="35"/>
  <c r="AR4" i="35"/>
  <c r="AQ4" i="35"/>
  <c r="BK3" i="35"/>
  <c r="BH3" i="35"/>
  <c r="BG3" i="35"/>
  <c r="BF3" i="35"/>
  <c r="BE3" i="35"/>
  <c r="BD3" i="35"/>
  <c r="BC3" i="35"/>
  <c r="BB3" i="35"/>
  <c r="BA3" i="35"/>
  <c r="AZ3" i="35"/>
  <c r="AY3" i="35"/>
  <c r="AX3" i="35"/>
  <c r="AW3" i="35"/>
  <c r="AV3" i="35"/>
  <c r="AU3" i="35"/>
  <c r="AT3" i="35"/>
  <c r="AS3" i="35"/>
  <c r="AR3" i="35"/>
  <c r="AQ3" i="35"/>
  <c r="BK2" i="35"/>
  <c r="BH2" i="35"/>
  <c r="BG2" i="35"/>
  <c r="BF2" i="35"/>
  <c r="BE2" i="35"/>
  <c r="BD2" i="35"/>
  <c r="BC2" i="35"/>
  <c r="BB2" i="35"/>
  <c r="BA2" i="35"/>
  <c r="AZ2" i="35"/>
  <c r="AY2" i="35"/>
  <c r="AX2" i="35"/>
  <c r="AW2" i="35"/>
  <c r="AV2" i="35"/>
  <c r="AU2" i="35"/>
  <c r="AT2" i="35"/>
  <c r="AS2" i="35"/>
  <c r="AR2" i="35"/>
  <c r="AQ2" i="35"/>
  <c r="BI344" i="29"/>
  <c r="BW458" i="29"/>
  <c r="BJ344" i="29"/>
  <c r="BS462" i="29"/>
  <c r="BR456" i="29"/>
  <c r="BQ344" i="29"/>
  <c r="BR344" i="29"/>
  <c r="BS344" i="29"/>
  <c r="BT344" i="29"/>
  <c r="BU344" i="29"/>
  <c r="BV344" i="29"/>
  <c r="BP344" i="29"/>
  <c r="BO344" i="29"/>
  <c r="BN454" i="29"/>
  <c r="BM344" i="29"/>
  <c r="BM454" i="29"/>
  <c r="BL454" i="29"/>
  <c r="BK452" i="29"/>
  <c r="BK451" i="29"/>
  <c r="BK450" i="29"/>
  <c r="BK449" i="29"/>
  <c r="BK448" i="29"/>
  <c r="BK447" i="29"/>
  <c r="BK446" i="29"/>
  <c r="BK445" i="29"/>
  <c r="BK444" i="29"/>
  <c r="BK443" i="29"/>
  <c r="BK442" i="29"/>
  <c r="BK441" i="29"/>
  <c r="BK440" i="29"/>
  <c r="BK439" i="29"/>
  <c r="BK438" i="29"/>
  <c r="BK437" i="29"/>
  <c r="BK436" i="29"/>
  <c r="BK435" i="29"/>
  <c r="BK434" i="29"/>
  <c r="BK433" i="29"/>
  <c r="BK432" i="29"/>
  <c r="BK431" i="29"/>
  <c r="BK430" i="29"/>
  <c r="BK429" i="29"/>
  <c r="BK428" i="29"/>
  <c r="BK427" i="29"/>
  <c r="BK426" i="29"/>
  <c r="BK425" i="29"/>
  <c r="BK424" i="29"/>
  <c r="BK423" i="29"/>
  <c r="BK422" i="29"/>
  <c r="BK421" i="29"/>
  <c r="BK420" i="29"/>
  <c r="BK419" i="29"/>
  <c r="BK418" i="29"/>
  <c r="BK417" i="29"/>
  <c r="BK416" i="29"/>
  <c r="BK415" i="29"/>
  <c r="BK414" i="29"/>
  <c r="BK413" i="29"/>
  <c r="BK412" i="29"/>
  <c r="BK411" i="29"/>
  <c r="BK410" i="29"/>
  <c r="BK409" i="29"/>
  <c r="BK408" i="29"/>
  <c r="BK407" i="29"/>
  <c r="BK406" i="29"/>
  <c r="BK405" i="29"/>
  <c r="BK404" i="29"/>
  <c r="BK403" i="29"/>
  <c r="BK402" i="29"/>
  <c r="BK401" i="29"/>
  <c r="BK400" i="29"/>
  <c r="BK399" i="29"/>
  <c r="BK398" i="29"/>
  <c r="BK397" i="29"/>
  <c r="BK395" i="29"/>
  <c r="BK394" i="29"/>
  <c r="BK393" i="29"/>
  <c r="BK392" i="29"/>
  <c r="BK391" i="29"/>
  <c r="BK390" i="29"/>
  <c r="BK386" i="29"/>
  <c r="BK382" i="29"/>
  <c r="BK380" i="29"/>
  <c r="BK375" i="29"/>
  <c r="BK369" i="29"/>
  <c r="BK368" i="29"/>
  <c r="BK367" i="29"/>
  <c r="BK366" i="29"/>
  <c r="BK365" i="29"/>
  <c r="BK364" i="29"/>
  <c r="BK363" i="29"/>
  <c r="BK362" i="29"/>
  <c r="BK361" i="29"/>
  <c r="BK360" i="29"/>
  <c r="BK359" i="29"/>
  <c r="BK357" i="29"/>
  <c r="BK356" i="29"/>
  <c r="BK353" i="29"/>
  <c r="BK352" i="29"/>
  <c r="BK350" i="29"/>
  <c r="BK349" i="29"/>
  <c r="BK348" i="29"/>
  <c r="BK347" i="29"/>
  <c r="BK346" i="29"/>
  <c r="BK345" i="29"/>
  <c r="BK343" i="29"/>
  <c r="BK342" i="29"/>
  <c r="BK341" i="29"/>
  <c r="BK340" i="29"/>
  <c r="BK339" i="29"/>
  <c r="BK326" i="29"/>
  <c r="BK325" i="29"/>
  <c r="BK321" i="29"/>
  <c r="BK320" i="29"/>
  <c r="BK319" i="29"/>
  <c r="BK318" i="29"/>
  <c r="BK317" i="29"/>
  <c r="BK316" i="29"/>
  <c r="BK315" i="29"/>
  <c r="BK314" i="29"/>
  <c r="BK313" i="29"/>
  <c r="BK312" i="29"/>
  <c r="BK311" i="29"/>
  <c r="BK310" i="29"/>
  <c r="BK309" i="29"/>
  <c r="BK308" i="29"/>
  <c r="BK307" i="29"/>
  <c r="BK306" i="29"/>
  <c r="BK305" i="29"/>
  <c r="BK304" i="29"/>
  <c r="BK303" i="29"/>
  <c r="BK302" i="29"/>
  <c r="BK301" i="29"/>
  <c r="BK300" i="29"/>
  <c r="BK299" i="29"/>
  <c r="BK298" i="29"/>
  <c r="BK297" i="29"/>
  <c r="BK296" i="29"/>
  <c r="BK295" i="29"/>
  <c r="BK294" i="29"/>
  <c r="BK293" i="29"/>
  <c r="BK292" i="29"/>
  <c r="BK291" i="29"/>
  <c r="BK290" i="29"/>
  <c r="BK289" i="29"/>
  <c r="BK284" i="29"/>
  <c r="BK283" i="29"/>
  <c r="BK282" i="29"/>
  <c r="BK281" i="29"/>
  <c r="BK280" i="29"/>
  <c r="BK279" i="29"/>
  <c r="BK278" i="29"/>
  <c r="BK277" i="29"/>
  <c r="BK276" i="29"/>
  <c r="BK275" i="29"/>
  <c r="BK274" i="29"/>
  <c r="BK273" i="29"/>
  <c r="BK272" i="29"/>
  <c r="BK271" i="29"/>
  <c r="BK270" i="29"/>
  <c r="BK269" i="29"/>
  <c r="BK268" i="29"/>
  <c r="BK267" i="29"/>
  <c r="BK266" i="29"/>
  <c r="BK265" i="29"/>
  <c r="BK264" i="29"/>
  <c r="BK263" i="29"/>
  <c r="BK262" i="29"/>
  <c r="BK261" i="29"/>
  <c r="BK260" i="29"/>
  <c r="BK259" i="29"/>
  <c r="BK258" i="29"/>
  <c r="BK257" i="29"/>
  <c r="BK256" i="29"/>
  <c r="BK255" i="29"/>
  <c r="BK254" i="29"/>
  <c r="BK253" i="29"/>
  <c r="BK252" i="29"/>
  <c r="BK251" i="29"/>
  <c r="BK250" i="29"/>
  <c r="BK247" i="29"/>
  <c r="BK246" i="29"/>
  <c r="BK245" i="29"/>
  <c r="BK244" i="29"/>
  <c r="BK243" i="29"/>
  <c r="BK242" i="29"/>
  <c r="BK241" i="29"/>
  <c r="BK240" i="29"/>
  <c r="BK239" i="29"/>
  <c r="BK238" i="29"/>
  <c r="BK237" i="29"/>
  <c r="BK236" i="29"/>
  <c r="BK235" i="29"/>
  <c r="BK234" i="29"/>
  <c r="BK233" i="29"/>
  <c r="BK232" i="29"/>
  <c r="BK231" i="29"/>
  <c r="BK230" i="29"/>
  <c r="BK229" i="29"/>
  <c r="BK228" i="29"/>
  <c r="BK224" i="29"/>
  <c r="BK222" i="29"/>
  <c r="BK220" i="29"/>
  <c r="BK219" i="29"/>
  <c r="BK218" i="29"/>
  <c r="BK217" i="29"/>
  <c r="BK216" i="29"/>
  <c r="BK215" i="29"/>
  <c r="BK210" i="29"/>
  <c r="BK209" i="29"/>
  <c r="BK208" i="29"/>
  <c r="BK207" i="29"/>
  <c r="BK206" i="29"/>
  <c r="BK205" i="29"/>
  <c r="BK204" i="29"/>
  <c r="BK203" i="29"/>
  <c r="BK202" i="29"/>
  <c r="BK201" i="29"/>
  <c r="BK200" i="29"/>
  <c r="BK199" i="29"/>
  <c r="BK198" i="29"/>
  <c r="BK196" i="29"/>
  <c r="BK195" i="29"/>
  <c r="BK194" i="29"/>
  <c r="BK192" i="29"/>
  <c r="BK191" i="29"/>
  <c r="BK190" i="29"/>
  <c r="BK189" i="29"/>
  <c r="BK188" i="29"/>
  <c r="BK187" i="29"/>
  <c r="BK186" i="29"/>
  <c r="BK185" i="29"/>
  <c r="BK184" i="29"/>
  <c r="BK183" i="29"/>
  <c r="BK182" i="29"/>
  <c r="BK181" i="29"/>
  <c r="BK180" i="29"/>
  <c r="BK179" i="29"/>
  <c r="BK178" i="29"/>
  <c r="BK177" i="29"/>
  <c r="BK176" i="29"/>
  <c r="BK175" i="29"/>
  <c r="BK174" i="29"/>
  <c r="BK173" i="29"/>
  <c r="BK172" i="29"/>
  <c r="BK171" i="29"/>
  <c r="BK170" i="29"/>
  <c r="BK169" i="29"/>
  <c r="BK168" i="29"/>
  <c r="BK167" i="29"/>
  <c r="BK166" i="29"/>
  <c r="BK161" i="29"/>
  <c r="BK158" i="29"/>
  <c r="BK157" i="29"/>
  <c r="BK156" i="29"/>
  <c r="BK155" i="29"/>
  <c r="BK154" i="29"/>
  <c r="BK153" i="29"/>
  <c r="BK152" i="29"/>
  <c r="BK150" i="29"/>
  <c r="BK148" i="29"/>
  <c r="BK146" i="29"/>
  <c r="BK145" i="29"/>
  <c r="BK144" i="29"/>
  <c r="BK143" i="29"/>
  <c r="BK142" i="29"/>
  <c r="BK141" i="29"/>
  <c r="BK140" i="29"/>
  <c r="BK138" i="29"/>
  <c r="BK137" i="29"/>
  <c r="BK136" i="29"/>
  <c r="BK135" i="29"/>
  <c r="BK134" i="29"/>
  <c r="BK133" i="29"/>
  <c r="BK132" i="29"/>
  <c r="BK131" i="29"/>
  <c r="BK130" i="29"/>
  <c r="BK129" i="29"/>
  <c r="BK128" i="29"/>
  <c r="BK127" i="29"/>
  <c r="BK126" i="29"/>
  <c r="BK125" i="29"/>
  <c r="BK124" i="29"/>
  <c r="BK123" i="29"/>
  <c r="BK122" i="29"/>
  <c r="BK121" i="29"/>
  <c r="BK120" i="29"/>
  <c r="BK119" i="29"/>
  <c r="BK118" i="29"/>
  <c r="BK117" i="29"/>
  <c r="BK116" i="29"/>
  <c r="BK115" i="29"/>
  <c r="BK114" i="29"/>
  <c r="BK113" i="29"/>
  <c r="BK112" i="29"/>
  <c r="BK111" i="29"/>
  <c r="BK110" i="29"/>
  <c r="BK109" i="29"/>
  <c r="BK108" i="29"/>
  <c r="BK107" i="29"/>
  <c r="BK106" i="29"/>
  <c r="BK105" i="29"/>
  <c r="BK104" i="29"/>
  <c r="BK103" i="29"/>
  <c r="BK102" i="29"/>
  <c r="BK97" i="29"/>
  <c r="BK93" i="29"/>
  <c r="BK91" i="29"/>
  <c r="BK90" i="29"/>
  <c r="BK89" i="29"/>
  <c r="BK88" i="29"/>
  <c r="BK87" i="29"/>
  <c r="BK86" i="29"/>
  <c r="BK85" i="29"/>
  <c r="BK84" i="29"/>
  <c r="BK83" i="29"/>
  <c r="BK82" i="29"/>
  <c r="BK81" i="29"/>
  <c r="BK80" i="29"/>
  <c r="BK79" i="29"/>
  <c r="BK78" i="29"/>
  <c r="BK77" i="29"/>
  <c r="BK76" i="29"/>
  <c r="BK74" i="29"/>
  <c r="BK73" i="29"/>
  <c r="BK72" i="29"/>
  <c r="BK71" i="29"/>
  <c r="BK70" i="29"/>
  <c r="BK69" i="29"/>
  <c r="BK68" i="29"/>
  <c r="BK67" i="29"/>
  <c r="BK66" i="29"/>
  <c r="BK65" i="29"/>
  <c r="BK64" i="29"/>
  <c r="BK63" i="29"/>
  <c r="BK62" i="29"/>
  <c r="BK61" i="29"/>
  <c r="BK60" i="29"/>
  <c r="BK59" i="29"/>
  <c r="BK58" i="29"/>
  <c r="BK55" i="29"/>
  <c r="BK54" i="29"/>
  <c r="BK53" i="29"/>
  <c r="BK51" i="29"/>
  <c r="BK50" i="29"/>
  <c r="BK49" i="29"/>
  <c r="BK48" i="29"/>
  <c r="BK47" i="29"/>
  <c r="BK46" i="29"/>
  <c r="BK45" i="29"/>
  <c r="BK44" i="29"/>
  <c r="BK43" i="29"/>
  <c r="BK41" i="29"/>
  <c r="BK40" i="29"/>
  <c r="BK38" i="29"/>
  <c r="BK37" i="29"/>
  <c r="BK36" i="29"/>
  <c r="BK34" i="29"/>
  <c r="BK33" i="29"/>
  <c r="BK32" i="29"/>
  <c r="BK31" i="29"/>
  <c r="BK30" i="29"/>
  <c r="BK29" i="29"/>
  <c r="BK28" i="29"/>
  <c r="BK27" i="29"/>
  <c r="BK26" i="29"/>
  <c r="BK25" i="29"/>
  <c r="BK24" i="29"/>
  <c r="BK23" i="29"/>
  <c r="BK22" i="29"/>
  <c r="BK21" i="29"/>
  <c r="BK20" i="29"/>
  <c r="BK19" i="29"/>
  <c r="BK18" i="29"/>
  <c r="BK17" i="29"/>
  <c r="BK16" i="29"/>
  <c r="BK15" i="29"/>
  <c r="BK14" i="29"/>
  <c r="BK13" i="29"/>
  <c r="BK12" i="29"/>
  <c r="BK11" i="29"/>
  <c r="BK10" i="29"/>
  <c r="BK9" i="29"/>
  <c r="BK8" i="29"/>
  <c r="BK7" i="29"/>
  <c r="BK6" i="29"/>
  <c r="BK5" i="29"/>
  <c r="BK4" i="29"/>
  <c r="BK3" i="29"/>
  <c r="BK2" i="29"/>
  <c r="BK453" i="29"/>
  <c r="AO454" i="29"/>
  <c r="AN454" i="29"/>
  <c r="AM454" i="29"/>
  <c r="AL454" i="29"/>
  <c r="AK454" i="29"/>
  <c r="AJ454" i="29"/>
  <c r="AI454" i="29"/>
  <c r="AH454" i="29"/>
  <c r="B426" i="29"/>
  <c r="E377" i="29"/>
  <c r="F377" i="29" s="1"/>
  <c r="G377" i="29" s="1"/>
  <c r="BM256" i="35"/>
  <c r="B256" i="35"/>
  <c r="BK256" i="35" s="1"/>
  <c r="E306" i="35"/>
  <c r="F306" i="35" s="1"/>
  <c r="E305" i="35"/>
  <c r="F305" i="35" s="1"/>
  <c r="BM451" i="29"/>
  <c r="E451" i="29"/>
  <c r="F451" i="29" s="1"/>
  <c r="E304" i="35"/>
  <c r="F304" i="35" s="1"/>
  <c r="BM303" i="35"/>
  <c r="B303" i="35"/>
  <c r="E302" i="35"/>
  <c r="F302" i="35" s="1"/>
  <c r="E301" i="35"/>
  <c r="F301" i="35" s="1"/>
  <c r="BM300" i="35"/>
  <c r="B299" i="35"/>
  <c r="BM444" i="29"/>
  <c r="E444" i="29"/>
  <c r="F444" i="29" s="1"/>
  <c r="B297" i="35"/>
  <c r="BM297" i="35" s="1"/>
  <c r="E296" i="35"/>
  <c r="F296" i="35" s="1"/>
  <c r="BM294" i="35"/>
  <c r="B294" i="35"/>
  <c r="E293" i="35"/>
  <c r="F293" i="35" s="1"/>
  <c r="E292" i="35"/>
  <c r="F292" i="35" s="1"/>
  <c r="BM436" i="29"/>
  <c r="E436" i="29"/>
  <c r="F436" i="29" s="1"/>
  <c r="BM435" i="29"/>
  <c r="E435" i="29"/>
  <c r="F435" i="29" s="1"/>
  <c r="C435" i="29"/>
  <c r="B435" i="29"/>
  <c r="E291" i="35"/>
  <c r="F291" i="35" s="1"/>
  <c r="E290" i="35"/>
  <c r="F290" i="35" s="1"/>
  <c r="BM289" i="35"/>
  <c r="B289" i="35"/>
  <c r="E288" i="35"/>
  <c r="F288" i="35" s="1"/>
  <c r="BM430" i="29"/>
  <c r="E430" i="29"/>
  <c r="F430" i="29" s="1"/>
  <c r="BM429" i="29"/>
  <c r="E429" i="29"/>
  <c r="F429" i="29" s="1"/>
  <c r="BM428" i="29"/>
  <c r="E428" i="29"/>
  <c r="F428" i="29" s="1"/>
  <c r="BM427" i="29"/>
  <c r="E427" i="29"/>
  <c r="F427" i="29" s="1"/>
  <c r="BM426" i="29"/>
  <c r="E426" i="29"/>
  <c r="F426" i="29" s="1"/>
  <c r="C426" i="29"/>
  <c r="BM425" i="29"/>
  <c r="E425" i="29"/>
  <c r="F425" i="29" s="1"/>
  <c r="E287" i="35"/>
  <c r="F287" i="35" s="1"/>
  <c r="BM286" i="35"/>
  <c r="BM285" i="35"/>
  <c r="B285" i="35"/>
  <c r="E284" i="35"/>
  <c r="F284" i="35" s="1"/>
  <c r="E283" i="35"/>
  <c r="F283" i="35" s="1"/>
  <c r="BM282" i="35"/>
  <c r="B282" i="35"/>
  <c r="E281" i="35"/>
  <c r="F281" i="35" s="1"/>
  <c r="E280" i="35"/>
  <c r="F280" i="35" s="1"/>
  <c r="BM279" i="35"/>
  <c r="B279" i="35"/>
  <c r="E278" i="35"/>
  <c r="F278" i="35" s="1"/>
  <c r="E277" i="35"/>
  <c r="F277" i="35" s="1"/>
  <c r="BM413" i="29"/>
  <c r="E413" i="29"/>
  <c r="F413" i="29" s="1"/>
  <c r="E276" i="35"/>
  <c r="F276" i="35" s="1"/>
  <c r="BM411" i="29"/>
  <c r="E411" i="29"/>
  <c r="F411" i="29" s="1"/>
  <c r="BM275" i="35"/>
  <c r="BM274" i="35"/>
  <c r="BM408" i="29"/>
  <c r="E408" i="29"/>
  <c r="F408" i="29" s="1"/>
  <c r="C408" i="29"/>
  <c r="B408" i="29"/>
  <c r="BM407" i="29"/>
  <c r="E407" i="29"/>
  <c r="F407" i="29" s="1"/>
  <c r="C407" i="29"/>
  <c r="B407" i="29"/>
  <c r="BM406" i="29"/>
  <c r="E406" i="29"/>
  <c r="F406" i="29" s="1"/>
  <c r="C406" i="29"/>
  <c r="B406" i="29"/>
  <c r="BM405" i="29"/>
  <c r="E405" i="29"/>
  <c r="F405" i="29" s="1"/>
  <c r="C405" i="29"/>
  <c r="B405" i="29"/>
  <c r="BM404" i="29"/>
  <c r="E404" i="29"/>
  <c r="F404" i="29" s="1"/>
  <c r="C404" i="29"/>
  <c r="B404" i="29"/>
  <c r="BM403" i="29"/>
  <c r="E403" i="29"/>
  <c r="F403" i="29" s="1"/>
  <c r="C403" i="29"/>
  <c r="B403" i="29"/>
  <c r="BM402" i="29"/>
  <c r="E402" i="29"/>
  <c r="F402" i="29" s="1"/>
  <c r="C402" i="29"/>
  <c r="B402" i="29"/>
  <c r="BM401" i="29"/>
  <c r="E401" i="29"/>
  <c r="F401" i="29" s="1"/>
  <c r="C401" i="29"/>
  <c r="B401" i="29"/>
  <c r="BM400" i="29"/>
  <c r="E400" i="29"/>
  <c r="F400" i="29" s="1"/>
  <c r="C400" i="29"/>
  <c r="B400" i="29"/>
  <c r="BM399" i="29"/>
  <c r="E399" i="29"/>
  <c r="F399" i="29" s="1"/>
  <c r="C399" i="29"/>
  <c r="B399" i="29"/>
  <c r="BM398" i="29"/>
  <c r="E398" i="29"/>
  <c r="F398" i="29" s="1"/>
  <c r="C398" i="29"/>
  <c r="B398" i="29"/>
  <c r="BM397" i="29"/>
  <c r="E397" i="29"/>
  <c r="F397" i="29" s="1"/>
  <c r="C397" i="29"/>
  <c r="B397" i="29"/>
  <c r="BM273" i="35"/>
  <c r="E272" i="35"/>
  <c r="F272" i="35" s="1"/>
  <c r="BM394" i="29"/>
  <c r="E394" i="29"/>
  <c r="F394" i="29" s="1"/>
  <c r="B271" i="35"/>
  <c r="BM392" i="29"/>
  <c r="E392" i="29"/>
  <c r="F392" i="29" s="1"/>
  <c r="C392" i="29"/>
  <c r="E270" i="35"/>
  <c r="F270" i="35" s="1"/>
  <c r="B268" i="35"/>
  <c r="E267" i="35"/>
  <c r="F267" i="35" s="1"/>
  <c r="BM266" i="35"/>
  <c r="B266" i="35"/>
  <c r="E265" i="35"/>
  <c r="F265" i="35" s="1"/>
  <c r="BM264" i="35"/>
  <c r="B264" i="35"/>
  <c r="BM263" i="35"/>
  <c r="E262" i="35"/>
  <c r="F262" i="35" s="1"/>
  <c r="BM260" i="35"/>
  <c r="B259" i="35"/>
  <c r="BM259" i="35" s="1"/>
  <c r="E258" i="35"/>
  <c r="F258" i="35" s="1"/>
  <c r="BM257" i="35"/>
  <c r="B257" i="35"/>
  <c r="BK257" i="35" s="1"/>
  <c r="BM255" i="35"/>
  <c r="BM254" i="35"/>
  <c r="B253" i="35"/>
  <c r="E252" i="35"/>
  <c r="F252" i="35" s="1"/>
  <c r="E251" i="35"/>
  <c r="F251" i="35" s="1"/>
  <c r="BM250" i="35"/>
  <c r="B250" i="35"/>
  <c r="BK250" i="35" s="1"/>
  <c r="E249" i="35"/>
  <c r="F249" i="35" s="1"/>
  <c r="E248" i="35"/>
  <c r="F248" i="35" s="1"/>
  <c r="B246" i="35"/>
  <c r="BM246" i="35" s="1"/>
  <c r="E245" i="35"/>
  <c r="F245" i="35" s="1"/>
  <c r="E244" i="35"/>
  <c r="F244" i="35" s="1"/>
  <c r="B242" i="35"/>
  <c r="BM242" i="35" s="1"/>
  <c r="E241" i="35"/>
  <c r="F241" i="35" s="1"/>
  <c r="E240" i="35"/>
  <c r="F240" i="35" s="1"/>
  <c r="BM239" i="35"/>
  <c r="B238" i="35"/>
  <c r="BM238" i="35" s="1"/>
  <c r="E237" i="35"/>
  <c r="F237" i="35" s="1"/>
  <c r="B235" i="35"/>
  <c r="E234" i="35"/>
  <c r="F234" i="35" s="1"/>
  <c r="B232" i="35"/>
  <c r="BM232" i="35" s="1"/>
  <c r="E231" i="35"/>
  <c r="F231" i="35" s="1"/>
  <c r="E230" i="35"/>
  <c r="F230" i="35" s="1"/>
  <c r="BM350" i="29"/>
  <c r="E350" i="29"/>
  <c r="F350" i="29" s="1"/>
  <c r="BM349" i="29"/>
  <c r="E349" i="29"/>
  <c r="F349" i="29" s="1"/>
  <c r="B349" i="29"/>
  <c r="BM348" i="29"/>
  <c r="E348" i="29"/>
  <c r="F348" i="29" s="1"/>
  <c r="C348" i="29"/>
  <c r="E229" i="35"/>
  <c r="F229" i="35" s="1"/>
  <c r="B227" i="35"/>
  <c r="BM227" i="35" s="1"/>
  <c r="E225" i="35"/>
  <c r="F225" i="35" s="1"/>
  <c r="E224" i="35"/>
  <c r="F224" i="35" s="1"/>
  <c r="B222" i="35"/>
  <c r="BM222" i="35" s="1"/>
  <c r="E339" i="29"/>
  <c r="F339" i="29" s="1"/>
  <c r="E221" i="35"/>
  <c r="F221" i="35" s="1"/>
  <c r="BM220" i="35"/>
  <c r="E219" i="35"/>
  <c r="F219" i="35" s="1"/>
  <c r="B217" i="35"/>
  <c r="BK217" i="35" s="1"/>
  <c r="E216" i="35"/>
  <c r="F216" i="35" s="1"/>
  <c r="E215" i="35"/>
  <c r="F215" i="35" s="1"/>
  <c r="B213" i="35"/>
  <c r="E212" i="35"/>
  <c r="F212" i="35" s="1"/>
  <c r="BM211" i="35"/>
  <c r="B211" i="35"/>
  <c r="E210" i="35"/>
  <c r="F210" i="35" s="1"/>
  <c r="BM326" i="29"/>
  <c r="E326" i="29"/>
  <c r="F326" i="29" s="1"/>
  <c r="C326" i="29"/>
  <c r="B326" i="29"/>
  <c r="BM325" i="29"/>
  <c r="E325" i="29"/>
  <c r="F325" i="29" s="1"/>
  <c r="C325" i="29"/>
  <c r="B325" i="29"/>
  <c r="E209" i="35"/>
  <c r="F209" i="35" s="1"/>
  <c r="BM208" i="35"/>
  <c r="B208" i="35"/>
  <c r="BK208" i="35" s="1"/>
  <c r="E207" i="35"/>
  <c r="F207" i="35" s="1"/>
  <c r="BM321" i="29"/>
  <c r="E321" i="29"/>
  <c r="F321" i="29" s="1"/>
  <c r="B321" i="29"/>
  <c r="BM320" i="29"/>
  <c r="E320" i="29"/>
  <c r="F320" i="29" s="1"/>
  <c r="B320" i="29"/>
  <c r="BM319" i="29"/>
  <c r="E319" i="29"/>
  <c r="F319" i="29" s="1"/>
  <c r="B319" i="29"/>
  <c r="BM318" i="29"/>
  <c r="E318" i="29"/>
  <c r="F318" i="29" s="1"/>
  <c r="B318" i="29"/>
  <c r="BM317" i="29"/>
  <c r="E317" i="29"/>
  <c r="F317" i="29" s="1"/>
  <c r="B317" i="29"/>
  <c r="BM316" i="29"/>
  <c r="E316" i="29"/>
  <c r="F316" i="29" s="1"/>
  <c r="B316" i="29"/>
  <c r="BM315" i="29"/>
  <c r="E315" i="29"/>
  <c r="F315" i="29" s="1"/>
  <c r="B315" i="29"/>
  <c r="BM314" i="29"/>
  <c r="E314" i="29"/>
  <c r="F314" i="29" s="1"/>
  <c r="B314" i="29"/>
  <c r="BM313" i="29"/>
  <c r="E313" i="29"/>
  <c r="F313" i="29" s="1"/>
  <c r="B313" i="29"/>
  <c r="BM312" i="29"/>
  <c r="E312" i="29"/>
  <c r="F312" i="29" s="1"/>
  <c r="B312" i="29"/>
  <c r="BM311" i="29"/>
  <c r="E311" i="29"/>
  <c r="F311" i="29" s="1"/>
  <c r="B311" i="29"/>
  <c r="BM310" i="29"/>
  <c r="E310" i="29"/>
  <c r="F310" i="29" s="1"/>
  <c r="B310" i="29"/>
  <c r="BM309" i="29"/>
  <c r="E309" i="29"/>
  <c r="F309" i="29" s="1"/>
  <c r="B309" i="29"/>
  <c r="BM308" i="29"/>
  <c r="E308" i="29"/>
  <c r="F308" i="29" s="1"/>
  <c r="B308" i="29"/>
  <c r="BM307" i="29"/>
  <c r="E307" i="29"/>
  <c r="F307" i="29" s="1"/>
  <c r="B307" i="29"/>
  <c r="BM306" i="29"/>
  <c r="E306" i="29"/>
  <c r="F306" i="29" s="1"/>
  <c r="B306" i="29"/>
  <c r="BM305" i="29"/>
  <c r="E305" i="29"/>
  <c r="F305" i="29" s="1"/>
  <c r="B305" i="29"/>
  <c r="BM304" i="29"/>
  <c r="E304" i="29"/>
  <c r="F304" i="29" s="1"/>
  <c r="B304" i="29"/>
  <c r="BM303" i="29"/>
  <c r="E303" i="29"/>
  <c r="F303" i="29" s="1"/>
  <c r="B303" i="29"/>
  <c r="BM302" i="29"/>
  <c r="E302" i="29"/>
  <c r="F302" i="29" s="1"/>
  <c r="C302" i="29"/>
  <c r="B302" i="29"/>
  <c r="BM301" i="29"/>
  <c r="E301" i="29"/>
  <c r="F301" i="29" s="1"/>
  <c r="B301" i="29"/>
  <c r="BM300" i="29"/>
  <c r="E300" i="29"/>
  <c r="F300" i="29" s="1"/>
  <c r="B300" i="29"/>
  <c r="BM299" i="29"/>
  <c r="E299" i="29"/>
  <c r="F299" i="29" s="1"/>
  <c r="B299" i="29"/>
  <c r="BM298" i="29"/>
  <c r="E298" i="29"/>
  <c r="F298" i="29" s="1"/>
  <c r="B298" i="29"/>
  <c r="BM297" i="29"/>
  <c r="E297" i="29"/>
  <c r="F297" i="29" s="1"/>
  <c r="B297" i="29"/>
  <c r="BM296" i="29"/>
  <c r="E296" i="29"/>
  <c r="F296" i="29" s="1"/>
  <c r="B296" i="29"/>
  <c r="BM295" i="29"/>
  <c r="E295" i="29"/>
  <c r="F295" i="29" s="1"/>
  <c r="B295" i="29"/>
  <c r="BM294" i="29"/>
  <c r="E294" i="29"/>
  <c r="F294" i="29" s="1"/>
  <c r="B294" i="29"/>
  <c r="BM293" i="29"/>
  <c r="E293" i="29"/>
  <c r="F293" i="29" s="1"/>
  <c r="B293" i="29"/>
  <c r="BM292" i="29"/>
  <c r="E292" i="29"/>
  <c r="F292" i="29" s="1"/>
  <c r="B292" i="29"/>
  <c r="E206" i="35"/>
  <c r="F206" i="35" s="1"/>
  <c r="BM290" i="29"/>
  <c r="E290" i="29"/>
  <c r="F290" i="29" s="1"/>
  <c r="B290" i="29"/>
  <c r="E205" i="35"/>
  <c r="F205" i="35" s="1"/>
  <c r="BM204" i="35"/>
  <c r="B204" i="35"/>
  <c r="BK204" i="35" s="1"/>
  <c r="E203" i="35"/>
  <c r="F203" i="35" s="1"/>
  <c r="BM202" i="35"/>
  <c r="B202" i="35"/>
  <c r="E201" i="35"/>
  <c r="F201" i="35" s="1"/>
  <c r="BM284" i="29"/>
  <c r="E284" i="29"/>
  <c r="F284" i="29" s="1"/>
  <c r="B284" i="29"/>
  <c r="BM283" i="29"/>
  <c r="E283" i="29"/>
  <c r="F283" i="29" s="1"/>
  <c r="B283" i="29"/>
  <c r="BM282" i="29"/>
  <c r="E282" i="29"/>
  <c r="F282" i="29" s="1"/>
  <c r="B282" i="29"/>
  <c r="BM281" i="29"/>
  <c r="E281" i="29"/>
  <c r="F281" i="29" s="1"/>
  <c r="B281" i="29"/>
  <c r="BM280" i="29"/>
  <c r="E280" i="29"/>
  <c r="F280" i="29" s="1"/>
  <c r="B280" i="29"/>
  <c r="BM279" i="29"/>
  <c r="E279" i="29"/>
  <c r="F279" i="29" s="1"/>
  <c r="C279" i="29"/>
  <c r="B279" i="29"/>
  <c r="BM278" i="29"/>
  <c r="E278" i="29"/>
  <c r="F278" i="29" s="1"/>
  <c r="B278" i="29"/>
  <c r="BM277" i="29"/>
  <c r="E277" i="29"/>
  <c r="F277" i="29" s="1"/>
  <c r="B277" i="29"/>
  <c r="BM276" i="29"/>
  <c r="E276" i="29"/>
  <c r="F276" i="29" s="1"/>
  <c r="B276" i="29"/>
  <c r="BM275" i="29"/>
  <c r="E275" i="29"/>
  <c r="F275" i="29" s="1"/>
  <c r="C275" i="29"/>
  <c r="B275" i="29"/>
  <c r="BM274" i="29"/>
  <c r="E274" i="29"/>
  <c r="F274" i="29" s="1"/>
  <c r="B274" i="29"/>
  <c r="BM273" i="29"/>
  <c r="E273" i="29"/>
  <c r="F273" i="29" s="1"/>
  <c r="C273" i="29"/>
  <c r="B273" i="29"/>
  <c r="BM272" i="29"/>
  <c r="E272" i="29"/>
  <c r="F272" i="29" s="1"/>
  <c r="B272" i="29"/>
  <c r="BM271" i="29"/>
  <c r="E271" i="29"/>
  <c r="F271" i="29" s="1"/>
  <c r="B271" i="29"/>
  <c r="BM270" i="29"/>
  <c r="E270" i="29"/>
  <c r="F270" i="29" s="1"/>
  <c r="B270" i="29"/>
  <c r="BM269" i="29"/>
  <c r="E269" i="29"/>
  <c r="F269" i="29" s="1"/>
  <c r="B269" i="29"/>
  <c r="BM268" i="29"/>
  <c r="E268" i="29"/>
  <c r="F268" i="29" s="1"/>
  <c r="B268" i="29"/>
  <c r="BM267" i="29"/>
  <c r="E267" i="29"/>
  <c r="F267" i="29" s="1"/>
  <c r="B267" i="29"/>
  <c r="BM266" i="29"/>
  <c r="E266" i="29"/>
  <c r="F266" i="29" s="1"/>
  <c r="B266" i="29"/>
  <c r="BM265" i="29"/>
  <c r="E265" i="29"/>
  <c r="F265" i="29" s="1"/>
  <c r="B265" i="29"/>
  <c r="BM264" i="29"/>
  <c r="E264" i="29"/>
  <c r="F264" i="29" s="1"/>
  <c r="B264" i="29"/>
  <c r="BM263" i="29"/>
  <c r="E263" i="29"/>
  <c r="F263" i="29" s="1"/>
  <c r="B263" i="29"/>
  <c r="BM262" i="29"/>
  <c r="E262" i="29"/>
  <c r="F262" i="29" s="1"/>
  <c r="B262" i="29"/>
  <c r="BM261" i="29"/>
  <c r="E261" i="29"/>
  <c r="F261" i="29" s="1"/>
  <c r="B261" i="29"/>
  <c r="BM260" i="29"/>
  <c r="E260" i="29"/>
  <c r="F260" i="29" s="1"/>
  <c r="B260" i="29"/>
  <c r="BM259" i="29"/>
  <c r="E259" i="29"/>
  <c r="F259" i="29" s="1"/>
  <c r="B259" i="29"/>
  <c r="BM258" i="29"/>
  <c r="E258" i="29"/>
  <c r="F258" i="29" s="1"/>
  <c r="C258" i="29"/>
  <c r="B258" i="29"/>
  <c r="BM257" i="29"/>
  <c r="E257" i="29"/>
  <c r="F257" i="29" s="1"/>
  <c r="C257" i="29"/>
  <c r="B257" i="29"/>
  <c r="BM256" i="29"/>
  <c r="E256" i="29"/>
  <c r="F256" i="29" s="1"/>
  <c r="C256" i="29"/>
  <c r="B256" i="29"/>
  <c r="BM255" i="29"/>
  <c r="E255" i="29"/>
  <c r="F255" i="29" s="1"/>
  <c r="B255" i="29"/>
  <c r="BM254" i="29"/>
  <c r="E254" i="29"/>
  <c r="F254" i="29" s="1"/>
  <c r="C254" i="29"/>
  <c r="B254" i="29"/>
  <c r="BM253" i="29"/>
  <c r="E253" i="29"/>
  <c r="F253" i="29" s="1"/>
  <c r="B253" i="29"/>
  <c r="BM252" i="29"/>
  <c r="E252" i="29"/>
  <c r="F252" i="29" s="1"/>
  <c r="B252" i="29"/>
  <c r="BM251" i="29"/>
  <c r="E251" i="29"/>
  <c r="F251" i="29" s="1"/>
  <c r="B251" i="29"/>
  <c r="BM250" i="29"/>
  <c r="E250" i="29"/>
  <c r="F250" i="29" s="1"/>
  <c r="B250" i="29"/>
  <c r="E200" i="35"/>
  <c r="F200" i="35" s="1"/>
  <c r="E199" i="35"/>
  <c r="F199" i="35" s="1"/>
  <c r="BM198" i="35"/>
  <c r="B198" i="35"/>
  <c r="E197" i="35"/>
  <c r="F197" i="35" s="1"/>
  <c r="BM195" i="35"/>
  <c r="B195" i="35"/>
  <c r="E194" i="35"/>
  <c r="F194" i="35" s="1"/>
  <c r="E193" i="35"/>
  <c r="F193" i="35" s="1"/>
  <c r="B191" i="35"/>
  <c r="E190" i="35"/>
  <c r="F190" i="35" s="1"/>
  <c r="E189" i="35"/>
  <c r="F189" i="35" s="1"/>
  <c r="B187" i="35"/>
  <c r="E186" i="35"/>
  <c r="F186" i="35" s="1"/>
  <c r="E185" i="35"/>
  <c r="F185" i="35" s="1"/>
  <c r="BM184" i="35"/>
  <c r="B183" i="35"/>
  <c r="B171" i="35"/>
  <c r="B219" i="29"/>
  <c r="B169" i="35"/>
  <c r="B167" i="35"/>
  <c r="B215" i="29"/>
  <c r="B165" i="35"/>
  <c r="B213" i="29"/>
  <c r="B163" i="35"/>
  <c r="B162" i="35"/>
  <c r="BK162" i="35" s="1"/>
  <c r="B160" i="35"/>
  <c r="BM160" i="35" s="1"/>
  <c r="B158" i="35"/>
  <c r="BM158" i="35" s="1"/>
  <c r="B156" i="35"/>
  <c r="BM156" i="35" s="1"/>
  <c r="B155" i="35"/>
  <c r="B203" i="29"/>
  <c r="B152" i="35"/>
  <c r="BM152" i="35" s="1"/>
  <c r="B151" i="35"/>
  <c r="B150" i="35"/>
  <c r="BM150" i="35" s="1"/>
  <c r="BM198" i="29"/>
  <c r="E198" i="29"/>
  <c r="F198" i="29" s="1"/>
  <c r="E149" i="35"/>
  <c r="F149" i="35" s="1"/>
  <c r="BM196" i="29"/>
  <c r="E196" i="29"/>
  <c r="F196" i="29" s="1"/>
  <c r="BM195" i="29"/>
  <c r="E195" i="29"/>
  <c r="F195" i="29" s="1"/>
  <c r="E148" i="35"/>
  <c r="F148" i="35" s="1"/>
  <c r="E147" i="35"/>
  <c r="F147" i="35" s="1"/>
  <c r="E146" i="35"/>
  <c r="F146" i="35" s="1"/>
  <c r="E145" i="35"/>
  <c r="F145" i="35" s="1"/>
  <c r="E144" i="35"/>
  <c r="F144" i="35" s="1"/>
  <c r="E143" i="35"/>
  <c r="F143" i="35" s="1"/>
  <c r="E142" i="35"/>
  <c r="F142" i="35" s="1"/>
  <c r="E141" i="35"/>
  <c r="F141" i="35" s="1"/>
  <c r="E140" i="35"/>
  <c r="F140" i="35" s="1"/>
  <c r="E139" i="35"/>
  <c r="F139" i="35" s="1"/>
  <c r="BM184" i="29"/>
  <c r="E184" i="29"/>
  <c r="F184" i="29" s="1"/>
  <c r="B137" i="35"/>
  <c r="B181" i="29"/>
  <c r="BM180" i="29"/>
  <c r="E180" i="29"/>
  <c r="F180" i="29" s="1"/>
  <c r="E135" i="35"/>
  <c r="F135" i="35" s="1"/>
  <c r="E134" i="35"/>
  <c r="F134" i="35" s="1"/>
  <c r="E133" i="35"/>
  <c r="F133" i="35" s="1"/>
  <c r="E132" i="35"/>
  <c r="F132" i="35" s="1"/>
  <c r="E131" i="35"/>
  <c r="F131" i="35" s="1"/>
  <c r="E130" i="35"/>
  <c r="F130" i="35" s="1"/>
  <c r="E129" i="35"/>
  <c r="F129" i="35" s="1"/>
  <c r="E128" i="35"/>
  <c r="F128" i="35" s="1"/>
  <c r="E127" i="35"/>
  <c r="F127" i="35" s="1"/>
  <c r="E126" i="35"/>
  <c r="F126" i="35" s="1"/>
  <c r="E125" i="35"/>
  <c r="F125" i="35" s="1"/>
  <c r="E124" i="35"/>
  <c r="F124" i="35" s="1"/>
  <c r="E123" i="35"/>
  <c r="F123" i="35" s="1"/>
  <c r="E122" i="35"/>
  <c r="F122" i="35" s="1"/>
  <c r="E121" i="35"/>
  <c r="F121" i="35" s="1"/>
  <c r="E120" i="35"/>
  <c r="F120" i="35" s="1"/>
  <c r="E119" i="35"/>
  <c r="F119" i="35" s="1"/>
  <c r="E118" i="35"/>
  <c r="F118" i="35" s="1"/>
  <c r="E117" i="35"/>
  <c r="F117" i="35" s="1"/>
  <c r="E116" i="35"/>
  <c r="F116" i="35" s="1"/>
  <c r="E115" i="35"/>
  <c r="F115" i="35" s="1"/>
  <c r="E114" i="35"/>
  <c r="F114" i="35" s="1"/>
  <c r="E113" i="35"/>
  <c r="F113" i="35" s="1"/>
  <c r="E112" i="35"/>
  <c r="F112" i="35" s="1"/>
  <c r="E111" i="35"/>
  <c r="F111" i="35" s="1"/>
  <c r="E110" i="35"/>
  <c r="F110" i="35" s="1"/>
  <c r="E109" i="35"/>
  <c r="F109" i="35" s="1"/>
  <c r="E108" i="35"/>
  <c r="F108" i="35" s="1"/>
  <c r="E107" i="35"/>
  <c r="F107" i="35" s="1"/>
  <c r="E106" i="35"/>
  <c r="F106" i="35" s="1"/>
  <c r="E105" i="35"/>
  <c r="F105" i="35" s="1"/>
  <c r="E104" i="35"/>
  <c r="F104" i="35" s="1"/>
  <c r="E103" i="35"/>
  <c r="F103" i="35" s="1"/>
  <c r="E102" i="35"/>
  <c r="F102" i="35" s="1"/>
  <c r="E101" i="35"/>
  <c r="F101" i="35" s="1"/>
  <c r="E100" i="35"/>
  <c r="F100" i="35" s="1"/>
  <c r="E99" i="35"/>
  <c r="F99" i="35" s="1"/>
  <c r="E98" i="35"/>
  <c r="F98" i="35" s="1"/>
  <c r="E97" i="35"/>
  <c r="F97" i="35" s="1"/>
  <c r="E96" i="35"/>
  <c r="F96" i="35" s="1"/>
  <c r="E95" i="35"/>
  <c r="F95" i="35" s="1"/>
  <c r="E94" i="35"/>
  <c r="F94" i="35" s="1"/>
  <c r="E93" i="35"/>
  <c r="F93" i="35" s="1"/>
  <c r="E92" i="35"/>
  <c r="F92" i="35" s="1"/>
  <c r="E91" i="35"/>
  <c r="F91" i="35" s="1"/>
  <c r="E90" i="35"/>
  <c r="F90" i="35" s="1"/>
  <c r="E89" i="35"/>
  <c r="F89" i="35" s="1"/>
  <c r="E88" i="35"/>
  <c r="F88" i="35" s="1"/>
  <c r="E87" i="35"/>
  <c r="F87" i="35" s="1"/>
  <c r="E130" i="29"/>
  <c r="F130" i="29" s="1"/>
  <c r="E86" i="35"/>
  <c r="F86" i="35" s="1"/>
  <c r="BM128" i="29"/>
  <c r="E128" i="29"/>
  <c r="F128" i="29" s="1"/>
  <c r="B128" i="29"/>
  <c r="E85" i="35"/>
  <c r="F85" i="35" s="1"/>
  <c r="E84" i="35"/>
  <c r="F84" i="35" s="1"/>
  <c r="E83" i="35"/>
  <c r="F83" i="35" s="1"/>
  <c r="BM124" i="29"/>
  <c r="E124" i="29"/>
  <c r="F124" i="29" s="1"/>
  <c r="C124" i="29"/>
  <c r="B124" i="29"/>
  <c r="BM123" i="29"/>
  <c r="E123" i="29"/>
  <c r="F123" i="29" s="1"/>
  <c r="C123" i="29"/>
  <c r="B123" i="29"/>
  <c r="BM122" i="29"/>
  <c r="E122" i="29"/>
  <c r="F122" i="29" s="1"/>
  <c r="C122" i="29"/>
  <c r="B122" i="29"/>
  <c r="BM121" i="29"/>
  <c r="E121" i="29"/>
  <c r="F121" i="29" s="1"/>
  <c r="C121" i="29"/>
  <c r="B121" i="29"/>
  <c r="BM120" i="29"/>
  <c r="E120" i="29"/>
  <c r="F120" i="29" s="1"/>
  <c r="C120" i="29"/>
  <c r="B120" i="29"/>
  <c r="BM119" i="29"/>
  <c r="E119" i="29"/>
  <c r="F119" i="29" s="1"/>
  <c r="C119" i="29"/>
  <c r="B119" i="29"/>
  <c r="BM118" i="29"/>
  <c r="E118" i="29"/>
  <c r="F118" i="29" s="1"/>
  <c r="C118" i="29"/>
  <c r="B118" i="29"/>
  <c r="BM117" i="29"/>
  <c r="E117" i="29"/>
  <c r="F117" i="29" s="1"/>
  <c r="C117" i="29"/>
  <c r="B117" i="29"/>
  <c r="BM116" i="29"/>
  <c r="E116" i="29"/>
  <c r="F116" i="29" s="1"/>
  <c r="C116" i="29"/>
  <c r="B116" i="29"/>
  <c r="BM115" i="29"/>
  <c r="E115" i="29"/>
  <c r="F115" i="29" s="1"/>
  <c r="C115" i="29"/>
  <c r="B115" i="29"/>
  <c r="BM114" i="29"/>
  <c r="E114" i="29"/>
  <c r="F114" i="29" s="1"/>
  <c r="C114" i="29"/>
  <c r="B114" i="29"/>
  <c r="BM113" i="29"/>
  <c r="E113" i="29"/>
  <c r="F113" i="29" s="1"/>
  <c r="C113" i="29"/>
  <c r="B113" i="29"/>
  <c r="BM112" i="29"/>
  <c r="E112" i="29"/>
  <c r="F112" i="29" s="1"/>
  <c r="C112" i="29"/>
  <c r="B112" i="29"/>
  <c r="BM111" i="29"/>
  <c r="E111" i="29"/>
  <c r="F111" i="29" s="1"/>
  <c r="C111" i="29"/>
  <c r="B111" i="29"/>
  <c r="BM110" i="29"/>
  <c r="E110" i="29"/>
  <c r="F110" i="29" s="1"/>
  <c r="C110" i="29"/>
  <c r="B110" i="29"/>
  <c r="BM109" i="29"/>
  <c r="E109" i="29"/>
  <c r="F109" i="29" s="1"/>
  <c r="C109" i="29"/>
  <c r="B109" i="29"/>
  <c r="BM108" i="29"/>
  <c r="E108" i="29"/>
  <c r="F108" i="29" s="1"/>
  <c r="C108" i="29"/>
  <c r="B108" i="29"/>
  <c r="BM107" i="29"/>
  <c r="E107" i="29"/>
  <c r="F107" i="29" s="1"/>
  <c r="C107" i="29"/>
  <c r="B107" i="29"/>
  <c r="BM106" i="29"/>
  <c r="E106" i="29"/>
  <c r="F106" i="29" s="1"/>
  <c r="C106" i="29"/>
  <c r="B106" i="29"/>
  <c r="BM105" i="29"/>
  <c r="E105" i="29"/>
  <c r="F105" i="29" s="1"/>
  <c r="C105" i="29"/>
  <c r="B105" i="29"/>
  <c r="BM104" i="29"/>
  <c r="E104" i="29"/>
  <c r="F104" i="29" s="1"/>
  <c r="C104" i="29"/>
  <c r="B104" i="29"/>
  <c r="BM103" i="29"/>
  <c r="E103" i="29"/>
  <c r="F103" i="29" s="1"/>
  <c r="C103" i="29"/>
  <c r="B103" i="29"/>
  <c r="BM102" i="29"/>
  <c r="E102" i="29"/>
  <c r="F102" i="29" s="1"/>
  <c r="C102" i="29"/>
  <c r="B102" i="29"/>
  <c r="E82" i="35"/>
  <c r="F82" i="35" s="1"/>
  <c r="E81" i="35"/>
  <c r="F81" i="35" s="1"/>
  <c r="E80" i="35"/>
  <c r="F80" i="35" s="1"/>
  <c r="E79" i="35"/>
  <c r="F79" i="35" s="1"/>
  <c r="E78" i="35"/>
  <c r="F78" i="35" s="1"/>
  <c r="E77" i="35"/>
  <c r="F77" i="35" s="1"/>
  <c r="E76" i="35"/>
  <c r="F76" i="35" s="1"/>
  <c r="E75" i="35"/>
  <c r="F75" i="35" s="1"/>
  <c r="E74" i="35"/>
  <c r="F74" i="35" s="1"/>
  <c r="E73" i="35"/>
  <c r="F73" i="35" s="1"/>
  <c r="E72" i="35"/>
  <c r="F72" i="35" s="1"/>
  <c r="E71" i="35"/>
  <c r="F71" i="35" s="1"/>
  <c r="E70" i="35"/>
  <c r="F70" i="35" s="1"/>
  <c r="BM88" i="29"/>
  <c r="E88" i="29"/>
  <c r="F88" i="29" s="1"/>
  <c r="BM87" i="29"/>
  <c r="E87" i="29"/>
  <c r="F87" i="29" s="1"/>
  <c r="E69" i="35"/>
  <c r="F69" i="35" s="1"/>
  <c r="E68" i="35"/>
  <c r="F68" i="35" s="1"/>
  <c r="E67" i="35"/>
  <c r="F67" i="35" s="1"/>
  <c r="E66" i="35"/>
  <c r="F66" i="35" s="1"/>
  <c r="BM82" i="29"/>
  <c r="E82" i="29"/>
  <c r="F82" i="29" s="1"/>
  <c r="C82" i="29"/>
  <c r="BM81" i="29"/>
  <c r="E81" i="29"/>
  <c r="F81" i="29" s="1"/>
  <c r="C81" i="29"/>
  <c r="BM80" i="29"/>
  <c r="E80" i="29"/>
  <c r="F80" i="29" s="1"/>
  <c r="C80" i="29"/>
  <c r="B80" i="29"/>
  <c r="E65" i="35"/>
  <c r="F65" i="35" s="1"/>
  <c r="BM78" i="29"/>
  <c r="E78" i="29"/>
  <c r="F78" i="29" s="1"/>
  <c r="C78" i="29"/>
  <c r="BM77" i="29"/>
  <c r="E77" i="29"/>
  <c r="F77" i="29" s="1"/>
  <c r="C77" i="29"/>
  <c r="E64" i="35"/>
  <c r="F64" i="35" s="1"/>
  <c r="E63" i="35"/>
  <c r="F63" i="35" s="1"/>
  <c r="BM74" i="29"/>
  <c r="E74" i="29"/>
  <c r="F74" i="29" s="1"/>
  <c r="C74" i="29"/>
  <c r="B62" i="35"/>
  <c r="BM62" i="35" s="1"/>
  <c r="B60" i="35"/>
  <c r="BM60" i="35" s="1"/>
  <c r="B70" i="29"/>
  <c r="B58" i="35"/>
  <c r="BM58" i="35" s="1"/>
  <c r="B56" i="35"/>
  <c r="BM56" i="35" s="1"/>
  <c r="B66" i="29"/>
  <c r="B54" i="35"/>
  <c r="BM54" i="35" s="1"/>
  <c r="B52" i="35"/>
  <c r="BM52" i="35" s="1"/>
  <c r="BM62" i="29"/>
  <c r="E62" i="29"/>
  <c r="F62" i="29" s="1"/>
  <c r="C62" i="29"/>
  <c r="B51" i="35"/>
  <c r="B49" i="35"/>
  <c r="BM49" i="35" s="1"/>
  <c r="B58" i="29"/>
  <c r="B47" i="35"/>
  <c r="BK47" i="35" s="1"/>
  <c r="B56" i="29"/>
  <c r="BM55" i="29"/>
  <c r="E55" i="29"/>
  <c r="F55" i="29" s="1"/>
  <c r="E45" i="35"/>
  <c r="F45" i="35" s="1"/>
  <c r="B44" i="35"/>
  <c r="BM44" i="35" s="1"/>
  <c r="B42" i="35"/>
  <c r="BM42" i="35" s="1"/>
  <c r="B41" i="35"/>
  <c r="BM49" i="29"/>
  <c r="E49" i="29"/>
  <c r="F49" i="29" s="1"/>
  <c r="BM48" i="29"/>
  <c r="E48" i="29"/>
  <c r="F48" i="29" s="1"/>
  <c r="B48" i="29"/>
  <c r="B47" i="29"/>
  <c r="BM46" i="29"/>
  <c r="E46" i="29"/>
  <c r="F46" i="29" s="1"/>
  <c r="C46" i="29"/>
  <c r="B45" i="29"/>
  <c r="BM43" i="29"/>
  <c r="E43" i="29"/>
  <c r="F43" i="29" s="1"/>
  <c r="C43" i="29"/>
  <c r="B37" i="35"/>
  <c r="BK37" i="35" s="1"/>
  <c r="B41" i="29"/>
  <c r="B35" i="35"/>
  <c r="BM35" i="35" s="1"/>
  <c r="B39" i="29"/>
  <c r="B33" i="35"/>
  <c r="BM33" i="35" s="1"/>
  <c r="B30" i="35"/>
  <c r="BM30" i="35" s="1"/>
  <c r="BM21" i="29"/>
  <c r="E21" i="29"/>
  <c r="F21" i="29" s="1"/>
  <c r="BM18" i="29"/>
  <c r="E18" i="29"/>
  <c r="F18" i="29" s="1"/>
  <c r="BM17" i="29"/>
  <c r="E17" i="29"/>
  <c r="F17" i="29" s="1"/>
  <c r="BM16" i="29"/>
  <c r="E16" i="29"/>
  <c r="F16" i="29" s="1"/>
  <c r="BM15" i="29"/>
  <c r="E15" i="29"/>
  <c r="F15" i="29" s="1"/>
  <c r="BK454" i="29"/>
  <c r="BK344" i="29" s="1"/>
  <c r="AP7" i="35" l="1"/>
  <c r="AP20" i="35"/>
  <c r="AP24" i="35"/>
  <c r="AP83" i="35"/>
  <c r="AP98" i="35"/>
  <c r="AP105" i="35"/>
  <c r="AP34" i="35"/>
  <c r="AP37" i="35"/>
  <c r="AP40" i="35"/>
  <c r="AP44" i="35"/>
  <c r="AP50" i="35"/>
  <c r="AP107" i="35"/>
  <c r="AP119" i="35"/>
  <c r="AP159" i="35"/>
  <c r="AP208" i="35"/>
  <c r="AP210" i="35"/>
  <c r="AP218" i="35"/>
  <c r="AP220" i="35"/>
  <c r="AP245" i="35"/>
  <c r="AP166" i="35"/>
  <c r="AP173" i="35"/>
  <c r="AP178" i="35"/>
  <c r="AP185" i="35"/>
  <c r="AP290" i="35"/>
  <c r="AP303" i="35"/>
  <c r="AP38" i="35"/>
  <c r="AP46" i="35"/>
  <c r="AP48" i="35"/>
  <c r="AP127" i="35"/>
  <c r="AP143" i="35"/>
  <c r="AP153" i="35"/>
  <c r="AP169" i="35"/>
  <c r="AP243" i="35"/>
  <c r="AP255" i="35"/>
  <c r="AP260" i="35"/>
  <c r="C16" i="33"/>
  <c r="C15" i="33" s="1"/>
  <c r="AP8" i="35"/>
  <c r="AP21" i="35"/>
  <c r="AP29" i="35"/>
  <c r="AP32" i="35"/>
  <c r="AP49" i="35"/>
  <c r="AP84" i="35"/>
  <c r="AP97" i="35"/>
  <c r="AP99" i="35"/>
  <c r="AP103" i="35"/>
  <c r="AP104" i="35"/>
  <c r="AP126" i="35"/>
  <c r="AP134" i="35"/>
  <c r="AP140" i="35"/>
  <c r="AP142" i="35"/>
  <c r="AP167" i="35"/>
  <c r="AP175" i="35"/>
  <c r="AP188" i="35"/>
  <c r="AP193" i="35"/>
  <c r="AP195" i="35"/>
  <c r="AP201" i="35"/>
  <c r="AP203" i="35"/>
  <c r="AP204" i="35"/>
  <c r="AP205" i="35"/>
  <c r="AP207" i="35"/>
  <c r="AP231" i="35"/>
  <c r="AP237" i="35"/>
  <c r="AP244" i="35"/>
  <c r="AP250" i="35"/>
  <c r="AP251" i="35"/>
  <c r="AP253" i="35"/>
  <c r="AP258" i="35"/>
  <c r="AP268" i="35"/>
  <c r="AP293" i="35"/>
  <c r="AP295" i="35"/>
  <c r="C349" i="29"/>
  <c r="C2" i="35"/>
  <c r="C2" i="29"/>
  <c r="C9" i="35"/>
  <c r="C9" i="29"/>
  <c r="C15" i="35"/>
  <c r="C19" i="29"/>
  <c r="C22" i="35"/>
  <c r="C27" i="29"/>
  <c r="C5" i="35"/>
  <c r="C5" i="29"/>
  <c r="C13" i="35"/>
  <c r="C13" i="29"/>
  <c r="C18" i="35"/>
  <c r="C23" i="29"/>
  <c r="C25" i="35"/>
  <c r="C30" i="29"/>
  <c r="E2" i="35"/>
  <c r="F2" i="35" s="1"/>
  <c r="E2" i="29"/>
  <c r="F2" i="29" s="1"/>
  <c r="B3" i="35"/>
  <c r="BM3" i="35" s="1"/>
  <c r="B3" i="29"/>
  <c r="E3" i="35"/>
  <c r="F3" i="35" s="1"/>
  <c r="E3" i="29"/>
  <c r="F3" i="29" s="1"/>
  <c r="B4" i="35"/>
  <c r="BM4" i="35" s="1"/>
  <c r="B4" i="29"/>
  <c r="E5" i="35"/>
  <c r="F5" i="35" s="1"/>
  <c r="E5" i="29"/>
  <c r="F5" i="29" s="1"/>
  <c r="B6" i="35"/>
  <c r="BM6" i="35" s="1"/>
  <c r="B6" i="29"/>
  <c r="E6" i="35"/>
  <c r="F6" i="35" s="1"/>
  <c r="E6" i="29"/>
  <c r="F6" i="29" s="1"/>
  <c r="B7" i="35"/>
  <c r="BM7" i="35" s="1"/>
  <c r="B7" i="29"/>
  <c r="E9" i="35"/>
  <c r="F9" i="35" s="1"/>
  <c r="E9" i="29"/>
  <c r="F9" i="29" s="1"/>
  <c r="B10" i="35"/>
  <c r="BM10" i="35" s="1"/>
  <c r="B10" i="29"/>
  <c r="E10" i="35"/>
  <c r="F10" i="35" s="1"/>
  <c r="E10" i="29"/>
  <c r="F10" i="29" s="1"/>
  <c r="B11" i="35"/>
  <c r="BM11" i="35" s="1"/>
  <c r="B11" i="29"/>
  <c r="E13" i="35"/>
  <c r="F13" i="35" s="1"/>
  <c r="E13" i="29"/>
  <c r="F13" i="29" s="1"/>
  <c r="B14" i="35"/>
  <c r="B14" i="29"/>
  <c r="E14" i="35"/>
  <c r="F14" i="35" s="1"/>
  <c r="E14" i="29"/>
  <c r="F14" i="29" s="1"/>
  <c r="E15" i="35"/>
  <c r="F15" i="35" s="1"/>
  <c r="E19" i="29"/>
  <c r="F19" i="29" s="1"/>
  <c r="B16" i="35"/>
  <c r="BM16" i="35" s="1"/>
  <c r="B20" i="29"/>
  <c r="E16" i="35"/>
  <c r="F16" i="35" s="1"/>
  <c r="E20" i="29"/>
  <c r="F20" i="29" s="1"/>
  <c r="E18" i="35"/>
  <c r="F18" i="35" s="1"/>
  <c r="E23" i="29"/>
  <c r="F23" i="29" s="1"/>
  <c r="B19" i="35"/>
  <c r="BM19" i="35" s="1"/>
  <c r="B24" i="29"/>
  <c r="E19" i="35"/>
  <c r="F19" i="35" s="1"/>
  <c r="E24" i="29"/>
  <c r="F24" i="29" s="1"/>
  <c r="B20" i="35"/>
  <c r="BM20" i="35" s="1"/>
  <c r="B25" i="29"/>
  <c r="E22" i="35"/>
  <c r="F22" i="35" s="1"/>
  <c r="E27" i="29"/>
  <c r="F27" i="29" s="1"/>
  <c r="B23" i="35"/>
  <c r="B28" i="29"/>
  <c r="E23" i="35"/>
  <c r="F23" i="35" s="1"/>
  <c r="E28" i="29"/>
  <c r="F28" i="29" s="1"/>
  <c r="B24" i="35"/>
  <c r="B29" i="29"/>
  <c r="BM24" i="35"/>
  <c r="BM29" i="29"/>
  <c r="E25" i="35"/>
  <c r="F25" i="35" s="1"/>
  <c r="E30" i="29"/>
  <c r="F30" i="29" s="1"/>
  <c r="B26" i="35"/>
  <c r="B31" i="29"/>
  <c r="E26" i="35"/>
  <c r="F26" i="35" s="1"/>
  <c r="E31" i="29"/>
  <c r="F31" i="29" s="1"/>
  <c r="B27" i="35"/>
  <c r="BM27" i="35" s="1"/>
  <c r="B32" i="29"/>
  <c r="C49" i="29"/>
  <c r="C86" i="35"/>
  <c r="C129" i="29"/>
  <c r="C93" i="35"/>
  <c r="C137" i="29"/>
  <c r="C101" i="35"/>
  <c r="C145" i="29"/>
  <c r="C109" i="35"/>
  <c r="C153" i="29"/>
  <c r="C117" i="35"/>
  <c r="C161" i="29"/>
  <c r="C125" i="35"/>
  <c r="C169" i="29"/>
  <c r="B2" i="35"/>
  <c r="BM2" i="35" s="1"/>
  <c r="B2" i="29"/>
  <c r="C4" i="35"/>
  <c r="C4" i="29"/>
  <c r="B5" i="35"/>
  <c r="BM5" i="35" s="1"/>
  <c r="B5" i="29"/>
  <c r="C7" i="35"/>
  <c r="C7" i="29"/>
  <c r="E7" i="35"/>
  <c r="F7" i="35" s="1"/>
  <c r="E7" i="29"/>
  <c r="F7" i="29" s="1"/>
  <c r="B8" i="35"/>
  <c r="BM8" i="35" s="1"/>
  <c r="B8" i="29"/>
  <c r="E8" i="35"/>
  <c r="F8" i="35" s="1"/>
  <c r="E8" i="29"/>
  <c r="F8" i="29" s="1"/>
  <c r="B9" i="35"/>
  <c r="BM9" i="35" s="1"/>
  <c r="B9" i="29"/>
  <c r="C11" i="35"/>
  <c r="C11" i="29"/>
  <c r="E11" i="35"/>
  <c r="F11" i="35" s="1"/>
  <c r="E11" i="29"/>
  <c r="F11" i="29" s="1"/>
  <c r="B12" i="35"/>
  <c r="BM12" i="35" s="1"/>
  <c r="B12" i="29"/>
  <c r="E12" i="35"/>
  <c r="F12" i="35" s="1"/>
  <c r="E12" i="29"/>
  <c r="F12" i="29" s="1"/>
  <c r="B13" i="35"/>
  <c r="BM13" i="35" s="1"/>
  <c r="B13" i="29"/>
  <c r="BM14" i="35"/>
  <c r="BM14" i="29"/>
  <c r="C15" i="29"/>
  <c r="B15" i="35"/>
  <c r="BM15" i="35" s="1"/>
  <c r="B19" i="29"/>
  <c r="C21" i="29"/>
  <c r="B17" i="35"/>
  <c r="BM17" i="35" s="1"/>
  <c r="B22" i="29"/>
  <c r="E17" i="35"/>
  <c r="F17" i="35" s="1"/>
  <c r="E22" i="29"/>
  <c r="F22" i="29" s="1"/>
  <c r="B18" i="35"/>
  <c r="BM18" i="35" s="1"/>
  <c r="B23" i="29"/>
  <c r="C20" i="35"/>
  <c r="C25" i="29"/>
  <c r="E20" i="35"/>
  <c r="F20" i="35" s="1"/>
  <c r="E25" i="29"/>
  <c r="F25" i="29" s="1"/>
  <c r="B21" i="35"/>
  <c r="BM21" i="35" s="1"/>
  <c r="B26" i="29"/>
  <c r="E21" i="35"/>
  <c r="F21" i="35" s="1"/>
  <c r="E26" i="29"/>
  <c r="F26" i="29" s="1"/>
  <c r="B22" i="35"/>
  <c r="B27" i="29"/>
  <c r="BM22" i="35"/>
  <c r="BM27" i="29"/>
  <c r="BM23" i="35"/>
  <c r="BM28" i="29"/>
  <c r="C24" i="35"/>
  <c r="C29" i="29"/>
  <c r="E24" i="35"/>
  <c r="F24" i="35" s="1"/>
  <c r="E29" i="29"/>
  <c r="F29" i="29" s="1"/>
  <c r="B25" i="35"/>
  <c r="B30" i="29"/>
  <c r="BM25" i="35"/>
  <c r="BM30" i="29"/>
  <c r="BM26" i="35"/>
  <c r="BM31" i="29"/>
  <c r="C27" i="35"/>
  <c r="C32" i="29"/>
  <c r="E27" i="35"/>
  <c r="F27" i="35" s="1"/>
  <c r="E32" i="29"/>
  <c r="F32" i="29" s="1"/>
  <c r="B28" i="35"/>
  <c r="B33" i="29"/>
  <c r="E28" i="35"/>
  <c r="F28" i="35" s="1"/>
  <c r="E33" i="29"/>
  <c r="F33" i="29" s="1"/>
  <c r="B29" i="35"/>
  <c r="BM29" i="35" s="1"/>
  <c r="B34" i="29"/>
  <c r="E29" i="35"/>
  <c r="F29" i="35" s="1"/>
  <c r="E34" i="29"/>
  <c r="F34" i="29" s="1"/>
  <c r="C83" i="35"/>
  <c r="C125" i="29"/>
  <c r="C89" i="35"/>
  <c r="C133" i="29"/>
  <c r="C97" i="35"/>
  <c r="C141" i="29"/>
  <c r="C104" i="35"/>
  <c r="C148" i="29"/>
  <c r="C113" i="35"/>
  <c r="C157" i="29"/>
  <c r="C121" i="35"/>
  <c r="C165" i="29"/>
  <c r="C129" i="35"/>
  <c r="C173" i="29"/>
  <c r="BM28" i="35"/>
  <c r="BM33" i="29"/>
  <c r="E30" i="35"/>
  <c r="F30" i="35" s="1"/>
  <c r="E35" i="29"/>
  <c r="F35" i="29" s="1"/>
  <c r="B31" i="35"/>
  <c r="E31" i="35"/>
  <c r="F31" i="35" s="1"/>
  <c r="E36" i="29"/>
  <c r="F36" i="29" s="1"/>
  <c r="B32" i="35"/>
  <c r="BM32" i="35" s="1"/>
  <c r="E32" i="35"/>
  <c r="F32" i="35" s="1"/>
  <c r="E37" i="29"/>
  <c r="F37" i="29" s="1"/>
  <c r="BM34" i="35"/>
  <c r="BM39" i="29"/>
  <c r="BM36" i="35"/>
  <c r="BM41" i="29"/>
  <c r="E37" i="35"/>
  <c r="F37" i="35" s="1"/>
  <c r="E42" i="29"/>
  <c r="F42" i="29" s="1"/>
  <c r="BM38" i="35"/>
  <c r="BM44" i="29"/>
  <c r="BM39" i="35"/>
  <c r="BM45" i="29"/>
  <c r="C48" i="29"/>
  <c r="C41" i="35"/>
  <c r="C50" i="29"/>
  <c r="E41" i="35"/>
  <c r="F41" i="35" s="1"/>
  <c r="E50" i="29"/>
  <c r="F50" i="29" s="1"/>
  <c r="C44" i="35"/>
  <c r="C53" i="29"/>
  <c r="E44" i="35"/>
  <c r="F44" i="35" s="1"/>
  <c r="E53" i="29"/>
  <c r="F53" i="29" s="1"/>
  <c r="BM46" i="35"/>
  <c r="BM56" i="29"/>
  <c r="C47" i="35"/>
  <c r="C57" i="29"/>
  <c r="E47" i="35"/>
  <c r="F47" i="35" s="1"/>
  <c r="E57" i="29"/>
  <c r="F57" i="29" s="1"/>
  <c r="C49" i="35"/>
  <c r="C59" i="29"/>
  <c r="E49" i="35"/>
  <c r="F49" i="35" s="1"/>
  <c r="E59" i="29"/>
  <c r="F59" i="29" s="1"/>
  <c r="B50" i="35"/>
  <c r="BM50" i="35" s="1"/>
  <c r="E50" i="35"/>
  <c r="F50" i="35" s="1"/>
  <c r="E60" i="29"/>
  <c r="F60" i="29" s="1"/>
  <c r="BM51" i="35"/>
  <c r="BM61" i="29"/>
  <c r="C52" i="35"/>
  <c r="C63" i="29"/>
  <c r="E52" i="35"/>
  <c r="F52" i="35" s="1"/>
  <c r="E63" i="29"/>
  <c r="F63" i="29" s="1"/>
  <c r="B53" i="35"/>
  <c r="BM53" i="35" s="1"/>
  <c r="E53" i="35"/>
  <c r="F53" i="35" s="1"/>
  <c r="E64" i="29"/>
  <c r="F64" i="29" s="1"/>
  <c r="C56" i="35"/>
  <c r="C67" i="29"/>
  <c r="E56" i="35"/>
  <c r="F56" i="35" s="1"/>
  <c r="E67" i="29"/>
  <c r="F67" i="29" s="1"/>
  <c r="B57" i="35"/>
  <c r="BM57" i="35" s="1"/>
  <c r="E57" i="35"/>
  <c r="F57" i="35" s="1"/>
  <c r="E68" i="29"/>
  <c r="F68" i="29" s="1"/>
  <c r="BM59" i="35"/>
  <c r="BM70" i="29"/>
  <c r="C60" i="35"/>
  <c r="C71" i="29"/>
  <c r="E60" i="35"/>
  <c r="F60" i="35" s="1"/>
  <c r="E71" i="29"/>
  <c r="F71" i="29" s="1"/>
  <c r="B61" i="35"/>
  <c r="BM61" i="35" s="1"/>
  <c r="E61" i="35"/>
  <c r="F61" i="35" s="1"/>
  <c r="E72" i="29"/>
  <c r="F72" i="29" s="1"/>
  <c r="B63" i="35"/>
  <c r="BK63" i="35" s="1"/>
  <c r="B75" i="29"/>
  <c r="BM63" i="35"/>
  <c r="BM75" i="29"/>
  <c r="B64" i="35"/>
  <c r="B76" i="29"/>
  <c r="B65" i="35"/>
  <c r="BM65" i="35" s="1"/>
  <c r="B79" i="29"/>
  <c r="C66" i="35"/>
  <c r="C83" i="29"/>
  <c r="B67" i="35"/>
  <c r="B84" i="29"/>
  <c r="B68" i="35"/>
  <c r="B85" i="29"/>
  <c r="BM68" i="35"/>
  <c r="BM85" i="29"/>
  <c r="BM69" i="35"/>
  <c r="BM86" i="29"/>
  <c r="C71" i="35"/>
  <c r="C90" i="29"/>
  <c r="B72" i="35"/>
  <c r="BM72" i="35" s="1"/>
  <c r="B91" i="29"/>
  <c r="B73" i="35"/>
  <c r="BK73" i="35" s="1"/>
  <c r="B92" i="29"/>
  <c r="BM73" i="35"/>
  <c r="BM92" i="29"/>
  <c r="B74" i="35"/>
  <c r="BM74" i="35" s="1"/>
  <c r="B93" i="29"/>
  <c r="B75" i="35"/>
  <c r="BK75" i="35" s="1"/>
  <c r="B94" i="29"/>
  <c r="BM75" i="35"/>
  <c r="BM94" i="29"/>
  <c r="B76" i="35"/>
  <c r="BK76" i="35" s="1"/>
  <c r="B95" i="29"/>
  <c r="BM76" i="35"/>
  <c r="BM95" i="29"/>
  <c r="BM77" i="35"/>
  <c r="BM96" i="29"/>
  <c r="B78" i="35"/>
  <c r="BM78" i="35" s="1"/>
  <c r="B97" i="29"/>
  <c r="B79" i="35"/>
  <c r="BK79" i="35" s="1"/>
  <c r="B98" i="29"/>
  <c r="C80" i="35"/>
  <c r="C99" i="29"/>
  <c r="B81" i="35"/>
  <c r="BK81" i="35" s="1"/>
  <c r="B100" i="29"/>
  <c r="C82" i="35"/>
  <c r="C101" i="29"/>
  <c r="B84" i="35"/>
  <c r="B126" i="29"/>
  <c r="B85" i="35"/>
  <c r="BM85" i="35" s="1"/>
  <c r="B127" i="29"/>
  <c r="C130" i="29"/>
  <c r="B130" i="29"/>
  <c r="B87" i="35"/>
  <c r="BM87" i="35" s="1"/>
  <c r="B131" i="29"/>
  <c r="BM88" i="35"/>
  <c r="BM132" i="29"/>
  <c r="B90" i="35"/>
  <c r="B134" i="29"/>
  <c r="B91" i="35"/>
  <c r="BM91" i="35" s="1"/>
  <c r="B135" i="29"/>
  <c r="BM92" i="35"/>
  <c r="BM136" i="29"/>
  <c r="B94" i="35"/>
  <c r="BM94" i="35" s="1"/>
  <c r="B138" i="29"/>
  <c r="B95" i="35"/>
  <c r="BK95" i="35" s="1"/>
  <c r="B139" i="29"/>
  <c r="BM95" i="35"/>
  <c r="BM139" i="29"/>
  <c r="B98" i="35"/>
  <c r="BM98" i="35" s="1"/>
  <c r="B142" i="29"/>
  <c r="B99" i="35"/>
  <c r="B143" i="29"/>
  <c r="BM99" i="35"/>
  <c r="BM143" i="29"/>
  <c r="B102" i="35"/>
  <c r="B146" i="29"/>
  <c r="B103" i="35"/>
  <c r="BK103" i="35" s="1"/>
  <c r="B147" i="29"/>
  <c r="BM103" i="35"/>
  <c r="BM147" i="29"/>
  <c r="B105" i="35"/>
  <c r="BK105" i="35" s="1"/>
  <c r="B149" i="29"/>
  <c r="B106" i="35"/>
  <c r="BM106" i="35" s="1"/>
  <c r="B150" i="29"/>
  <c r="B107" i="35"/>
  <c r="BK107" i="35" s="1"/>
  <c r="B151" i="29"/>
  <c r="BM107" i="35"/>
  <c r="BM151" i="29"/>
  <c r="B110" i="35"/>
  <c r="BM110" i="35" s="1"/>
  <c r="B154" i="29"/>
  <c r="B111" i="35"/>
  <c r="BM111" i="35" s="1"/>
  <c r="B155" i="29"/>
  <c r="B114" i="35"/>
  <c r="BM114" i="35" s="1"/>
  <c r="B158" i="29"/>
  <c r="B115" i="35"/>
  <c r="BM115" i="35" s="1"/>
  <c r="B159" i="29"/>
  <c r="B118" i="35"/>
  <c r="BK118" i="35" s="1"/>
  <c r="B162" i="29"/>
  <c r="B119" i="35"/>
  <c r="BK119" i="35" s="1"/>
  <c r="B163" i="29"/>
  <c r="BM119" i="35"/>
  <c r="BM163" i="29"/>
  <c r="BM120" i="35"/>
  <c r="BM164" i="29"/>
  <c r="B122" i="35"/>
  <c r="B166" i="29"/>
  <c r="B123" i="35"/>
  <c r="BM123" i="35" s="1"/>
  <c r="B167" i="29"/>
  <c r="B126" i="35"/>
  <c r="B170" i="29"/>
  <c r="B127" i="35"/>
  <c r="B171" i="29"/>
  <c r="BM127" i="35"/>
  <c r="BM171" i="29"/>
  <c r="B130" i="35"/>
  <c r="B174" i="29"/>
  <c r="B131" i="35"/>
  <c r="BM131" i="35" s="1"/>
  <c r="B175" i="29"/>
  <c r="C133" i="35"/>
  <c r="C177" i="29"/>
  <c r="B134" i="35"/>
  <c r="B178" i="29"/>
  <c r="B135" i="35"/>
  <c r="BM135" i="35" s="1"/>
  <c r="B179" i="29"/>
  <c r="C137" i="35"/>
  <c r="C182" i="29"/>
  <c r="E137" i="35"/>
  <c r="F137" i="35" s="1"/>
  <c r="E182" i="29"/>
  <c r="F182" i="29" s="1"/>
  <c r="B138" i="35"/>
  <c r="BM138" i="35" s="1"/>
  <c r="E138" i="35"/>
  <c r="F138" i="35" s="1"/>
  <c r="E183" i="29"/>
  <c r="F183" i="29" s="1"/>
  <c r="C140" i="35"/>
  <c r="C186" i="29"/>
  <c r="B141" i="35"/>
  <c r="B187" i="29"/>
  <c r="B142" i="35"/>
  <c r="B188" i="29"/>
  <c r="BM143" i="35"/>
  <c r="BM189" i="29"/>
  <c r="C146" i="35"/>
  <c r="C192" i="29"/>
  <c r="B147" i="35"/>
  <c r="BK147" i="35" s="1"/>
  <c r="B193" i="29"/>
  <c r="B148" i="35"/>
  <c r="B194" i="29"/>
  <c r="C149" i="35"/>
  <c r="C197" i="29"/>
  <c r="E151" i="35"/>
  <c r="F151" i="35" s="1"/>
  <c r="E200" i="29"/>
  <c r="F200" i="29" s="1"/>
  <c r="E155" i="35"/>
  <c r="F155" i="35" s="1"/>
  <c r="E204" i="29"/>
  <c r="F204" i="29" s="1"/>
  <c r="E158" i="35"/>
  <c r="F158" i="35" s="1"/>
  <c r="E207" i="29"/>
  <c r="F207" i="29" s="1"/>
  <c r="B159" i="35"/>
  <c r="E159" i="35"/>
  <c r="F159" i="35" s="1"/>
  <c r="E208" i="29"/>
  <c r="F208" i="29" s="1"/>
  <c r="E162" i="35"/>
  <c r="F162" i="35" s="1"/>
  <c r="E211" i="29"/>
  <c r="F211" i="29" s="1"/>
  <c r="E165" i="35"/>
  <c r="F165" i="35" s="1"/>
  <c r="E214" i="29"/>
  <c r="F214" i="29" s="1"/>
  <c r="C167" i="35"/>
  <c r="C216" i="29"/>
  <c r="E167" i="35"/>
  <c r="F167" i="35" s="1"/>
  <c r="E216" i="29"/>
  <c r="F216" i="29" s="1"/>
  <c r="B168" i="35"/>
  <c r="BM168" i="35" s="1"/>
  <c r="E168" i="35"/>
  <c r="F168" i="35" s="1"/>
  <c r="E217" i="29"/>
  <c r="F217" i="29" s="1"/>
  <c r="C171" i="35"/>
  <c r="C220" i="29"/>
  <c r="E171" i="35"/>
  <c r="F171" i="35" s="1"/>
  <c r="E220" i="29"/>
  <c r="F220" i="29" s="1"/>
  <c r="B172" i="35"/>
  <c r="BK172" i="35" s="1"/>
  <c r="B221" i="29"/>
  <c r="E172" i="35"/>
  <c r="F172" i="35" s="1"/>
  <c r="E221" i="29"/>
  <c r="F221" i="29" s="1"/>
  <c r="B173" i="35"/>
  <c r="B222" i="29"/>
  <c r="C175" i="35"/>
  <c r="C224" i="29"/>
  <c r="E175" i="35"/>
  <c r="F175" i="35" s="1"/>
  <c r="E224" i="29"/>
  <c r="F224" i="29" s="1"/>
  <c r="B176" i="35"/>
  <c r="BK176" i="35" s="1"/>
  <c r="B225" i="29"/>
  <c r="E176" i="35"/>
  <c r="F176" i="35" s="1"/>
  <c r="E225" i="29"/>
  <c r="F225" i="29" s="1"/>
  <c r="B177" i="35"/>
  <c r="C6" i="33" s="1"/>
  <c r="D31" i="33" s="1"/>
  <c r="B226" i="29"/>
  <c r="BM177" i="35"/>
  <c r="C47" i="33" s="1"/>
  <c r="D47" i="33" s="1"/>
  <c r="BM226" i="29"/>
  <c r="C178" i="35"/>
  <c r="C227" i="29"/>
  <c r="E178" i="35"/>
  <c r="F178" i="35" s="1"/>
  <c r="E227" i="29"/>
  <c r="F227" i="29" s="1"/>
  <c r="C179" i="35"/>
  <c r="C228" i="29"/>
  <c r="E179" i="35"/>
  <c r="F179" i="35" s="1"/>
  <c r="E228" i="29"/>
  <c r="F228" i="29" s="1"/>
  <c r="B180" i="35"/>
  <c r="BM180" i="35" s="1"/>
  <c r="B229" i="29"/>
  <c r="E180" i="35"/>
  <c r="F180" i="35" s="1"/>
  <c r="E229" i="29"/>
  <c r="F229" i="29" s="1"/>
  <c r="B181" i="35"/>
  <c r="B230" i="29"/>
  <c r="C183" i="35"/>
  <c r="C232" i="29"/>
  <c r="E183" i="35"/>
  <c r="F183" i="35" s="1"/>
  <c r="E232" i="29"/>
  <c r="F232" i="29" s="1"/>
  <c r="B184" i="35"/>
  <c r="B233" i="29"/>
  <c r="E184" i="35"/>
  <c r="F184" i="35" s="1"/>
  <c r="E233" i="29"/>
  <c r="F233" i="29" s="1"/>
  <c r="B185" i="35"/>
  <c r="B234" i="29"/>
  <c r="C191" i="35"/>
  <c r="C240" i="29"/>
  <c r="E191" i="35"/>
  <c r="F191" i="35" s="1"/>
  <c r="E240" i="29"/>
  <c r="F240" i="29" s="1"/>
  <c r="B192" i="35"/>
  <c r="BM192" i="35" s="1"/>
  <c r="B241" i="29"/>
  <c r="E192" i="35"/>
  <c r="F192" i="35" s="1"/>
  <c r="E241" i="29"/>
  <c r="F241" i="29" s="1"/>
  <c r="B193" i="35"/>
  <c r="B242" i="29"/>
  <c r="BM197" i="35"/>
  <c r="BM246" i="29"/>
  <c r="C198" i="35"/>
  <c r="C247" i="29"/>
  <c r="E198" i="35"/>
  <c r="F198" i="35" s="1"/>
  <c r="E247" i="29"/>
  <c r="F247" i="29" s="1"/>
  <c r="B199" i="35"/>
  <c r="B248" i="29"/>
  <c r="BM201" i="35"/>
  <c r="BM285" i="29"/>
  <c r="C202" i="35"/>
  <c r="C286" i="29"/>
  <c r="E202" i="35"/>
  <c r="F202" i="35" s="1"/>
  <c r="E286" i="29"/>
  <c r="F286" i="29" s="1"/>
  <c r="B203" i="35"/>
  <c r="BK203" i="35" s="1"/>
  <c r="B287" i="29"/>
  <c r="BM205" i="35"/>
  <c r="BM289" i="29"/>
  <c r="C290" i="29"/>
  <c r="B206" i="35"/>
  <c r="B291" i="29"/>
  <c r="C296" i="29"/>
  <c r="C297" i="29"/>
  <c r="C303" i="29"/>
  <c r="C310" i="29"/>
  <c r="C311" i="29"/>
  <c r="C318" i="29"/>
  <c r="C319" i="29"/>
  <c r="C211" i="35"/>
  <c r="C328" i="29"/>
  <c r="E211" i="35"/>
  <c r="F211" i="35" s="1"/>
  <c r="E328" i="29"/>
  <c r="F328" i="29" s="1"/>
  <c r="C213" i="35"/>
  <c r="C330" i="29"/>
  <c r="E213" i="35"/>
  <c r="F213" i="35" s="1"/>
  <c r="E330" i="29"/>
  <c r="F330" i="29" s="1"/>
  <c r="B214" i="35"/>
  <c r="BM214" i="35" s="1"/>
  <c r="B331" i="29"/>
  <c r="E214" i="35"/>
  <c r="F214" i="35" s="1"/>
  <c r="E331" i="29"/>
  <c r="F331" i="29" s="1"/>
  <c r="B215" i="35"/>
  <c r="B332" i="29"/>
  <c r="BM219" i="35"/>
  <c r="BM336" i="29"/>
  <c r="B220" i="35"/>
  <c r="BK220" i="35" s="1"/>
  <c r="B337" i="29"/>
  <c r="E220" i="35"/>
  <c r="F220" i="35" s="1"/>
  <c r="E337" i="29"/>
  <c r="F337" i="29" s="1"/>
  <c r="B221" i="35"/>
  <c r="BM221" i="35" s="1"/>
  <c r="B338" i="29"/>
  <c r="C227" i="35"/>
  <c r="C345" i="29"/>
  <c r="E227" i="35"/>
  <c r="F227" i="35" s="1"/>
  <c r="E345" i="29"/>
  <c r="F345" i="29" s="1"/>
  <c r="B228" i="35"/>
  <c r="B346" i="29"/>
  <c r="E228" i="35"/>
  <c r="F228" i="35" s="1"/>
  <c r="E346" i="29"/>
  <c r="F346" i="29" s="1"/>
  <c r="B229" i="35"/>
  <c r="BM229" i="35" s="1"/>
  <c r="B347" i="29"/>
  <c r="C232" i="35"/>
  <c r="C353" i="29"/>
  <c r="E232" i="35"/>
  <c r="F232" i="35" s="1"/>
  <c r="E353" i="29"/>
  <c r="F353" i="29" s="1"/>
  <c r="B233" i="35"/>
  <c r="B354" i="29"/>
  <c r="E233" i="35"/>
  <c r="F233" i="35" s="1"/>
  <c r="E354" i="29"/>
  <c r="F354" i="29" s="1"/>
  <c r="B234" i="35"/>
  <c r="BK234" i="35" s="1"/>
  <c r="B355" i="29"/>
  <c r="BM237" i="35"/>
  <c r="BM358" i="29"/>
  <c r="C238" i="35"/>
  <c r="C359" i="29"/>
  <c r="E238" i="35"/>
  <c r="F238" i="35" s="1"/>
  <c r="E359" i="29"/>
  <c r="F359" i="29" s="1"/>
  <c r="B239" i="35"/>
  <c r="B360" i="29"/>
  <c r="E239" i="35"/>
  <c r="F239" i="35" s="1"/>
  <c r="E360" i="29"/>
  <c r="F360" i="29" s="1"/>
  <c r="B240" i="35"/>
  <c r="B361" i="29"/>
  <c r="C246" i="35"/>
  <c r="C367" i="29"/>
  <c r="E246" i="35"/>
  <c r="F246" i="35" s="1"/>
  <c r="E367" i="29"/>
  <c r="F367" i="29" s="1"/>
  <c r="B247" i="35"/>
  <c r="B368" i="29"/>
  <c r="E247" i="35"/>
  <c r="F247" i="35" s="1"/>
  <c r="E368" i="29"/>
  <c r="F368" i="29" s="1"/>
  <c r="B248" i="35"/>
  <c r="BM248" i="35" s="1"/>
  <c r="B369" i="29"/>
  <c r="C253" i="35"/>
  <c r="C374" i="29"/>
  <c r="E253" i="35"/>
  <c r="F253" i="35" s="1"/>
  <c r="E374" i="29"/>
  <c r="F374" i="29" s="1"/>
  <c r="B254" i="35"/>
  <c r="B375" i="29"/>
  <c r="E254" i="35"/>
  <c r="F254" i="35" s="1"/>
  <c r="E375" i="29"/>
  <c r="F375" i="29" s="1"/>
  <c r="B255" i="35"/>
  <c r="B376" i="29"/>
  <c r="E255" i="35"/>
  <c r="F255" i="35" s="1"/>
  <c r="E376" i="29"/>
  <c r="F376" i="29" s="1"/>
  <c r="C257" i="35"/>
  <c r="C378" i="29"/>
  <c r="E257" i="35"/>
  <c r="F257" i="35" s="1"/>
  <c r="E378" i="29"/>
  <c r="F378" i="29" s="1"/>
  <c r="C259" i="35"/>
  <c r="C380" i="29"/>
  <c r="E259" i="35"/>
  <c r="F259" i="35" s="1"/>
  <c r="E380" i="29"/>
  <c r="F380" i="29" s="1"/>
  <c r="B260" i="35"/>
  <c r="B381" i="29"/>
  <c r="E260" i="35"/>
  <c r="F260" i="35" s="1"/>
  <c r="E381" i="29"/>
  <c r="F381" i="29" s="1"/>
  <c r="B261" i="35"/>
  <c r="BM261" i="35" s="1"/>
  <c r="B382" i="29"/>
  <c r="E261" i="35"/>
  <c r="F261" i="35" s="1"/>
  <c r="E382" i="29"/>
  <c r="F382" i="29" s="1"/>
  <c r="B262" i="35"/>
  <c r="B383" i="29"/>
  <c r="BM267" i="35"/>
  <c r="BM388" i="29"/>
  <c r="C268" i="35"/>
  <c r="C389" i="29"/>
  <c r="E268" i="35"/>
  <c r="F268" i="35" s="1"/>
  <c r="E389" i="29"/>
  <c r="F389" i="29" s="1"/>
  <c r="B269" i="35"/>
  <c r="BM269" i="35" s="1"/>
  <c r="B390" i="29"/>
  <c r="E269" i="35"/>
  <c r="F269" i="35" s="1"/>
  <c r="E390" i="29"/>
  <c r="F390" i="29" s="1"/>
  <c r="B270" i="35"/>
  <c r="B391" i="29"/>
  <c r="B273" i="35"/>
  <c r="BK273" i="35" s="1"/>
  <c r="B396" i="29"/>
  <c r="E273" i="35"/>
  <c r="F273" i="35" s="1"/>
  <c r="E396" i="29"/>
  <c r="F396" i="29" s="1"/>
  <c r="B274" i="35"/>
  <c r="B409" i="29"/>
  <c r="E274" i="35"/>
  <c r="F274" i="35" s="1"/>
  <c r="E409" i="29"/>
  <c r="F409" i="29" s="1"/>
  <c r="B275" i="35"/>
  <c r="B410" i="29"/>
  <c r="E275" i="35"/>
  <c r="F275" i="35" s="1"/>
  <c r="E410" i="29"/>
  <c r="F410" i="29" s="1"/>
  <c r="B276" i="35"/>
  <c r="B412" i="29"/>
  <c r="BM277" i="35"/>
  <c r="BM414" i="29"/>
  <c r="BM278" i="35"/>
  <c r="BM415" i="29"/>
  <c r="C279" i="35"/>
  <c r="C416" i="29"/>
  <c r="E279" i="35"/>
  <c r="F279" i="35" s="1"/>
  <c r="E416" i="29"/>
  <c r="F416" i="29" s="1"/>
  <c r="B280" i="35"/>
  <c r="B417" i="29"/>
  <c r="BM283" i="35"/>
  <c r="BM420" i="29"/>
  <c r="BM284" i="35"/>
  <c r="BM421" i="29"/>
  <c r="C285" i="35"/>
  <c r="C422" i="29"/>
  <c r="E285" i="35"/>
  <c r="F285" i="35" s="1"/>
  <c r="E422" i="29"/>
  <c r="F422" i="29" s="1"/>
  <c r="B286" i="35"/>
  <c r="B423" i="29"/>
  <c r="E286" i="35"/>
  <c r="F286" i="35" s="1"/>
  <c r="E423" i="29"/>
  <c r="F423" i="29" s="1"/>
  <c r="B287" i="35"/>
  <c r="B424" i="29"/>
  <c r="B288" i="35"/>
  <c r="B431" i="29"/>
  <c r="BM290" i="35"/>
  <c r="BM433" i="29"/>
  <c r="C436" i="29"/>
  <c r="B436" i="29"/>
  <c r="B292" i="35"/>
  <c r="B437" i="29"/>
  <c r="C297" i="35"/>
  <c r="C442" i="29"/>
  <c r="E297" i="35"/>
  <c r="F297" i="35" s="1"/>
  <c r="E442" i="29"/>
  <c r="F442" i="29" s="1"/>
  <c r="B298" i="35"/>
  <c r="B443" i="29"/>
  <c r="E298" i="35"/>
  <c r="F298" i="35" s="1"/>
  <c r="E443" i="29"/>
  <c r="F443" i="29" s="1"/>
  <c r="BM302" i="35"/>
  <c r="BM448" i="29"/>
  <c r="C303" i="35"/>
  <c r="C449" i="29"/>
  <c r="E303" i="35"/>
  <c r="F303" i="35" s="1"/>
  <c r="E449" i="29"/>
  <c r="F449" i="29" s="1"/>
  <c r="B304" i="35"/>
  <c r="B450" i="29"/>
  <c r="BM305" i="35"/>
  <c r="BM452" i="29"/>
  <c r="BM306" i="35"/>
  <c r="BM453" i="29"/>
  <c r="C256" i="35"/>
  <c r="C377" i="29"/>
  <c r="B35" i="29"/>
  <c r="B37" i="29"/>
  <c r="B43" i="29"/>
  <c r="B49" i="29"/>
  <c r="B51" i="29"/>
  <c r="B53" i="29"/>
  <c r="B60" i="29"/>
  <c r="B62" i="29"/>
  <c r="B64" i="29"/>
  <c r="B68" i="29"/>
  <c r="B72" i="29"/>
  <c r="E76" i="29"/>
  <c r="F76" i="29" s="1"/>
  <c r="E79" i="29"/>
  <c r="F79" i="29" s="1"/>
  <c r="E84" i="29"/>
  <c r="F84" i="29" s="1"/>
  <c r="E86" i="29"/>
  <c r="F86" i="29" s="1"/>
  <c r="E90" i="29"/>
  <c r="F90" i="29" s="1"/>
  <c r="E92" i="29"/>
  <c r="F92" i="29" s="1"/>
  <c r="E94" i="29"/>
  <c r="F94" i="29" s="1"/>
  <c r="E96" i="29"/>
  <c r="F96" i="29" s="1"/>
  <c r="E98" i="29"/>
  <c r="F98" i="29" s="1"/>
  <c r="E100" i="29"/>
  <c r="F100" i="29" s="1"/>
  <c r="E126" i="29"/>
  <c r="F126" i="29" s="1"/>
  <c r="E132" i="29"/>
  <c r="F132" i="29" s="1"/>
  <c r="E134" i="29"/>
  <c r="F134" i="29" s="1"/>
  <c r="E136" i="29"/>
  <c r="F136" i="29" s="1"/>
  <c r="E138" i="29"/>
  <c r="F138" i="29" s="1"/>
  <c r="E140" i="29"/>
  <c r="F140" i="29" s="1"/>
  <c r="E142" i="29"/>
  <c r="F142" i="29" s="1"/>
  <c r="E144" i="29"/>
  <c r="F144" i="29" s="1"/>
  <c r="E146" i="29"/>
  <c r="F146" i="29" s="1"/>
  <c r="E148" i="29"/>
  <c r="F148" i="29" s="1"/>
  <c r="E150" i="29"/>
  <c r="F150" i="29" s="1"/>
  <c r="E152" i="29"/>
  <c r="F152" i="29" s="1"/>
  <c r="E154" i="29"/>
  <c r="F154" i="29" s="1"/>
  <c r="E156" i="29"/>
  <c r="F156" i="29" s="1"/>
  <c r="E158" i="29"/>
  <c r="F158" i="29" s="1"/>
  <c r="E160" i="29"/>
  <c r="F160" i="29" s="1"/>
  <c r="E162" i="29"/>
  <c r="F162" i="29" s="1"/>
  <c r="E164" i="29"/>
  <c r="F164" i="29" s="1"/>
  <c r="E166" i="29"/>
  <c r="F166" i="29" s="1"/>
  <c r="E168" i="29"/>
  <c r="F168" i="29" s="1"/>
  <c r="E170" i="29"/>
  <c r="F170" i="29" s="1"/>
  <c r="E172" i="29"/>
  <c r="F172" i="29" s="1"/>
  <c r="E174" i="29"/>
  <c r="F174" i="29" s="1"/>
  <c r="E176" i="29"/>
  <c r="F176" i="29" s="1"/>
  <c r="E178" i="29"/>
  <c r="F178" i="29" s="1"/>
  <c r="B183" i="29"/>
  <c r="E185" i="29"/>
  <c r="F185" i="29" s="1"/>
  <c r="E187" i="29"/>
  <c r="F187" i="29" s="1"/>
  <c r="E189" i="29"/>
  <c r="F189" i="29" s="1"/>
  <c r="E191" i="29"/>
  <c r="F191" i="29" s="1"/>
  <c r="E193" i="29"/>
  <c r="F193" i="29" s="1"/>
  <c r="B199" i="29"/>
  <c r="B201" i="29"/>
  <c r="B205" i="29"/>
  <c r="B207" i="29"/>
  <c r="B209" i="29"/>
  <c r="B211" i="29"/>
  <c r="B217" i="29"/>
  <c r="BM31" i="35"/>
  <c r="BM36" i="29"/>
  <c r="C33" i="35"/>
  <c r="C38" i="29"/>
  <c r="E33" i="35"/>
  <c r="F33" i="35" s="1"/>
  <c r="E38" i="29"/>
  <c r="F38" i="29" s="1"/>
  <c r="B34" i="35"/>
  <c r="BK34" i="35" s="1"/>
  <c r="E34" i="35"/>
  <c r="F34" i="35" s="1"/>
  <c r="E39" i="29"/>
  <c r="F39" i="29" s="1"/>
  <c r="C35" i="35"/>
  <c r="C40" i="29"/>
  <c r="E35" i="35"/>
  <c r="F35" i="35" s="1"/>
  <c r="E40" i="29"/>
  <c r="F40" i="29" s="1"/>
  <c r="B36" i="35"/>
  <c r="E36" i="35"/>
  <c r="F36" i="35" s="1"/>
  <c r="E41" i="29"/>
  <c r="F41" i="29" s="1"/>
  <c r="BM37" i="35"/>
  <c r="BM42" i="29"/>
  <c r="B38" i="35"/>
  <c r="E38" i="35"/>
  <c r="F38" i="35" s="1"/>
  <c r="E44" i="29"/>
  <c r="F44" i="29" s="1"/>
  <c r="B39" i="35"/>
  <c r="E39" i="35"/>
  <c r="F39" i="35" s="1"/>
  <c r="E45" i="29"/>
  <c r="F45" i="29" s="1"/>
  <c r="B40" i="35"/>
  <c r="BM40" i="35" s="1"/>
  <c r="E40" i="35"/>
  <c r="F40" i="35" s="1"/>
  <c r="E47" i="29"/>
  <c r="F47" i="29" s="1"/>
  <c r="BM41" i="35"/>
  <c r="BM50" i="29"/>
  <c r="E42" i="35"/>
  <c r="F42" i="35" s="1"/>
  <c r="E51" i="29"/>
  <c r="F51" i="29" s="1"/>
  <c r="B43" i="35"/>
  <c r="BM43" i="35" s="1"/>
  <c r="E43" i="35"/>
  <c r="F43" i="35" s="1"/>
  <c r="E52" i="29"/>
  <c r="F52" i="29" s="1"/>
  <c r="BM45" i="35"/>
  <c r="BM54" i="29"/>
  <c r="C55" i="29"/>
  <c r="B46" i="35"/>
  <c r="BK46" i="35" s="1"/>
  <c r="E46" i="35"/>
  <c r="F46" i="35" s="1"/>
  <c r="E56" i="29"/>
  <c r="F56" i="29" s="1"/>
  <c r="B48" i="35"/>
  <c r="BM48" i="35" s="1"/>
  <c r="E48" i="35"/>
  <c r="F48" i="35" s="1"/>
  <c r="E58" i="29"/>
  <c r="F58" i="29" s="1"/>
  <c r="E51" i="35"/>
  <c r="F51" i="35" s="1"/>
  <c r="E61" i="29"/>
  <c r="F61" i="29" s="1"/>
  <c r="E54" i="35"/>
  <c r="F54" i="35" s="1"/>
  <c r="E65" i="29"/>
  <c r="F65" i="29" s="1"/>
  <c r="B55" i="35"/>
  <c r="BM55" i="35" s="1"/>
  <c r="E55" i="35"/>
  <c r="F55" i="35" s="1"/>
  <c r="E66" i="29"/>
  <c r="F66" i="29" s="1"/>
  <c r="E58" i="35"/>
  <c r="F58" i="35" s="1"/>
  <c r="E69" i="29"/>
  <c r="F69" i="29" s="1"/>
  <c r="B59" i="35"/>
  <c r="E59" i="35"/>
  <c r="F59" i="35" s="1"/>
  <c r="E70" i="29"/>
  <c r="F70" i="29" s="1"/>
  <c r="E62" i="35"/>
  <c r="F62" i="35" s="1"/>
  <c r="E73" i="29"/>
  <c r="F73" i="29" s="1"/>
  <c r="BM64" i="35"/>
  <c r="BM76" i="29"/>
  <c r="B66" i="35"/>
  <c r="B83" i="29"/>
  <c r="BM66" i="35"/>
  <c r="BM83" i="29"/>
  <c r="BM67" i="35"/>
  <c r="BM84" i="29"/>
  <c r="B69" i="35"/>
  <c r="B86" i="29"/>
  <c r="C87" i="29"/>
  <c r="B87" i="29"/>
  <c r="C88" i="29"/>
  <c r="B88" i="29"/>
  <c r="B70" i="35"/>
  <c r="BM70" i="35" s="1"/>
  <c r="B89" i="29"/>
  <c r="B71" i="35"/>
  <c r="BM71" i="35" s="1"/>
  <c r="B90" i="29"/>
  <c r="B77" i="35"/>
  <c r="BK77" i="35" s="1"/>
  <c r="B96" i="29"/>
  <c r="BM79" i="35"/>
  <c r="BM98" i="29"/>
  <c r="B80" i="35"/>
  <c r="BK80" i="35" s="1"/>
  <c r="B99" i="29"/>
  <c r="BM80" i="35"/>
  <c r="BM99" i="29"/>
  <c r="BM81" i="35"/>
  <c r="BM100" i="29"/>
  <c r="B82" i="35"/>
  <c r="BK82" i="35" s="1"/>
  <c r="B101" i="29"/>
  <c r="BM82" i="35"/>
  <c r="BM101" i="29"/>
  <c r="B83" i="35"/>
  <c r="BM83" i="35" s="1"/>
  <c r="B125" i="29"/>
  <c r="BM84" i="35"/>
  <c r="BM126" i="29"/>
  <c r="C128" i="29"/>
  <c r="B86" i="35"/>
  <c r="BM86" i="35" s="1"/>
  <c r="B129" i="29"/>
  <c r="C87" i="35"/>
  <c r="C131" i="29"/>
  <c r="B88" i="35"/>
  <c r="B132" i="29"/>
  <c r="B89" i="35"/>
  <c r="BM89" i="35" s="1"/>
  <c r="B133" i="29"/>
  <c r="BM90" i="35"/>
  <c r="BM134" i="29"/>
  <c r="C91" i="35"/>
  <c r="C135" i="29"/>
  <c r="B92" i="35"/>
  <c r="B136" i="29"/>
  <c r="B93" i="35"/>
  <c r="BM93" i="35" s="1"/>
  <c r="B137" i="29"/>
  <c r="C95" i="35"/>
  <c r="C139" i="29"/>
  <c r="B96" i="35"/>
  <c r="BM96" i="35" s="1"/>
  <c r="B140" i="29"/>
  <c r="B97" i="35"/>
  <c r="BM97" i="35" s="1"/>
  <c r="B141" i="29"/>
  <c r="C99" i="35"/>
  <c r="C143" i="29"/>
  <c r="B100" i="35"/>
  <c r="BM100" i="35" s="1"/>
  <c r="B144" i="29"/>
  <c r="B101" i="35"/>
  <c r="BM101" i="35" s="1"/>
  <c r="B145" i="29"/>
  <c r="BM102" i="35"/>
  <c r="BM146" i="29"/>
  <c r="C103" i="35"/>
  <c r="C147" i="29"/>
  <c r="B104" i="35"/>
  <c r="BM104" i="35" s="1"/>
  <c r="B148" i="29"/>
  <c r="BM105" i="35"/>
  <c r="BM149" i="29"/>
  <c r="C107" i="35"/>
  <c r="C151" i="29"/>
  <c r="B108" i="35"/>
  <c r="BM108" i="35" s="1"/>
  <c r="B152" i="29"/>
  <c r="B109" i="35"/>
  <c r="BM109" i="35" s="1"/>
  <c r="B153" i="29"/>
  <c r="C111" i="35"/>
  <c r="C155" i="29"/>
  <c r="B112" i="35"/>
  <c r="BM112" i="35" s="1"/>
  <c r="B156" i="29"/>
  <c r="B113" i="35"/>
  <c r="B157" i="29"/>
  <c r="BM113" i="35"/>
  <c r="BM157" i="29"/>
  <c r="C115" i="35"/>
  <c r="C159" i="29"/>
  <c r="B116" i="35"/>
  <c r="BM116" i="35" s="1"/>
  <c r="B160" i="29"/>
  <c r="B117" i="35"/>
  <c r="BM117" i="35" s="1"/>
  <c r="B161" i="29"/>
  <c r="C119" i="35"/>
  <c r="C163" i="29"/>
  <c r="B120" i="35"/>
  <c r="B164" i="29"/>
  <c r="B121" i="35"/>
  <c r="BK121" i="35" s="1"/>
  <c r="B165" i="29"/>
  <c r="BM121" i="35"/>
  <c r="BM165" i="29"/>
  <c r="C123" i="35"/>
  <c r="C167" i="29"/>
  <c r="B124" i="35"/>
  <c r="B168" i="29"/>
  <c r="B125" i="35"/>
  <c r="B169" i="29"/>
  <c r="BM125" i="35"/>
  <c r="BM169" i="29"/>
  <c r="C127" i="35"/>
  <c r="C171" i="29"/>
  <c r="B128" i="35"/>
  <c r="B172" i="29"/>
  <c r="B129" i="35"/>
  <c r="BM129" i="35" s="1"/>
  <c r="B173" i="29"/>
  <c r="C131" i="35"/>
  <c r="C175" i="29"/>
  <c r="B132" i="35"/>
  <c r="B176" i="29"/>
  <c r="B133" i="35"/>
  <c r="BM133" i="35" s="1"/>
  <c r="B177" i="29"/>
  <c r="C135" i="35"/>
  <c r="C179" i="29"/>
  <c r="B136" i="35"/>
  <c r="BM136" i="35" s="1"/>
  <c r="E136" i="35"/>
  <c r="F136" i="35" s="1"/>
  <c r="E181" i="29"/>
  <c r="F181" i="29" s="1"/>
  <c r="B139" i="35"/>
  <c r="BM139" i="35" s="1"/>
  <c r="B185" i="29"/>
  <c r="B140" i="35"/>
  <c r="B186" i="29"/>
  <c r="BM140" i="35"/>
  <c r="BM186" i="29"/>
  <c r="BM141" i="35"/>
  <c r="BM187" i="29"/>
  <c r="C142" i="35"/>
  <c r="C188" i="29"/>
  <c r="B143" i="35"/>
  <c r="B189" i="29"/>
  <c r="B144" i="35"/>
  <c r="B190" i="29"/>
  <c r="B145" i="35"/>
  <c r="BM145" i="35" s="1"/>
  <c r="B191" i="29"/>
  <c r="B146" i="35"/>
  <c r="B192" i="29"/>
  <c r="BM147" i="35"/>
  <c r="BM193" i="29"/>
  <c r="C196" i="29"/>
  <c r="B149" i="35"/>
  <c r="B197" i="29"/>
  <c r="BM149" i="35"/>
  <c r="BM197" i="29"/>
  <c r="C198" i="29"/>
  <c r="C150" i="35"/>
  <c r="C199" i="29"/>
  <c r="E150" i="35"/>
  <c r="F150" i="35" s="1"/>
  <c r="E199" i="29"/>
  <c r="F199" i="29" s="1"/>
  <c r="C152" i="35"/>
  <c r="C201" i="29"/>
  <c r="E152" i="35"/>
  <c r="F152" i="35" s="1"/>
  <c r="E201" i="29"/>
  <c r="F201" i="29" s="1"/>
  <c r="B153" i="35"/>
  <c r="E153" i="35"/>
  <c r="F153" i="35" s="1"/>
  <c r="E202" i="29"/>
  <c r="F202" i="29" s="1"/>
  <c r="B154" i="35"/>
  <c r="BM154" i="35" s="1"/>
  <c r="E154" i="35"/>
  <c r="F154" i="35" s="1"/>
  <c r="E203" i="29"/>
  <c r="F203" i="29" s="1"/>
  <c r="BM155" i="35"/>
  <c r="BM204" i="29"/>
  <c r="C156" i="35"/>
  <c r="C205" i="29"/>
  <c r="E156" i="35"/>
  <c r="F156" i="35" s="1"/>
  <c r="E205" i="29"/>
  <c r="F205" i="29" s="1"/>
  <c r="B157" i="35"/>
  <c r="E157" i="35"/>
  <c r="F157" i="35" s="1"/>
  <c r="E206" i="29"/>
  <c r="F206" i="29" s="1"/>
  <c r="C160" i="35"/>
  <c r="C209" i="29"/>
  <c r="E160" i="35"/>
  <c r="F160" i="35" s="1"/>
  <c r="E209" i="29"/>
  <c r="F209" i="29" s="1"/>
  <c r="B161" i="35"/>
  <c r="E161" i="35"/>
  <c r="F161" i="35" s="1"/>
  <c r="E210" i="29"/>
  <c r="F210" i="29" s="1"/>
  <c r="BM162" i="35"/>
  <c r="BM211" i="29"/>
  <c r="C163" i="35"/>
  <c r="C212" i="29"/>
  <c r="E163" i="35"/>
  <c r="F163" i="35" s="1"/>
  <c r="E212" i="29"/>
  <c r="F212" i="29" s="1"/>
  <c r="B164" i="35"/>
  <c r="BK164" i="35" s="1"/>
  <c r="E164" i="35"/>
  <c r="F164" i="35" s="1"/>
  <c r="E213" i="29"/>
  <c r="F213" i="29" s="1"/>
  <c r="BM165" i="35"/>
  <c r="BM214" i="29"/>
  <c r="B166" i="35"/>
  <c r="BM166" i="35" s="1"/>
  <c r="E166" i="35"/>
  <c r="F166" i="35" s="1"/>
  <c r="E215" i="29"/>
  <c r="F215" i="29" s="1"/>
  <c r="E169" i="35"/>
  <c r="F169" i="35" s="1"/>
  <c r="E218" i="29"/>
  <c r="F218" i="29" s="1"/>
  <c r="B170" i="35"/>
  <c r="BM170" i="35" s="1"/>
  <c r="E170" i="35"/>
  <c r="F170" i="35" s="1"/>
  <c r="E219" i="29"/>
  <c r="F219" i="29" s="1"/>
  <c r="E173" i="35"/>
  <c r="F173" i="35" s="1"/>
  <c r="E222" i="29"/>
  <c r="F222" i="29" s="1"/>
  <c r="B174" i="35"/>
  <c r="BM174" i="35" s="1"/>
  <c r="B223" i="29"/>
  <c r="E174" i="35"/>
  <c r="F174" i="35" s="1"/>
  <c r="E223" i="29"/>
  <c r="F223" i="29" s="1"/>
  <c r="B175" i="35"/>
  <c r="B224" i="29"/>
  <c r="E177" i="35"/>
  <c r="E226" i="29"/>
  <c r="F226" i="29" s="1"/>
  <c r="B178" i="35"/>
  <c r="BM178" i="35" s="1"/>
  <c r="B227" i="29"/>
  <c r="B179" i="35"/>
  <c r="B228" i="29"/>
  <c r="E181" i="35"/>
  <c r="F181" i="35" s="1"/>
  <c r="E230" i="29"/>
  <c r="F230" i="29" s="1"/>
  <c r="B182" i="35"/>
  <c r="BM182" i="35" s="1"/>
  <c r="B231" i="29"/>
  <c r="E182" i="35"/>
  <c r="F182" i="35" s="1"/>
  <c r="E231" i="29"/>
  <c r="F231" i="29" s="1"/>
  <c r="C187" i="35"/>
  <c r="C236" i="29"/>
  <c r="E187" i="35"/>
  <c r="F187" i="35" s="1"/>
  <c r="E236" i="29"/>
  <c r="F236" i="29" s="1"/>
  <c r="B188" i="35"/>
  <c r="BM188" i="35" s="1"/>
  <c r="B237" i="29"/>
  <c r="E188" i="35"/>
  <c r="F188" i="35" s="1"/>
  <c r="E237" i="29"/>
  <c r="F237" i="29" s="1"/>
  <c r="B189" i="35"/>
  <c r="B238" i="29"/>
  <c r="C195" i="35"/>
  <c r="C244" i="29"/>
  <c r="E195" i="35"/>
  <c r="F195" i="35" s="1"/>
  <c r="E244" i="29"/>
  <c r="F244" i="29" s="1"/>
  <c r="B196" i="35"/>
  <c r="BM196" i="35" s="1"/>
  <c r="B245" i="29"/>
  <c r="E196" i="35"/>
  <c r="F196" i="35" s="1"/>
  <c r="E245" i="29"/>
  <c r="F245" i="29" s="1"/>
  <c r="B197" i="35"/>
  <c r="B246" i="29"/>
  <c r="C250" i="29"/>
  <c r="C252" i="29"/>
  <c r="C274" i="29"/>
  <c r="C276" i="29"/>
  <c r="C277" i="29"/>
  <c r="C278" i="29"/>
  <c r="C281" i="29"/>
  <c r="C284" i="29"/>
  <c r="B201" i="35"/>
  <c r="BK201" i="35" s="1"/>
  <c r="B285" i="29"/>
  <c r="BM203" i="35"/>
  <c r="BM287" i="29"/>
  <c r="C204" i="35"/>
  <c r="C288" i="29"/>
  <c r="E204" i="35"/>
  <c r="F204" i="35" s="1"/>
  <c r="E288" i="29"/>
  <c r="F288" i="29" s="1"/>
  <c r="B205" i="35"/>
  <c r="B289" i="29"/>
  <c r="BM206" i="35"/>
  <c r="BM291" i="29"/>
  <c r="C292" i="29"/>
  <c r="C293" i="29"/>
  <c r="C300" i="29"/>
  <c r="C306" i="29"/>
  <c r="C307" i="29"/>
  <c r="C314" i="29"/>
  <c r="C315" i="29"/>
  <c r="BM207" i="35"/>
  <c r="BM322" i="29"/>
  <c r="C208" i="35"/>
  <c r="C323" i="29"/>
  <c r="E208" i="35"/>
  <c r="F208" i="35" s="1"/>
  <c r="E323" i="29"/>
  <c r="F323" i="29" s="1"/>
  <c r="B209" i="35"/>
  <c r="B324" i="29"/>
  <c r="C217" i="35"/>
  <c r="C334" i="29"/>
  <c r="E217" i="35"/>
  <c r="F217" i="35" s="1"/>
  <c r="E334" i="29"/>
  <c r="F334" i="29" s="1"/>
  <c r="B218" i="35"/>
  <c r="BM218" i="35" s="1"/>
  <c r="B335" i="29"/>
  <c r="E218" i="35"/>
  <c r="F218" i="35" s="1"/>
  <c r="E335" i="29"/>
  <c r="F335" i="29" s="1"/>
  <c r="B219" i="35"/>
  <c r="BK219" i="35" s="1"/>
  <c r="B336" i="29"/>
  <c r="C222" i="35"/>
  <c r="C340" i="29"/>
  <c r="E222" i="35"/>
  <c r="F222" i="35" s="1"/>
  <c r="E340" i="29"/>
  <c r="F340" i="29" s="1"/>
  <c r="B223" i="35"/>
  <c r="BM223" i="35" s="1"/>
  <c r="B341" i="29"/>
  <c r="E223" i="35"/>
  <c r="F223" i="35" s="1"/>
  <c r="E341" i="29"/>
  <c r="F341" i="29" s="1"/>
  <c r="B224" i="35"/>
  <c r="BM224" i="35" s="1"/>
  <c r="B342" i="29"/>
  <c r="C350" i="29"/>
  <c r="B350" i="29"/>
  <c r="B230" i="35"/>
  <c r="BK230" i="35" s="1"/>
  <c r="B351" i="29"/>
  <c r="BM234" i="35"/>
  <c r="BM355" i="29"/>
  <c r="C235" i="35"/>
  <c r="C356" i="29"/>
  <c r="E235" i="35"/>
  <c r="F235" i="35" s="1"/>
  <c r="E356" i="29"/>
  <c r="F356" i="29" s="1"/>
  <c r="B236" i="35"/>
  <c r="BM236" i="35" s="1"/>
  <c r="B357" i="29"/>
  <c r="E236" i="35"/>
  <c r="F236" i="35" s="1"/>
  <c r="E357" i="29"/>
  <c r="F357" i="29" s="1"/>
  <c r="B237" i="35"/>
  <c r="B358" i="29"/>
  <c r="BM240" i="35"/>
  <c r="BM361" i="29"/>
  <c r="C242" i="35"/>
  <c r="C363" i="29"/>
  <c r="E242" i="35"/>
  <c r="F242" i="35" s="1"/>
  <c r="E363" i="29"/>
  <c r="F363" i="29" s="1"/>
  <c r="B243" i="35"/>
  <c r="B364" i="29"/>
  <c r="E243" i="35"/>
  <c r="F243" i="35" s="1"/>
  <c r="E364" i="29"/>
  <c r="F364" i="29" s="1"/>
  <c r="B244" i="35"/>
  <c r="BM244" i="35" s="1"/>
  <c r="B365" i="29"/>
  <c r="C250" i="35"/>
  <c r="C371" i="29"/>
  <c r="E250" i="35"/>
  <c r="F250" i="35" s="1"/>
  <c r="E371" i="29"/>
  <c r="F371" i="29" s="1"/>
  <c r="B251" i="35"/>
  <c r="B372" i="29"/>
  <c r="BM262" i="35"/>
  <c r="BM383" i="29"/>
  <c r="B263" i="35"/>
  <c r="BK263" i="35" s="1"/>
  <c r="B384" i="29"/>
  <c r="E263" i="35"/>
  <c r="F263" i="35" s="1"/>
  <c r="E384" i="29"/>
  <c r="F384" i="29" s="1"/>
  <c r="C264" i="35"/>
  <c r="C385" i="29"/>
  <c r="E264" i="35"/>
  <c r="F264" i="35" s="1"/>
  <c r="E385" i="29"/>
  <c r="F385" i="29" s="1"/>
  <c r="C266" i="35"/>
  <c r="C387" i="29"/>
  <c r="E266" i="35"/>
  <c r="F266" i="35" s="1"/>
  <c r="E387" i="29"/>
  <c r="F387" i="29" s="1"/>
  <c r="B267" i="35"/>
  <c r="BK267" i="35" s="1"/>
  <c r="B388" i="29"/>
  <c r="C271" i="35"/>
  <c r="C393" i="29"/>
  <c r="E271" i="35"/>
  <c r="F271" i="35" s="1"/>
  <c r="E393" i="29"/>
  <c r="F393" i="29" s="1"/>
  <c r="C394" i="29"/>
  <c r="B394" i="29"/>
  <c r="B272" i="35"/>
  <c r="B395" i="29"/>
  <c r="BM276" i="35"/>
  <c r="BM412" i="29"/>
  <c r="B277" i="35"/>
  <c r="B414" i="29"/>
  <c r="BM280" i="35"/>
  <c r="BM417" i="29"/>
  <c r="BM281" i="35"/>
  <c r="BM418" i="29"/>
  <c r="C282" i="35"/>
  <c r="C419" i="29"/>
  <c r="E282" i="35"/>
  <c r="F282" i="35" s="1"/>
  <c r="E419" i="29"/>
  <c r="F419" i="29" s="1"/>
  <c r="B283" i="35"/>
  <c r="B420" i="29"/>
  <c r="BM287" i="35"/>
  <c r="BM424" i="29"/>
  <c r="BM288" i="35"/>
  <c r="BM431" i="29"/>
  <c r="C289" i="35"/>
  <c r="C432" i="29"/>
  <c r="E289" i="35"/>
  <c r="F289" i="35" s="1"/>
  <c r="E432" i="29"/>
  <c r="F432" i="29" s="1"/>
  <c r="B290" i="35"/>
  <c r="B433" i="29"/>
  <c r="BM293" i="35"/>
  <c r="BM438" i="29"/>
  <c r="C294" i="35"/>
  <c r="C439" i="29"/>
  <c r="E294" i="35"/>
  <c r="F294" i="35" s="1"/>
  <c r="E439" i="29"/>
  <c r="F439" i="29" s="1"/>
  <c r="B295" i="35"/>
  <c r="BM295" i="35" s="1"/>
  <c r="B440" i="29"/>
  <c r="E295" i="35"/>
  <c r="F295" i="35" s="1"/>
  <c r="E440" i="29"/>
  <c r="F440" i="29" s="1"/>
  <c r="B296" i="35"/>
  <c r="B441" i="29"/>
  <c r="C299" i="35"/>
  <c r="C445" i="29"/>
  <c r="E299" i="35"/>
  <c r="F299" i="35" s="1"/>
  <c r="E445" i="29"/>
  <c r="F445" i="29" s="1"/>
  <c r="B300" i="35"/>
  <c r="B446" i="29"/>
  <c r="E300" i="35"/>
  <c r="F300" i="35" s="1"/>
  <c r="E446" i="29"/>
  <c r="F446" i="29" s="1"/>
  <c r="B301" i="35"/>
  <c r="B447" i="29"/>
  <c r="BM304" i="35"/>
  <c r="BM450" i="29"/>
  <c r="B305" i="35"/>
  <c r="B452" i="29"/>
  <c r="B36" i="29"/>
  <c r="B38" i="29"/>
  <c r="B40" i="29"/>
  <c r="B42" i="29"/>
  <c r="B44" i="29"/>
  <c r="B46" i="29"/>
  <c r="B50" i="29"/>
  <c r="B52" i="29"/>
  <c r="E54" i="29"/>
  <c r="F54" i="29" s="1"/>
  <c r="B57" i="29"/>
  <c r="B59" i="29"/>
  <c r="B61" i="29"/>
  <c r="B63" i="29"/>
  <c r="B65" i="29"/>
  <c r="B67" i="29"/>
  <c r="B69" i="29"/>
  <c r="B71" i="29"/>
  <c r="B73" i="29"/>
  <c r="E75" i="29"/>
  <c r="F75" i="29" s="1"/>
  <c r="E83" i="29"/>
  <c r="F83" i="29" s="1"/>
  <c r="E85" i="29"/>
  <c r="F85" i="29" s="1"/>
  <c r="E89" i="29"/>
  <c r="F89" i="29" s="1"/>
  <c r="E91" i="29"/>
  <c r="F91" i="29" s="1"/>
  <c r="E93" i="29"/>
  <c r="F93" i="29" s="1"/>
  <c r="E95" i="29"/>
  <c r="F95" i="29" s="1"/>
  <c r="E97" i="29"/>
  <c r="F97" i="29" s="1"/>
  <c r="E99" i="29"/>
  <c r="F99" i="29" s="1"/>
  <c r="E101" i="29"/>
  <c r="F101" i="29" s="1"/>
  <c r="E125" i="29"/>
  <c r="F125" i="29" s="1"/>
  <c r="E127" i="29"/>
  <c r="F127" i="29" s="1"/>
  <c r="E129" i="29"/>
  <c r="F129" i="29" s="1"/>
  <c r="E131" i="29"/>
  <c r="F131" i="29" s="1"/>
  <c r="E133" i="29"/>
  <c r="F133" i="29" s="1"/>
  <c r="E135" i="29"/>
  <c r="F135" i="29" s="1"/>
  <c r="E137" i="29"/>
  <c r="F137" i="29" s="1"/>
  <c r="E139" i="29"/>
  <c r="F139" i="29" s="1"/>
  <c r="E141" i="29"/>
  <c r="F141" i="29" s="1"/>
  <c r="E143" i="29"/>
  <c r="F143" i="29" s="1"/>
  <c r="E145" i="29"/>
  <c r="F145" i="29" s="1"/>
  <c r="E147" i="29"/>
  <c r="F147" i="29" s="1"/>
  <c r="E149" i="29"/>
  <c r="F149" i="29" s="1"/>
  <c r="E151" i="29"/>
  <c r="F151" i="29" s="1"/>
  <c r="E153" i="29"/>
  <c r="F153" i="29" s="1"/>
  <c r="E155" i="29"/>
  <c r="F155" i="29" s="1"/>
  <c r="E157" i="29"/>
  <c r="F157" i="29" s="1"/>
  <c r="E159" i="29"/>
  <c r="F159" i="29" s="1"/>
  <c r="E161" i="29"/>
  <c r="F161" i="29" s="1"/>
  <c r="E163" i="29"/>
  <c r="F163" i="29" s="1"/>
  <c r="E165" i="29"/>
  <c r="F165" i="29" s="1"/>
  <c r="E167" i="29"/>
  <c r="F167" i="29" s="1"/>
  <c r="E169" i="29"/>
  <c r="F169" i="29" s="1"/>
  <c r="E171" i="29"/>
  <c r="F171" i="29" s="1"/>
  <c r="E173" i="29"/>
  <c r="F173" i="29" s="1"/>
  <c r="E175" i="29"/>
  <c r="F175" i="29" s="1"/>
  <c r="E177" i="29"/>
  <c r="F177" i="29" s="1"/>
  <c r="E179" i="29"/>
  <c r="F179" i="29" s="1"/>
  <c r="B182" i="29"/>
  <c r="E186" i="29"/>
  <c r="F186" i="29" s="1"/>
  <c r="E188" i="29"/>
  <c r="F188" i="29" s="1"/>
  <c r="E190" i="29"/>
  <c r="F190" i="29" s="1"/>
  <c r="E192" i="29"/>
  <c r="F192" i="29" s="1"/>
  <c r="E194" i="29"/>
  <c r="F194" i="29" s="1"/>
  <c r="E197" i="29"/>
  <c r="F197" i="29" s="1"/>
  <c r="B200" i="29"/>
  <c r="B202" i="29"/>
  <c r="B204" i="29"/>
  <c r="B206" i="29"/>
  <c r="B208" i="29"/>
  <c r="B210" i="29"/>
  <c r="B212" i="29"/>
  <c r="B214" i="29"/>
  <c r="B216" i="29"/>
  <c r="B218" i="29"/>
  <c r="B220" i="29"/>
  <c r="B186" i="35"/>
  <c r="BM186" i="35" s="1"/>
  <c r="B190" i="35"/>
  <c r="BM190" i="35" s="1"/>
  <c r="B194" i="35"/>
  <c r="BM194" i="35" s="1"/>
  <c r="B200" i="35"/>
  <c r="BM200" i="35" s="1"/>
  <c r="B207" i="35"/>
  <c r="B210" i="35"/>
  <c r="BM210" i="35" s="1"/>
  <c r="B212" i="35"/>
  <c r="BM212" i="35" s="1"/>
  <c r="B216" i="35"/>
  <c r="BM216" i="35" s="1"/>
  <c r="B225" i="35"/>
  <c r="BM225" i="35" s="1"/>
  <c r="B231" i="35"/>
  <c r="B241" i="35"/>
  <c r="B245" i="35"/>
  <c r="B249" i="35"/>
  <c r="B252" i="35"/>
  <c r="BM252" i="35" s="1"/>
  <c r="B258" i="35"/>
  <c r="B265" i="35"/>
  <c r="BM265" i="35" s="1"/>
  <c r="B278" i="35"/>
  <c r="B281" i="35"/>
  <c r="B284" i="35"/>
  <c r="B291" i="35"/>
  <c r="BM291" i="35" s="1"/>
  <c r="B293" i="35"/>
  <c r="B302" i="35"/>
  <c r="B306" i="35"/>
  <c r="E234" i="29"/>
  <c r="F234" i="29" s="1"/>
  <c r="E235" i="29"/>
  <c r="F235" i="29" s="1"/>
  <c r="E238" i="29"/>
  <c r="F238" i="29" s="1"/>
  <c r="E239" i="29"/>
  <c r="F239" i="29" s="1"/>
  <c r="E242" i="29"/>
  <c r="F242" i="29" s="1"/>
  <c r="E243" i="29"/>
  <c r="F243" i="29" s="1"/>
  <c r="E246" i="29"/>
  <c r="F246" i="29" s="1"/>
  <c r="E248" i="29"/>
  <c r="F248" i="29" s="1"/>
  <c r="E249" i="29"/>
  <c r="F249" i="29" s="1"/>
  <c r="E285" i="29"/>
  <c r="F285" i="29" s="1"/>
  <c r="E287" i="29"/>
  <c r="F287" i="29" s="1"/>
  <c r="E289" i="29"/>
  <c r="F289" i="29" s="1"/>
  <c r="E291" i="29"/>
  <c r="F291" i="29" s="1"/>
  <c r="E322" i="29"/>
  <c r="F322" i="29" s="1"/>
  <c r="E324" i="29"/>
  <c r="F324" i="29" s="1"/>
  <c r="E327" i="29"/>
  <c r="F327" i="29" s="1"/>
  <c r="E329" i="29"/>
  <c r="F329" i="29" s="1"/>
  <c r="E332" i="29"/>
  <c r="F332" i="29" s="1"/>
  <c r="E333" i="29"/>
  <c r="F333" i="29" s="1"/>
  <c r="E336" i="29"/>
  <c r="F336" i="29" s="1"/>
  <c r="E338" i="29"/>
  <c r="F338" i="29" s="1"/>
  <c r="B340" i="29"/>
  <c r="B343" i="29"/>
  <c r="B345" i="29"/>
  <c r="B348" i="29"/>
  <c r="B352" i="29"/>
  <c r="B353" i="29"/>
  <c r="B356" i="29"/>
  <c r="B359" i="29"/>
  <c r="B362" i="29"/>
  <c r="B363" i="29"/>
  <c r="B366" i="29"/>
  <c r="B367" i="29"/>
  <c r="B370" i="29"/>
  <c r="B371" i="29"/>
  <c r="B373" i="29"/>
  <c r="B374" i="29"/>
  <c r="B377" i="29"/>
  <c r="B378" i="29"/>
  <c r="B379" i="29"/>
  <c r="B380" i="29"/>
  <c r="B385" i="29"/>
  <c r="B386" i="29"/>
  <c r="B387" i="29"/>
  <c r="B389" i="29"/>
  <c r="B392" i="29"/>
  <c r="B393" i="29"/>
  <c r="E412" i="29"/>
  <c r="F412" i="29" s="1"/>
  <c r="B415" i="29"/>
  <c r="B416" i="29"/>
  <c r="B418" i="29"/>
  <c r="B419" i="29"/>
  <c r="B421" i="29"/>
  <c r="B422" i="29"/>
  <c r="E431" i="29"/>
  <c r="F431" i="29" s="1"/>
  <c r="E433" i="29"/>
  <c r="F433" i="29" s="1"/>
  <c r="E434" i="29"/>
  <c r="F434" i="29" s="1"/>
  <c r="E437" i="29"/>
  <c r="F437" i="29" s="1"/>
  <c r="E438" i="29"/>
  <c r="F438" i="29" s="1"/>
  <c r="E441" i="29"/>
  <c r="F441" i="29" s="1"/>
  <c r="B445" i="29"/>
  <c r="B448" i="29"/>
  <c r="B449" i="29"/>
  <c r="E452" i="29"/>
  <c r="F452" i="29" s="1"/>
  <c r="E453" i="29"/>
  <c r="F453" i="29" s="1"/>
  <c r="C320" i="29"/>
  <c r="C316" i="29"/>
  <c r="C312" i="29"/>
  <c r="C308" i="29"/>
  <c r="C304" i="29"/>
  <c r="C298" i="29"/>
  <c r="C294" i="29"/>
  <c r="C282" i="29"/>
  <c r="C280" i="29"/>
  <c r="C272" i="29"/>
  <c r="C270" i="29"/>
  <c r="C268" i="29"/>
  <c r="C266" i="29"/>
  <c r="C264" i="29"/>
  <c r="C262" i="29"/>
  <c r="C260" i="29"/>
  <c r="BM244" i="29"/>
  <c r="BM247" i="29"/>
  <c r="BM323" i="29"/>
  <c r="BM360" i="29"/>
  <c r="BM371" i="29"/>
  <c r="BM376" i="29"/>
  <c r="BM378" i="29"/>
  <c r="BM385" i="29"/>
  <c r="BM409" i="29"/>
  <c r="BM419" i="29"/>
  <c r="BM423" i="29"/>
  <c r="BM439" i="29"/>
  <c r="BM446" i="29"/>
  <c r="BM449" i="29"/>
  <c r="B232" i="29"/>
  <c r="B235" i="29"/>
  <c r="B236" i="29"/>
  <c r="B239" i="29"/>
  <c r="B240" i="29"/>
  <c r="B243" i="29"/>
  <c r="B244" i="29"/>
  <c r="B247" i="29"/>
  <c r="B249" i="29"/>
  <c r="B286" i="29"/>
  <c r="B288" i="29"/>
  <c r="B322" i="29"/>
  <c r="B323" i="29"/>
  <c r="B327" i="29"/>
  <c r="B328" i="29"/>
  <c r="B329" i="29"/>
  <c r="B330" i="29"/>
  <c r="B333" i="29"/>
  <c r="B334" i="29"/>
  <c r="E342" i="29"/>
  <c r="F342" i="29" s="1"/>
  <c r="E343" i="29"/>
  <c r="F343" i="29" s="1"/>
  <c r="E347" i="29"/>
  <c r="F347" i="29" s="1"/>
  <c r="E351" i="29"/>
  <c r="F351" i="29" s="1"/>
  <c r="E352" i="29"/>
  <c r="F352" i="29" s="1"/>
  <c r="E355" i="29"/>
  <c r="F355" i="29" s="1"/>
  <c r="E358" i="29"/>
  <c r="F358" i="29" s="1"/>
  <c r="E361" i="29"/>
  <c r="F361" i="29" s="1"/>
  <c r="E362" i="29"/>
  <c r="F362" i="29" s="1"/>
  <c r="E365" i="29"/>
  <c r="F365" i="29" s="1"/>
  <c r="E366" i="29"/>
  <c r="F366" i="29" s="1"/>
  <c r="E369" i="29"/>
  <c r="F369" i="29" s="1"/>
  <c r="E370" i="29"/>
  <c r="F370" i="29" s="1"/>
  <c r="E372" i="29"/>
  <c r="F372" i="29" s="1"/>
  <c r="E373" i="29"/>
  <c r="F373" i="29" s="1"/>
  <c r="E379" i="29"/>
  <c r="F379" i="29" s="1"/>
  <c r="E383" i="29"/>
  <c r="F383" i="29" s="1"/>
  <c r="E386" i="29"/>
  <c r="F386" i="29" s="1"/>
  <c r="E388" i="29"/>
  <c r="F388" i="29" s="1"/>
  <c r="E391" i="29"/>
  <c r="F391" i="29" s="1"/>
  <c r="E395" i="29"/>
  <c r="F395" i="29" s="1"/>
  <c r="E414" i="29"/>
  <c r="F414" i="29" s="1"/>
  <c r="E415" i="29"/>
  <c r="F415" i="29" s="1"/>
  <c r="E417" i="29"/>
  <c r="F417" i="29" s="1"/>
  <c r="E418" i="29"/>
  <c r="F418" i="29" s="1"/>
  <c r="E420" i="29"/>
  <c r="F420" i="29" s="1"/>
  <c r="E421" i="29"/>
  <c r="F421" i="29" s="1"/>
  <c r="E424" i="29"/>
  <c r="F424" i="29" s="1"/>
  <c r="B432" i="29"/>
  <c r="B434" i="29"/>
  <c r="B438" i="29"/>
  <c r="B439" i="29"/>
  <c r="B442" i="29"/>
  <c r="BM442" i="29" s="1"/>
  <c r="E447" i="29"/>
  <c r="F447" i="29" s="1"/>
  <c r="E448" i="29"/>
  <c r="F448" i="29" s="1"/>
  <c r="E450" i="29"/>
  <c r="F450" i="29" s="1"/>
  <c r="B453" i="29"/>
  <c r="C321" i="29"/>
  <c r="C317" i="29"/>
  <c r="C313" i="29"/>
  <c r="C309" i="29"/>
  <c r="C305" i="29"/>
  <c r="C301" i="29"/>
  <c r="C299" i="29"/>
  <c r="C295" i="29"/>
  <c r="C283" i="29"/>
  <c r="C271" i="29"/>
  <c r="C269" i="29"/>
  <c r="C267" i="29"/>
  <c r="C265" i="29"/>
  <c r="C263" i="29"/>
  <c r="C261" i="29"/>
  <c r="C259" i="29"/>
  <c r="C255" i="29"/>
  <c r="C253" i="29"/>
  <c r="C251" i="29"/>
  <c r="BM233" i="29"/>
  <c r="BM286" i="29"/>
  <c r="BM288" i="29"/>
  <c r="BM328" i="29"/>
  <c r="BM337" i="29"/>
  <c r="BM375" i="29"/>
  <c r="BM377" i="29"/>
  <c r="BM381" i="29"/>
  <c r="BM384" i="29"/>
  <c r="BM387" i="29"/>
  <c r="BM396" i="29"/>
  <c r="BM410" i="29"/>
  <c r="BM416" i="29"/>
  <c r="BM422" i="29"/>
  <c r="BM432" i="29"/>
  <c r="D33" i="33"/>
  <c r="AP57" i="35"/>
  <c r="AP58" i="35"/>
  <c r="AP59" i="35"/>
  <c r="AP65" i="35"/>
  <c r="AP66" i="35"/>
  <c r="AP68" i="35"/>
  <c r="AP70" i="35"/>
  <c r="AP86" i="35"/>
  <c r="AP87" i="35"/>
  <c r="AP91" i="35"/>
  <c r="AP111" i="35"/>
  <c r="AP112" i="35"/>
  <c r="AP113" i="35"/>
  <c r="AP116" i="35"/>
  <c r="AP130" i="35"/>
  <c r="AP131" i="35"/>
  <c r="AP132" i="35"/>
  <c r="AP146" i="35"/>
  <c r="AP147" i="35"/>
  <c r="AP148" i="35"/>
  <c r="AP149" i="35"/>
  <c r="AP150" i="35"/>
  <c r="AP151" i="35"/>
  <c r="AP156" i="35"/>
  <c r="AP157" i="35"/>
  <c r="AP181" i="35"/>
  <c r="AP182" i="35"/>
  <c r="AP183" i="35"/>
  <c r="AP191" i="35"/>
  <c r="AP192" i="35"/>
  <c r="AP197" i="35"/>
  <c r="AP199" i="35"/>
  <c r="AP212" i="35"/>
  <c r="AP214" i="35"/>
  <c r="AP216" i="35"/>
  <c r="AP225" i="35"/>
  <c r="AP227" i="35"/>
  <c r="AP234" i="35"/>
  <c r="AP235" i="35"/>
  <c r="AP240" i="35"/>
  <c r="AP272" i="35"/>
  <c r="AP273" i="35"/>
  <c r="AP274" i="35"/>
  <c r="AP276" i="35"/>
  <c r="AP278" i="35"/>
  <c r="AP280" i="35"/>
  <c r="AP282" i="35"/>
  <c r="AP284" i="35"/>
  <c r="AP286" i="35"/>
  <c r="AP288" i="35"/>
  <c r="AP292" i="35"/>
  <c r="AP3" i="35"/>
  <c r="AP4" i="35"/>
  <c r="AP5" i="35"/>
  <c r="AP12" i="35"/>
  <c r="AP13" i="35"/>
  <c r="AP15" i="35"/>
  <c r="AP16" i="35"/>
  <c r="AP17" i="35"/>
  <c r="AP18" i="35"/>
  <c r="AP23" i="35"/>
  <c r="AP25" i="35"/>
  <c r="AP27" i="35"/>
  <c r="AP28" i="35"/>
  <c r="AP31" i="35"/>
  <c r="AP35" i="35"/>
  <c r="AP36" i="35"/>
  <c r="AP39" i="35"/>
  <c r="AP43" i="35"/>
  <c r="BM47" i="35"/>
  <c r="AP54" i="35"/>
  <c r="AP55" i="35"/>
  <c r="AP60" i="35"/>
  <c r="AP61" i="35"/>
  <c r="AP63" i="35"/>
  <c r="AP67" i="35"/>
  <c r="AP69" i="35"/>
  <c r="AP73" i="35"/>
  <c r="AP74" i="35"/>
  <c r="AP77" i="35"/>
  <c r="AP78" i="35"/>
  <c r="AP81" i="35"/>
  <c r="AP82" i="35"/>
  <c r="AP85" i="35"/>
  <c r="AP90" i="35"/>
  <c r="AP94" i="35"/>
  <c r="AP95" i="35"/>
  <c r="AP100" i="35"/>
  <c r="AP101" i="35"/>
  <c r="AP108" i="35"/>
  <c r="AP109" i="35"/>
  <c r="AP114" i="35"/>
  <c r="AP115" i="35"/>
  <c r="AP117" i="35"/>
  <c r="AP120" i="35"/>
  <c r="AP123" i="35"/>
  <c r="AP124" i="35"/>
  <c r="AP128" i="35"/>
  <c r="AP135" i="35"/>
  <c r="AP136" i="35"/>
  <c r="AP137" i="35"/>
  <c r="AP144" i="35"/>
  <c r="AP154" i="35"/>
  <c r="AP155" i="35"/>
  <c r="AP160" i="35"/>
  <c r="AP161" i="35"/>
  <c r="BM164" i="35"/>
  <c r="AP170" i="35"/>
  <c r="AP171" i="35"/>
  <c r="AP174" i="35"/>
  <c r="BM176" i="35"/>
  <c r="AP179" i="35"/>
  <c r="AP186" i="35"/>
  <c r="AP190" i="35"/>
  <c r="AP194" i="35"/>
  <c r="AP198" i="35"/>
  <c r="AP200" i="35"/>
  <c r="AP202" i="35"/>
  <c r="AP206" i="35"/>
  <c r="AP209" i="35"/>
  <c r="AP211" i="35"/>
  <c r="AP222" i="35"/>
  <c r="AP223" i="35"/>
  <c r="AP226" i="35"/>
  <c r="AP229" i="35"/>
  <c r="AP232" i="35"/>
  <c r="AP233" i="35"/>
  <c r="AP238" i="35"/>
  <c r="AP239" i="35"/>
  <c r="AP241" i="35"/>
  <c r="AP248" i="35"/>
  <c r="AP249" i="35"/>
  <c r="AP252" i="35"/>
  <c r="AP254" i="35"/>
  <c r="AP256" i="35"/>
  <c r="AP261" i="35"/>
  <c r="AP262" i="35"/>
  <c r="AP265" i="35"/>
  <c r="AP266" i="35"/>
  <c r="AP271" i="35"/>
  <c r="AP275" i="35"/>
  <c r="AP277" i="35"/>
  <c r="AP279" i="35"/>
  <c r="AP281" i="35"/>
  <c r="AP283" i="35"/>
  <c r="AP285" i="35"/>
  <c r="AP287" i="35"/>
  <c r="AP289" i="35"/>
  <c r="AP291" i="35"/>
  <c r="AP294" i="35"/>
  <c r="AP298" i="35"/>
  <c r="AP301" i="35"/>
  <c r="AP306" i="35"/>
  <c r="BM118" i="35"/>
  <c r="BM172" i="35"/>
  <c r="BM217" i="35"/>
  <c r="BM230" i="35"/>
  <c r="AP300" i="35"/>
  <c r="BK43" i="35"/>
  <c r="AQ307" i="35"/>
  <c r="AS307" i="35"/>
  <c r="AU307" i="35"/>
  <c r="AW307" i="35"/>
  <c r="AY307" i="35"/>
  <c r="BA307" i="35"/>
  <c r="BC307" i="35"/>
  <c r="BE307" i="35"/>
  <c r="BG307" i="35"/>
  <c r="AP6" i="35"/>
  <c r="AP10" i="35"/>
  <c r="AP14" i="35"/>
  <c r="AP19" i="35"/>
  <c r="AP33" i="35"/>
  <c r="AP41" i="35"/>
  <c r="AP45" i="35"/>
  <c r="AP47" i="35"/>
  <c r="AP51" i="35"/>
  <c r="AP52" i="35"/>
  <c r="AP56" i="35"/>
  <c r="AP62" i="35"/>
  <c r="AP64" i="35"/>
  <c r="AP71" i="35"/>
  <c r="AP75" i="35"/>
  <c r="AP79" i="35"/>
  <c r="AP88" i="35"/>
  <c r="AP92" i="35"/>
  <c r="AP96" i="35"/>
  <c r="AP102" i="35"/>
  <c r="AP106" i="35"/>
  <c r="AP110" i="35"/>
  <c r="BK116" i="35"/>
  <c r="BK174" i="35"/>
  <c r="BK178" i="35"/>
  <c r="BK200" i="35"/>
  <c r="BK221" i="35"/>
  <c r="BK252" i="35"/>
  <c r="AP118" i="35"/>
  <c r="AP121" i="35"/>
  <c r="AP125" i="35"/>
  <c r="AP129" i="35"/>
  <c r="AP133" i="35"/>
  <c r="AP138" i="35"/>
  <c r="AP139" i="35"/>
  <c r="AP141" i="35"/>
  <c r="AP145" i="35"/>
  <c r="AP152" i="35"/>
  <c r="AP158" i="35"/>
  <c r="AP162" i="35"/>
  <c r="AP164" i="35"/>
  <c r="AP168" i="35"/>
  <c r="AP172" i="35"/>
  <c r="AP176" i="35"/>
  <c r="AP180" i="35"/>
  <c r="AP184" i="35"/>
  <c r="AP196" i="35"/>
  <c r="AP213" i="35"/>
  <c r="AP215" i="35"/>
  <c r="AP217" i="35"/>
  <c r="AP219" i="35"/>
  <c r="AP224" i="35"/>
  <c r="AP228" i="35"/>
  <c r="AP230" i="35"/>
  <c r="AP236" i="35"/>
  <c r="AP242" i="35"/>
  <c r="AP246" i="35"/>
  <c r="AP257" i="35"/>
  <c r="AP259" i="35"/>
  <c r="AP263" i="35"/>
  <c r="AP267" i="35"/>
  <c r="AP269" i="35"/>
  <c r="AP297" i="35"/>
  <c r="AP299" i="35"/>
  <c r="AP302" i="35"/>
  <c r="AP304" i="35"/>
  <c r="AP305" i="35"/>
  <c r="BK120" i="35"/>
  <c r="BM122" i="35"/>
  <c r="BM124" i="35"/>
  <c r="BM126" i="35"/>
  <c r="BM128" i="35"/>
  <c r="BM130" i="35"/>
  <c r="BM132" i="35"/>
  <c r="BM134" i="35"/>
  <c r="BM137" i="35"/>
  <c r="BM142" i="35"/>
  <c r="BM144" i="35"/>
  <c r="BM146" i="35"/>
  <c r="BM148" i="35"/>
  <c r="BK149" i="35"/>
  <c r="BM151" i="35"/>
  <c r="BM153" i="35"/>
  <c r="BM157" i="35"/>
  <c r="BM159" i="35"/>
  <c r="BM161" i="35"/>
  <c r="BK163" i="35"/>
  <c r="BM163" i="35"/>
  <c r="BK165" i="35"/>
  <c r="BM167" i="35"/>
  <c r="BM169" i="35"/>
  <c r="BM171" i="35"/>
  <c r="BM173" i="35"/>
  <c r="BM175" i="35"/>
  <c r="BK177" i="35"/>
  <c r="C36" i="33" s="1"/>
  <c r="D36" i="33" s="1"/>
  <c r="BM179" i="35"/>
  <c r="BM181" i="35"/>
  <c r="BM183" i="35"/>
  <c r="BM185" i="35"/>
  <c r="BM187" i="35"/>
  <c r="BM189" i="35"/>
  <c r="BM191" i="35"/>
  <c r="BM193" i="35"/>
  <c r="BK199" i="35"/>
  <c r="BM199" i="35"/>
  <c r="B307" i="35"/>
  <c r="BL2" i="35" s="1"/>
  <c r="AP2" i="35"/>
  <c r="AR307" i="35"/>
  <c r="AT307" i="35"/>
  <c r="AV307" i="35"/>
  <c r="AX307" i="35"/>
  <c r="AZ307" i="35"/>
  <c r="BB307" i="35"/>
  <c r="BD307" i="35"/>
  <c r="BF307" i="35"/>
  <c r="BH307" i="35"/>
  <c r="BL14" i="35"/>
  <c r="BL29" i="35"/>
  <c r="BK30" i="35"/>
  <c r="BL31" i="35"/>
  <c r="BL49" i="35"/>
  <c r="BL64" i="35"/>
  <c r="BL81" i="35"/>
  <c r="BL100" i="35"/>
  <c r="BK115" i="35"/>
  <c r="BL130" i="35"/>
  <c r="BL148" i="35"/>
  <c r="BL163" i="35"/>
  <c r="BL179" i="35"/>
  <c r="BL195" i="35"/>
  <c r="BN228" i="35"/>
  <c r="BK202" i="35"/>
  <c r="BL205" i="35"/>
  <c r="BK207" i="35"/>
  <c r="BN208" i="35"/>
  <c r="BK209" i="35"/>
  <c r="BM209" i="35"/>
  <c r="BK211" i="35"/>
  <c r="BK213" i="35"/>
  <c r="BM213" i="35"/>
  <c r="BL214" i="35"/>
  <c r="BK215" i="35"/>
  <c r="BM215" i="35"/>
  <c r="BL223" i="35"/>
  <c r="BM228" i="35"/>
  <c r="BN237" i="35"/>
  <c r="BN260" i="35"/>
  <c r="BN292" i="35"/>
  <c r="BK210" i="35"/>
  <c r="BK212" i="35"/>
  <c r="BK214" i="35"/>
  <c r="BK216" i="35"/>
  <c r="BK218" i="35"/>
  <c r="BN234" i="35"/>
  <c r="BN248" i="35"/>
  <c r="BN261" i="35"/>
  <c r="BN276" i="35"/>
  <c r="BN284" i="35"/>
  <c r="BN294" i="35"/>
  <c r="BL230" i="35"/>
  <c r="BM231" i="35"/>
  <c r="BL232" i="35"/>
  <c r="BK233" i="35"/>
  <c r="BM233" i="35"/>
  <c r="BM235" i="35"/>
  <c r="BK237" i="35"/>
  <c r="BM241" i="35"/>
  <c r="BM243" i="35"/>
  <c r="BM245" i="35"/>
  <c r="BM247" i="35"/>
  <c r="BK249" i="35"/>
  <c r="BM249" i="35"/>
  <c r="BK251" i="35"/>
  <c r="BM251" i="35"/>
  <c r="BK253" i="35"/>
  <c r="BM253" i="35"/>
  <c r="BK255" i="35"/>
  <c r="BK258" i="35"/>
  <c r="BM258" i="35"/>
  <c r="BK260" i="35"/>
  <c r="BK262" i="35"/>
  <c r="BK264" i="35"/>
  <c r="BK266" i="35"/>
  <c r="BK268" i="35"/>
  <c r="BM268" i="35"/>
  <c r="BM270" i="35"/>
  <c r="BM271" i="35"/>
  <c r="BM272" i="35"/>
  <c r="BL281" i="35"/>
  <c r="BM292" i="35"/>
  <c r="BM296" i="35"/>
  <c r="BM298" i="35"/>
  <c r="BM299" i="35"/>
  <c r="BM301" i="35"/>
  <c r="BL237" i="35"/>
  <c r="BL253" i="35"/>
  <c r="BL270" i="35"/>
  <c r="BL286" i="35"/>
  <c r="BL301" i="35"/>
  <c r="BK75" i="29"/>
  <c r="BK92" i="29"/>
  <c r="BK94" i="29"/>
  <c r="BK95" i="29"/>
  <c r="BK96" i="29"/>
  <c r="BK98" i="29"/>
  <c r="BK99" i="29"/>
  <c r="BK100" i="29"/>
  <c r="BK101" i="29"/>
  <c r="BK139" i="29"/>
  <c r="BK147" i="29"/>
  <c r="BK149" i="29"/>
  <c r="BK151" i="29"/>
  <c r="BK159" i="29"/>
  <c r="BK160" i="29"/>
  <c r="BK162" i="29"/>
  <c r="BK163" i="29"/>
  <c r="BK164" i="29"/>
  <c r="BK165" i="29"/>
  <c r="BK193" i="29"/>
  <c r="BK197" i="29"/>
  <c r="BK35" i="29"/>
  <c r="BK39" i="29"/>
  <c r="BK42" i="29"/>
  <c r="BK52" i="29"/>
  <c r="BK56" i="29"/>
  <c r="BK57" i="29"/>
  <c r="BK351" i="29"/>
  <c r="BK354" i="29"/>
  <c r="BK355" i="29"/>
  <c r="BK358" i="29"/>
  <c r="BK370" i="29"/>
  <c r="BK371" i="29"/>
  <c r="BK372" i="29"/>
  <c r="BK373" i="29"/>
  <c r="BK374" i="29"/>
  <c r="BK376" i="29"/>
  <c r="BK377" i="29"/>
  <c r="BK378" i="29"/>
  <c r="BK379" i="29"/>
  <c r="BK381" i="29"/>
  <c r="BK383" i="29"/>
  <c r="BK384" i="29"/>
  <c r="BK385" i="29"/>
  <c r="BK387" i="29"/>
  <c r="BK388" i="29"/>
  <c r="BK389" i="29"/>
  <c r="BK396" i="29"/>
  <c r="BK211" i="29"/>
  <c r="BK212" i="29"/>
  <c r="BK213" i="29"/>
  <c r="BK214" i="29"/>
  <c r="BK221" i="29"/>
  <c r="BK223" i="29"/>
  <c r="BK225" i="29"/>
  <c r="BK226" i="29"/>
  <c r="BK227" i="29"/>
  <c r="BK248" i="29"/>
  <c r="BK249" i="29"/>
  <c r="BK285" i="29"/>
  <c r="BK286" i="29"/>
  <c r="BK287" i="29"/>
  <c r="BK288" i="29"/>
  <c r="BK322" i="29"/>
  <c r="BK323" i="29"/>
  <c r="BK324" i="29"/>
  <c r="BK327" i="29"/>
  <c r="BK328" i="29"/>
  <c r="BK329" i="29"/>
  <c r="BK330" i="29"/>
  <c r="BK331" i="29"/>
  <c r="BK332" i="29"/>
  <c r="BK333" i="29"/>
  <c r="BK334" i="29"/>
  <c r="BK335" i="29"/>
  <c r="BK336" i="29"/>
  <c r="BK337" i="29"/>
  <c r="BK338" i="29"/>
  <c r="BM443" i="29"/>
  <c r="BM447" i="29"/>
  <c r="BM3" i="29"/>
  <c r="BM5" i="29"/>
  <c r="BM7" i="29"/>
  <c r="BM9" i="29"/>
  <c r="BM11" i="29"/>
  <c r="BM13" i="29"/>
  <c r="BM20" i="29"/>
  <c r="BM23" i="29"/>
  <c r="BM25" i="29"/>
  <c r="BM32" i="29"/>
  <c r="BM35" i="29"/>
  <c r="BM38" i="29"/>
  <c r="BM47" i="29"/>
  <c r="BM52" i="29"/>
  <c r="BM57" i="29"/>
  <c r="BM59" i="29"/>
  <c r="BM63" i="29"/>
  <c r="BM65" i="29"/>
  <c r="BM67" i="29"/>
  <c r="BM69" i="29"/>
  <c r="BM72" i="29"/>
  <c r="BM79" i="29"/>
  <c r="BM90" i="29"/>
  <c r="BM93" i="29"/>
  <c r="BM125" i="29"/>
  <c r="BM129" i="29"/>
  <c r="BM131" i="29"/>
  <c r="BM135" i="29"/>
  <c r="BM138" i="29"/>
  <c r="BM141" i="29"/>
  <c r="BM144" i="29"/>
  <c r="BM148" i="29"/>
  <c r="BM152" i="29"/>
  <c r="BM154" i="29"/>
  <c r="BM156" i="29"/>
  <c r="BM159" i="29"/>
  <c r="BM161" i="29"/>
  <c r="BM166" i="29"/>
  <c r="BM168" i="29"/>
  <c r="BM172" i="29"/>
  <c r="BM174" i="29"/>
  <c r="BM176" i="29"/>
  <c r="BM178" i="29"/>
  <c r="BM181" i="29"/>
  <c r="BM183" i="29"/>
  <c r="BM188" i="29"/>
  <c r="BM191" i="29"/>
  <c r="BM194" i="29"/>
  <c r="BM200" i="29"/>
  <c r="BM202" i="29"/>
  <c r="BM205" i="29"/>
  <c r="BM207" i="29"/>
  <c r="BM209" i="29"/>
  <c r="BM212" i="29"/>
  <c r="BM215" i="29"/>
  <c r="BM217" i="29"/>
  <c r="BM219" i="29"/>
  <c r="BM221" i="29"/>
  <c r="BM223" i="29"/>
  <c r="BM225" i="29"/>
  <c r="BM228" i="29"/>
  <c r="BM230" i="29"/>
  <c r="BM232" i="29"/>
  <c r="BM235" i="29"/>
  <c r="BM237" i="29"/>
  <c r="BM239" i="29"/>
  <c r="BM241" i="29"/>
  <c r="BM243" i="29"/>
  <c r="BM248" i="29"/>
  <c r="BM324" i="29"/>
  <c r="BM329" i="29"/>
  <c r="BM331" i="29"/>
  <c r="BM333" i="29"/>
  <c r="BM335" i="29"/>
  <c r="BM339" i="29"/>
  <c r="BM341" i="29"/>
  <c r="BM343" i="29"/>
  <c r="BM346" i="29"/>
  <c r="BM351" i="29"/>
  <c r="BM353" i="29"/>
  <c r="BM356" i="29"/>
  <c r="BM359" i="29"/>
  <c r="BM363" i="29"/>
  <c r="BM365" i="29"/>
  <c r="BM367" i="29"/>
  <c r="BM369" i="29"/>
  <c r="BM372" i="29"/>
  <c r="BM374" i="29"/>
  <c r="BM380" i="29"/>
  <c r="BM386" i="29"/>
  <c r="BM390" i="29"/>
  <c r="BM393" i="29"/>
  <c r="BM434" i="29"/>
  <c r="BM440" i="29"/>
  <c r="BM445" i="29"/>
  <c r="BM2" i="29"/>
  <c r="BM4" i="29"/>
  <c r="BM6" i="29"/>
  <c r="BM8" i="29"/>
  <c r="BM10" i="29"/>
  <c r="BM12" i="29"/>
  <c r="BM19" i="29"/>
  <c r="BM22" i="29"/>
  <c r="BM24" i="29"/>
  <c r="BM26" i="29"/>
  <c r="BM34" i="29"/>
  <c r="BM37" i="29"/>
  <c r="BM40" i="29"/>
  <c r="BM51" i="29"/>
  <c r="BM53" i="29"/>
  <c r="BM58" i="29"/>
  <c r="BM60" i="29"/>
  <c r="BM64" i="29"/>
  <c r="BM66" i="29"/>
  <c r="BM68" i="29"/>
  <c r="BM71" i="29"/>
  <c r="BM73" i="29"/>
  <c r="BM89" i="29"/>
  <c r="BM91" i="29"/>
  <c r="BM97" i="29"/>
  <c r="BM127" i="29"/>
  <c r="BM130" i="29"/>
  <c r="BM133" i="29"/>
  <c r="BM137" i="29"/>
  <c r="BM140" i="29"/>
  <c r="BM142" i="29"/>
  <c r="BM145" i="29"/>
  <c r="BM150" i="29"/>
  <c r="BM153" i="29"/>
  <c r="BM155" i="29"/>
  <c r="BM158" i="29"/>
  <c r="BM160" i="29"/>
  <c r="BM162" i="29"/>
  <c r="BM167" i="29"/>
  <c r="BM170" i="29"/>
  <c r="BM173" i="29"/>
  <c r="BM175" i="29"/>
  <c r="BM177" i="29"/>
  <c r="BM179" i="29"/>
  <c r="BM182" i="29"/>
  <c r="BM185" i="29"/>
  <c r="BM190" i="29"/>
  <c r="BM192" i="29"/>
  <c r="BM199" i="29"/>
  <c r="BM201" i="29"/>
  <c r="BM203" i="29"/>
  <c r="BM206" i="29"/>
  <c r="BM208" i="29"/>
  <c r="BM210" i="29"/>
  <c r="BM213" i="29"/>
  <c r="BM216" i="29"/>
  <c r="BM218" i="29"/>
  <c r="BM220" i="29"/>
  <c r="BM222" i="29"/>
  <c r="BM224" i="29"/>
  <c r="BM227" i="29"/>
  <c r="BM229" i="29"/>
  <c r="BM231" i="29"/>
  <c r="BM234" i="29"/>
  <c r="BM236" i="29"/>
  <c r="BM238" i="29"/>
  <c r="BM240" i="29"/>
  <c r="BM242" i="29"/>
  <c r="BM245" i="29"/>
  <c r="BM249" i="29"/>
  <c r="BM327" i="29"/>
  <c r="BM330" i="29"/>
  <c r="BM332" i="29"/>
  <c r="BM334" i="29"/>
  <c r="BM338" i="29"/>
  <c r="BM340" i="29"/>
  <c r="BM342" i="29"/>
  <c r="BM345" i="29"/>
  <c r="BM347" i="29"/>
  <c r="BM352" i="29"/>
  <c r="BM354" i="29"/>
  <c r="BM357" i="29"/>
  <c r="BM362" i="29"/>
  <c r="BM364" i="29"/>
  <c r="BM366" i="29"/>
  <c r="BM368" i="29"/>
  <c r="BM370" i="29"/>
  <c r="BM373" i="29"/>
  <c r="BM379" i="29"/>
  <c r="BM382" i="29"/>
  <c r="BM389" i="29"/>
  <c r="BM391" i="29"/>
  <c r="BM395" i="29"/>
  <c r="BM437" i="29"/>
  <c r="BM441" i="29"/>
  <c r="B454" i="29"/>
  <c r="BN5" i="29" s="1"/>
  <c r="BE3" i="29"/>
  <c r="BF3" i="29"/>
  <c r="BG3" i="29"/>
  <c r="BH3" i="29"/>
  <c r="BE4" i="29"/>
  <c r="BF4" i="29"/>
  <c r="BG4" i="29"/>
  <c r="BH4" i="29"/>
  <c r="BE5" i="29"/>
  <c r="BF5" i="29"/>
  <c r="BG5" i="29"/>
  <c r="BH5" i="29"/>
  <c r="BE6" i="29"/>
  <c r="BF6" i="29"/>
  <c r="BG6" i="29"/>
  <c r="BH6" i="29"/>
  <c r="BE7" i="29"/>
  <c r="BF7" i="29"/>
  <c r="BG7" i="29"/>
  <c r="BH7" i="29"/>
  <c r="BE8" i="29"/>
  <c r="BF8" i="29"/>
  <c r="BG8" i="29"/>
  <c r="BH8" i="29"/>
  <c r="BE9" i="29"/>
  <c r="BF9" i="29"/>
  <c r="BG9" i="29"/>
  <c r="BH9" i="29"/>
  <c r="BE10" i="29"/>
  <c r="BF10" i="29"/>
  <c r="BG10" i="29"/>
  <c r="BH10" i="29"/>
  <c r="BE11" i="29"/>
  <c r="BF11" i="29"/>
  <c r="BG11" i="29"/>
  <c r="BH11" i="29"/>
  <c r="BE12" i="29"/>
  <c r="BF12" i="29"/>
  <c r="BG12" i="29"/>
  <c r="BH12" i="29"/>
  <c r="BE13" i="29"/>
  <c r="BF13" i="29"/>
  <c r="BG13" i="29"/>
  <c r="BH13" i="29"/>
  <c r="BE14" i="29"/>
  <c r="BF14" i="29"/>
  <c r="BG14" i="29"/>
  <c r="BH14" i="29"/>
  <c r="BE15" i="29"/>
  <c r="BF15" i="29"/>
  <c r="BG15" i="29"/>
  <c r="BH15" i="29"/>
  <c r="BE16" i="29"/>
  <c r="BF16" i="29"/>
  <c r="BG16" i="29"/>
  <c r="BH16" i="29"/>
  <c r="BE17" i="29"/>
  <c r="BF17" i="29"/>
  <c r="BG17" i="29"/>
  <c r="BH17" i="29"/>
  <c r="BE18" i="29"/>
  <c r="BF18" i="29"/>
  <c r="BG18" i="29"/>
  <c r="BH18" i="29"/>
  <c r="BE19" i="29"/>
  <c r="BF19" i="29"/>
  <c r="BG19" i="29"/>
  <c r="BH19" i="29"/>
  <c r="BE20" i="29"/>
  <c r="BF20" i="29"/>
  <c r="BG20" i="29"/>
  <c r="BH20" i="29"/>
  <c r="BE21" i="29"/>
  <c r="BF21" i="29"/>
  <c r="BG21" i="29"/>
  <c r="BH21" i="29"/>
  <c r="BE22" i="29"/>
  <c r="BF22" i="29"/>
  <c r="BG22" i="29"/>
  <c r="BH22" i="29"/>
  <c r="BE23" i="29"/>
  <c r="BF23" i="29"/>
  <c r="BG23" i="29"/>
  <c r="BH23" i="29"/>
  <c r="BE24" i="29"/>
  <c r="BF24" i="29"/>
  <c r="BG24" i="29"/>
  <c r="BH24" i="29"/>
  <c r="BE25" i="29"/>
  <c r="BF25" i="29"/>
  <c r="BG25" i="29"/>
  <c r="BH25" i="29"/>
  <c r="BE26" i="29"/>
  <c r="BF26" i="29"/>
  <c r="BG26" i="29"/>
  <c r="BH26" i="29"/>
  <c r="BE27" i="29"/>
  <c r="BF27" i="29"/>
  <c r="BG27" i="29"/>
  <c r="BH27" i="29"/>
  <c r="BE28" i="29"/>
  <c r="BF28" i="29"/>
  <c r="BG28" i="29"/>
  <c r="BH28" i="29"/>
  <c r="BE29" i="29"/>
  <c r="BF29" i="29"/>
  <c r="BG29" i="29"/>
  <c r="BH29" i="29"/>
  <c r="BE30" i="29"/>
  <c r="BF30" i="29"/>
  <c r="BG30" i="29"/>
  <c r="BH30" i="29"/>
  <c r="BE31" i="29"/>
  <c r="BF31" i="29"/>
  <c r="BG31" i="29"/>
  <c r="BH31" i="29"/>
  <c r="BE32" i="29"/>
  <c r="BF32" i="29"/>
  <c r="BG32" i="29"/>
  <c r="BH32" i="29"/>
  <c r="BE33" i="29"/>
  <c r="BF33" i="29"/>
  <c r="BG33" i="29"/>
  <c r="BH33" i="29"/>
  <c r="BE34" i="29"/>
  <c r="BF34" i="29"/>
  <c r="BG34" i="29"/>
  <c r="BH34" i="29"/>
  <c r="BE35" i="29"/>
  <c r="BF35" i="29"/>
  <c r="BG35" i="29"/>
  <c r="BH35" i="29"/>
  <c r="BE36" i="29"/>
  <c r="BF36" i="29"/>
  <c r="BG36" i="29"/>
  <c r="BH36" i="29"/>
  <c r="BE37" i="29"/>
  <c r="BF37" i="29"/>
  <c r="BG37" i="29"/>
  <c r="BH37" i="29"/>
  <c r="BE38" i="29"/>
  <c r="BF38" i="29"/>
  <c r="BG38" i="29"/>
  <c r="BH38" i="29"/>
  <c r="BE39" i="29"/>
  <c r="BF39" i="29"/>
  <c r="BG39" i="29"/>
  <c r="BH39" i="29"/>
  <c r="BE40" i="29"/>
  <c r="BF40" i="29"/>
  <c r="BG40" i="29"/>
  <c r="BH40" i="29"/>
  <c r="BE41" i="29"/>
  <c r="BF41" i="29"/>
  <c r="BG41" i="29"/>
  <c r="BH41" i="29"/>
  <c r="BE42" i="29"/>
  <c r="BF42" i="29"/>
  <c r="BG42" i="29"/>
  <c r="BH42" i="29"/>
  <c r="BE43" i="29"/>
  <c r="BF43" i="29"/>
  <c r="BG43" i="29"/>
  <c r="BH43" i="29"/>
  <c r="BE44" i="29"/>
  <c r="BF44" i="29"/>
  <c r="BG44" i="29"/>
  <c r="BH44" i="29"/>
  <c r="BE45" i="29"/>
  <c r="BF45" i="29"/>
  <c r="BG45" i="29"/>
  <c r="BH45" i="29"/>
  <c r="BE46" i="29"/>
  <c r="BF46" i="29"/>
  <c r="BG46" i="29"/>
  <c r="BH46" i="29"/>
  <c r="BE47" i="29"/>
  <c r="BF47" i="29"/>
  <c r="BG47" i="29"/>
  <c r="BH47" i="29"/>
  <c r="BE48" i="29"/>
  <c r="BF48" i="29"/>
  <c r="BG48" i="29"/>
  <c r="BH48" i="29"/>
  <c r="BE49" i="29"/>
  <c r="BF49" i="29"/>
  <c r="BG49" i="29"/>
  <c r="BH49" i="29"/>
  <c r="BE50" i="29"/>
  <c r="BF50" i="29"/>
  <c r="BG50" i="29"/>
  <c r="BH50" i="29"/>
  <c r="BE51" i="29"/>
  <c r="BF51" i="29"/>
  <c r="BG51" i="29"/>
  <c r="BH51" i="29"/>
  <c r="BE52" i="29"/>
  <c r="BF52" i="29"/>
  <c r="BG52" i="29"/>
  <c r="BH52" i="29"/>
  <c r="BE53" i="29"/>
  <c r="BF53" i="29"/>
  <c r="BG53" i="29"/>
  <c r="BH53" i="29"/>
  <c r="BE54" i="29"/>
  <c r="BF54" i="29"/>
  <c r="BG54" i="29"/>
  <c r="BH54" i="29"/>
  <c r="BE55" i="29"/>
  <c r="BF55" i="29"/>
  <c r="BG55" i="29"/>
  <c r="BH55" i="29"/>
  <c r="BE56" i="29"/>
  <c r="BF56" i="29"/>
  <c r="BG56" i="29"/>
  <c r="BH56" i="29"/>
  <c r="BE57" i="29"/>
  <c r="BF57" i="29"/>
  <c r="BG57" i="29"/>
  <c r="BH57" i="29"/>
  <c r="BE58" i="29"/>
  <c r="BF58" i="29"/>
  <c r="BG58" i="29"/>
  <c r="BH58" i="29"/>
  <c r="BE59" i="29"/>
  <c r="BF59" i="29"/>
  <c r="BG59" i="29"/>
  <c r="BH59" i="29"/>
  <c r="BE60" i="29"/>
  <c r="BF60" i="29"/>
  <c r="BG60" i="29"/>
  <c r="BH60" i="29"/>
  <c r="BE61" i="29"/>
  <c r="BF61" i="29"/>
  <c r="BG61" i="29"/>
  <c r="BH61" i="29"/>
  <c r="BE62" i="29"/>
  <c r="BF62" i="29"/>
  <c r="BG62" i="29"/>
  <c r="BH62" i="29"/>
  <c r="BE63" i="29"/>
  <c r="BF63" i="29"/>
  <c r="BG63" i="29"/>
  <c r="BH63" i="29"/>
  <c r="BE64" i="29"/>
  <c r="BF64" i="29"/>
  <c r="BG64" i="29"/>
  <c r="BH64" i="29"/>
  <c r="BE65" i="29"/>
  <c r="BF65" i="29"/>
  <c r="BG65" i="29"/>
  <c r="BH65" i="29"/>
  <c r="BE66" i="29"/>
  <c r="BF66" i="29"/>
  <c r="BG66" i="29"/>
  <c r="BH66" i="29"/>
  <c r="BE67" i="29"/>
  <c r="BF67" i="29"/>
  <c r="BG67" i="29"/>
  <c r="BH67" i="29"/>
  <c r="BE68" i="29"/>
  <c r="BF68" i="29"/>
  <c r="BG68" i="29"/>
  <c r="BH68" i="29"/>
  <c r="BE69" i="29"/>
  <c r="BF69" i="29"/>
  <c r="BG69" i="29"/>
  <c r="BH69" i="29"/>
  <c r="BE70" i="29"/>
  <c r="BF70" i="29"/>
  <c r="BG70" i="29"/>
  <c r="BH70" i="29"/>
  <c r="BE71" i="29"/>
  <c r="BF71" i="29"/>
  <c r="BG71" i="29"/>
  <c r="BH71" i="29"/>
  <c r="BE72" i="29"/>
  <c r="BF72" i="29"/>
  <c r="BG72" i="29"/>
  <c r="BH72" i="29"/>
  <c r="BE73" i="29"/>
  <c r="BF73" i="29"/>
  <c r="BG73" i="29"/>
  <c r="BH73" i="29"/>
  <c r="BE74" i="29"/>
  <c r="BF74" i="29"/>
  <c r="BG74" i="29"/>
  <c r="BH74" i="29"/>
  <c r="BE75" i="29"/>
  <c r="BF75" i="29"/>
  <c r="BG75" i="29"/>
  <c r="BH75" i="29"/>
  <c r="BE76" i="29"/>
  <c r="BF76" i="29"/>
  <c r="BG76" i="29"/>
  <c r="BH76" i="29"/>
  <c r="BE77" i="29"/>
  <c r="BF77" i="29"/>
  <c r="BG77" i="29"/>
  <c r="BH77" i="29"/>
  <c r="BE78" i="29"/>
  <c r="BF78" i="29"/>
  <c r="BG78" i="29"/>
  <c r="BH78" i="29"/>
  <c r="BE79" i="29"/>
  <c r="BF79" i="29"/>
  <c r="BG79" i="29"/>
  <c r="BH79" i="29"/>
  <c r="BE80" i="29"/>
  <c r="BF80" i="29"/>
  <c r="BG80" i="29"/>
  <c r="BH80" i="29"/>
  <c r="BE81" i="29"/>
  <c r="BF81" i="29"/>
  <c r="BG81" i="29"/>
  <c r="BH81" i="29"/>
  <c r="BE82" i="29"/>
  <c r="BF82" i="29"/>
  <c r="BG82" i="29"/>
  <c r="BH82" i="29"/>
  <c r="BE83" i="29"/>
  <c r="BF83" i="29"/>
  <c r="BG83" i="29"/>
  <c r="BH83" i="29"/>
  <c r="BE84" i="29"/>
  <c r="BF84" i="29"/>
  <c r="BG84" i="29"/>
  <c r="BH84" i="29"/>
  <c r="BE85" i="29"/>
  <c r="BF85" i="29"/>
  <c r="BG85" i="29"/>
  <c r="BH85" i="29"/>
  <c r="BE86" i="29"/>
  <c r="BF86" i="29"/>
  <c r="BG86" i="29"/>
  <c r="BH86" i="29"/>
  <c r="BE87" i="29"/>
  <c r="BF87" i="29"/>
  <c r="BG87" i="29"/>
  <c r="BH87" i="29"/>
  <c r="BE88" i="29"/>
  <c r="BF88" i="29"/>
  <c r="BG88" i="29"/>
  <c r="BH88" i="29"/>
  <c r="BE89" i="29"/>
  <c r="BF89" i="29"/>
  <c r="BG89" i="29"/>
  <c r="BH89" i="29"/>
  <c r="BE90" i="29"/>
  <c r="BF90" i="29"/>
  <c r="BG90" i="29"/>
  <c r="BH90" i="29"/>
  <c r="BE91" i="29"/>
  <c r="BF91" i="29"/>
  <c r="BG91" i="29"/>
  <c r="BH91" i="29"/>
  <c r="BE92" i="29"/>
  <c r="BF92" i="29"/>
  <c r="BG92" i="29"/>
  <c r="BH92" i="29"/>
  <c r="BE93" i="29"/>
  <c r="BF93" i="29"/>
  <c r="BG93" i="29"/>
  <c r="BH93" i="29"/>
  <c r="BE94" i="29"/>
  <c r="BF94" i="29"/>
  <c r="BG94" i="29"/>
  <c r="BH94" i="29"/>
  <c r="BE95" i="29"/>
  <c r="BF95" i="29"/>
  <c r="BG95" i="29"/>
  <c r="BH95" i="29"/>
  <c r="BE96" i="29"/>
  <c r="BF96" i="29"/>
  <c r="BG96" i="29"/>
  <c r="BH96" i="29"/>
  <c r="BE97" i="29"/>
  <c r="BF97" i="29"/>
  <c r="BG97" i="29"/>
  <c r="BH97" i="29"/>
  <c r="BE98" i="29"/>
  <c r="BF98" i="29"/>
  <c r="BG98" i="29"/>
  <c r="BH98" i="29"/>
  <c r="BE99" i="29"/>
  <c r="BF99" i="29"/>
  <c r="BG99" i="29"/>
  <c r="BH99" i="29"/>
  <c r="BE100" i="29"/>
  <c r="BF100" i="29"/>
  <c r="BG100" i="29"/>
  <c r="BH100" i="29"/>
  <c r="BE101" i="29"/>
  <c r="BF101" i="29"/>
  <c r="BG101" i="29"/>
  <c r="BH101" i="29"/>
  <c r="BE102" i="29"/>
  <c r="BF102" i="29"/>
  <c r="BG102" i="29"/>
  <c r="BH102" i="29"/>
  <c r="BE103" i="29"/>
  <c r="BF103" i="29"/>
  <c r="BG103" i="29"/>
  <c r="BH103" i="29"/>
  <c r="BE104" i="29"/>
  <c r="BF104" i="29"/>
  <c r="BG104" i="29"/>
  <c r="BH104" i="29"/>
  <c r="BE105" i="29"/>
  <c r="BF105" i="29"/>
  <c r="BG105" i="29"/>
  <c r="BH105" i="29"/>
  <c r="BE106" i="29"/>
  <c r="BF106" i="29"/>
  <c r="BG106" i="29"/>
  <c r="BH106" i="29"/>
  <c r="BE107" i="29"/>
  <c r="BF107" i="29"/>
  <c r="BG107" i="29"/>
  <c r="BH107" i="29"/>
  <c r="BE108" i="29"/>
  <c r="BF108" i="29"/>
  <c r="BG108" i="29"/>
  <c r="BH108" i="29"/>
  <c r="BE109" i="29"/>
  <c r="BF109" i="29"/>
  <c r="BG109" i="29"/>
  <c r="BH109" i="29"/>
  <c r="BE110" i="29"/>
  <c r="BF110" i="29"/>
  <c r="BG110" i="29"/>
  <c r="BH110" i="29"/>
  <c r="BE111" i="29"/>
  <c r="BF111" i="29"/>
  <c r="BG111" i="29"/>
  <c r="BH111" i="29"/>
  <c r="BE112" i="29"/>
  <c r="BF112" i="29"/>
  <c r="BG112" i="29"/>
  <c r="BH112" i="29"/>
  <c r="BE113" i="29"/>
  <c r="BF113" i="29"/>
  <c r="BG113" i="29"/>
  <c r="BH113" i="29"/>
  <c r="BE114" i="29"/>
  <c r="BF114" i="29"/>
  <c r="BG114" i="29"/>
  <c r="BH114" i="29"/>
  <c r="BE115" i="29"/>
  <c r="BF115" i="29"/>
  <c r="BG115" i="29"/>
  <c r="BH115" i="29"/>
  <c r="BE116" i="29"/>
  <c r="BF116" i="29"/>
  <c r="BG116" i="29"/>
  <c r="BH116" i="29"/>
  <c r="BE117" i="29"/>
  <c r="BF117" i="29"/>
  <c r="BG117" i="29"/>
  <c r="BH117" i="29"/>
  <c r="BE118" i="29"/>
  <c r="BF118" i="29"/>
  <c r="BG118" i="29"/>
  <c r="BH118" i="29"/>
  <c r="BE119" i="29"/>
  <c r="BF119" i="29"/>
  <c r="BG119" i="29"/>
  <c r="BH119" i="29"/>
  <c r="BE120" i="29"/>
  <c r="BF120" i="29"/>
  <c r="BG120" i="29"/>
  <c r="BH120" i="29"/>
  <c r="BE121" i="29"/>
  <c r="BF121" i="29"/>
  <c r="BG121" i="29"/>
  <c r="BH121" i="29"/>
  <c r="BE122" i="29"/>
  <c r="BF122" i="29"/>
  <c r="BG122" i="29"/>
  <c r="BH122" i="29"/>
  <c r="BE123" i="29"/>
  <c r="BF123" i="29"/>
  <c r="BG123" i="29"/>
  <c r="BH123" i="29"/>
  <c r="BE124" i="29"/>
  <c r="BF124" i="29"/>
  <c r="BG124" i="29"/>
  <c r="BH124" i="29"/>
  <c r="BE125" i="29"/>
  <c r="BF125" i="29"/>
  <c r="BG125" i="29"/>
  <c r="BH125" i="29"/>
  <c r="BE126" i="29"/>
  <c r="BF126" i="29"/>
  <c r="BG126" i="29"/>
  <c r="BH126" i="29"/>
  <c r="BE127" i="29"/>
  <c r="BF127" i="29"/>
  <c r="BG127" i="29"/>
  <c r="BH127" i="29"/>
  <c r="BE128" i="29"/>
  <c r="BF128" i="29"/>
  <c r="BG128" i="29"/>
  <c r="BH128" i="29"/>
  <c r="BE129" i="29"/>
  <c r="BF129" i="29"/>
  <c r="BG129" i="29"/>
  <c r="BH129" i="29"/>
  <c r="BE130" i="29"/>
  <c r="BF130" i="29"/>
  <c r="BG130" i="29"/>
  <c r="BH130" i="29"/>
  <c r="BE131" i="29"/>
  <c r="BF131" i="29"/>
  <c r="BG131" i="29"/>
  <c r="BH131" i="29"/>
  <c r="BE132" i="29"/>
  <c r="BF132" i="29"/>
  <c r="BG132" i="29"/>
  <c r="BH132" i="29"/>
  <c r="BE133" i="29"/>
  <c r="BF133" i="29"/>
  <c r="BG133" i="29"/>
  <c r="BH133" i="29"/>
  <c r="BE134" i="29"/>
  <c r="BF134" i="29"/>
  <c r="BG134" i="29"/>
  <c r="BH134" i="29"/>
  <c r="BE135" i="29"/>
  <c r="BF135" i="29"/>
  <c r="BG135" i="29"/>
  <c r="BH135" i="29"/>
  <c r="BE136" i="29"/>
  <c r="BF136" i="29"/>
  <c r="BG136" i="29"/>
  <c r="BH136" i="29"/>
  <c r="BE137" i="29"/>
  <c r="BF137" i="29"/>
  <c r="BG137" i="29"/>
  <c r="BH137" i="29"/>
  <c r="BE138" i="29"/>
  <c r="BF138" i="29"/>
  <c r="BG138" i="29"/>
  <c r="BH138" i="29"/>
  <c r="BE139" i="29"/>
  <c r="BF139" i="29"/>
  <c r="BG139" i="29"/>
  <c r="BH139" i="29"/>
  <c r="BE140" i="29"/>
  <c r="BF140" i="29"/>
  <c r="BG140" i="29"/>
  <c r="BH140" i="29"/>
  <c r="BE141" i="29"/>
  <c r="BF141" i="29"/>
  <c r="BG141" i="29"/>
  <c r="BH141" i="29"/>
  <c r="BE142" i="29"/>
  <c r="BF142" i="29"/>
  <c r="BG142" i="29"/>
  <c r="BH142" i="29"/>
  <c r="BE143" i="29"/>
  <c r="BF143" i="29"/>
  <c r="BG143" i="29"/>
  <c r="BH143" i="29"/>
  <c r="BE144" i="29"/>
  <c r="BF144" i="29"/>
  <c r="BG144" i="29"/>
  <c r="BH144" i="29"/>
  <c r="BE145" i="29"/>
  <c r="BF145" i="29"/>
  <c r="BG145" i="29"/>
  <c r="BH145" i="29"/>
  <c r="BE146" i="29"/>
  <c r="BF146" i="29"/>
  <c r="BG146" i="29"/>
  <c r="BH146" i="29"/>
  <c r="BE147" i="29"/>
  <c r="BF147" i="29"/>
  <c r="BG147" i="29"/>
  <c r="BH147" i="29"/>
  <c r="BE148" i="29"/>
  <c r="BF148" i="29"/>
  <c r="BG148" i="29"/>
  <c r="BH148" i="29"/>
  <c r="BE149" i="29"/>
  <c r="BF149" i="29"/>
  <c r="BG149" i="29"/>
  <c r="BH149" i="29"/>
  <c r="BE150" i="29"/>
  <c r="BF150" i="29"/>
  <c r="BG150" i="29"/>
  <c r="BH150" i="29"/>
  <c r="BE151" i="29"/>
  <c r="BF151" i="29"/>
  <c r="BG151" i="29"/>
  <c r="BH151" i="29"/>
  <c r="BE152" i="29"/>
  <c r="BF152" i="29"/>
  <c r="BG152" i="29"/>
  <c r="BH152" i="29"/>
  <c r="BE153" i="29"/>
  <c r="BF153" i="29"/>
  <c r="BG153" i="29"/>
  <c r="BH153" i="29"/>
  <c r="BE154" i="29"/>
  <c r="BF154" i="29"/>
  <c r="BG154" i="29"/>
  <c r="BH154" i="29"/>
  <c r="BE155" i="29"/>
  <c r="BF155" i="29"/>
  <c r="BG155" i="29"/>
  <c r="BH155" i="29"/>
  <c r="BE156" i="29"/>
  <c r="BF156" i="29"/>
  <c r="BG156" i="29"/>
  <c r="BH156" i="29"/>
  <c r="BE157" i="29"/>
  <c r="BF157" i="29"/>
  <c r="BG157" i="29"/>
  <c r="BH157" i="29"/>
  <c r="BE158" i="29"/>
  <c r="BF158" i="29"/>
  <c r="BG158" i="29"/>
  <c r="BH158" i="29"/>
  <c r="BE159" i="29"/>
  <c r="BF159" i="29"/>
  <c r="BG159" i="29"/>
  <c r="BH159" i="29"/>
  <c r="BE160" i="29"/>
  <c r="BF160" i="29"/>
  <c r="BG160" i="29"/>
  <c r="BH160" i="29"/>
  <c r="BE161" i="29"/>
  <c r="BF161" i="29"/>
  <c r="BG161" i="29"/>
  <c r="BH161" i="29"/>
  <c r="BE162" i="29"/>
  <c r="BF162" i="29"/>
  <c r="BG162" i="29"/>
  <c r="BH162" i="29"/>
  <c r="BE163" i="29"/>
  <c r="BF163" i="29"/>
  <c r="BG163" i="29"/>
  <c r="BH163" i="29"/>
  <c r="BE164" i="29"/>
  <c r="BF164" i="29"/>
  <c r="BG164" i="29"/>
  <c r="BH164" i="29"/>
  <c r="BE165" i="29"/>
  <c r="BF165" i="29"/>
  <c r="BG165" i="29"/>
  <c r="BH165" i="29"/>
  <c r="BE166" i="29"/>
  <c r="BF166" i="29"/>
  <c r="BG166" i="29"/>
  <c r="BH166" i="29"/>
  <c r="BE167" i="29"/>
  <c r="BF167" i="29"/>
  <c r="BG167" i="29"/>
  <c r="BH167" i="29"/>
  <c r="BE168" i="29"/>
  <c r="BF168" i="29"/>
  <c r="BG168" i="29"/>
  <c r="BH168" i="29"/>
  <c r="BE169" i="29"/>
  <c r="BF169" i="29"/>
  <c r="BG169" i="29"/>
  <c r="BH169" i="29"/>
  <c r="BE170" i="29"/>
  <c r="BF170" i="29"/>
  <c r="BG170" i="29"/>
  <c r="BH170" i="29"/>
  <c r="BE171" i="29"/>
  <c r="BF171" i="29"/>
  <c r="BG171" i="29"/>
  <c r="BH171" i="29"/>
  <c r="BE172" i="29"/>
  <c r="BF172" i="29"/>
  <c r="BG172" i="29"/>
  <c r="BH172" i="29"/>
  <c r="BE173" i="29"/>
  <c r="BF173" i="29"/>
  <c r="BG173" i="29"/>
  <c r="BH173" i="29"/>
  <c r="BE174" i="29"/>
  <c r="BF174" i="29"/>
  <c r="BG174" i="29"/>
  <c r="BH174" i="29"/>
  <c r="BE175" i="29"/>
  <c r="BF175" i="29"/>
  <c r="BG175" i="29"/>
  <c r="BH175" i="29"/>
  <c r="BE176" i="29"/>
  <c r="BF176" i="29"/>
  <c r="BG176" i="29"/>
  <c r="BH176" i="29"/>
  <c r="BE177" i="29"/>
  <c r="BF177" i="29"/>
  <c r="BG177" i="29"/>
  <c r="BH177" i="29"/>
  <c r="BE178" i="29"/>
  <c r="BF178" i="29"/>
  <c r="BG178" i="29"/>
  <c r="BH178" i="29"/>
  <c r="BE179" i="29"/>
  <c r="BF179" i="29"/>
  <c r="BG179" i="29"/>
  <c r="BH179" i="29"/>
  <c r="BE180" i="29"/>
  <c r="BF180" i="29"/>
  <c r="BG180" i="29"/>
  <c r="BH180" i="29"/>
  <c r="BE181" i="29"/>
  <c r="BF181" i="29"/>
  <c r="BG181" i="29"/>
  <c r="BH181" i="29"/>
  <c r="BE182" i="29"/>
  <c r="BF182" i="29"/>
  <c r="BG182" i="29"/>
  <c r="BH182" i="29"/>
  <c r="BE183" i="29"/>
  <c r="BF183" i="29"/>
  <c r="BG183" i="29"/>
  <c r="BH183" i="29"/>
  <c r="BE184" i="29"/>
  <c r="BF184" i="29"/>
  <c r="BG184" i="29"/>
  <c r="BH184" i="29"/>
  <c r="BE185" i="29"/>
  <c r="BF185" i="29"/>
  <c r="BG185" i="29"/>
  <c r="BH185" i="29"/>
  <c r="BE186" i="29"/>
  <c r="BF186" i="29"/>
  <c r="BG186" i="29"/>
  <c r="BH186" i="29"/>
  <c r="BE187" i="29"/>
  <c r="BF187" i="29"/>
  <c r="BG187" i="29"/>
  <c r="BH187" i="29"/>
  <c r="BE188" i="29"/>
  <c r="BF188" i="29"/>
  <c r="BG188" i="29"/>
  <c r="BH188" i="29"/>
  <c r="BE189" i="29"/>
  <c r="BF189" i="29"/>
  <c r="BG189" i="29"/>
  <c r="BH189" i="29"/>
  <c r="BE190" i="29"/>
  <c r="BF190" i="29"/>
  <c r="BG190" i="29"/>
  <c r="BH190" i="29"/>
  <c r="BE191" i="29"/>
  <c r="BF191" i="29"/>
  <c r="BG191" i="29"/>
  <c r="BH191" i="29"/>
  <c r="BE192" i="29"/>
  <c r="BF192" i="29"/>
  <c r="BG192" i="29"/>
  <c r="BH192" i="29"/>
  <c r="BE193" i="29"/>
  <c r="BF193" i="29"/>
  <c r="BG193" i="29"/>
  <c r="BH193" i="29"/>
  <c r="BE194" i="29"/>
  <c r="BF194" i="29"/>
  <c r="BG194" i="29"/>
  <c r="BH194" i="29"/>
  <c r="BE195" i="29"/>
  <c r="BF195" i="29"/>
  <c r="BG195" i="29"/>
  <c r="BH195" i="29"/>
  <c r="BE196" i="29"/>
  <c r="BF196" i="29"/>
  <c r="BG196" i="29"/>
  <c r="BH196" i="29"/>
  <c r="BE197" i="29"/>
  <c r="BF197" i="29"/>
  <c r="BG197" i="29"/>
  <c r="BH197" i="29"/>
  <c r="BE198" i="29"/>
  <c r="BF198" i="29"/>
  <c r="BG198" i="29"/>
  <c r="BH198" i="29"/>
  <c r="BE199" i="29"/>
  <c r="BF199" i="29"/>
  <c r="BG199" i="29"/>
  <c r="BH199" i="29"/>
  <c r="BE200" i="29"/>
  <c r="BF200" i="29"/>
  <c r="BG200" i="29"/>
  <c r="BH200" i="29"/>
  <c r="BE201" i="29"/>
  <c r="BF201" i="29"/>
  <c r="BG201" i="29"/>
  <c r="BH201" i="29"/>
  <c r="BE202" i="29"/>
  <c r="BF202" i="29"/>
  <c r="BG202" i="29"/>
  <c r="BH202" i="29"/>
  <c r="BE203" i="29"/>
  <c r="BF203" i="29"/>
  <c r="BG203" i="29"/>
  <c r="BH203" i="29"/>
  <c r="BE204" i="29"/>
  <c r="BF204" i="29"/>
  <c r="BG204" i="29"/>
  <c r="BH204" i="29"/>
  <c r="BE205" i="29"/>
  <c r="BF205" i="29"/>
  <c r="BG205" i="29"/>
  <c r="BH205" i="29"/>
  <c r="BE206" i="29"/>
  <c r="BF206" i="29"/>
  <c r="BG206" i="29"/>
  <c r="BH206" i="29"/>
  <c r="BE207" i="29"/>
  <c r="BF207" i="29"/>
  <c r="BG207" i="29"/>
  <c r="BH207" i="29"/>
  <c r="BE208" i="29"/>
  <c r="BF208" i="29"/>
  <c r="BG208" i="29"/>
  <c r="BH208" i="29"/>
  <c r="BE209" i="29"/>
  <c r="BF209" i="29"/>
  <c r="BG209" i="29"/>
  <c r="BH209" i="29"/>
  <c r="BE210" i="29"/>
  <c r="BF210" i="29"/>
  <c r="BG210" i="29"/>
  <c r="BH210" i="29"/>
  <c r="BE211" i="29"/>
  <c r="BF211" i="29"/>
  <c r="BG211" i="29"/>
  <c r="BH211" i="29"/>
  <c r="BE212" i="29"/>
  <c r="BF212" i="29"/>
  <c r="BG212" i="29"/>
  <c r="BH212" i="29"/>
  <c r="BE213" i="29"/>
  <c r="BF213" i="29"/>
  <c r="BG213" i="29"/>
  <c r="BH213" i="29"/>
  <c r="BE214" i="29"/>
  <c r="BF214" i="29"/>
  <c r="BG214" i="29"/>
  <c r="BH214" i="29"/>
  <c r="BE215" i="29"/>
  <c r="BF215" i="29"/>
  <c r="BG215" i="29"/>
  <c r="BH215" i="29"/>
  <c r="BE216" i="29"/>
  <c r="BF216" i="29"/>
  <c r="BG216" i="29"/>
  <c r="BH216" i="29"/>
  <c r="BE217" i="29"/>
  <c r="BF217" i="29"/>
  <c r="BG217" i="29"/>
  <c r="BH217" i="29"/>
  <c r="BE218" i="29"/>
  <c r="BF218" i="29"/>
  <c r="BG218" i="29"/>
  <c r="BH218" i="29"/>
  <c r="BE219" i="29"/>
  <c r="BF219" i="29"/>
  <c r="BG219" i="29"/>
  <c r="BH219" i="29"/>
  <c r="BE220" i="29"/>
  <c r="BF220" i="29"/>
  <c r="BG220" i="29"/>
  <c r="BH220" i="29"/>
  <c r="BE221" i="29"/>
  <c r="BF221" i="29"/>
  <c r="BG221" i="29"/>
  <c r="BH221" i="29"/>
  <c r="BE222" i="29"/>
  <c r="BF222" i="29"/>
  <c r="BG222" i="29"/>
  <c r="BH222" i="29"/>
  <c r="BE223" i="29"/>
  <c r="BF223" i="29"/>
  <c r="BG223" i="29"/>
  <c r="BH223" i="29"/>
  <c r="BE224" i="29"/>
  <c r="BF224" i="29"/>
  <c r="BG224" i="29"/>
  <c r="BH224" i="29"/>
  <c r="BE225" i="29"/>
  <c r="BF225" i="29"/>
  <c r="BG225" i="29"/>
  <c r="BH225" i="29"/>
  <c r="BE226" i="29"/>
  <c r="BF226" i="29"/>
  <c r="BG226" i="29"/>
  <c r="BH226" i="29"/>
  <c r="BE227" i="29"/>
  <c r="BF227" i="29"/>
  <c r="BG227" i="29"/>
  <c r="BH227" i="29"/>
  <c r="BE228" i="29"/>
  <c r="BF228" i="29"/>
  <c r="BG228" i="29"/>
  <c r="BH228" i="29"/>
  <c r="BE229" i="29"/>
  <c r="BF229" i="29"/>
  <c r="BG229" i="29"/>
  <c r="BH229" i="29"/>
  <c r="BE230" i="29"/>
  <c r="BF230" i="29"/>
  <c r="BG230" i="29"/>
  <c r="BH230" i="29"/>
  <c r="BE231" i="29"/>
  <c r="BF231" i="29"/>
  <c r="BG231" i="29"/>
  <c r="BH231" i="29"/>
  <c r="BE232" i="29"/>
  <c r="BF232" i="29"/>
  <c r="BG232" i="29"/>
  <c r="BH232" i="29"/>
  <c r="BE233" i="29"/>
  <c r="BF233" i="29"/>
  <c r="BG233" i="29"/>
  <c r="BH233" i="29"/>
  <c r="BE234" i="29"/>
  <c r="BF234" i="29"/>
  <c r="BG234" i="29"/>
  <c r="BH234" i="29"/>
  <c r="BE235" i="29"/>
  <c r="BF235" i="29"/>
  <c r="BG235" i="29"/>
  <c r="BH235" i="29"/>
  <c r="BE236" i="29"/>
  <c r="BF236" i="29"/>
  <c r="BG236" i="29"/>
  <c r="BH236" i="29"/>
  <c r="BE237" i="29"/>
  <c r="BF237" i="29"/>
  <c r="BG237" i="29"/>
  <c r="BH237" i="29"/>
  <c r="BE238" i="29"/>
  <c r="BF238" i="29"/>
  <c r="BG238" i="29"/>
  <c r="BH238" i="29"/>
  <c r="BE239" i="29"/>
  <c r="BF239" i="29"/>
  <c r="BG239" i="29"/>
  <c r="BH239" i="29"/>
  <c r="BE240" i="29"/>
  <c r="BF240" i="29"/>
  <c r="BG240" i="29"/>
  <c r="BH240" i="29"/>
  <c r="BE241" i="29"/>
  <c r="BF241" i="29"/>
  <c r="BG241" i="29"/>
  <c r="BH241" i="29"/>
  <c r="BE242" i="29"/>
  <c r="BF242" i="29"/>
  <c r="BG242" i="29"/>
  <c r="BH242" i="29"/>
  <c r="BE243" i="29"/>
  <c r="BF243" i="29"/>
  <c r="BG243" i="29"/>
  <c r="BH243" i="29"/>
  <c r="BE244" i="29"/>
  <c r="BF244" i="29"/>
  <c r="BG244" i="29"/>
  <c r="BH244" i="29"/>
  <c r="BE245" i="29"/>
  <c r="BF245" i="29"/>
  <c r="BG245" i="29"/>
  <c r="BH245" i="29"/>
  <c r="BE246" i="29"/>
  <c r="BF246" i="29"/>
  <c r="BG246" i="29"/>
  <c r="BH246" i="29"/>
  <c r="BE247" i="29"/>
  <c r="BF247" i="29"/>
  <c r="BG247" i="29"/>
  <c r="BH247" i="29"/>
  <c r="BE248" i="29"/>
  <c r="BF248" i="29"/>
  <c r="BG248" i="29"/>
  <c r="BH248" i="29"/>
  <c r="BE249" i="29"/>
  <c r="BF249" i="29"/>
  <c r="BG249" i="29"/>
  <c r="BH249" i="29"/>
  <c r="BE250" i="29"/>
  <c r="BF250" i="29"/>
  <c r="BG250" i="29"/>
  <c r="BH250" i="29"/>
  <c r="BE251" i="29"/>
  <c r="BF251" i="29"/>
  <c r="BG251" i="29"/>
  <c r="BH251" i="29"/>
  <c r="BE252" i="29"/>
  <c r="BF252" i="29"/>
  <c r="BG252" i="29"/>
  <c r="BH252" i="29"/>
  <c r="BE253" i="29"/>
  <c r="BF253" i="29"/>
  <c r="BG253" i="29"/>
  <c r="BH253" i="29"/>
  <c r="BE254" i="29"/>
  <c r="BF254" i="29"/>
  <c r="BG254" i="29"/>
  <c r="BH254" i="29"/>
  <c r="BE255" i="29"/>
  <c r="BF255" i="29"/>
  <c r="BG255" i="29"/>
  <c r="BH255" i="29"/>
  <c r="BE256" i="29"/>
  <c r="BF256" i="29"/>
  <c r="BG256" i="29"/>
  <c r="BH256" i="29"/>
  <c r="BE257" i="29"/>
  <c r="BF257" i="29"/>
  <c r="BG257" i="29"/>
  <c r="BH257" i="29"/>
  <c r="BE258" i="29"/>
  <c r="BF258" i="29"/>
  <c r="BG258" i="29"/>
  <c r="BH258" i="29"/>
  <c r="BE259" i="29"/>
  <c r="BF259" i="29"/>
  <c r="BG259" i="29"/>
  <c r="BH259" i="29"/>
  <c r="BE260" i="29"/>
  <c r="BF260" i="29"/>
  <c r="BG260" i="29"/>
  <c r="BH260" i="29"/>
  <c r="BE261" i="29"/>
  <c r="BF261" i="29"/>
  <c r="BG261" i="29"/>
  <c r="BH261" i="29"/>
  <c r="BE262" i="29"/>
  <c r="BF262" i="29"/>
  <c r="BG262" i="29"/>
  <c r="BH262" i="29"/>
  <c r="BE263" i="29"/>
  <c r="BF263" i="29"/>
  <c r="BG263" i="29"/>
  <c r="BH263" i="29"/>
  <c r="BE264" i="29"/>
  <c r="BF264" i="29"/>
  <c r="BG264" i="29"/>
  <c r="BH264" i="29"/>
  <c r="BE265" i="29"/>
  <c r="BF265" i="29"/>
  <c r="BG265" i="29"/>
  <c r="BH265" i="29"/>
  <c r="BE266" i="29"/>
  <c r="BF266" i="29"/>
  <c r="BG266" i="29"/>
  <c r="BH266" i="29"/>
  <c r="BE267" i="29"/>
  <c r="BF267" i="29"/>
  <c r="BG267" i="29"/>
  <c r="BH267" i="29"/>
  <c r="BE268" i="29"/>
  <c r="BF268" i="29"/>
  <c r="BG268" i="29"/>
  <c r="BH268" i="29"/>
  <c r="BE269" i="29"/>
  <c r="BF269" i="29"/>
  <c r="BG269" i="29"/>
  <c r="BH269" i="29"/>
  <c r="BE270" i="29"/>
  <c r="BF270" i="29"/>
  <c r="BG270" i="29"/>
  <c r="BH270" i="29"/>
  <c r="BE271" i="29"/>
  <c r="BF271" i="29"/>
  <c r="BG271" i="29"/>
  <c r="BH271" i="29"/>
  <c r="BE272" i="29"/>
  <c r="BF272" i="29"/>
  <c r="BG272" i="29"/>
  <c r="BH272" i="29"/>
  <c r="BE273" i="29"/>
  <c r="BF273" i="29"/>
  <c r="BG273" i="29"/>
  <c r="BH273" i="29"/>
  <c r="BE274" i="29"/>
  <c r="BF274" i="29"/>
  <c r="BG274" i="29"/>
  <c r="BH274" i="29"/>
  <c r="BE275" i="29"/>
  <c r="BF275" i="29"/>
  <c r="BG275" i="29"/>
  <c r="BH275" i="29"/>
  <c r="BE276" i="29"/>
  <c r="BF276" i="29"/>
  <c r="BG276" i="29"/>
  <c r="BH276" i="29"/>
  <c r="BE277" i="29"/>
  <c r="BF277" i="29"/>
  <c r="BG277" i="29"/>
  <c r="BH277" i="29"/>
  <c r="BE278" i="29"/>
  <c r="BF278" i="29"/>
  <c r="BG278" i="29"/>
  <c r="BH278" i="29"/>
  <c r="BE279" i="29"/>
  <c r="BF279" i="29"/>
  <c r="BG279" i="29"/>
  <c r="BH279" i="29"/>
  <c r="BE280" i="29"/>
  <c r="BF280" i="29"/>
  <c r="BG280" i="29"/>
  <c r="BH280" i="29"/>
  <c r="BE281" i="29"/>
  <c r="BF281" i="29"/>
  <c r="BG281" i="29"/>
  <c r="BH281" i="29"/>
  <c r="BE282" i="29"/>
  <c r="BF282" i="29"/>
  <c r="BG282" i="29"/>
  <c r="BH282" i="29"/>
  <c r="BE283" i="29"/>
  <c r="BF283" i="29"/>
  <c r="BG283" i="29"/>
  <c r="BH283" i="29"/>
  <c r="BE284" i="29"/>
  <c r="BF284" i="29"/>
  <c r="BG284" i="29"/>
  <c r="BH284" i="29"/>
  <c r="BE285" i="29"/>
  <c r="BF285" i="29"/>
  <c r="BG285" i="29"/>
  <c r="BH285" i="29"/>
  <c r="BE286" i="29"/>
  <c r="BF286" i="29"/>
  <c r="BG286" i="29"/>
  <c r="BH286" i="29"/>
  <c r="BE287" i="29"/>
  <c r="BF287" i="29"/>
  <c r="BG287" i="29"/>
  <c r="BH287" i="29"/>
  <c r="BE288" i="29"/>
  <c r="BF288" i="29"/>
  <c r="BG288" i="29"/>
  <c r="BH288" i="29"/>
  <c r="BE289" i="29"/>
  <c r="BF289" i="29"/>
  <c r="BG289" i="29"/>
  <c r="BH289" i="29"/>
  <c r="BE290" i="29"/>
  <c r="BF290" i="29"/>
  <c r="BG290" i="29"/>
  <c r="BH290" i="29"/>
  <c r="BE291" i="29"/>
  <c r="BF291" i="29"/>
  <c r="BG291" i="29"/>
  <c r="BH291" i="29"/>
  <c r="BE292" i="29"/>
  <c r="BF292" i="29"/>
  <c r="BG292" i="29"/>
  <c r="BH292" i="29"/>
  <c r="BE293" i="29"/>
  <c r="BF293" i="29"/>
  <c r="BG293" i="29"/>
  <c r="BH293" i="29"/>
  <c r="BE294" i="29"/>
  <c r="BF294" i="29"/>
  <c r="BG294" i="29"/>
  <c r="BH294" i="29"/>
  <c r="BE295" i="29"/>
  <c r="BF295" i="29"/>
  <c r="BG295" i="29"/>
  <c r="BH295" i="29"/>
  <c r="BE296" i="29"/>
  <c r="BF296" i="29"/>
  <c r="BG296" i="29"/>
  <c r="BH296" i="29"/>
  <c r="BE297" i="29"/>
  <c r="BF297" i="29"/>
  <c r="BG297" i="29"/>
  <c r="BH297" i="29"/>
  <c r="BE298" i="29"/>
  <c r="BF298" i="29"/>
  <c r="BG298" i="29"/>
  <c r="BH298" i="29"/>
  <c r="BE299" i="29"/>
  <c r="BF299" i="29"/>
  <c r="BG299" i="29"/>
  <c r="BH299" i="29"/>
  <c r="BE300" i="29"/>
  <c r="BF300" i="29"/>
  <c r="BG300" i="29"/>
  <c r="BH300" i="29"/>
  <c r="BE301" i="29"/>
  <c r="BF301" i="29"/>
  <c r="BG301" i="29"/>
  <c r="BH301" i="29"/>
  <c r="BE302" i="29"/>
  <c r="BF302" i="29"/>
  <c r="BG302" i="29"/>
  <c r="BH302" i="29"/>
  <c r="BE303" i="29"/>
  <c r="BF303" i="29"/>
  <c r="BG303" i="29"/>
  <c r="BH303" i="29"/>
  <c r="BE304" i="29"/>
  <c r="BF304" i="29"/>
  <c r="BG304" i="29"/>
  <c r="BH304" i="29"/>
  <c r="BE305" i="29"/>
  <c r="BF305" i="29"/>
  <c r="BG305" i="29"/>
  <c r="BH305" i="29"/>
  <c r="BE306" i="29"/>
  <c r="BF306" i="29"/>
  <c r="BG306" i="29"/>
  <c r="BH306" i="29"/>
  <c r="BE307" i="29"/>
  <c r="BF307" i="29"/>
  <c r="BG307" i="29"/>
  <c r="BH307" i="29"/>
  <c r="BE308" i="29"/>
  <c r="BF308" i="29"/>
  <c r="BG308" i="29"/>
  <c r="BH308" i="29"/>
  <c r="BE309" i="29"/>
  <c r="BF309" i="29"/>
  <c r="BG309" i="29"/>
  <c r="BH309" i="29"/>
  <c r="BE310" i="29"/>
  <c r="BF310" i="29"/>
  <c r="BG310" i="29"/>
  <c r="BH310" i="29"/>
  <c r="BE311" i="29"/>
  <c r="BF311" i="29"/>
  <c r="BG311" i="29"/>
  <c r="BH311" i="29"/>
  <c r="BE312" i="29"/>
  <c r="BF312" i="29"/>
  <c r="BG312" i="29"/>
  <c r="BH312" i="29"/>
  <c r="BE313" i="29"/>
  <c r="BF313" i="29"/>
  <c r="BG313" i="29"/>
  <c r="BH313" i="29"/>
  <c r="BE314" i="29"/>
  <c r="BF314" i="29"/>
  <c r="BG314" i="29"/>
  <c r="BH314" i="29"/>
  <c r="BE315" i="29"/>
  <c r="BF315" i="29"/>
  <c r="BG315" i="29"/>
  <c r="BH315" i="29"/>
  <c r="BE316" i="29"/>
  <c r="BF316" i="29"/>
  <c r="BG316" i="29"/>
  <c r="BH316" i="29"/>
  <c r="BE317" i="29"/>
  <c r="BF317" i="29"/>
  <c r="BG317" i="29"/>
  <c r="BH317" i="29"/>
  <c r="BE318" i="29"/>
  <c r="BF318" i="29"/>
  <c r="BG318" i="29"/>
  <c r="BH318" i="29"/>
  <c r="BE319" i="29"/>
  <c r="BF319" i="29"/>
  <c r="BG319" i="29"/>
  <c r="BH319" i="29"/>
  <c r="BE320" i="29"/>
  <c r="BF320" i="29"/>
  <c r="BG320" i="29"/>
  <c r="BH320" i="29"/>
  <c r="BE321" i="29"/>
  <c r="BF321" i="29"/>
  <c r="BG321" i="29"/>
  <c r="BH321" i="29"/>
  <c r="BE322" i="29"/>
  <c r="BF322" i="29"/>
  <c r="BG322" i="29"/>
  <c r="BH322" i="29"/>
  <c r="BE323" i="29"/>
  <c r="BF323" i="29"/>
  <c r="BG323" i="29"/>
  <c r="BH323" i="29"/>
  <c r="BE324" i="29"/>
  <c r="BF324" i="29"/>
  <c r="BG324" i="29"/>
  <c r="BH324" i="29"/>
  <c r="BE325" i="29"/>
  <c r="BF325" i="29"/>
  <c r="BG325" i="29"/>
  <c r="BH325" i="29"/>
  <c r="BE326" i="29"/>
  <c r="BF326" i="29"/>
  <c r="BG326" i="29"/>
  <c r="BH326" i="29"/>
  <c r="BE327" i="29"/>
  <c r="BF327" i="29"/>
  <c r="BG327" i="29"/>
  <c r="BH327" i="29"/>
  <c r="BE328" i="29"/>
  <c r="BF328" i="29"/>
  <c r="BG328" i="29"/>
  <c r="BH328" i="29"/>
  <c r="BE329" i="29"/>
  <c r="BF329" i="29"/>
  <c r="BG329" i="29"/>
  <c r="BH329" i="29"/>
  <c r="BE330" i="29"/>
  <c r="BF330" i="29"/>
  <c r="BG330" i="29"/>
  <c r="BH330" i="29"/>
  <c r="BE331" i="29"/>
  <c r="BF331" i="29"/>
  <c r="BG331" i="29"/>
  <c r="BH331" i="29"/>
  <c r="BE332" i="29"/>
  <c r="BF332" i="29"/>
  <c r="BG332" i="29"/>
  <c r="BH332" i="29"/>
  <c r="BE333" i="29"/>
  <c r="BF333" i="29"/>
  <c r="BG333" i="29"/>
  <c r="BH333" i="29"/>
  <c r="BE334" i="29"/>
  <c r="BF334" i="29"/>
  <c r="BG334" i="29"/>
  <c r="BH334" i="29"/>
  <c r="BE335" i="29"/>
  <c r="BF335" i="29"/>
  <c r="BG335" i="29"/>
  <c r="BH335" i="29"/>
  <c r="BE336" i="29"/>
  <c r="BF336" i="29"/>
  <c r="BG336" i="29"/>
  <c r="BH336" i="29"/>
  <c r="BE337" i="29"/>
  <c r="BF337" i="29"/>
  <c r="BG337" i="29"/>
  <c r="BH337" i="29"/>
  <c r="BE338" i="29"/>
  <c r="BF338" i="29"/>
  <c r="BG338" i="29"/>
  <c r="BH338" i="29"/>
  <c r="BE339" i="29"/>
  <c r="BF339" i="29"/>
  <c r="BG339" i="29"/>
  <c r="BH339" i="29"/>
  <c r="BE340" i="29"/>
  <c r="BF340" i="29"/>
  <c r="BG340" i="29"/>
  <c r="BH340" i="29"/>
  <c r="BE341" i="29"/>
  <c r="BF341" i="29"/>
  <c r="BG341" i="29"/>
  <c r="BH341" i="29"/>
  <c r="BE342" i="29"/>
  <c r="BF342" i="29"/>
  <c r="BG342" i="29"/>
  <c r="BH342" i="29"/>
  <c r="BE343" i="29"/>
  <c r="BF343" i="29"/>
  <c r="BG343" i="29"/>
  <c r="BH343" i="29"/>
  <c r="BE344" i="29"/>
  <c r="BF344" i="29"/>
  <c r="BG344" i="29"/>
  <c r="BH344" i="29"/>
  <c r="BE345" i="29"/>
  <c r="BF345" i="29"/>
  <c r="BG345" i="29"/>
  <c r="BH345" i="29"/>
  <c r="BE346" i="29"/>
  <c r="BF346" i="29"/>
  <c r="BG346" i="29"/>
  <c r="BH346" i="29"/>
  <c r="BE347" i="29"/>
  <c r="BF347" i="29"/>
  <c r="BG347" i="29"/>
  <c r="BH347" i="29"/>
  <c r="BE348" i="29"/>
  <c r="BF348" i="29"/>
  <c r="BG348" i="29"/>
  <c r="BH348" i="29"/>
  <c r="BE349" i="29"/>
  <c r="BF349" i="29"/>
  <c r="BG349" i="29"/>
  <c r="BH349" i="29"/>
  <c r="BE350" i="29"/>
  <c r="BF350" i="29"/>
  <c r="BG350" i="29"/>
  <c r="BH350" i="29"/>
  <c r="BE351" i="29"/>
  <c r="BF351" i="29"/>
  <c r="BG351" i="29"/>
  <c r="BH351" i="29"/>
  <c r="BE352" i="29"/>
  <c r="BF352" i="29"/>
  <c r="BG352" i="29"/>
  <c r="BH352" i="29"/>
  <c r="BE353" i="29"/>
  <c r="BF353" i="29"/>
  <c r="BG353" i="29"/>
  <c r="BH353" i="29"/>
  <c r="BE354" i="29"/>
  <c r="BF354" i="29"/>
  <c r="BG354" i="29"/>
  <c r="BH354" i="29"/>
  <c r="BE355" i="29"/>
  <c r="BF355" i="29"/>
  <c r="BG355" i="29"/>
  <c r="BH355" i="29"/>
  <c r="BE356" i="29"/>
  <c r="BF356" i="29"/>
  <c r="BG356" i="29"/>
  <c r="BH356" i="29"/>
  <c r="BE357" i="29"/>
  <c r="BF357" i="29"/>
  <c r="BG357" i="29"/>
  <c r="BH357" i="29"/>
  <c r="BE358" i="29"/>
  <c r="BF358" i="29"/>
  <c r="BG358" i="29"/>
  <c r="BH358" i="29"/>
  <c r="BE359" i="29"/>
  <c r="BF359" i="29"/>
  <c r="BG359" i="29"/>
  <c r="BH359" i="29"/>
  <c r="BE360" i="29"/>
  <c r="BF360" i="29"/>
  <c r="BG360" i="29"/>
  <c r="BH360" i="29"/>
  <c r="BE361" i="29"/>
  <c r="BF361" i="29"/>
  <c r="BG361" i="29"/>
  <c r="BH361" i="29"/>
  <c r="BE362" i="29"/>
  <c r="BF362" i="29"/>
  <c r="BG362" i="29"/>
  <c r="BH362" i="29"/>
  <c r="BE363" i="29"/>
  <c r="BF363" i="29"/>
  <c r="BG363" i="29"/>
  <c r="BH363" i="29"/>
  <c r="BE364" i="29"/>
  <c r="BF364" i="29"/>
  <c r="BG364" i="29"/>
  <c r="BH364" i="29"/>
  <c r="BE365" i="29"/>
  <c r="BF365" i="29"/>
  <c r="BG365" i="29"/>
  <c r="BH365" i="29"/>
  <c r="BE366" i="29"/>
  <c r="BF366" i="29"/>
  <c r="BG366" i="29"/>
  <c r="BH366" i="29"/>
  <c r="BE367" i="29"/>
  <c r="BF367" i="29"/>
  <c r="BG367" i="29"/>
  <c r="BH367" i="29"/>
  <c r="BE368" i="29"/>
  <c r="BF368" i="29"/>
  <c r="BG368" i="29"/>
  <c r="BH368" i="29"/>
  <c r="BE369" i="29"/>
  <c r="BF369" i="29"/>
  <c r="BG369" i="29"/>
  <c r="BH369" i="29"/>
  <c r="BE370" i="29"/>
  <c r="BF370" i="29"/>
  <c r="BG370" i="29"/>
  <c r="BH370" i="29"/>
  <c r="BE371" i="29"/>
  <c r="BF371" i="29"/>
  <c r="BG371" i="29"/>
  <c r="BH371" i="29"/>
  <c r="BE372" i="29"/>
  <c r="BF372" i="29"/>
  <c r="BG372" i="29"/>
  <c r="BH372" i="29"/>
  <c r="BE373" i="29"/>
  <c r="BF373" i="29"/>
  <c r="BG373" i="29"/>
  <c r="BH373" i="29"/>
  <c r="BE374" i="29"/>
  <c r="BF374" i="29"/>
  <c r="BG374" i="29"/>
  <c r="BH374" i="29"/>
  <c r="BE375" i="29"/>
  <c r="BF375" i="29"/>
  <c r="BG375" i="29"/>
  <c r="BH375" i="29"/>
  <c r="BE376" i="29"/>
  <c r="BF376" i="29"/>
  <c r="BG376" i="29"/>
  <c r="BH376" i="29"/>
  <c r="BE377" i="29"/>
  <c r="BF377" i="29"/>
  <c r="BG377" i="29"/>
  <c r="BH377" i="29"/>
  <c r="BE378" i="29"/>
  <c r="BF378" i="29"/>
  <c r="BG378" i="29"/>
  <c r="BH378" i="29"/>
  <c r="BE379" i="29"/>
  <c r="BF379" i="29"/>
  <c r="BG379" i="29"/>
  <c r="BH379" i="29"/>
  <c r="BE380" i="29"/>
  <c r="BF380" i="29"/>
  <c r="BG380" i="29"/>
  <c r="BH380" i="29"/>
  <c r="BE381" i="29"/>
  <c r="BF381" i="29"/>
  <c r="BG381" i="29"/>
  <c r="BH381" i="29"/>
  <c r="BE382" i="29"/>
  <c r="BF382" i="29"/>
  <c r="BG382" i="29"/>
  <c r="BH382" i="29"/>
  <c r="BE383" i="29"/>
  <c r="BF383" i="29"/>
  <c r="BG383" i="29"/>
  <c r="BH383" i="29"/>
  <c r="BE384" i="29"/>
  <c r="BF384" i="29"/>
  <c r="BG384" i="29"/>
  <c r="BH384" i="29"/>
  <c r="BE385" i="29"/>
  <c r="BF385" i="29"/>
  <c r="BG385" i="29"/>
  <c r="BH385" i="29"/>
  <c r="BE386" i="29"/>
  <c r="BF386" i="29"/>
  <c r="BG386" i="29"/>
  <c r="BH386" i="29"/>
  <c r="BE387" i="29"/>
  <c r="BF387" i="29"/>
  <c r="BG387" i="29"/>
  <c r="BH387" i="29"/>
  <c r="BE388" i="29"/>
  <c r="BF388" i="29"/>
  <c r="BG388" i="29"/>
  <c r="BH388" i="29"/>
  <c r="BE389" i="29"/>
  <c r="BF389" i="29"/>
  <c r="BG389" i="29"/>
  <c r="BH389" i="29"/>
  <c r="BE390" i="29"/>
  <c r="BF390" i="29"/>
  <c r="BG390" i="29"/>
  <c r="BH390" i="29"/>
  <c r="BE391" i="29"/>
  <c r="BF391" i="29"/>
  <c r="BG391" i="29"/>
  <c r="BH391" i="29"/>
  <c r="BE392" i="29"/>
  <c r="BF392" i="29"/>
  <c r="BG392" i="29"/>
  <c r="BH392" i="29"/>
  <c r="BE393" i="29"/>
  <c r="BF393" i="29"/>
  <c r="BG393" i="29"/>
  <c r="BH393" i="29"/>
  <c r="BE394" i="29"/>
  <c r="BF394" i="29"/>
  <c r="BG394" i="29"/>
  <c r="BH394" i="29"/>
  <c r="BE395" i="29"/>
  <c r="BF395" i="29"/>
  <c r="BG395" i="29"/>
  <c r="BH395" i="29"/>
  <c r="BE396" i="29"/>
  <c r="BF396" i="29"/>
  <c r="BG396" i="29"/>
  <c r="BH396" i="29"/>
  <c r="BE397" i="29"/>
  <c r="BF397" i="29"/>
  <c r="BG397" i="29"/>
  <c r="BH397" i="29"/>
  <c r="BE398" i="29"/>
  <c r="BF398" i="29"/>
  <c r="BG398" i="29"/>
  <c r="BH398" i="29"/>
  <c r="BE399" i="29"/>
  <c r="BF399" i="29"/>
  <c r="BG399" i="29"/>
  <c r="BH399" i="29"/>
  <c r="BE400" i="29"/>
  <c r="BF400" i="29"/>
  <c r="BG400" i="29"/>
  <c r="BH400" i="29"/>
  <c r="BE401" i="29"/>
  <c r="BF401" i="29"/>
  <c r="BG401" i="29"/>
  <c r="BH401" i="29"/>
  <c r="BE402" i="29"/>
  <c r="BF402" i="29"/>
  <c r="BG402" i="29"/>
  <c r="BH402" i="29"/>
  <c r="BE403" i="29"/>
  <c r="BF403" i="29"/>
  <c r="BG403" i="29"/>
  <c r="BH403" i="29"/>
  <c r="BE404" i="29"/>
  <c r="BF404" i="29"/>
  <c r="BG404" i="29"/>
  <c r="BH404" i="29"/>
  <c r="BE405" i="29"/>
  <c r="BF405" i="29"/>
  <c r="BG405" i="29"/>
  <c r="BH405" i="29"/>
  <c r="BE406" i="29"/>
  <c r="BF406" i="29"/>
  <c r="BG406" i="29"/>
  <c r="BH406" i="29"/>
  <c r="BE407" i="29"/>
  <c r="BF407" i="29"/>
  <c r="BG407" i="29"/>
  <c r="BH407" i="29"/>
  <c r="BE408" i="29"/>
  <c r="BF408" i="29"/>
  <c r="BG408" i="29"/>
  <c r="BH408" i="29"/>
  <c r="BE409" i="29"/>
  <c r="BF409" i="29"/>
  <c r="BG409" i="29"/>
  <c r="BH409" i="29"/>
  <c r="BE410" i="29"/>
  <c r="BF410" i="29"/>
  <c r="BG410" i="29"/>
  <c r="BH410" i="29"/>
  <c r="BE411" i="29"/>
  <c r="BF411" i="29"/>
  <c r="BG411" i="29"/>
  <c r="BH411" i="29"/>
  <c r="BE412" i="29"/>
  <c r="BF412" i="29"/>
  <c r="BG412" i="29"/>
  <c r="BH412" i="29"/>
  <c r="BE413" i="29"/>
  <c r="BF413" i="29"/>
  <c r="BG413" i="29"/>
  <c r="BH413" i="29"/>
  <c r="BE414" i="29"/>
  <c r="BF414" i="29"/>
  <c r="BG414" i="29"/>
  <c r="BH414" i="29"/>
  <c r="BE415" i="29"/>
  <c r="BF415" i="29"/>
  <c r="BG415" i="29"/>
  <c r="BH415" i="29"/>
  <c r="BE416" i="29"/>
  <c r="BF416" i="29"/>
  <c r="BG416" i="29"/>
  <c r="BH416" i="29"/>
  <c r="BE417" i="29"/>
  <c r="BF417" i="29"/>
  <c r="BG417" i="29"/>
  <c r="BH417" i="29"/>
  <c r="BE418" i="29"/>
  <c r="BF418" i="29"/>
  <c r="BG418" i="29"/>
  <c r="BH418" i="29"/>
  <c r="BE419" i="29"/>
  <c r="BF419" i="29"/>
  <c r="BG419" i="29"/>
  <c r="BH419" i="29"/>
  <c r="BE420" i="29"/>
  <c r="BF420" i="29"/>
  <c r="BG420" i="29"/>
  <c r="BH420" i="29"/>
  <c r="BE421" i="29"/>
  <c r="BF421" i="29"/>
  <c r="BG421" i="29"/>
  <c r="BH421" i="29"/>
  <c r="BE422" i="29"/>
  <c r="BF422" i="29"/>
  <c r="BG422" i="29"/>
  <c r="BH422" i="29"/>
  <c r="BE423" i="29"/>
  <c r="BF423" i="29"/>
  <c r="BG423" i="29"/>
  <c r="BH423" i="29"/>
  <c r="BE424" i="29"/>
  <c r="BF424" i="29"/>
  <c r="BG424" i="29"/>
  <c r="BH424" i="29"/>
  <c r="BE425" i="29"/>
  <c r="BF425" i="29"/>
  <c r="BG425" i="29"/>
  <c r="BH425" i="29"/>
  <c r="BE426" i="29"/>
  <c r="BF426" i="29"/>
  <c r="BG426" i="29"/>
  <c r="BH426" i="29"/>
  <c r="BE427" i="29"/>
  <c r="BF427" i="29"/>
  <c r="BG427" i="29"/>
  <c r="BH427" i="29"/>
  <c r="BE428" i="29"/>
  <c r="BF428" i="29"/>
  <c r="BG428" i="29"/>
  <c r="BH428" i="29"/>
  <c r="BE429" i="29"/>
  <c r="BF429" i="29"/>
  <c r="BG429" i="29"/>
  <c r="BH429" i="29"/>
  <c r="BE430" i="29"/>
  <c r="BF430" i="29"/>
  <c r="BG430" i="29"/>
  <c r="BH430" i="29"/>
  <c r="BE431" i="29"/>
  <c r="BF431" i="29"/>
  <c r="BG431" i="29"/>
  <c r="BH431" i="29"/>
  <c r="BE432" i="29"/>
  <c r="BF432" i="29"/>
  <c r="BG432" i="29"/>
  <c r="BH432" i="29"/>
  <c r="BE433" i="29"/>
  <c r="BF433" i="29"/>
  <c r="BG433" i="29"/>
  <c r="BH433" i="29"/>
  <c r="BE434" i="29"/>
  <c r="BF434" i="29"/>
  <c r="BG434" i="29"/>
  <c r="BH434" i="29"/>
  <c r="BE435" i="29"/>
  <c r="BF435" i="29"/>
  <c r="BG435" i="29"/>
  <c r="BH435" i="29"/>
  <c r="BE436" i="29"/>
  <c r="BF436" i="29"/>
  <c r="BG436" i="29"/>
  <c r="BH436" i="29"/>
  <c r="BE437" i="29"/>
  <c r="BF437" i="29"/>
  <c r="BG437" i="29"/>
  <c r="BH437" i="29"/>
  <c r="BE438" i="29"/>
  <c r="BF438" i="29"/>
  <c r="BG438" i="29"/>
  <c r="BH438" i="29"/>
  <c r="BE439" i="29"/>
  <c r="BF439" i="29"/>
  <c r="BG439" i="29"/>
  <c r="BH439" i="29"/>
  <c r="BE440" i="29"/>
  <c r="BF440" i="29"/>
  <c r="BG440" i="29"/>
  <c r="BH440" i="29"/>
  <c r="BE441" i="29"/>
  <c r="BF441" i="29"/>
  <c r="BG441" i="29"/>
  <c r="BH441" i="29"/>
  <c r="BE442" i="29"/>
  <c r="BF442" i="29"/>
  <c r="BG442" i="29"/>
  <c r="BH442" i="29"/>
  <c r="BE443" i="29"/>
  <c r="BF443" i="29"/>
  <c r="BG443" i="29"/>
  <c r="BH443" i="29"/>
  <c r="BE444" i="29"/>
  <c r="BF444" i="29"/>
  <c r="BG444" i="29"/>
  <c r="BH444" i="29"/>
  <c r="BE445" i="29"/>
  <c r="BF445" i="29"/>
  <c r="BG445" i="29"/>
  <c r="BH445" i="29"/>
  <c r="BE446" i="29"/>
  <c r="BF446" i="29"/>
  <c r="BG446" i="29"/>
  <c r="BH446" i="29"/>
  <c r="BE447" i="29"/>
  <c r="BF447" i="29"/>
  <c r="BG447" i="29"/>
  <c r="BH447" i="29"/>
  <c r="BE448" i="29"/>
  <c r="BF448" i="29"/>
  <c r="BG448" i="29"/>
  <c r="BH448" i="29"/>
  <c r="BE449" i="29"/>
  <c r="BF449" i="29"/>
  <c r="BG449" i="29"/>
  <c r="BH449" i="29"/>
  <c r="BE450" i="29"/>
  <c r="BF450" i="29"/>
  <c r="BG450" i="29"/>
  <c r="BH450" i="29"/>
  <c r="BE451" i="29"/>
  <c r="BF451" i="29"/>
  <c r="BG451" i="29"/>
  <c r="BH451" i="29"/>
  <c r="BE452" i="29"/>
  <c r="BF452" i="29"/>
  <c r="BG452" i="29"/>
  <c r="BH452" i="29"/>
  <c r="BE453" i="29"/>
  <c r="BF453" i="29"/>
  <c r="BG453" i="29"/>
  <c r="BH453" i="29"/>
  <c r="BF2" i="29"/>
  <c r="BG2" i="29"/>
  <c r="BG454" i="29" s="1"/>
  <c r="BH2" i="29"/>
  <c r="D25" i="33" l="1"/>
  <c r="D16" i="33"/>
  <c r="D24" i="33"/>
  <c r="BL294" i="35"/>
  <c r="BL262" i="35"/>
  <c r="BL305" i="35"/>
  <c r="BL297" i="35"/>
  <c r="BL289" i="35"/>
  <c r="BL267" i="35"/>
  <c r="BL263" i="35"/>
  <c r="BL259" i="35"/>
  <c r="BN288" i="35"/>
  <c r="BN271" i="35"/>
  <c r="BN240" i="35"/>
  <c r="BL202" i="35"/>
  <c r="BN247" i="35"/>
  <c r="BL227" i="35"/>
  <c r="BN215" i="35"/>
  <c r="BL171" i="35"/>
  <c r="BL140" i="35"/>
  <c r="BL108" i="35"/>
  <c r="BL73" i="35"/>
  <c r="BL38" i="35"/>
  <c r="BL21" i="35"/>
  <c r="BL278" i="35"/>
  <c r="BL245" i="35"/>
  <c r="BN295" i="35"/>
  <c r="BL275" i="35"/>
  <c r="BL265" i="35"/>
  <c r="BL261" i="35"/>
  <c r="BL252" i="35"/>
  <c r="BN303" i="35"/>
  <c r="BN280" i="35"/>
  <c r="BN252" i="35"/>
  <c r="BL224" i="35"/>
  <c r="BN268" i="35"/>
  <c r="BN229" i="35"/>
  <c r="BL218" i="35"/>
  <c r="BL187" i="35"/>
  <c r="BL155" i="35"/>
  <c r="BL122" i="35"/>
  <c r="BL92" i="35"/>
  <c r="BL56" i="35"/>
  <c r="BL6" i="35"/>
  <c r="BL306" i="35"/>
  <c r="BL298" i="35"/>
  <c r="BL290" i="35"/>
  <c r="BL282" i="35"/>
  <c r="BL272" i="35"/>
  <c r="BL266" i="35"/>
  <c r="BL258" i="35"/>
  <c r="BL249" i="35"/>
  <c r="BL241" i="35"/>
  <c r="BL233" i="35"/>
  <c r="BL302" i="35"/>
  <c r="BL300" i="35"/>
  <c r="BL293" i="35"/>
  <c r="BN291" i="35"/>
  <c r="BL285" i="35"/>
  <c r="BL277" i="35"/>
  <c r="BL248" i="35"/>
  <c r="BL246" i="35"/>
  <c r="BL244" i="35"/>
  <c r="BL242" i="35"/>
  <c r="BL240" i="35"/>
  <c r="BN305" i="35"/>
  <c r="BN299" i="35"/>
  <c r="BN290" i="35"/>
  <c r="BN286" i="35"/>
  <c r="BN282" i="35"/>
  <c r="BN278" i="35"/>
  <c r="BN274" i="35"/>
  <c r="BN265" i="35"/>
  <c r="BN254" i="35"/>
  <c r="BN250" i="35"/>
  <c r="BN244" i="35"/>
  <c r="BN238" i="35"/>
  <c r="BN232" i="35"/>
  <c r="BL221" i="35"/>
  <c r="BL207" i="35"/>
  <c r="BN300" i="35"/>
  <c r="BN270" i="35"/>
  <c r="BN264" i="35"/>
  <c r="BN258" i="35"/>
  <c r="BN243" i="35"/>
  <c r="BN231" i="35"/>
  <c r="BL225" i="35"/>
  <c r="BL220" i="35"/>
  <c r="BL216" i="35"/>
  <c r="BL212" i="35"/>
  <c r="BN210" i="35"/>
  <c r="BL203" i="35"/>
  <c r="BN201" i="35"/>
  <c r="BN219" i="35"/>
  <c r="BL199" i="35"/>
  <c r="BL191" i="35"/>
  <c r="BL183" i="35"/>
  <c r="BL175" i="35"/>
  <c r="BL167" i="35"/>
  <c r="BL159" i="35"/>
  <c r="BL151" i="35"/>
  <c r="BL144" i="35"/>
  <c r="BL134" i="35"/>
  <c r="BL126" i="35"/>
  <c r="BL118" i="35"/>
  <c r="BL112" i="35"/>
  <c r="BL104" i="35"/>
  <c r="BL96" i="35"/>
  <c r="BL88" i="35"/>
  <c r="BL77" i="35"/>
  <c r="BL69" i="35"/>
  <c r="BL60" i="35"/>
  <c r="BL52" i="35"/>
  <c r="BL43" i="35"/>
  <c r="BL35" i="35"/>
  <c r="BL25" i="35"/>
  <c r="BL17" i="35"/>
  <c r="BL10" i="35"/>
  <c r="BN2" i="35"/>
  <c r="AP307" i="35"/>
  <c r="BL303" i="35"/>
  <c r="BL299" i="35"/>
  <c r="BL296" i="35"/>
  <c r="BL292" i="35"/>
  <c r="BL288" i="35"/>
  <c r="BL284" i="35"/>
  <c r="BL280" i="35"/>
  <c r="BL274" i="35"/>
  <c r="BL271" i="35"/>
  <c r="BL268" i="35"/>
  <c r="BL264" i="35"/>
  <c r="BL260" i="35"/>
  <c r="BL255" i="35"/>
  <c r="BL251" i="35"/>
  <c r="BL247" i="35"/>
  <c r="BL243" i="35"/>
  <c r="BL239" i="35"/>
  <c r="BL235" i="35"/>
  <c r="BL231" i="35"/>
  <c r="BL304" i="35"/>
  <c r="BN297" i="35"/>
  <c r="BL295" i="35"/>
  <c r="BL291" i="35"/>
  <c r="BL287" i="35"/>
  <c r="BL283" i="35"/>
  <c r="BL279" i="35"/>
  <c r="BL276" i="35"/>
  <c r="BL273" i="35"/>
  <c r="BL269" i="35"/>
  <c r="BL257" i="35"/>
  <c r="BL254" i="35"/>
  <c r="BL250" i="35"/>
  <c r="BL238" i="35"/>
  <c r="BL236" i="35"/>
  <c r="BL234" i="35"/>
  <c r="BN306" i="35"/>
  <c r="BN304" i="35"/>
  <c r="BN302" i="35"/>
  <c r="BN298" i="35"/>
  <c r="BN293" i="35"/>
  <c r="BN289" i="35"/>
  <c r="BN287" i="35"/>
  <c r="BN285" i="35"/>
  <c r="BN283" i="35"/>
  <c r="BN281" i="35"/>
  <c r="BN279" i="35"/>
  <c r="BN277" i="35"/>
  <c r="BN275" i="35"/>
  <c r="BN273" i="35"/>
  <c r="BN266" i="35"/>
  <c r="BN262" i="35"/>
  <c r="BN255" i="35"/>
  <c r="BN253" i="35"/>
  <c r="BN251" i="35"/>
  <c r="BN249" i="35"/>
  <c r="BN245" i="35"/>
  <c r="BN241" i="35"/>
  <c r="BN239" i="35"/>
  <c r="BN235" i="35"/>
  <c r="BN233" i="35"/>
  <c r="BL228" i="35"/>
  <c r="BL222" i="35"/>
  <c r="BL219" i="35"/>
  <c r="BL217" i="35"/>
  <c r="BL215" i="35"/>
  <c r="BL213" i="35"/>
  <c r="BL211" i="35"/>
  <c r="BL209" i="35"/>
  <c r="BL204" i="35"/>
  <c r="BN301" i="35"/>
  <c r="BN296" i="35"/>
  <c r="BN272" i="35"/>
  <c r="BN269" i="35"/>
  <c r="BN267" i="35"/>
  <c r="BN263" i="35"/>
  <c r="BN259" i="35"/>
  <c r="BN257" i="35"/>
  <c r="BN246" i="35"/>
  <c r="BN242" i="35"/>
  <c r="BN236" i="35"/>
  <c r="BN230" i="35"/>
  <c r="BL229" i="35"/>
  <c r="BN227" i="35"/>
  <c r="BN225" i="35"/>
  <c r="BN223" i="35"/>
  <c r="BN220" i="35"/>
  <c r="BN218" i="35"/>
  <c r="BN216" i="35"/>
  <c r="BN214" i="35"/>
  <c r="BN212" i="35"/>
  <c r="BL210" i="35"/>
  <c r="BL208" i="35"/>
  <c r="BL206" i="35"/>
  <c r="BN203" i="35"/>
  <c r="BL201" i="35"/>
  <c r="BN224" i="35"/>
  <c r="BN217" i="35"/>
  <c r="BN213" i="35"/>
  <c r="BL197" i="35"/>
  <c r="BL193" i="35"/>
  <c r="BL189" i="35"/>
  <c r="BL185" i="35"/>
  <c r="BL181" i="35"/>
  <c r="BL177" i="35"/>
  <c r="C48" i="33" s="1"/>
  <c r="D48" i="33" s="1"/>
  <c r="BL173" i="35"/>
  <c r="BL169" i="35"/>
  <c r="BL165" i="35"/>
  <c r="BL161" i="35"/>
  <c r="BL157" i="35"/>
  <c r="BL153" i="35"/>
  <c r="BL149" i="35"/>
  <c r="BL146" i="35"/>
  <c r="BL142" i="35"/>
  <c r="BL137" i="35"/>
  <c r="BL132" i="35"/>
  <c r="BL128" i="35"/>
  <c r="BL124" i="35"/>
  <c r="BL120" i="35"/>
  <c r="BL116" i="35"/>
  <c r="BL114" i="35"/>
  <c r="BL110" i="35"/>
  <c r="BL106" i="35"/>
  <c r="BL102" i="35"/>
  <c r="BL98" i="35"/>
  <c r="BL94" i="35"/>
  <c r="BL90" i="35"/>
  <c r="BL84" i="35"/>
  <c r="BL79" i="35"/>
  <c r="BL75" i="35"/>
  <c r="BL71" i="35"/>
  <c r="BL67" i="35"/>
  <c r="BL62" i="35"/>
  <c r="BL58" i="35"/>
  <c r="BL54" i="35"/>
  <c r="BL51" i="35"/>
  <c r="BL47" i="35"/>
  <c r="BL41" i="35"/>
  <c r="BL37" i="35"/>
  <c r="BL33" i="35"/>
  <c r="BL27" i="35"/>
  <c r="BL23" i="35"/>
  <c r="BL19" i="35"/>
  <c r="BL15" i="35"/>
  <c r="BL12" i="35"/>
  <c r="BL8" i="35"/>
  <c r="BL4" i="35"/>
  <c r="BQ2" i="35"/>
  <c r="BQ2" i="29"/>
  <c r="C306" i="35"/>
  <c r="C453" i="29"/>
  <c r="C302" i="35"/>
  <c r="C448" i="29"/>
  <c r="C293" i="35"/>
  <c r="C438" i="29"/>
  <c r="C291" i="35"/>
  <c r="C434" i="29"/>
  <c r="C284" i="35"/>
  <c r="C421" i="29"/>
  <c r="C281" i="35"/>
  <c r="C418" i="29"/>
  <c r="C278" i="35"/>
  <c r="C415" i="29"/>
  <c r="C265" i="35"/>
  <c r="C386" i="29"/>
  <c r="C258" i="35"/>
  <c r="C379" i="29"/>
  <c r="C252" i="35"/>
  <c r="C373" i="29"/>
  <c r="C249" i="35"/>
  <c r="C370" i="29"/>
  <c r="C245" i="35"/>
  <c r="C366" i="29"/>
  <c r="C241" i="35"/>
  <c r="C362" i="29"/>
  <c r="C231" i="35"/>
  <c r="C352" i="29"/>
  <c r="C225" i="35"/>
  <c r="C343" i="29"/>
  <c r="C216" i="35"/>
  <c r="C333" i="29"/>
  <c r="C212" i="35"/>
  <c r="C329" i="29"/>
  <c r="C210" i="35"/>
  <c r="C327" i="29"/>
  <c r="C207" i="35"/>
  <c r="C322" i="29"/>
  <c r="C200" i="35"/>
  <c r="C249" i="29"/>
  <c r="C194" i="35"/>
  <c r="C243" i="29"/>
  <c r="C190" i="35"/>
  <c r="C239" i="29"/>
  <c r="C186" i="35"/>
  <c r="C235" i="29"/>
  <c r="C181" i="35"/>
  <c r="C230" i="29"/>
  <c r="C177" i="35"/>
  <c r="C226" i="29"/>
  <c r="C169" i="35"/>
  <c r="C218" i="29"/>
  <c r="C78" i="35"/>
  <c r="C97" i="29"/>
  <c r="C76" i="35"/>
  <c r="C95" i="29"/>
  <c r="C62" i="35"/>
  <c r="C73" i="29"/>
  <c r="C54" i="35"/>
  <c r="C65" i="29"/>
  <c r="C301" i="35"/>
  <c r="C447" i="29"/>
  <c r="C295" i="35"/>
  <c r="C440" i="29"/>
  <c r="C290" i="35"/>
  <c r="C433" i="29"/>
  <c r="C283" i="35"/>
  <c r="C420" i="29"/>
  <c r="C277" i="35"/>
  <c r="C414" i="29"/>
  <c r="C263" i="35"/>
  <c r="C384" i="29"/>
  <c r="C243" i="35"/>
  <c r="C364" i="29"/>
  <c r="C237" i="35"/>
  <c r="C358" i="29"/>
  <c r="C224" i="35"/>
  <c r="C342" i="29"/>
  <c r="C218" i="35"/>
  <c r="C335" i="29"/>
  <c r="C209" i="35"/>
  <c r="C324" i="29"/>
  <c r="C205" i="35"/>
  <c r="C289" i="29"/>
  <c r="C201" i="35"/>
  <c r="C285" i="29"/>
  <c r="C196" i="35"/>
  <c r="C245" i="29"/>
  <c r="C189" i="35"/>
  <c r="C238" i="29"/>
  <c r="C174" i="35"/>
  <c r="C223" i="29"/>
  <c r="C170" i="35"/>
  <c r="C219" i="29"/>
  <c r="C166" i="35"/>
  <c r="C215" i="29"/>
  <c r="C164" i="35"/>
  <c r="C213" i="29"/>
  <c r="C157" i="35"/>
  <c r="C206" i="29"/>
  <c r="C144" i="35"/>
  <c r="C190" i="29"/>
  <c r="C100" i="35"/>
  <c r="C144" i="29"/>
  <c r="C96" i="35"/>
  <c r="C140" i="29"/>
  <c r="C92" i="35"/>
  <c r="C136" i="29"/>
  <c r="C88" i="35"/>
  <c r="C132" i="29"/>
  <c r="C77" i="35"/>
  <c r="C96" i="29"/>
  <c r="C69" i="35"/>
  <c r="C86" i="29"/>
  <c r="C59" i="35"/>
  <c r="C70" i="29"/>
  <c r="C55" i="35"/>
  <c r="C66" i="29"/>
  <c r="C48" i="35"/>
  <c r="C58" i="29"/>
  <c r="C46" i="35"/>
  <c r="C56" i="29"/>
  <c r="C43" i="35"/>
  <c r="C52" i="29"/>
  <c r="C40" i="35"/>
  <c r="C47" i="29"/>
  <c r="C39" i="35"/>
  <c r="C45" i="29"/>
  <c r="C38" i="35"/>
  <c r="C44" i="29"/>
  <c r="C36" i="35"/>
  <c r="C41" i="29"/>
  <c r="C165" i="35"/>
  <c r="C214" i="29"/>
  <c r="C162" i="35"/>
  <c r="C211" i="29"/>
  <c r="C37" i="35"/>
  <c r="C42" i="29"/>
  <c r="C30" i="35"/>
  <c r="C35" i="29"/>
  <c r="C304" i="35"/>
  <c r="C450" i="29"/>
  <c r="C298" i="35"/>
  <c r="C443" i="29"/>
  <c r="C292" i="35"/>
  <c r="C437" i="29"/>
  <c r="C287" i="35"/>
  <c r="C424" i="29"/>
  <c r="C275" i="35"/>
  <c r="C410" i="29"/>
  <c r="C273" i="35"/>
  <c r="C396" i="29"/>
  <c r="C269" i="35"/>
  <c r="C390" i="29"/>
  <c r="C262" i="35"/>
  <c r="C383" i="29"/>
  <c r="C260" i="35"/>
  <c r="C381" i="29"/>
  <c r="C254" i="35"/>
  <c r="C375" i="29"/>
  <c r="C248" i="35"/>
  <c r="C369" i="29"/>
  <c r="C239" i="35"/>
  <c r="C360" i="29"/>
  <c r="C234" i="35"/>
  <c r="C355" i="29"/>
  <c r="C228" i="35"/>
  <c r="C346" i="29"/>
  <c r="C221" i="35"/>
  <c r="C338" i="29"/>
  <c r="C215" i="35"/>
  <c r="C332" i="29"/>
  <c r="C206" i="35"/>
  <c r="C291" i="29"/>
  <c r="C192" i="35"/>
  <c r="C241" i="29"/>
  <c r="C185" i="35"/>
  <c r="C234" i="29"/>
  <c r="C176" i="35"/>
  <c r="C225" i="29"/>
  <c r="C172" i="35"/>
  <c r="C221" i="29"/>
  <c r="C159" i="35"/>
  <c r="C208" i="29"/>
  <c r="C148" i="35"/>
  <c r="C194" i="29"/>
  <c r="C138" i="35"/>
  <c r="C183" i="29"/>
  <c r="C134" i="35"/>
  <c r="C178" i="29"/>
  <c r="C130" i="35"/>
  <c r="C174" i="29"/>
  <c r="C122" i="35"/>
  <c r="C166" i="29"/>
  <c r="C114" i="35"/>
  <c r="C158" i="29"/>
  <c r="C106" i="35"/>
  <c r="C150" i="29"/>
  <c r="C102" i="35"/>
  <c r="C146" i="29"/>
  <c r="C94" i="35"/>
  <c r="C138" i="29"/>
  <c r="C85" i="35"/>
  <c r="C127" i="29"/>
  <c r="C81" i="35"/>
  <c r="C100" i="29"/>
  <c r="C74" i="35"/>
  <c r="C93" i="29"/>
  <c r="C64" i="35"/>
  <c r="C76" i="29"/>
  <c r="C61" i="35"/>
  <c r="C72" i="29"/>
  <c r="C53" i="35"/>
  <c r="C64" i="29"/>
  <c r="C28" i="35"/>
  <c r="C33" i="29"/>
  <c r="C12" i="35"/>
  <c r="C12" i="29"/>
  <c r="C8" i="35"/>
  <c r="C8" i="29"/>
  <c r="C23" i="35"/>
  <c r="C28" i="29"/>
  <c r="C16" i="35"/>
  <c r="C20" i="29"/>
  <c r="C10" i="35"/>
  <c r="C10" i="29"/>
  <c r="C3" i="35"/>
  <c r="C3" i="29"/>
  <c r="BI2" i="35"/>
  <c r="BI2" i="29"/>
  <c r="C173" i="35"/>
  <c r="C222" i="29"/>
  <c r="C75" i="35"/>
  <c r="C94" i="29"/>
  <c r="C73" i="35"/>
  <c r="C92" i="29"/>
  <c r="C68" i="35"/>
  <c r="C85" i="29"/>
  <c r="C63" i="35"/>
  <c r="C75" i="29"/>
  <c r="C58" i="35"/>
  <c r="C69" i="29"/>
  <c r="C51" i="35"/>
  <c r="C61" i="29"/>
  <c r="C42" i="35"/>
  <c r="C51" i="29"/>
  <c r="C305" i="35"/>
  <c r="C452" i="29"/>
  <c r="C300" i="35"/>
  <c r="C446" i="29"/>
  <c r="C296" i="35"/>
  <c r="C441" i="29"/>
  <c r="C272" i="35"/>
  <c r="C395" i="29"/>
  <c r="C267" i="35"/>
  <c r="C388" i="29"/>
  <c r="C251" i="35"/>
  <c r="C372" i="29"/>
  <c r="C244" i="35"/>
  <c r="C365" i="29"/>
  <c r="C236" i="35"/>
  <c r="C357" i="29"/>
  <c r="C230" i="35"/>
  <c r="C351" i="29"/>
  <c r="C223" i="35"/>
  <c r="C341" i="29"/>
  <c r="C219" i="35"/>
  <c r="C336" i="29"/>
  <c r="C197" i="35"/>
  <c r="C246" i="29"/>
  <c r="C188" i="35"/>
  <c r="C237" i="29"/>
  <c r="C182" i="35"/>
  <c r="C231" i="29"/>
  <c r="F177" i="35"/>
  <c r="C8" i="33" s="1"/>
  <c r="C7" i="33"/>
  <c r="C161" i="35"/>
  <c r="C210" i="29"/>
  <c r="C154" i="35"/>
  <c r="C203" i="29"/>
  <c r="C153" i="35"/>
  <c r="C202" i="29"/>
  <c r="C145" i="35"/>
  <c r="C191" i="29"/>
  <c r="C143" i="35"/>
  <c r="C189" i="29"/>
  <c r="C139" i="35"/>
  <c r="C185" i="29"/>
  <c r="C136" i="35"/>
  <c r="C181" i="29"/>
  <c r="C132" i="35"/>
  <c r="C176" i="29"/>
  <c r="C128" i="35"/>
  <c r="C172" i="29"/>
  <c r="C124" i="35"/>
  <c r="C168" i="29"/>
  <c r="C120" i="35"/>
  <c r="C164" i="29"/>
  <c r="C116" i="35"/>
  <c r="C160" i="29"/>
  <c r="C112" i="35"/>
  <c r="C156" i="29"/>
  <c r="C108" i="35"/>
  <c r="C152" i="29"/>
  <c r="C70" i="35"/>
  <c r="C89" i="29"/>
  <c r="C34" i="35"/>
  <c r="C39" i="29"/>
  <c r="C158" i="35"/>
  <c r="C207" i="29"/>
  <c r="C155" i="35"/>
  <c r="C204" i="29"/>
  <c r="C151" i="35"/>
  <c r="C200" i="29"/>
  <c r="C288" i="35"/>
  <c r="C431" i="29"/>
  <c r="C286" i="35"/>
  <c r="C423" i="29"/>
  <c r="C280" i="35"/>
  <c r="C417" i="29"/>
  <c r="C276" i="35"/>
  <c r="C412" i="29"/>
  <c r="C274" i="35"/>
  <c r="C409" i="29"/>
  <c r="C270" i="35"/>
  <c r="C391" i="29"/>
  <c r="C261" i="35"/>
  <c r="C382" i="29"/>
  <c r="C255" i="35"/>
  <c r="C376" i="29"/>
  <c r="C247" i="35"/>
  <c r="C368" i="29"/>
  <c r="C240" i="35"/>
  <c r="C361" i="29"/>
  <c r="C233" i="35"/>
  <c r="C354" i="29"/>
  <c r="C229" i="35"/>
  <c r="C347" i="29"/>
  <c r="C220" i="35"/>
  <c r="C337" i="29"/>
  <c r="C214" i="35"/>
  <c r="C331" i="29"/>
  <c r="C203" i="35"/>
  <c r="C287" i="29"/>
  <c r="C199" i="35"/>
  <c r="C248" i="29"/>
  <c r="C193" i="35"/>
  <c r="C242" i="29"/>
  <c r="C184" i="35"/>
  <c r="C233" i="29"/>
  <c r="C180" i="35"/>
  <c r="C229" i="29"/>
  <c r="D29" i="33"/>
  <c r="D21" i="33"/>
  <c r="C168" i="35"/>
  <c r="C217" i="29"/>
  <c r="C147" i="35"/>
  <c r="C193" i="29"/>
  <c r="C141" i="35"/>
  <c r="C187" i="29"/>
  <c r="C126" i="35"/>
  <c r="C170" i="29"/>
  <c r="C118" i="35"/>
  <c r="C162" i="29"/>
  <c r="C110" i="35"/>
  <c r="C154" i="29"/>
  <c r="C105" i="35"/>
  <c r="C149" i="29"/>
  <c r="C98" i="35"/>
  <c r="C142" i="29"/>
  <c r="C90" i="35"/>
  <c r="C134" i="29"/>
  <c r="C84" i="35"/>
  <c r="C126" i="29"/>
  <c r="C79" i="35"/>
  <c r="C98" i="29"/>
  <c r="C72" i="35"/>
  <c r="C91" i="29"/>
  <c r="C67" i="35"/>
  <c r="C84" i="29"/>
  <c r="C65" i="35"/>
  <c r="C79" i="29"/>
  <c r="C57" i="35"/>
  <c r="C68" i="29"/>
  <c r="C50" i="35"/>
  <c r="C60" i="29"/>
  <c r="C32" i="35"/>
  <c r="C37" i="29"/>
  <c r="C31" i="35"/>
  <c r="C36" i="29"/>
  <c r="C29" i="35"/>
  <c r="C34" i="29"/>
  <c r="C21" i="35"/>
  <c r="C26" i="29"/>
  <c r="C17" i="35"/>
  <c r="C22" i="29"/>
  <c r="C26" i="35"/>
  <c r="C31" i="29"/>
  <c r="C19" i="35"/>
  <c r="C24" i="29"/>
  <c r="C14" i="35"/>
  <c r="C14" i="29"/>
  <c r="C6" i="35"/>
  <c r="C6" i="29"/>
  <c r="D15" i="33"/>
  <c r="BN256" i="35"/>
  <c r="BL256" i="35"/>
  <c r="BN226" i="35"/>
  <c r="BL226" i="35"/>
  <c r="BN45" i="35"/>
  <c r="BL45" i="35"/>
  <c r="BN221" i="35"/>
  <c r="BN209" i="35"/>
  <c r="BN206" i="35"/>
  <c r="BN205" i="35"/>
  <c r="BN202" i="35"/>
  <c r="BL200" i="35"/>
  <c r="BN196" i="35"/>
  <c r="BN194" i="35"/>
  <c r="BL192" i="35"/>
  <c r="BN190" i="35"/>
  <c r="BL188" i="35"/>
  <c r="BN186" i="35"/>
  <c r="BL162" i="35"/>
  <c r="BL160" i="35"/>
  <c r="BL158" i="35"/>
  <c r="BL156" i="35"/>
  <c r="BL147" i="35"/>
  <c r="BL145" i="35"/>
  <c r="BL143" i="35"/>
  <c r="BL141" i="35"/>
  <c r="BL138" i="35"/>
  <c r="BL136" i="35"/>
  <c r="BL119" i="35"/>
  <c r="BL117" i="35"/>
  <c r="BL115" i="35"/>
  <c r="BN111" i="35"/>
  <c r="BN109" i="35"/>
  <c r="BN107" i="35"/>
  <c r="BN105" i="35"/>
  <c r="BN103" i="35"/>
  <c r="BN101" i="35"/>
  <c r="BL99" i="35"/>
  <c r="BL97" i="35"/>
  <c r="BL95" i="35"/>
  <c r="BL93" i="35"/>
  <c r="BL91" i="35"/>
  <c r="BL89" i="35"/>
  <c r="BL87" i="35"/>
  <c r="BL86" i="35"/>
  <c r="BL85" i="35"/>
  <c r="BL83" i="35"/>
  <c r="BN82" i="35"/>
  <c r="BN80" i="35"/>
  <c r="BN78" i="35"/>
  <c r="BN76" i="35"/>
  <c r="BN74" i="35"/>
  <c r="BN72" i="35"/>
  <c r="BN70" i="35"/>
  <c r="BL66" i="35"/>
  <c r="BL65" i="35"/>
  <c r="BL63" i="35"/>
  <c r="BL61" i="35"/>
  <c r="BN57" i="35"/>
  <c r="BN55" i="35"/>
  <c r="BN53" i="35"/>
  <c r="BL50" i="35"/>
  <c r="BL48" i="35"/>
  <c r="BL46" i="35"/>
  <c r="BL44" i="35"/>
  <c r="BL42" i="35"/>
  <c r="BN40" i="35"/>
  <c r="BL39" i="35"/>
  <c r="BL36" i="35"/>
  <c r="BL34" i="35"/>
  <c r="BL32" i="35"/>
  <c r="BL30" i="35"/>
  <c r="BL26" i="35"/>
  <c r="BL22" i="35"/>
  <c r="BL20" i="35"/>
  <c r="BL18" i="35"/>
  <c r="BL16" i="35"/>
  <c r="BL13" i="35"/>
  <c r="BL11" i="35"/>
  <c r="BL9" i="35"/>
  <c r="BL7" i="35"/>
  <c r="BL5" i="35"/>
  <c r="BL3" i="35"/>
  <c r="BN195" i="35"/>
  <c r="BN191" i="35"/>
  <c r="BN187" i="35"/>
  <c r="BN184" i="35"/>
  <c r="BN180" i="35"/>
  <c r="BN176" i="35"/>
  <c r="BN172" i="35"/>
  <c r="BN168" i="35"/>
  <c r="BN164" i="35"/>
  <c r="BN162" i="35"/>
  <c r="BN158" i="35"/>
  <c r="BN152" i="35"/>
  <c r="BN145" i="35"/>
  <c r="BN141" i="35"/>
  <c r="BN139" i="35"/>
  <c r="BN134" i="35"/>
  <c r="BN130" i="35"/>
  <c r="BN126" i="35"/>
  <c r="BN122" i="35"/>
  <c r="BN118" i="35"/>
  <c r="BN106" i="35"/>
  <c r="BN96" i="35"/>
  <c r="BN88" i="35"/>
  <c r="BN75" i="35"/>
  <c r="BN64" i="35"/>
  <c r="BN56" i="35"/>
  <c r="BN47" i="35"/>
  <c r="BN33" i="35"/>
  <c r="BN14" i="35"/>
  <c r="BN6" i="35"/>
  <c r="BN199" i="35"/>
  <c r="BN197" i="35"/>
  <c r="BN182" i="35"/>
  <c r="BN178" i="35"/>
  <c r="BN174" i="35"/>
  <c r="BN170" i="35"/>
  <c r="BN166" i="35"/>
  <c r="BN160" i="35"/>
  <c r="BN156" i="35"/>
  <c r="BN154" i="35"/>
  <c r="BN150" i="35"/>
  <c r="BN148" i="35"/>
  <c r="BN144" i="35"/>
  <c r="BN137" i="35"/>
  <c r="BN135" i="35"/>
  <c r="BN131" i="35"/>
  <c r="BN127" i="35"/>
  <c r="BN123" i="35"/>
  <c r="BN116" i="35"/>
  <c r="BN113" i="35"/>
  <c r="BN108" i="35"/>
  <c r="BN100" i="35"/>
  <c r="BN98" i="35"/>
  <c r="BN90" i="35"/>
  <c r="BN84" i="35"/>
  <c r="BN77" i="35"/>
  <c r="BN69" i="35"/>
  <c r="BN67" i="35"/>
  <c r="BN59" i="35"/>
  <c r="BN54" i="35"/>
  <c r="BN43" i="35"/>
  <c r="BN39" i="35"/>
  <c r="BN36" i="35"/>
  <c r="BN31" i="35"/>
  <c r="BN28" i="35"/>
  <c r="BN26" i="35"/>
  <c r="BN24" i="35"/>
  <c r="BN22" i="35"/>
  <c r="BN17" i="35"/>
  <c r="BN12" i="35"/>
  <c r="BN4" i="35"/>
  <c r="BN222" i="35"/>
  <c r="BN211" i="35"/>
  <c r="BN207" i="35"/>
  <c r="BN204" i="35"/>
  <c r="BL198" i="35"/>
  <c r="BL196" i="35"/>
  <c r="BL194" i="35"/>
  <c r="BN192" i="35"/>
  <c r="BL190" i="35"/>
  <c r="BN188" i="35"/>
  <c r="BL186" i="35"/>
  <c r="BL184" i="35"/>
  <c r="BL182" i="35"/>
  <c r="BL180" i="35"/>
  <c r="BL178" i="35"/>
  <c r="BL176" i="35"/>
  <c r="BL174" i="35"/>
  <c r="BL172" i="35"/>
  <c r="BL170" i="35"/>
  <c r="BL168" i="35"/>
  <c r="BL166" i="35"/>
  <c r="BL164" i="35"/>
  <c r="BL154" i="35"/>
  <c r="BL152" i="35"/>
  <c r="BL150" i="35"/>
  <c r="BL139" i="35"/>
  <c r="BL135" i="35"/>
  <c r="BL133" i="35"/>
  <c r="BL131" i="35"/>
  <c r="BL129" i="35"/>
  <c r="BL127" i="35"/>
  <c r="BL125" i="35"/>
  <c r="BL123" i="35"/>
  <c r="BL121" i="35"/>
  <c r="BN119" i="35"/>
  <c r="BN117" i="35"/>
  <c r="BN115" i="35"/>
  <c r="BL113" i="35"/>
  <c r="BL111" i="35"/>
  <c r="BL109" i="35"/>
  <c r="BL107" i="35"/>
  <c r="BL105" i="35"/>
  <c r="BL103" i="35"/>
  <c r="BL101" i="35"/>
  <c r="BN97" i="35"/>
  <c r="BN95" i="35"/>
  <c r="BN93" i="35"/>
  <c r="BN91" i="35"/>
  <c r="BN89" i="35"/>
  <c r="BN87" i="35"/>
  <c r="BN86" i="35"/>
  <c r="BN85" i="35"/>
  <c r="BN83" i="35"/>
  <c r="BL82" i="35"/>
  <c r="BL80" i="35"/>
  <c r="BL78" i="35"/>
  <c r="BL76" i="35"/>
  <c r="BL74" i="35"/>
  <c r="BL72" i="35"/>
  <c r="BL70" i="35"/>
  <c r="BL68" i="35"/>
  <c r="BN65" i="35"/>
  <c r="BN63" i="35"/>
  <c r="BN61" i="35"/>
  <c r="BL59" i="35"/>
  <c r="BL57" i="35"/>
  <c r="BL55" i="35"/>
  <c r="BL53" i="35"/>
  <c r="BN50" i="35"/>
  <c r="BN48" i="35"/>
  <c r="BN46" i="35"/>
  <c r="BN44" i="35"/>
  <c r="BN42" i="35"/>
  <c r="BL40" i="35"/>
  <c r="BN34" i="35"/>
  <c r="BN32" i="35"/>
  <c r="BN30" i="35"/>
  <c r="BL28" i="35"/>
  <c r="BL24" i="35"/>
  <c r="BN20" i="35"/>
  <c r="BN18" i="35"/>
  <c r="BN16" i="35"/>
  <c r="BN13" i="35"/>
  <c r="BN11" i="35"/>
  <c r="BN9" i="35"/>
  <c r="BN7" i="35"/>
  <c r="BN5" i="35"/>
  <c r="BN3" i="35"/>
  <c r="BN193" i="35"/>
  <c r="BN189" i="35"/>
  <c r="BN185" i="35"/>
  <c r="BN181" i="35"/>
  <c r="BN177" i="35"/>
  <c r="C38" i="33" s="1"/>
  <c r="D38" i="33" s="1"/>
  <c r="BN173" i="35"/>
  <c r="BN169" i="35"/>
  <c r="BN165" i="35"/>
  <c r="BN163" i="35"/>
  <c r="BN159" i="35"/>
  <c r="BN153" i="35"/>
  <c r="BN146" i="35"/>
  <c r="BN142" i="35"/>
  <c r="BN140" i="35"/>
  <c r="BN138" i="35"/>
  <c r="BN133" i="35"/>
  <c r="BN129" i="35"/>
  <c r="BN125" i="35"/>
  <c r="BN121" i="35"/>
  <c r="BN110" i="35"/>
  <c r="BN102" i="35"/>
  <c r="BN92" i="35"/>
  <c r="BN79" i="35"/>
  <c r="BN71" i="35"/>
  <c r="BN62" i="35"/>
  <c r="BN52" i="35"/>
  <c r="BN51" i="35"/>
  <c r="BN41" i="35"/>
  <c r="BN19" i="35"/>
  <c r="BN10" i="35"/>
  <c r="BN200" i="35"/>
  <c r="BN198" i="35"/>
  <c r="BN183" i="35"/>
  <c r="BN179" i="35"/>
  <c r="BN175" i="35"/>
  <c r="BN171" i="35"/>
  <c r="BN167" i="35"/>
  <c r="BN161" i="35"/>
  <c r="BN157" i="35"/>
  <c r="BN155" i="35"/>
  <c r="BN151" i="35"/>
  <c r="BN149" i="35"/>
  <c r="BN147" i="35"/>
  <c r="BN143" i="35"/>
  <c r="BN136" i="35"/>
  <c r="BN132" i="35"/>
  <c r="BN128" i="35"/>
  <c r="BN124" i="35"/>
  <c r="BN120" i="35"/>
  <c r="BN114" i="35"/>
  <c r="BN112" i="35"/>
  <c r="BN104" i="35"/>
  <c r="BN99" i="35"/>
  <c r="BN94" i="35"/>
  <c r="BN81" i="35"/>
  <c r="BN73" i="35"/>
  <c r="BN68" i="35"/>
  <c r="BN66" i="35"/>
  <c r="BN60" i="35"/>
  <c r="BN58" i="35"/>
  <c r="BN49" i="35"/>
  <c r="BN38" i="35"/>
  <c r="BN37" i="35"/>
  <c r="BN35" i="35"/>
  <c r="BN29" i="35"/>
  <c r="BN27" i="35"/>
  <c r="BN25" i="35"/>
  <c r="BN23" i="35"/>
  <c r="BN21" i="35"/>
  <c r="BN15" i="35"/>
  <c r="BN8" i="35"/>
  <c r="BN389" i="29"/>
  <c r="BN381" i="29"/>
  <c r="BN371" i="29"/>
  <c r="BN335" i="29"/>
  <c r="BN327" i="29"/>
  <c r="BN249" i="29"/>
  <c r="BN221" i="29"/>
  <c r="BN388" i="29"/>
  <c r="BN374" i="29"/>
  <c r="BN354" i="29"/>
  <c r="BN385" i="29"/>
  <c r="BN377" i="29"/>
  <c r="BN351" i="29"/>
  <c r="BN331" i="29"/>
  <c r="BN287" i="29"/>
  <c r="BN225" i="29"/>
  <c r="BN211" i="29"/>
  <c r="BN378" i="29"/>
  <c r="BN370" i="29"/>
  <c r="BN453" i="29"/>
  <c r="BN443" i="29"/>
  <c r="BN441" i="29"/>
  <c r="BN439" i="29"/>
  <c r="BN437" i="29"/>
  <c r="BN435" i="29"/>
  <c r="BN433" i="29"/>
  <c r="BN431" i="29"/>
  <c r="BN412" i="29"/>
  <c r="BN336" i="29"/>
  <c r="BN332" i="29"/>
  <c r="BN328" i="29"/>
  <c r="BN325" i="29"/>
  <c r="BN322" i="29"/>
  <c r="BN320" i="29"/>
  <c r="BN318" i="29"/>
  <c r="BN316" i="29"/>
  <c r="BN314" i="29"/>
  <c r="BN312" i="29"/>
  <c r="BN310" i="29"/>
  <c r="BN308" i="29"/>
  <c r="BN306" i="29"/>
  <c r="BN304" i="29"/>
  <c r="BN302" i="29"/>
  <c r="BN300" i="29"/>
  <c r="BN298" i="29"/>
  <c r="BN296" i="29"/>
  <c r="BN294" i="29"/>
  <c r="BN292" i="29"/>
  <c r="BN290" i="29"/>
  <c r="BN288" i="29"/>
  <c r="BN284" i="29"/>
  <c r="BN282" i="29"/>
  <c r="BN280" i="29"/>
  <c r="BN278" i="29"/>
  <c r="BN276" i="29"/>
  <c r="BN274" i="29"/>
  <c r="BN272" i="29"/>
  <c r="BN270" i="29"/>
  <c r="BN268" i="29"/>
  <c r="BN266" i="29"/>
  <c r="BN264" i="29"/>
  <c r="BN262" i="29"/>
  <c r="BN260" i="29"/>
  <c r="BN258" i="29"/>
  <c r="BN256" i="29"/>
  <c r="BN254" i="29"/>
  <c r="BN252" i="29"/>
  <c r="BN250" i="29"/>
  <c r="BN247" i="29"/>
  <c r="BN245" i="29"/>
  <c r="BN243" i="29"/>
  <c r="BN241" i="29"/>
  <c r="BN239" i="29"/>
  <c r="BN237" i="29"/>
  <c r="BN235" i="29"/>
  <c r="BN233" i="29"/>
  <c r="BN231" i="29"/>
  <c r="BN229" i="29"/>
  <c r="BN226" i="29"/>
  <c r="BN222" i="29"/>
  <c r="BN219" i="29"/>
  <c r="BN217" i="29"/>
  <c r="BN215" i="29"/>
  <c r="BN212" i="29"/>
  <c r="BN209" i="29"/>
  <c r="BN207" i="29"/>
  <c r="BN205" i="29"/>
  <c r="BN203" i="29"/>
  <c r="BN201" i="29"/>
  <c r="BN199" i="29"/>
  <c r="BN182" i="29"/>
  <c r="BN73" i="29"/>
  <c r="BN71" i="29"/>
  <c r="BN69" i="29"/>
  <c r="BN67" i="29"/>
  <c r="BN65" i="29"/>
  <c r="BN63" i="29"/>
  <c r="BN61" i="29"/>
  <c r="BN59" i="29"/>
  <c r="BN53" i="29"/>
  <c r="BN50" i="29"/>
  <c r="BN48" i="29"/>
  <c r="BN46" i="29"/>
  <c r="BN44" i="29"/>
  <c r="BN41" i="29"/>
  <c r="BN38" i="29"/>
  <c r="BN36" i="29"/>
  <c r="BN33" i="29"/>
  <c r="BN31" i="29"/>
  <c r="BN29" i="29"/>
  <c r="BN27" i="29"/>
  <c r="BN25" i="29"/>
  <c r="BN23" i="29"/>
  <c r="BN4" i="29"/>
  <c r="BN2" i="29"/>
  <c r="BN449" i="29"/>
  <c r="BN446" i="29"/>
  <c r="BN424" i="29"/>
  <c r="BN422" i="29"/>
  <c r="BN420" i="29"/>
  <c r="BN418" i="29"/>
  <c r="BN416" i="29"/>
  <c r="BN414" i="29"/>
  <c r="BN409" i="29"/>
  <c r="BN407" i="29"/>
  <c r="BN405" i="29"/>
  <c r="BN403" i="29"/>
  <c r="BN401" i="29"/>
  <c r="BN399" i="29"/>
  <c r="BN397" i="29"/>
  <c r="BN394" i="29"/>
  <c r="BN392" i="29"/>
  <c r="BN390" i="29"/>
  <c r="BN382" i="29"/>
  <c r="BN375" i="29"/>
  <c r="BN368" i="29"/>
  <c r="BN366" i="29"/>
  <c r="BN364" i="29"/>
  <c r="BN362" i="29"/>
  <c r="BN360" i="29"/>
  <c r="BN357" i="29"/>
  <c r="BN353" i="29"/>
  <c r="BN350" i="29"/>
  <c r="BN348" i="29"/>
  <c r="BN346" i="29"/>
  <c r="BN343" i="29"/>
  <c r="BN341" i="29"/>
  <c r="BN194" i="29"/>
  <c r="BN191" i="29"/>
  <c r="BN189" i="29"/>
  <c r="BN187" i="29"/>
  <c r="BN185" i="29"/>
  <c r="BN178" i="29"/>
  <c r="BN176" i="29"/>
  <c r="BN174" i="29"/>
  <c r="BN172" i="29"/>
  <c r="BN170" i="29"/>
  <c r="BN168" i="29"/>
  <c r="BN166" i="29"/>
  <c r="BN158" i="29"/>
  <c r="BN156" i="29"/>
  <c r="BN154" i="29"/>
  <c r="BN152" i="29"/>
  <c r="BN148" i="29"/>
  <c r="BN145" i="29"/>
  <c r="BN143" i="29"/>
  <c r="BN141" i="29"/>
  <c r="BN138" i="29"/>
  <c r="BN136" i="29"/>
  <c r="BN134" i="29"/>
  <c r="BN132" i="29"/>
  <c r="BN130" i="29"/>
  <c r="BN128" i="29"/>
  <c r="BN126" i="29"/>
  <c r="BN124" i="29"/>
  <c r="BN122" i="29"/>
  <c r="BN120" i="29"/>
  <c r="BN118" i="29"/>
  <c r="BN116" i="29"/>
  <c r="BN114" i="29"/>
  <c r="BN112" i="29"/>
  <c r="BN110" i="29"/>
  <c r="BN108" i="29"/>
  <c r="BN106" i="29"/>
  <c r="BN104" i="29"/>
  <c r="BN102" i="29"/>
  <c r="BN93" i="29"/>
  <c r="BN90" i="29"/>
  <c r="BN88" i="29"/>
  <c r="BN86" i="29"/>
  <c r="BN84" i="29"/>
  <c r="BN80" i="29"/>
  <c r="BN76" i="29"/>
  <c r="BN19" i="29"/>
  <c r="BN13" i="29"/>
  <c r="BN11" i="29"/>
  <c r="BN9" i="29"/>
  <c r="BN7" i="29"/>
  <c r="BN429" i="29"/>
  <c r="BN427" i="29"/>
  <c r="BN425" i="29"/>
  <c r="BN413" i="29"/>
  <c r="BN411" i="29"/>
  <c r="BN339" i="29"/>
  <c r="BN195" i="29"/>
  <c r="BN81" i="29"/>
  <c r="BN77" i="29"/>
  <c r="BN55" i="29"/>
  <c r="BN21" i="29"/>
  <c r="BN17" i="29"/>
  <c r="BN15" i="29"/>
  <c r="BN451" i="29"/>
  <c r="BN444" i="29"/>
  <c r="BN430" i="29"/>
  <c r="BN428" i="29"/>
  <c r="BN344" i="29"/>
  <c r="BN198" i="29"/>
  <c r="BN196" i="29"/>
  <c r="BN184" i="29"/>
  <c r="BN180" i="29"/>
  <c r="BN82" i="29"/>
  <c r="BN78" i="29"/>
  <c r="BN74" i="29"/>
  <c r="BN54" i="29"/>
  <c r="BN18" i="29"/>
  <c r="BN16" i="29"/>
  <c r="BN387" i="29"/>
  <c r="BN383" i="29"/>
  <c r="BN379" i="29"/>
  <c r="BN373" i="29"/>
  <c r="BN355" i="29"/>
  <c r="BN337" i="29"/>
  <c r="BN333" i="29"/>
  <c r="BN329" i="29"/>
  <c r="BN323" i="29"/>
  <c r="BN285" i="29"/>
  <c r="BN227" i="29"/>
  <c r="BN223" i="29"/>
  <c r="BN213" i="29"/>
  <c r="BN396" i="29"/>
  <c r="BN384" i="29"/>
  <c r="BN376" i="29"/>
  <c r="BN372" i="29"/>
  <c r="BN358" i="29"/>
  <c r="BN452" i="29"/>
  <c r="BN442" i="29"/>
  <c r="BN440" i="29"/>
  <c r="BN438" i="29"/>
  <c r="BN436" i="29"/>
  <c r="BN434" i="29"/>
  <c r="BN432" i="29"/>
  <c r="BN426" i="29"/>
  <c r="BN338" i="29"/>
  <c r="BN334" i="29"/>
  <c r="BN330" i="29"/>
  <c r="BN326" i="29"/>
  <c r="BN324" i="29"/>
  <c r="BN321" i="29"/>
  <c r="BN319" i="29"/>
  <c r="BN317" i="29"/>
  <c r="BN315" i="29"/>
  <c r="BN313" i="29"/>
  <c r="BN311" i="29"/>
  <c r="BN309" i="29"/>
  <c r="BN307" i="29"/>
  <c r="BN305" i="29"/>
  <c r="BN303" i="29"/>
  <c r="BN301" i="29"/>
  <c r="BN299" i="29"/>
  <c r="BN297" i="29"/>
  <c r="BN295" i="29"/>
  <c r="BN293" i="29"/>
  <c r="BN291" i="29"/>
  <c r="BN289" i="29"/>
  <c r="BN286" i="29"/>
  <c r="BN283" i="29"/>
  <c r="BN281" i="29"/>
  <c r="BN279" i="29"/>
  <c r="BN277" i="29"/>
  <c r="BN275" i="29"/>
  <c r="BN273" i="29"/>
  <c r="BN271" i="29"/>
  <c r="BN269" i="29"/>
  <c r="BN267" i="29"/>
  <c r="BN265" i="29"/>
  <c r="BN263" i="29"/>
  <c r="BN261" i="29"/>
  <c r="BN259" i="29"/>
  <c r="BN257" i="29"/>
  <c r="BN255" i="29"/>
  <c r="BN253" i="29"/>
  <c r="BN251" i="29"/>
  <c r="BN248" i="29"/>
  <c r="BN246" i="29"/>
  <c r="BN244" i="29"/>
  <c r="BN242" i="29"/>
  <c r="BN240" i="29"/>
  <c r="BN238" i="29"/>
  <c r="BN236" i="29"/>
  <c r="BN234" i="29"/>
  <c r="BN232" i="29"/>
  <c r="BN230" i="29"/>
  <c r="BN228" i="29"/>
  <c r="BN224" i="29"/>
  <c r="BN220" i="29"/>
  <c r="BN218" i="29"/>
  <c r="BN216" i="29"/>
  <c r="BN214" i="29"/>
  <c r="BN210" i="29"/>
  <c r="BN208" i="29"/>
  <c r="BN206" i="29"/>
  <c r="BN204" i="29"/>
  <c r="BN202" i="29"/>
  <c r="BN200" i="29"/>
  <c r="BN183" i="29"/>
  <c r="BN181" i="29"/>
  <c r="BN72" i="29"/>
  <c r="BN70" i="29"/>
  <c r="BN68" i="29"/>
  <c r="BN66" i="29"/>
  <c r="BN64" i="29"/>
  <c r="BN62" i="29"/>
  <c r="BN60" i="29"/>
  <c r="BN58" i="29"/>
  <c r="BN51" i="29"/>
  <c r="BN49" i="29"/>
  <c r="BN47" i="29"/>
  <c r="BN45" i="29"/>
  <c r="BN43" i="29"/>
  <c r="BN40" i="29"/>
  <c r="BN37" i="29"/>
  <c r="BN34" i="29"/>
  <c r="BN32" i="29"/>
  <c r="BN30" i="29"/>
  <c r="BN28" i="29"/>
  <c r="BN26" i="29"/>
  <c r="BN24" i="29"/>
  <c r="BN22" i="29"/>
  <c r="BN3" i="29"/>
  <c r="BN57" i="29"/>
  <c r="BN56" i="29"/>
  <c r="BN52" i="29"/>
  <c r="BN42" i="29"/>
  <c r="BN39" i="29"/>
  <c r="BN35" i="29"/>
  <c r="BN450" i="29"/>
  <c r="BN448" i="29"/>
  <c r="BN445" i="29"/>
  <c r="BN423" i="29"/>
  <c r="BN421" i="29"/>
  <c r="BN419" i="29"/>
  <c r="BN417" i="29"/>
  <c r="BN415" i="29"/>
  <c r="BN410" i="29"/>
  <c r="BN408" i="29"/>
  <c r="BN406" i="29"/>
  <c r="BN404" i="29"/>
  <c r="BN402" i="29"/>
  <c r="BN400" i="29"/>
  <c r="BN398" i="29"/>
  <c r="BN395" i="29"/>
  <c r="BN393" i="29"/>
  <c r="BN391" i="29"/>
  <c r="BN386" i="29"/>
  <c r="BN380" i="29"/>
  <c r="BN369" i="29"/>
  <c r="BN367" i="29"/>
  <c r="BN365" i="29"/>
  <c r="BN363" i="29"/>
  <c r="BN361" i="29"/>
  <c r="BN359" i="29"/>
  <c r="BN356" i="29"/>
  <c r="BN352" i="29"/>
  <c r="BN349" i="29"/>
  <c r="BN347" i="29"/>
  <c r="BN345" i="29"/>
  <c r="BN342" i="29"/>
  <c r="BN340" i="29"/>
  <c r="BN192" i="29"/>
  <c r="BN190" i="29"/>
  <c r="BN188" i="29"/>
  <c r="BN186" i="29"/>
  <c r="BN179" i="29"/>
  <c r="BN177" i="29"/>
  <c r="BN175" i="29"/>
  <c r="BN173" i="29"/>
  <c r="BN171" i="29"/>
  <c r="BN169" i="29"/>
  <c r="BN167" i="29"/>
  <c r="BN161" i="29"/>
  <c r="BN157" i="29"/>
  <c r="BN155" i="29"/>
  <c r="BN153" i="29"/>
  <c r="BN150" i="29"/>
  <c r="BN146" i="29"/>
  <c r="BN144" i="29"/>
  <c r="BN142" i="29"/>
  <c r="BN140" i="29"/>
  <c r="BN137" i="29"/>
  <c r="BN135" i="29"/>
  <c r="BN133" i="29"/>
  <c r="BN131" i="29"/>
  <c r="BN129" i="29"/>
  <c r="BN127" i="29"/>
  <c r="BN125" i="29"/>
  <c r="BN123" i="29"/>
  <c r="BN121" i="29"/>
  <c r="BN119" i="29"/>
  <c r="BN117" i="29"/>
  <c r="BN115" i="29"/>
  <c r="BN113" i="29"/>
  <c r="BN111" i="29"/>
  <c r="BN109" i="29"/>
  <c r="BN107" i="29"/>
  <c r="BN105" i="29"/>
  <c r="BN103" i="29"/>
  <c r="BN97" i="29"/>
  <c r="BN91" i="29"/>
  <c r="BN89" i="29"/>
  <c r="BN87" i="29"/>
  <c r="BN85" i="29"/>
  <c r="BN83" i="29"/>
  <c r="BN79" i="29"/>
  <c r="BN20" i="29"/>
  <c r="BN14" i="29"/>
  <c r="BN12" i="29"/>
  <c r="BN10" i="29"/>
  <c r="BN8" i="29"/>
  <c r="BN6" i="29"/>
  <c r="BN197" i="29"/>
  <c r="BN193" i="29"/>
  <c r="BN165" i="29"/>
  <c r="BN164" i="29"/>
  <c r="BN163" i="29"/>
  <c r="BN162" i="29"/>
  <c r="BN160" i="29"/>
  <c r="BN159" i="29"/>
  <c r="BN151" i="29"/>
  <c r="BN149" i="29"/>
  <c r="BN147" i="29"/>
  <c r="BN139" i="29"/>
  <c r="BN101" i="29"/>
  <c r="BN100" i="29"/>
  <c r="BN99" i="29"/>
  <c r="BN98" i="29"/>
  <c r="BN96" i="29"/>
  <c r="BN95" i="29"/>
  <c r="BN94" i="29"/>
  <c r="BN92" i="29"/>
  <c r="BN75" i="29"/>
  <c r="BL453" i="29"/>
  <c r="BN447" i="29"/>
  <c r="BL447" i="29"/>
  <c r="BL449" i="29"/>
  <c r="BL452" i="29"/>
  <c r="BL448" i="29"/>
  <c r="BL445" i="29"/>
  <c r="BL443" i="29"/>
  <c r="BL441" i="29"/>
  <c r="BL439" i="29"/>
  <c r="BL437" i="29"/>
  <c r="BL435" i="29"/>
  <c r="BL433" i="29"/>
  <c r="BL431" i="29"/>
  <c r="BL429" i="29"/>
  <c r="BL427" i="29"/>
  <c r="BL425" i="29"/>
  <c r="BL423" i="29"/>
  <c r="BL421" i="29"/>
  <c r="BL419" i="29"/>
  <c r="BL417" i="29"/>
  <c r="BL415" i="29"/>
  <c r="BL413" i="29"/>
  <c r="BL411" i="29"/>
  <c r="BL409" i="29"/>
  <c r="BL407" i="29"/>
  <c r="BL405" i="29"/>
  <c r="BL403" i="29"/>
  <c r="BL401" i="29"/>
  <c r="BL399" i="29"/>
  <c r="BL397" i="29"/>
  <c r="BL395" i="29"/>
  <c r="BL393" i="29"/>
  <c r="BL391" i="29"/>
  <c r="BL389" i="29"/>
  <c r="BL387" i="29"/>
  <c r="BL385" i="29"/>
  <c r="BL383" i="29"/>
  <c r="BL381" i="29"/>
  <c r="BL379" i="29"/>
  <c r="BL377" i="29"/>
  <c r="BL375" i="29"/>
  <c r="BL373" i="29"/>
  <c r="BL371" i="29"/>
  <c r="BL369" i="29"/>
  <c r="BL367" i="29"/>
  <c r="BL365" i="29"/>
  <c r="BL363" i="29"/>
  <c r="BL361" i="29"/>
  <c r="BL359" i="29"/>
  <c r="BL357" i="29"/>
  <c r="BL355" i="29"/>
  <c r="BL353" i="29"/>
  <c r="BL351" i="29"/>
  <c r="BL349" i="29"/>
  <c r="BL347" i="29"/>
  <c r="BL345" i="29"/>
  <c r="BL343" i="29"/>
  <c r="BL341" i="29"/>
  <c r="BL339" i="29"/>
  <c r="BL337" i="29"/>
  <c r="BL335" i="29"/>
  <c r="BL333" i="29"/>
  <c r="BL331" i="29"/>
  <c r="BL329" i="29"/>
  <c r="BL327" i="29"/>
  <c r="BL325" i="29"/>
  <c r="BL323" i="29"/>
  <c r="BL321" i="29"/>
  <c r="BL319" i="29"/>
  <c r="BL317" i="29"/>
  <c r="BL315" i="29"/>
  <c r="BL313" i="29"/>
  <c r="BL311" i="29"/>
  <c r="BL309" i="29"/>
  <c r="BL307" i="29"/>
  <c r="BL305" i="29"/>
  <c r="BL303" i="29"/>
  <c r="BL301" i="29"/>
  <c r="BL299" i="29"/>
  <c r="BL297" i="29"/>
  <c r="BL295" i="29"/>
  <c r="BL293" i="29"/>
  <c r="BL291" i="29"/>
  <c r="BL289" i="29"/>
  <c r="BL287" i="29"/>
  <c r="BL285" i="29"/>
  <c r="BL283" i="29"/>
  <c r="BL281" i="29"/>
  <c r="BL279" i="29"/>
  <c r="BL277" i="29"/>
  <c r="BL275" i="29"/>
  <c r="BL273" i="29"/>
  <c r="BL271" i="29"/>
  <c r="BL269" i="29"/>
  <c r="BL267" i="29"/>
  <c r="BL265" i="29"/>
  <c r="BL263" i="29"/>
  <c r="BL261" i="29"/>
  <c r="BL259" i="29"/>
  <c r="BL257" i="29"/>
  <c r="BL255" i="29"/>
  <c r="BL253" i="29"/>
  <c r="BL251" i="29"/>
  <c r="BL249" i="29"/>
  <c r="BL247" i="29"/>
  <c r="BL245" i="29"/>
  <c r="BL243" i="29"/>
  <c r="BL241" i="29"/>
  <c r="BL239" i="29"/>
  <c r="BL237" i="29"/>
  <c r="BL235" i="29"/>
  <c r="BL233" i="29"/>
  <c r="BL231" i="29"/>
  <c r="BL229" i="29"/>
  <c r="BL227" i="29"/>
  <c r="BL225" i="29"/>
  <c r="BL223" i="29"/>
  <c r="BL221" i="29"/>
  <c r="BL219" i="29"/>
  <c r="BL217" i="29"/>
  <c r="BL215" i="29"/>
  <c r="BL213" i="29"/>
  <c r="BL211" i="29"/>
  <c r="BL209" i="29"/>
  <c r="BL207" i="29"/>
  <c r="BL205" i="29"/>
  <c r="BL203" i="29"/>
  <c r="BL201" i="29"/>
  <c r="BL199" i="29"/>
  <c r="BL197" i="29"/>
  <c r="BL195" i="29"/>
  <c r="BL193" i="29"/>
  <c r="BL191" i="29"/>
  <c r="BL189" i="29"/>
  <c r="BL187" i="29"/>
  <c r="BL185" i="29"/>
  <c r="BL183" i="29"/>
  <c r="BL181" i="29"/>
  <c r="BL179" i="29"/>
  <c r="BL177" i="29"/>
  <c r="BL175" i="29"/>
  <c r="BL173" i="29"/>
  <c r="BL171" i="29"/>
  <c r="BL169" i="29"/>
  <c r="BL167" i="29"/>
  <c r="BL165" i="29"/>
  <c r="BL163" i="29"/>
  <c r="BL161" i="29"/>
  <c r="BL159" i="29"/>
  <c r="BL157" i="29"/>
  <c r="BL155" i="29"/>
  <c r="BL153" i="29"/>
  <c r="BL151" i="29"/>
  <c r="BL149" i="29"/>
  <c r="BL147" i="29"/>
  <c r="BL145" i="29"/>
  <c r="BL143" i="29"/>
  <c r="BL141" i="29"/>
  <c r="BL139" i="29"/>
  <c r="BL137" i="29"/>
  <c r="BL135" i="29"/>
  <c r="BL133" i="29"/>
  <c r="BL131" i="29"/>
  <c r="BL129" i="29"/>
  <c r="BL127" i="29"/>
  <c r="BL125" i="29"/>
  <c r="BL123" i="29"/>
  <c r="BL121" i="29"/>
  <c r="BL119" i="29"/>
  <c r="BL117" i="29"/>
  <c r="BL115" i="29"/>
  <c r="BL113" i="29"/>
  <c r="BL111" i="29"/>
  <c r="BL109" i="29"/>
  <c r="BL107" i="29"/>
  <c r="BL105" i="29"/>
  <c r="BL103" i="29"/>
  <c r="BL101" i="29"/>
  <c r="BL99" i="29"/>
  <c r="BL97" i="29"/>
  <c r="BL95" i="29"/>
  <c r="BL93" i="29"/>
  <c r="BL91" i="29"/>
  <c r="BL89" i="29"/>
  <c r="BL87" i="29"/>
  <c r="BL85" i="29"/>
  <c r="BL83" i="29"/>
  <c r="BL81" i="29"/>
  <c r="BL79" i="29"/>
  <c r="BL77" i="29"/>
  <c r="BL75" i="29"/>
  <c r="BL73" i="29"/>
  <c r="BL71" i="29"/>
  <c r="BL69" i="29"/>
  <c r="BL67" i="29"/>
  <c r="BL65" i="29"/>
  <c r="BL63" i="29"/>
  <c r="BL61" i="29"/>
  <c r="BL59" i="29"/>
  <c r="BL57" i="29"/>
  <c r="BL55" i="29"/>
  <c r="BL53" i="29"/>
  <c r="BL51" i="29"/>
  <c r="BL49" i="29"/>
  <c r="BL47" i="29"/>
  <c r="BL45" i="29"/>
  <c r="BL43" i="29"/>
  <c r="BL41" i="29"/>
  <c r="BL39" i="29"/>
  <c r="BL37" i="29"/>
  <c r="BL35" i="29"/>
  <c r="BL33" i="29"/>
  <c r="BL31" i="29"/>
  <c r="BL29" i="29"/>
  <c r="BL27" i="29"/>
  <c r="BL25" i="29"/>
  <c r="BL23" i="29"/>
  <c r="BL21" i="29"/>
  <c r="BL19" i="29"/>
  <c r="BL17" i="29"/>
  <c r="BL15" i="29"/>
  <c r="BL13" i="29"/>
  <c r="BL11" i="29"/>
  <c r="BL9" i="29"/>
  <c r="BL7" i="29"/>
  <c r="BL5" i="29"/>
  <c r="BL3" i="29"/>
  <c r="BL450" i="29"/>
  <c r="BL446" i="29"/>
  <c r="BL444" i="29"/>
  <c r="BL442" i="29"/>
  <c r="BL440" i="29"/>
  <c r="BL438" i="29"/>
  <c r="BL436" i="29"/>
  <c r="BL434" i="29"/>
  <c r="BL432" i="29"/>
  <c r="BL430" i="29"/>
  <c r="BL428" i="29"/>
  <c r="BL426" i="29"/>
  <c r="BL424" i="29"/>
  <c r="BL422" i="29"/>
  <c r="BL420" i="29"/>
  <c r="BL418" i="29"/>
  <c r="BL416" i="29"/>
  <c r="BL414" i="29"/>
  <c r="BL412" i="29"/>
  <c r="BL410" i="29"/>
  <c r="BL408" i="29"/>
  <c r="BL406" i="29"/>
  <c r="BL404" i="29"/>
  <c r="BL402" i="29"/>
  <c r="BL400" i="29"/>
  <c r="BL398" i="29"/>
  <c r="BL396" i="29"/>
  <c r="BL394" i="29"/>
  <c r="BL392" i="29"/>
  <c r="BL390" i="29"/>
  <c r="BL388" i="29"/>
  <c r="BL386" i="29"/>
  <c r="BL384" i="29"/>
  <c r="BL382" i="29"/>
  <c r="BL380" i="29"/>
  <c r="BL378" i="29"/>
  <c r="BL376" i="29"/>
  <c r="BL374" i="29"/>
  <c r="BL372" i="29"/>
  <c r="BL370" i="29"/>
  <c r="BL368" i="29"/>
  <c r="BL366" i="29"/>
  <c r="BL364" i="29"/>
  <c r="BL362" i="29"/>
  <c r="BL360" i="29"/>
  <c r="BL358" i="29"/>
  <c r="BL356" i="29"/>
  <c r="BL354" i="29"/>
  <c r="BL352" i="29"/>
  <c r="BL350" i="29"/>
  <c r="BL348" i="29"/>
  <c r="BL346" i="29"/>
  <c r="BL344" i="29"/>
  <c r="BL342" i="29"/>
  <c r="BL340" i="29"/>
  <c r="BL338" i="29"/>
  <c r="BL336" i="29"/>
  <c r="BL334" i="29"/>
  <c r="BL332" i="29"/>
  <c r="BL330" i="29"/>
  <c r="BL328" i="29"/>
  <c r="BL326" i="29"/>
  <c r="BL324" i="29"/>
  <c r="BL322" i="29"/>
  <c r="BL320" i="29"/>
  <c r="BL318" i="29"/>
  <c r="BL316" i="29"/>
  <c r="BL314" i="29"/>
  <c r="BL312" i="29"/>
  <c r="BL310" i="29"/>
  <c r="BL308" i="29"/>
  <c r="BL306" i="29"/>
  <c r="BL304" i="29"/>
  <c r="BL302" i="29"/>
  <c r="BL300" i="29"/>
  <c r="BL298" i="29"/>
  <c r="BL296" i="29"/>
  <c r="BL294" i="29"/>
  <c r="BL292" i="29"/>
  <c r="BL290" i="29"/>
  <c r="BL288" i="29"/>
  <c r="BL286" i="29"/>
  <c r="BL284" i="29"/>
  <c r="BL282" i="29"/>
  <c r="BL280" i="29"/>
  <c r="BL278" i="29"/>
  <c r="BL276" i="29"/>
  <c r="BL274" i="29"/>
  <c r="BL272" i="29"/>
  <c r="BL270" i="29"/>
  <c r="BL268" i="29"/>
  <c r="BL266" i="29"/>
  <c r="BL264" i="29"/>
  <c r="BL262" i="29"/>
  <c r="BL260" i="29"/>
  <c r="BL258" i="29"/>
  <c r="BL256" i="29"/>
  <c r="BL254" i="29"/>
  <c r="BL252" i="29"/>
  <c r="BL250" i="29"/>
  <c r="BL248" i="29"/>
  <c r="BL246" i="29"/>
  <c r="BL244" i="29"/>
  <c r="BL242" i="29"/>
  <c r="BL240" i="29"/>
  <c r="BL238" i="29"/>
  <c r="BL236" i="29"/>
  <c r="BL234" i="29"/>
  <c r="BL232" i="29"/>
  <c r="BL230" i="29"/>
  <c r="BL228" i="29"/>
  <c r="BL226" i="29"/>
  <c r="BL224" i="29"/>
  <c r="BL222" i="29"/>
  <c r="BL220" i="29"/>
  <c r="BL218" i="29"/>
  <c r="BL216" i="29"/>
  <c r="BL214" i="29"/>
  <c r="BL212" i="29"/>
  <c r="BL210" i="29"/>
  <c r="BL208" i="29"/>
  <c r="BL206" i="29"/>
  <c r="BL204" i="29"/>
  <c r="BL202" i="29"/>
  <c r="BL200" i="29"/>
  <c r="BL198" i="29"/>
  <c r="BL196" i="29"/>
  <c r="BL194" i="29"/>
  <c r="BL192" i="29"/>
  <c r="BL190" i="29"/>
  <c r="BL188" i="29"/>
  <c r="BL186" i="29"/>
  <c r="BL184" i="29"/>
  <c r="BL182" i="29"/>
  <c r="BL180" i="29"/>
  <c r="BL178" i="29"/>
  <c r="BL176" i="29"/>
  <c r="BL174" i="29"/>
  <c r="BL172" i="29"/>
  <c r="BL170" i="29"/>
  <c r="BL168" i="29"/>
  <c r="BL166" i="29"/>
  <c r="BL164" i="29"/>
  <c r="BL162" i="29"/>
  <c r="BL160" i="29"/>
  <c r="BL158" i="29"/>
  <c r="BL156" i="29"/>
  <c r="BL154" i="29"/>
  <c r="BL152" i="29"/>
  <c r="BL150" i="29"/>
  <c r="BL148" i="29"/>
  <c r="BL146" i="29"/>
  <c r="BL144" i="29"/>
  <c r="BL142" i="29"/>
  <c r="BL140" i="29"/>
  <c r="BL138" i="29"/>
  <c r="BL136" i="29"/>
  <c r="BL134" i="29"/>
  <c r="BL132" i="29"/>
  <c r="BL130" i="29"/>
  <c r="BL128" i="29"/>
  <c r="BL126" i="29"/>
  <c r="BL124" i="29"/>
  <c r="BL122" i="29"/>
  <c r="BL120" i="29"/>
  <c r="BL118" i="29"/>
  <c r="BL116" i="29"/>
  <c r="BL114" i="29"/>
  <c r="BL112" i="29"/>
  <c r="BL110" i="29"/>
  <c r="BL108" i="29"/>
  <c r="BL106" i="29"/>
  <c r="BL104" i="29"/>
  <c r="BL102" i="29"/>
  <c r="BL100" i="29"/>
  <c r="BL98" i="29"/>
  <c r="BL96" i="29"/>
  <c r="BL94" i="29"/>
  <c r="BL92" i="29"/>
  <c r="BL90" i="29"/>
  <c r="BL88" i="29"/>
  <c r="BL86" i="29"/>
  <c r="BL84" i="29"/>
  <c r="BL82" i="29"/>
  <c r="BL80" i="29"/>
  <c r="BL78" i="29"/>
  <c r="BL76" i="29"/>
  <c r="BL74" i="29"/>
  <c r="BL72" i="29"/>
  <c r="BL70" i="29"/>
  <c r="BL68" i="29"/>
  <c r="BL66" i="29"/>
  <c r="BL64" i="29"/>
  <c r="BL62" i="29"/>
  <c r="BL60" i="29"/>
  <c r="BL58" i="29"/>
  <c r="BL56" i="29"/>
  <c r="BL54" i="29"/>
  <c r="BL52" i="29"/>
  <c r="BL50" i="29"/>
  <c r="BL48" i="29"/>
  <c r="BL46" i="29"/>
  <c r="BL44" i="29"/>
  <c r="BL42" i="29"/>
  <c r="BL40" i="29"/>
  <c r="BL38" i="29"/>
  <c r="BL36" i="29"/>
  <c r="BL34" i="29"/>
  <c r="BL32" i="29"/>
  <c r="BL30" i="29"/>
  <c r="BL28" i="29"/>
  <c r="BL26" i="29"/>
  <c r="BL24" i="29"/>
  <c r="BL22" i="29"/>
  <c r="BL20" i="29"/>
  <c r="BL18" i="29"/>
  <c r="BL16" i="29"/>
  <c r="BL14" i="29"/>
  <c r="BL12" i="29"/>
  <c r="BL10" i="29"/>
  <c r="BL8" i="29"/>
  <c r="BL6" i="29"/>
  <c r="BL4" i="29"/>
  <c r="BL2" i="29"/>
  <c r="BL451" i="29"/>
  <c r="BH454" i="29"/>
  <c r="BF454" i="29"/>
  <c r="BR18" i="29"/>
  <c r="BR16" i="29"/>
  <c r="AQ3" i="29"/>
  <c r="AR3" i="29"/>
  <c r="AS3" i="29"/>
  <c r="AT3" i="29"/>
  <c r="AU3" i="29"/>
  <c r="AV3" i="29"/>
  <c r="AW3" i="29"/>
  <c r="AX3" i="29"/>
  <c r="AY3" i="29"/>
  <c r="AZ3" i="29"/>
  <c r="BA3" i="29"/>
  <c r="BB3" i="29"/>
  <c r="BC3" i="29"/>
  <c r="BD3" i="29"/>
  <c r="AQ4" i="29"/>
  <c r="AR4" i="29"/>
  <c r="AS4" i="29"/>
  <c r="AT4" i="29"/>
  <c r="AU4" i="29"/>
  <c r="AV4" i="29"/>
  <c r="AW4" i="29"/>
  <c r="AX4" i="29"/>
  <c r="AY4" i="29"/>
  <c r="AZ4" i="29"/>
  <c r="BA4" i="29"/>
  <c r="BB4" i="29"/>
  <c r="BC4" i="29"/>
  <c r="BD4" i="29"/>
  <c r="AQ5" i="29"/>
  <c r="AR5" i="29"/>
  <c r="AS5" i="29"/>
  <c r="AT5" i="29"/>
  <c r="AU5" i="29"/>
  <c r="AV5" i="29"/>
  <c r="AW5" i="29"/>
  <c r="AX5" i="29"/>
  <c r="AY5" i="29"/>
  <c r="AZ5" i="29"/>
  <c r="BA5" i="29"/>
  <c r="BB5" i="29"/>
  <c r="BC5" i="29"/>
  <c r="BD5" i="29"/>
  <c r="AQ6" i="29"/>
  <c r="AR6" i="29"/>
  <c r="AS6" i="29"/>
  <c r="AT6" i="29"/>
  <c r="AU6" i="29"/>
  <c r="AV6" i="29"/>
  <c r="AW6" i="29"/>
  <c r="AX6" i="29"/>
  <c r="AY6" i="29"/>
  <c r="AZ6" i="29"/>
  <c r="BA6" i="29"/>
  <c r="BB6" i="29"/>
  <c r="BC6" i="29"/>
  <c r="BD6" i="29"/>
  <c r="AQ7" i="29"/>
  <c r="AR7" i="29"/>
  <c r="AS7" i="29"/>
  <c r="AT7" i="29"/>
  <c r="AU7" i="29"/>
  <c r="AV7" i="29"/>
  <c r="AW7" i="29"/>
  <c r="AX7" i="29"/>
  <c r="AY7" i="29"/>
  <c r="AZ7" i="29"/>
  <c r="BA7" i="29"/>
  <c r="BB7" i="29"/>
  <c r="BC7" i="29"/>
  <c r="BD7" i="29"/>
  <c r="AQ8" i="29"/>
  <c r="AR8" i="29"/>
  <c r="AS8" i="29"/>
  <c r="AT8" i="29"/>
  <c r="AU8" i="29"/>
  <c r="AV8" i="29"/>
  <c r="AW8" i="29"/>
  <c r="AX8" i="29"/>
  <c r="AY8" i="29"/>
  <c r="AZ8" i="29"/>
  <c r="BA8" i="29"/>
  <c r="BB8" i="29"/>
  <c r="BC8" i="29"/>
  <c r="BD8" i="29"/>
  <c r="AQ9" i="29"/>
  <c r="AR9" i="29"/>
  <c r="AS9" i="29"/>
  <c r="AT9" i="29"/>
  <c r="AU9" i="29"/>
  <c r="AV9" i="29"/>
  <c r="AW9" i="29"/>
  <c r="AX9" i="29"/>
  <c r="AY9" i="29"/>
  <c r="AZ9" i="29"/>
  <c r="BA9" i="29"/>
  <c r="BB9" i="29"/>
  <c r="BC9" i="29"/>
  <c r="BD9" i="29"/>
  <c r="AQ10" i="29"/>
  <c r="AR10" i="29"/>
  <c r="AS10" i="29"/>
  <c r="AT10" i="29"/>
  <c r="AU10" i="29"/>
  <c r="AV10" i="29"/>
  <c r="AW10" i="29"/>
  <c r="AX10" i="29"/>
  <c r="AY10" i="29"/>
  <c r="AZ10" i="29"/>
  <c r="BA10" i="29"/>
  <c r="BB10" i="29"/>
  <c r="BC10" i="29"/>
  <c r="BD10" i="29"/>
  <c r="AQ11" i="29"/>
  <c r="AR11" i="29"/>
  <c r="AS11" i="29"/>
  <c r="AT11" i="29"/>
  <c r="AU11" i="29"/>
  <c r="AV11" i="29"/>
  <c r="AW11" i="29"/>
  <c r="AX11" i="29"/>
  <c r="AY11" i="29"/>
  <c r="AZ11" i="29"/>
  <c r="BA11" i="29"/>
  <c r="BB11" i="29"/>
  <c r="BC11" i="29"/>
  <c r="BD11" i="29"/>
  <c r="AQ12" i="29"/>
  <c r="AR12" i="29"/>
  <c r="AS12" i="29"/>
  <c r="AT12" i="29"/>
  <c r="AU12" i="29"/>
  <c r="AV12" i="29"/>
  <c r="AW12" i="29"/>
  <c r="AX12" i="29"/>
  <c r="AY12" i="29"/>
  <c r="AZ12" i="29"/>
  <c r="BA12" i="29"/>
  <c r="BB12" i="29"/>
  <c r="BC12" i="29"/>
  <c r="BD12" i="29"/>
  <c r="AQ13" i="29"/>
  <c r="AR13" i="29"/>
  <c r="AS13" i="29"/>
  <c r="AT13" i="29"/>
  <c r="AU13" i="29"/>
  <c r="AV13" i="29"/>
  <c r="AW13" i="29"/>
  <c r="AX13" i="29"/>
  <c r="AY13" i="29"/>
  <c r="AZ13" i="29"/>
  <c r="BA13" i="29"/>
  <c r="BB13" i="29"/>
  <c r="BC13" i="29"/>
  <c r="BD13" i="29"/>
  <c r="AQ14" i="29"/>
  <c r="AR14" i="29"/>
  <c r="AS14" i="29"/>
  <c r="AT14" i="29"/>
  <c r="AU14" i="29"/>
  <c r="AV14" i="29"/>
  <c r="AW14" i="29"/>
  <c r="AX14" i="29"/>
  <c r="AY14" i="29"/>
  <c r="AZ14" i="29"/>
  <c r="BA14" i="29"/>
  <c r="BB14" i="29"/>
  <c r="BC14" i="29"/>
  <c r="BD14" i="29"/>
  <c r="AQ15" i="29"/>
  <c r="AR15" i="29"/>
  <c r="AS15" i="29"/>
  <c r="AT15" i="29"/>
  <c r="AU15" i="29"/>
  <c r="AV15" i="29"/>
  <c r="AW15" i="29"/>
  <c r="AX15" i="29"/>
  <c r="AY15" i="29"/>
  <c r="AZ15" i="29"/>
  <c r="BA15" i="29"/>
  <c r="BB15" i="29"/>
  <c r="BC15" i="29"/>
  <c r="BD15" i="29"/>
  <c r="AQ16" i="29"/>
  <c r="AR16" i="29"/>
  <c r="AS16" i="29"/>
  <c r="AT16" i="29"/>
  <c r="AU16" i="29"/>
  <c r="AV16" i="29"/>
  <c r="AW16" i="29"/>
  <c r="AX16" i="29"/>
  <c r="AY16" i="29"/>
  <c r="AZ16" i="29"/>
  <c r="BA16" i="29"/>
  <c r="BB16" i="29"/>
  <c r="BC16" i="29"/>
  <c r="BD16" i="29"/>
  <c r="AQ17" i="29"/>
  <c r="AR17" i="29"/>
  <c r="AS17" i="29"/>
  <c r="AT17" i="29"/>
  <c r="AU17" i="29"/>
  <c r="AV17" i="29"/>
  <c r="AW17" i="29"/>
  <c r="AX17" i="29"/>
  <c r="AY17" i="29"/>
  <c r="AZ17" i="29"/>
  <c r="BA17" i="29"/>
  <c r="BB17" i="29"/>
  <c r="BC17" i="29"/>
  <c r="BD17" i="29"/>
  <c r="AQ18" i="29"/>
  <c r="AR18" i="29"/>
  <c r="AS18" i="29"/>
  <c r="AT18" i="29"/>
  <c r="AU18" i="29"/>
  <c r="AV18" i="29"/>
  <c r="AW18" i="29"/>
  <c r="AX18" i="29"/>
  <c r="AY18" i="29"/>
  <c r="AZ18" i="29"/>
  <c r="BA18" i="29"/>
  <c r="BB18" i="29"/>
  <c r="BC18" i="29"/>
  <c r="BD18" i="29"/>
  <c r="AQ19" i="29"/>
  <c r="AR19" i="29"/>
  <c r="AS19" i="29"/>
  <c r="AT19" i="29"/>
  <c r="AU19" i="29"/>
  <c r="AV19" i="29"/>
  <c r="AW19" i="29"/>
  <c r="AX19" i="29"/>
  <c r="AY19" i="29"/>
  <c r="AZ19" i="29"/>
  <c r="BA19" i="29"/>
  <c r="BB19" i="29"/>
  <c r="BC19" i="29"/>
  <c r="BD19" i="29"/>
  <c r="AQ20" i="29"/>
  <c r="AR20" i="29"/>
  <c r="AS20" i="29"/>
  <c r="AT20" i="29"/>
  <c r="AU20" i="29"/>
  <c r="AV20" i="29"/>
  <c r="AW20" i="29"/>
  <c r="AX20" i="29"/>
  <c r="AY20" i="29"/>
  <c r="AZ20" i="29"/>
  <c r="BA20" i="29"/>
  <c r="BB20" i="29"/>
  <c r="BC20" i="29"/>
  <c r="BD20" i="29"/>
  <c r="AQ21" i="29"/>
  <c r="AR21" i="29"/>
  <c r="AS21" i="29"/>
  <c r="AT21" i="29"/>
  <c r="AU21" i="29"/>
  <c r="AV21" i="29"/>
  <c r="AW21" i="29"/>
  <c r="AX21" i="29"/>
  <c r="AY21" i="29"/>
  <c r="AZ21" i="29"/>
  <c r="BA21" i="29"/>
  <c r="BB21" i="29"/>
  <c r="BC21" i="29"/>
  <c r="BD21" i="29"/>
  <c r="AQ22" i="29"/>
  <c r="AR22" i="29"/>
  <c r="AS22" i="29"/>
  <c r="AT22" i="29"/>
  <c r="AU22" i="29"/>
  <c r="AV22" i="29"/>
  <c r="AW22" i="29"/>
  <c r="AX22" i="29"/>
  <c r="AY22" i="29"/>
  <c r="AZ22" i="29"/>
  <c r="BA22" i="29"/>
  <c r="BB22" i="29"/>
  <c r="BC22" i="29"/>
  <c r="BD22" i="29"/>
  <c r="AQ23" i="29"/>
  <c r="AR23" i="29"/>
  <c r="AS23" i="29"/>
  <c r="AT23" i="29"/>
  <c r="AU23" i="29"/>
  <c r="AV23" i="29"/>
  <c r="AW23" i="29"/>
  <c r="AX23" i="29"/>
  <c r="AY23" i="29"/>
  <c r="AZ23" i="29"/>
  <c r="BA23" i="29"/>
  <c r="BB23" i="29"/>
  <c r="BC23" i="29"/>
  <c r="BD23" i="29"/>
  <c r="AQ24" i="29"/>
  <c r="AR24" i="29"/>
  <c r="AS24" i="29"/>
  <c r="AT24" i="29"/>
  <c r="AU24" i="29"/>
  <c r="AV24" i="29"/>
  <c r="AW24" i="29"/>
  <c r="AX24" i="29"/>
  <c r="AY24" i="29"/>
  <c r="AZ24" i="29"/>
  <c r="BA24" i="29"/>
  <c r="BB24" i="29"/>
  <c r="BC24" i="29"/>
  <c r="BD24" i="29"/>
  <c r="AQ25" i="29"/>
  <c r="AR25" i="29"/>
  <c r="AS25" i="29"/>
  <c r="AT25" i="29"/>
  <c r="AU25" i="29"/>
  <c r="AV25" i="29"/>
  <c r="AW25" i="29"/>
  <c r="AX25" i="29"/>
  <c r="AY25" i="29"/>
  <c r="AZ25" i="29"/>
  <c r="BA25" i="29"/>
  <c r="BB25" i="29"/>
  <c r="BC25" i="29"/>
  <c r="BD25" i="29"/>
  <c r="AQ26" i="29"/>
  <c r="AR26" i="29"/>
  <c r="AS26" i="29"/>
  <c r="AT26" i="29"/>
  <c r="AU26" i="29"/>
  <c r="AV26" i="29"/>
  <c r="AW26" i="29"/>
  <c r="AX26" i="29"/>
  <c r="AY26" i="29"/>
  <c r="AZ26" i="29"/>
  <c r="BA26" i="29"/>
  <c r="BB26" i="29"/>
  <c r="BC26" i="29"/>
  <c r="BD26" i="29"/>
  <c r="AQ27" i="29"/>
  <c r="AR27" i="29"/>
  <c r="AS27" i="29"/>
  <c r="AT27" i="29"/>
  <c r="AU27" i="29"/>
  <c r="AV27" i="29"/>
  <c r="AW27" i="29"/>
  <c r="AX27" i="29"/>
  <c r="AY27" i="29"/>
  <c r="AZ27" i="29"/>
  <c r="BA27" i="29"/>
  <c r="BB27" i="29"/>
  <c r="BC27" i="29"/>
  <c r="BD27" i="29"/>
  <c r="AQ28" i="29"/>
  <c r="AR28" i="29"/>
  <c r="AS28" i="29"/>
  <c r="AT28" i="29"/>
  <c r="AU28" i="29"/>
  <c r="AV28" i="29"/>
  <c r="AW28" i="29"/>
  <c r="AX28" i="29"/>
  <c r="AY28" i="29"/>
  <c r="AZ28" i="29"/>
  <c r="BA28" i="29"/>
  <c r="BB28" i="29"/>
  <c r="BC28" i="29"/>
  <c r="BD28" i="29"/>
  <c r="AQ29" i="29"/>
  <c r="AR29" i="29"/>
  <c r="AS29" i="29"/>
  <c r="AT29" i="29"/>
  <c r="AU29" i="29"/>
  <c r="AV29" i="29"/>
  <c r="AW29" i="29"/>
  <c r="AX29" i="29"/>
  <c r="AY29" i="29"/>
  <c r="AZ29" i="29"/>
  <c r="BA29" i="29"/>
  <c r="BB29" i="29"/>
  <c r="BC29" i="29"/>
  <c r="BD29" i="29"/>
  <c r="AQ30" i="29"/>
  <c r="AR30" i="29"/>
  <c r="AS30" i="29"/>
  <c r="AT30" i="29"/>
  <c r="AU30" i="29"/>
  <c r="AV30" i="29"/>
  <c r="AW30" i="29"/>
  <c r="AX30" i="29"/>
  <c r="AY30" i="29"/>
  <c r="AZ30" i="29"/>
  <c r="BA30" i="29"/>
  <c r="BB30" i="29"/>
  <c r="BC30" i="29"/>
  <c r="BD30" i="29"/>
  <c r="AQ31" i="29"/>
  <c r="AR31" i="29"/>
  <c r="AS31" i="29"/>
  <c r="AT31" i="29"/>
  <c r="AU31" i="29"/>
  <c r="AV31" i="29"/>
  <c r="AW31" i="29"/>
  <c r="AX31" i="29"/>
  <c r="AY31" i="29"/>
  <c r="AZ31" i="29"/>
  <c r="BA31" i="29"/>
  <c r="BB31" i="29"/>
  <c r="BC31" i="29"/>
  <c r="BD31" i="29"/>
  <c r="AQ32" i="29"/>
  <c r="AR32" i="29"/>
  <c r="AS32" i="29"/>
  <c r="AT32" i="29"/>
  <c r="AU32" i="29"/>
  <c r="AV32" i="29"/>
  <c r="AW32" i="29"/>
  <c r="AX32" i="29"/>
  <c r="AY32" i="29"/>
  <c r="AZ32" i="29"/>
  <c r="BA32" i="29"/>
  <c r="BB32" i="29"/>
  <c r="BC32" i="29"/>
  <c r="BD32" i="29"/>
  <c r="AQ33" i="29"/>
  <c r="AR33" i="29"/>
  <c r="AS33" i="29"/>
  <c r="AT33" i="29"/>
  <c r="AU33" i="29"/>
  <c r="AV33" i="29"/>
  <c r="AW33" i="29"/>
  <c r="AX33" i="29"/>
  <c r="AY33" i="29"/>
  <c r="AZ33" i="29"/>
  <c r="BA33" i="29"/>
  <c r="BB33" i="29"/>
  <c r="BC33" i="29"/>
  <c r="BD33" i="29"/>
  <c r="AQ34" i="29"/>
  <c r="AR34" i="29"/>
  <c r="AS34" i="29"/>
  <c r="AT34" i="29"/>
  <c r="AU34" i="29"/>
  <c r="AV34" i="29"/>
  <c r="AW34" i="29"/>
  <c r="AX34" i="29"/>
  <c r="AY34" i="29"/>
  <c r="AZ34" i="29"/>
  <c r="BA34" i="29"/>
  <c r="BB34" i="29"/>
  <c r="BC34" i="29"/>
  <c r="BD34" i="29"/>
  <c r="AQ35" i="29"/>
  <c r="AR35" i="29"/>
  <c r="AS35" i="29"/>
  <c r="AT35" i="29"/>
  <c r="AU35" i="29"/>
  <c r="AV35" i="29"/>
  <c r="AW35" i="29"/>
  <c r="AX35" i="29"/>
  <c r="AY35" i="29"/>
  <c r="AZ35" i="29"/>
  <c r="BA35" i="29"/>
  <c r="BB35" i="29"/>
  <c r="BC35" i="29"/>
  <c r="BD35" i="29"/>
  <c r="AQ36" i="29"/>
  <c r="AR36" i="29"/>
  <c r="AS36" i="29"/>
  <c r="AT36" i="29"/>
  <c r="AU36" i="29"/>
  <c r="AV36" i="29"/>
  <c r="AW36" i="29"/>
  <c r="AX36" i="29"/>
  <c r="AY36" i="29"/>
  <c r="AZ36" i="29"/>
  <c r="BA36" i="29"/>
  <c r="BB36" i="29"/>
  <c r="BC36" i="29"/>
  <c r="BD36" i="29"/>
  <c r="AQ37" i="29"/>
  <c r="AR37" i="29"/>
  <c r="AS37" i="29"/>
  <c r="AT37" i="29"/>
  <c r="AU37" i="29"/>
  <c r="AV37" i="29"/>
  <c r="AW37" i="29"/>
  <c r="AX37" i="29"/>
  <c r="AY37" i="29"/>
  <c r="AZ37" i="29"/>
  <c r="BA37" i="29"/>
  <c r="BB37" i="29"/>
  <c r="BC37" i="29"/>
  <c r="BD37" i="29"/>
  <c r="AQ38" i="29"/>
  <c r="AR38" i="29"/>
  <c r="AS38" i="29"/>
  <c r="AT38" i="29"/>
  <c r="AU38" i="29"/>
  <c r="AV38" i="29"/>
  <c r="AW38" i="29"/>
  <c r="AX38" i="29"/>
  <c r="AY38" i="29"/>
  <c r="AZ38" i="29"/>
  <c r="BA38" i="29"/>
  <c r="BB38" i="29"/>
  <c r="BC38" i="29"/>
  <c r="BD38" i="29"/>
  <c r="AQ39" i="29"/>
  <c r="AR39" i="29"/>
  <c r="AS39" i="29"/>
  <c r="AT39" i="29"/>
  <c r="AU39" i="29"/>
  <c r="AV39" i="29"/>
  <c r="AW39" i="29"/>
  <c r="AX39" i="29"/>
  <c r="AY39" i="29"/>
  <c r="AZ39" i="29"/>
  <c r="BA39" i="29"/>
  <c r="BB39" i="29"/>
  <c r="BC39" i="29"/>
  <c r="BD39" i="29"/>
  <c r="AQ40" i="29"/>
  <c r="AR40" i="29"/>
  <c r="AS40" i="29"/>
  <c r="AT40" i="29"/>
  <c r="AU40" i="29"/>
  <c r="AV40" i="29"/>
  <c r="AW40" i="29"/>
  <c r="AX40" i="29"/>
  <c r="AY40" i="29"/>
  <c r="AZ40" i="29"/>
  <c r="BA40" i="29"/>
  <c r="BB40" i="29"/>
  <c r="BC40" i="29"/>
  <c r="BD40" i="29"/>
  <c r="AQ41" i="29"/>
  <c r="AR41" i="29"/>
  <c r="AS41" i="29"/>
  <c r="AT41" i="29"/>
  <c r="AU41" i="29"/>
  <c r="AV41" i="29"/>
  <c r="AW41" i="29"/>
  <c r="AX41" i="29"/>
  <c r="AY41" i="29"/>
  <c r="AZ41" i="29"/>
  <c r="BA41" i="29"/>
  <c r="BB41" i="29"/>
  <c r="BC41" i="29"/>
  <c r="BD41" i="29"/>
  <c r="AQ42" i="29"/>
  <c r="AR42" i="29"/>
  <c r="AS42" i="29"/>
  <c r="AT42" i="29"/>
  <c r="AU42" i="29"/>
  <c r="AV42" i="29"/>
  <c r="AW42" i="29"/>
  <c r="AX42" i="29"/>
  <c r="AY42" i="29"/>
  <c r="AZ42" i="29"/>
  <c r="BA42" i="29"/>
  <c r="BB42" i="29"/>
  <c r="BC42" i="29"/>
  <c r="BD42" i="29"/>
  <c r="AQ43" i="29"/>
  <c r="AR43" i="29"/>
  <c r="AS43" i="29"/>
  <c r="AT43" i="29"/>
  <c r="AU43" i="29"/>
  <c r="AV43" i="29"/>
  <c r="AW43" i="29"/>
  <c r="AX43" i="29"/>
  <c r="AY43" i="29"/>
  <c r="AZ43" i="29"/>
  <c r="BA43" i="29"/>
  <c r="BB43" i="29"/>
  <c r="BC43" i="29"/>
  <c r="BD43" i="29"/>
  <c r="AQ44" i="29"/>
  <c r="AR44" i="29"/>
  <c r="AS44" i="29"/>
  <c r="AT44" i="29"/>
  <c r="AU44" i="29"/>
  <c r="AV44" i="29"/>
  <c r="AW44" i="29"/>
  <c r="AX44" i="29"/>
  <c r="AY44" i="29"/>
  <c r="AZ44" i="29"/>
  <c r="BA44" i="29"/>
  <c r="BB44" i="29"/>
  <c r="BC44" i="29"/>
  <c r="BD44" i="29"/>
  <c r="AQ45" i="29"/>
  <c r="AR45" i="29"/>
  <c r="AS45" i="29"/>
  <c r="AT45" i="29"/>
  <c r="AU45" i="29"/>
  <c r="AV45" i="29"/>
  <c r="AW45" i="29"/>
  <c r="AX45" i="29"/>
  <c r="AY45" i="29"/>
  <c r="AZ45" i="29"/>
  <c r="BA45" i="29"/>
  <c r="BB45" i="29"/>
  <c r="BC45" i="29"/>
  <c r="BD45" i="29"/>
  <c r="AQ46" i="29"/>
  <c r="AR46" i="29"/>
  <c r="AS46" i="29"/>
  <c r="AT46" i="29"/>
  <c r="AU46" i="29"/>
  <c r="AV46" i="29"/>
  <c r="AW46" i="29"/>
  <c r="AX46" i="29"/>
  <c r="AY46" i="29"/>
  <c r="AZ46" i="29"/>
  <c r="BA46" i="29"/>
  <c r="BB46" i="29"/>
  <c r="BC46" i="29"/>
  <c r="BD46" i="29"/>
  <c r="AQ47" i="29"/>
  <c r="AR47" i="29"/>
  <c r="AS47" i="29"/>
  <c r="AT47" i="29"/>
  <c r="AU47" i="29"/>
  <c r="AV47" i="29"/>
  <c r="AW47" i="29"/>
  <c r="AX47" i="29"/>
  <c r="AY47" i="29"/>
  <c r="AZ47" i="29"/>
  <c r="BA47" i="29"/>
  <c r="BB47" i="29"/>
  <c r="BC47" i="29"/>
  <c r="BD47" i="29"/>
  <c r="AQ48" i="29"/>
  <c r="AR48" i="29"/>
  <c r="AS48" i="29"/>
  <c r="AT48" i="29"/>
  <c r="AU48" i="29"/>
  <c r="AV48" i="29"/>
  <c r="AW48" i="29"/>
  <c r="AX48" i="29"/>
  <c r="AY48" i="29"/>
  <c r="AZ48" i="29"/>
  <c r="BA48" i="29"/>
  <c r="BB48" i="29"/>
  <c r="BC48" i="29"/>
  <c r="BD48" i="29"/>
  <c r="AQ49" i="29"/>
  <c r="AR49" i="29"/>
  <c r="AS49" i="29"/>
  <c r="AT49" i="29"/>
  <c r="AU49" i="29"/>
  <c r="AV49" i="29"/>
  <c r="AW49" i="29"/>
  <c r="AX49" i="29"/>
  <c r="AY49" i="29"/>
  <c r="AZ49" i="29"/>
  <c r="BA49" i="29"/>
  <c r="BB49" i="29"/>
  <c r="BC49" i="29"/>
  <c r="BD49" i="29"/>
  <c r="AQ50" i="29"/>
  <c r="AR50" i="29"/>
  <c r="AS50" i="29"/>
  <c r="AT50" i="29"/>
  <c r="AU50" i="29"/>
  <c r="AV50" i="29"/>
  <c r="AW50" i="29"/>
  <c r="AX50" i="29"/>
  <c r="AY50" i="29"/>
  <c r="AZ50" i="29"/>
  <c r="BA50" i="29"/>
  <c r="BB50" i="29"/>
  <c r="BC50" i="29"/>
  <c r="BD50" i="29"/>
  <c r="AQ51" i="29"/>
  <c r="AR51" i="29"/>
  <c r="AS51" i="29"/>
  <c r="AT51" i="29"/>
  <c r="AU51" i="29"/>
  <c r="AV51" i="29"/>
  <c r="AW51" i="29"/>
  <c r="AX51" i="29"/>
  <c r="AY51" i="29"/>
  <c r="AZ51" i="29"/>
  <c r="BA51" i="29"/>
  <c r="BB51" i="29"/>
  <c r="BC51" i="29"/>
  <c r="BD51" i="29"/>
  <c r="AQ52" i="29"/>
  <c r="AR52" i="29"/>
  <c r="AS52" i="29"/>
  <c r="AT52" i="29"/>
  <c r="AU52" i="29"/>
  <c r="AV52" i="29"/>
  <c r="AW52" i="29"/>
  <c r="AX52" i="29"/>
  <c r="AY52" i="29"/>
  <c r="AZ52" i="29"/>
  <c r="BA52" i="29"/>
  <c r="BB52" i="29"/>
  <c r="BC52" i="29"/>
  <c r="BD52" i="29"/>
  <c r="AQ53" i="29"/>
  <c r="AR53" i="29"/>
  <c r="AS53" i="29"/>
  <c r="AT53" i="29"/>
  <c r="AU53" i="29"/>
  <c r="AV53" i="29"/>
  <c r="AW53" i="29"/>
  <c r="AX53" i="29"/>
  <c r="AY53" i="29"/>
  <c r="AZ53" i="29"/>
  <c r="BA53" i="29"/>
  <c r="BB53" i="29"/>
  <c r="BC53" i="29"/>
  <c r="BD53" i="29"/>
  <c r="AQ54" i="29"/>
  <c r="AR54" i="29"/>
  <c r="AS54" i="29"/>
  <c r="AT54" i="29"/>
  <c r="AU54" i="29"/>
  <c r="AV54" i="29"/>
  <c r="AW54" i="29"/>
  <c r="AX54" i="29"/>
  <c r="AY54" i="29"/>
  <c r="AZ54" i="29"/>
  <c r="BA54" i="29"/>
  <c r="BB54" i="29"/>
  <c r="BC54" i="29"/>
  <c r="BD54" i="29"/>
  <c r="AQ55" i="29"/>
  <c r="AR55" i="29"/>
  <c r="AS55" i="29"/>
  <c r="AT55" i="29"/>
  <c r="AU55" i="29"/>
  <c r="AV55" i="29"/>
  <c r="AW55" i="29"/>
  <c r="AX55" i="29"/>
  <c r="AY55" i="29"/>
  <c r="AZ55" i="29"/>
  <c r="BA55" i="29"/>
  <c r="BB55" i="29"/>
  <c r="BC55" i="29"/>
  <c r="BD55" i="29"/>
  <c r="AQ56" i="29"/>
  <c r="AR56" i="29"/>
  <c r="AS56" i="29"/>
  <c r="AT56" i="29"/>
  <c r="AU56" i="29"/>
  <c r="AV56" i="29"/>
  <c r="AW56" i="29"/>
  <c r="AX56" i="29"/>
  <c r="AY56" i="29"/>
  <c r="AZ56" i="29"/>
  <c r="BA56" i="29"/>
  <c r="BB56" i="29"/>
  <c r="BC56" i="29"/>
  <c r="BD56" i="29"/>
  <c r="AQ57" i="29"/>
  <c r="AR57" i="29"/>
  <c r="AS57" i="29"/>
  <c r="AT57" i="29"/>
  <c r="AU57" i="29"/>
  <c r="AV57" i="29"/>
  <c r="AW57" i="29"/>
  <c r="AX57" i="29"/>
  <c r="AY57" i="29"/>
  <c r="AZ57" i="29"/>
  <c r="BA57" i="29"/>
  <c r="BB57" i="29"/>
  <c r="BC57" i="29"/>
  <c r="BD57" i="29"/>
  <c r="AQ58" i="29"/>
  <c r="AR58" i="29"/>
  <c r="AS58" i="29"/>
  <c r="AT58" i="29"/>
  <c r="AU58" i="29"/>
  <c r="AV58" i="29"/>
  <c r="AW58" i="29"/>
  <c r="AX58" i="29"/>
  <c r="AY58" i="29"/>
  <c r="AZ58" i="29"/>
  <c r="BA58" i="29"/>
  <c r="BB58" i="29"/>
  <c r="BC58" i="29"/>
  <c r="BD58" i="29"/>
  <c r="AQ59" i="29"/>
  <c r="AR59" i="29"/>
  <c r="AS59" i="29"/>
  <c r="AT59" i="29"/>
  <c r="AU59" i="29"/>
  <c r="AV59" i="29"/>
  <c r="AW59" i="29"/>
  <c r="AX59" i="29"/>
  <c r="AY59" i="29"/>
  <c r="AZ59" i="29"/>
  <c r="BA59" i="29"/>
  <c r="BB59" i="29"/>
  <c r="BC59" i="29"/>
  <c r="BD59" i="29"/>
  <c r="AQ60" i="29"/>
  <c r="AR60" i="29"/>
  <c r="AS60" i="29"/>
  <c r="AT60" i="29"/>
  <c r="AU60" i="29"/>
  <c r="AV60" i="29"/>
  <c r="AW60" i="29"/>
  <c r="AX60" i="29"/>
  <c r="AY60" i="29"/>
  <c r="AZ60" i="29"/>
  <c r="BA60" i="29"/>
  <c r="BB60" i="29"/>
  <c r="BC60" i="29"/>
  <c r="BD60" i="29"/>
  <c r="AQ61" i="29"/>
  <c r="AR61" i="29"/>
  <c r="AS61" i="29"/>
  <c r="AT61" i="29"/>
  <c r="AU61" i="29"/>
  <c r="AV61" i="29"/>
  <c r="AW61" i="29"/>
  <c r="AX61" i="29"/>
  <c r="AY61" i="29"/>
  <c r="AZ61" i="29"/>
  <c r="BA61" i="29"/>
  <c r="BB61" i="29"/>
  <c r="BC61" i="29"/>
  <c r="BD61" i="29"/>
  <c r="AQ62" i="29"/>
  <c r="AR62" i="29"/>
  <c r="AS62" i="29"/>
  <c r="AT62" i="29"/>
  <c r="AU62" i="29"/>
  <c r="AV62" i="29"/>
  <c r="AW62" i="29"/>
  <c r="AX62" i="29"/>
  <c r="AY62" i="29"/>
  <c r="AZ62" i="29"/>
  <c r="BA62" i="29"/>
  <c r="BB62" i="29"/>
  <c r="BC62" i="29"/>
  <c r="BD62" i="29"/>
  <c r="AQ63" i="29"/>
  <c r="AR63" i="29"/>
  <c r="AS63" i="29"/>
  <c r="AT63" i="29"/>
  <c r="AU63" i="29"/>
  <c r="AV63" i="29"/>
  <c r="AW63" i="29"/>
  <c r="AX63" i="29"/>
  <c r="AY63" i="29"/>
  <c r="AZ63" i="29"/>
  <c r="BA63" i="29"/>
  <c r="BB63" i="29"/>
  <c r="BC63" i="29"/>
  <c r="BD63" i="29"/>
  <c r="AQ64" i="29"/>
  <c r="AR64" i="29"/>
  <c r="AS64" i="29"/>
  <c r="AT64" i="29"/>
  <c r="AU64" i="29"/>
  <c r="AV64" i="29"/>
  <c r="AW64" i="29"/>
  <c r="AX64" i="29"/>
  <c r="AY64" i="29"/>
  <c r="AZ64" i="29"/>
  <c r="BA64" i="29"/>
  <c r="BB64" i="29"/>
  <c r="BC64" i="29"/>
  <c r="BD64" i="29"/>
  <c r="AQ65" i="29"/>
  <c r="AR65" i="29"/>
  <c r="AS65" i="29"/>
  <c r="AT65" i="29"/>
  <c r="AU65" i="29"/>
  <c r="AV65" i="29"/>
  <c r="AW65" i="29"/>
  <c r="AX65" i="29"/>
  <c r="AY65" i="29"/>
  <c r="AZ65" i="29"/>
  <c r="BA65" i="29"/>
  <c r="BB65" i="29"/>
  <c r="BC65" i="29"/>
  <c r="BD65" i="29"/>
  <c r="AQ66" i="29"/>
  <c r="AR66" i="29"/>
  <c r="AS66" i="29"/>
  <c r="AT66" i="29"/>
  <c r="AU66" i="29"/>
  <c r="AV66" i="29"/>
  <c r="AW66" i="29"/>
  <c r="AX66" i="29"/>
  <c r="AY66" i="29"/>
  <c r="AZ66" i="29"/>
  <c r="BA66" i="29"/>
  <c r="BB66" i="29"/>
  <c r="BC66" i="29"/>
  <c r="BD66" i="29"/>
  <c r="AQ67" i="29"/>
  <c r="AR67" i="29"/>
  <c r="AS67" i="29"/>
  <c r="AT67" i="29"/>
  <c r="AU67" i="29"/>
  <c r="AV67" i="29"/>
  <c r="AW67" i="29"/>
  <c r="AX67" i="29"/>
  <c r="AY67" i="29"/>
  <c r="AZ67" i="29"/>
  <c r="BA67" i="29"/>
  <c r="BB67" i="29"/>
  <c r="BC67" i="29"/>
  <c r="BD67" i="29"/>
  <c r="AQ68" i="29"/>
  <c r="AR68" i="29"/>
  <c r="AS68" i="29"/>
  <c r="AT68" i="29"/>
  <c r="AU68" i="29"/>
  <c r="AV68" i="29"/>
  <c r="AW68" i="29"/>
  <c r="AX68" i="29"/>
  <c r="AY68" i="29"/>
  <c r="AZ68" i="29"/>
  <c r="BA68" i="29"/>
  <c r="BB68" i="29"/>
  <c r="BC68" i="29"/>
  <c r="BD68" i="29"/>
  <c r="AQ69" i="29"/>
  <c r="AR69" i="29"/>
  <c r="AS69" i="29"/>
  <c r="AT69" i="29"/>
  <c r="AU69" i="29"/>
  <c r="AV69" i="29"/>
  <c r="AW69" i="29"/>
  <c r="AX69" i="29"/>
  <c r="AY69" i="29"/>
  <c r="AZ69" i="29"/>
  <c r="BA69" i="29"/>
  <c r="BB69" i="29"/>
  <c r="BC69" i="29"/>
  <c r="BD69" i="29"/>
  <c r="AQ70" i="29"/>
  <c r="AR70" i="29"/>
  <c r="AS70" i="29"/>
  <c r="AT70" i="29"/>
  <c r="AU70" i="29"/>
  <c r="AV70" i="29"/>
  <c r="AW70" i="29"/>
  <c r="AX70" i="29"/>
  <c r="AY70" i="29"/>
  <c r="AZ70" i="29"/>
  <c r="BA70" i="29"/>
  <c r="BB70" i="29"/>
  <c r="BC70" i="29"/>
  <c r="BD70" i="29"/>
  <c r="AQ71" i="29"/>
  <c r="AR71" i="29"/>
  <c r="AS71" i="29"/>
  <c r="AT71" i="29"/>
  <c r="AU71" i="29"/>
  <c r="AV71" i="29"/>
  <c r="AW71" i="29"/>
  <c r="AX71" i="29"/>
  <c r="AY71" i="29"/>
  <c r="AZ71" i="29"/>
  <c r="BA71" i="29"/>
  <c r="BB71" i="29"/>
  <c r="BC71" i="29"/>
  <c r="BD71" i="29"/>
  <c r="AQ72" i="29"/>
  <c r="AR72" i="29"/>
  <c r="AS72" i="29"/>
  <c r="AT72" i="29"/>
  <c r="AU72" i="29"/>
  <c r="AV72" i="29"/>
  <c r="AW72" i="29"/>
  <c r="AX72" i="29"/>
  <c r="AY72" i="29"/>
  <c r="AZ72" i="29"/>
  <c r="BA72" i="29"/>
  <c r="BB72" i="29"/>
  <c r="BC72" i="29"/>
  <c r="BD72" i="29"/>
  <c r="AQ73" i="29"/>
  <c r="AR73" i="29"/>
  <c r="AS73" i="29"/>
  <c r="AT73" i="29"/>
  <c r="AU73" i="29"/>
  <c r="AV73" i="29"/>
  <c r="AW73" i="29"/>
  <c r="AX73" i="29"/>
  <c r="AY73" i="29"/>
  <c r="AZ73" i="29"/>
  <c r="BA73" i="29"/>
  <c r="BB73" i="29"/>
  <c r="BC73" i="29"/>
  <c r="BD73" i="29"/>
  <c r="AQ74" i="29"/>
  <c r="AR74" i="29"/>
  <c r="AS74" i="29"/>
  <c r="AT74" i="29"/>
  <c r="AU74" i="29"/>
  <c r="AV74" i="29"/>
  <c r="AW74" i="29"/>
  <c r="AX74" i="29"/>
  <c r="AY74" i="29"/>
  <c r="AZ74" i="29"/>
  <c r="BA74" i="29"/>
  <c r="BB74" i="29"/>
  <c r="BC74" i="29"/>
  <c r="BD74" i="29"/>
  <c r="AQ75" i="29"/>
  <c r="AR75" i="29"/>
  <c r="AS75" i="29"/>
  <c r="AT75" i="29"/>
  <c r="AU75" i="29"/>
  <c r="AV75" i="29"/>
  <c r="AW75" i="29"/>
  <c r="AX75" i="29"/>
  <c r="AY75" i="29"/>
  <c r="AZ75" i="29"/>
  <c r="BA75" i="29"/>
  <c r="BB75" i="29"/>
  <c r="BC75" i="29"/>
  <c r="BD75" i="29"/>
  <c r="AQ76" i="29"/>
  <c r="AR76" i="29"/>
  <c r="AS76" i="29"/>
  <c r="AT76" i="29"/>
  <c r="AU76" i="29"/>
  <c r="AV76" i="29"/>
  <c r="AW76" i="29"/>
  <c r="AX76" i="29"/>
  <c r="AY76" i="29"/>
  <c r="AZ76" i="29"/>
  <c r="BA76" i="29"/>
  <c r="BB76" i="29"/>
  <c r="BC76" i="29"/>
  <c r="BD76" i="29"/>
  <c r="AQ77" i="29"/>
  <c r="AR77" i="29"/>
  <c r="AS77" i="29"/>
  <c r="AT77" i="29"/>
  <c r="AU77" i="29"/>
  <c r="AV77" i="29"/>
  <c r="AW77" i="29"/>
  <c r="AX77" i="29"/>
  <c r="AY77" i="29"/>
  <c r="AZ77" i="29"/>
  <c r="BA77" i="29"/>
  <c r="BB77" i="29"/>
  <c r="BC77" i="29"/>
  <c r="BD77" i="29"/>
  <c r="AQ78" i="29"/>
  <c r="AR78" i="29"/>
  <c r="AS78" i="29"/>
  <c r="AT78" i="29"/>
  <c r="AU78" i="29"/>
  <c r="AV78" i="29"/>
  <c r="AW78" i="29"/>
  <c r="AX78" i="29"/>
  <c r="AY78" i="29"/>
  <c r="AZ78" i="29"/>
  <c r="BA78" i="29"/>
  <c r="BB78" i="29"/>
  <c r="BC78" i="29"/>
  <c r="BD78" i="29"/>
  <c r="AQ79" i="29"/>
  <c r="AR79" i="29"/>
  <c r="AS79" i="29"/>
  <c r="AT79" i="29"/>
  <c r="AU79" i="29"/>
  <c r="AV79" i="29"/>
  <c r="AW79" i="29"/>
  <c r="AX79" i="29"/>
  <c r="AY79" i="29"/>
  <c r="AZ79" i="29"/>
  <c r="BA79" i="29"/>
  <c r="BB79" i="29"/>
  <c r="BC79" i="29"/>
  <c r="BD79" i="29"/>
  <c r="AQ80" i="29"/>
  <c r="AR80" i="29"/>
  <c r="AS80" i="29"/>
  <c r="AT80" i="29"/>
  <c r="AU80" i="29"/>
  <c r="AV80" i="29"/>
  <c r="AW80" i="29"/>
  <c r="AX80" i="29"/>
  <c r="AY80" i="29"/>
  <c r="AZ80" i="29"/>
  <c r="BA80" i="29"/>
  <c r="BB80" i="29"/>
  <c r="BC80" i="29"/>
  <c r="BD80" i="29"/>
  <c r="AQ81" i="29"/>
  <c r="AR81" i="29"/>
  <c r="AS81" i="29"/>
  <c r="AT81" i="29"/>
  <c r="AU81" i="29"/>
  <c r="AV81" i="29"/>
  <c r="AW81" i="29"/>
  <c r="AX81" i="29"/>
  <c r="AY81" i="29"/>
  <c r="AZ81" i="29"/>
  <c r="BA81" i="29"/>
  <c r="BB81" i="29"/>
  <c r="BC81" i="29"/>
  <c r="BD81" i="29"/>
  <c r="AQ82" i="29"/>
  <c r="AR82" i="29"/>
  <c r="AS82" i="29"/>
  <c r="AT82" i="29"/>
  <c r="AU82" i="29"/>
  <c r="AV82" i="29"/>
  <c r="AW82" i="29"/>
  <c r="AX82" i="29"/>
  <c r="AY82" i="29"/>
  <c r="AZ82" i="29"/>
  <c r="BA82" i="29"/>
  <c r="BB82" i="29"/>
  <c r="BC82" i="29"/>
  <c r="BD82" i="29"/>
  <c r="AQ83" i="29"/>
  <c r="AR83" i="29"/>
  <c r="AS83" i="29"/>
  <c r="AT83" i="29"/>
  <c r="AU83" i="29"/>
  <c r="AV83" i="29"/>
  <c r="AW83" i="29"/>
  <c r="AX83" i="29"/>
  <c r="AY83" i="29"/>
  <c r="AZ83" i="29"/>
  <c r="BA83" i="29"/>
  <c r="BB83" i="29"/>
  <c r="BC83" i="29"/>
  <c r="BD83" i="29"/>
  <c r="AQ84" i="29"/>
  <c r="AR84" i="29"/>
  <c r="AS84" i="29"/>
  <c r="AT84" i="29"/>
  <c r="AU84" i="29"/>
  <c r="AV84" i="29"/>
  <c r="AW84" i="29"/>
  <c r="AX84" i="29"/>
  <c r="AY84" i="29"/>
  <c r="AZ84" i="29"/>
  <c r="BA84" i="29"/>
  <c r="BB84" i="29"/>
  <c r="BC84" i="29"/>
  <c r="BD84" i="29"/>
  <c r="AQ85" i="29"/>
  <c r="AR85" i="29"/>
  <c r="AS85" i="29"/>
  <c r="AT85" i="29"/>
  <c r="AU85" i="29"/>
  <c r="AV85" i="29"/>
  <c r="AW85" i="29"/>
  <c r="AX85" i="29"/>
  <c r="AY85" i="29"/>
  <c r="AZ85" i="29"/>
  <c r="BA85" i="29"/>
  <c r="BB85" i="29"/>
  <c r="BC85" i="29"/>
  <c r="BD85" i="29"/>
  <c r="AQ86" i="29"/>
  <c r="AR86" i="29"/>
  <c r="AS86" i="29"/>
  <c r="AT86" i="29"/>
  <c r="AU86" i="29"/>
  <c r="AV86" i="29"/>
  <c r="AW86" i="29"/>
  <c r="AX86" i="29"/>
  <c r="AY86" i="29"/>
  <c r="AZ86" i="29"/>
  <c r="BA86" i="29"/>
  <c r="BB86" i="29"/>
  <c r="BC86" i="29"/>
  <c r="BD86" i="29"/>
  <c r="AQ87" i="29"/>
  <c r="AR87" i="29"/>
  <c r="AS87" i="29"/>
  <c r="AT87" i="29"/>
  <c r="AU87" i="29"/>
  <c r="AV87" i="29"/>
  <c r="AW87" i="29"/>
  <c r="AX87" i="29"/>
  <c r="AY87" i="29"/>
  <c r="AZ87" i="29"/>
  <c r="BA87" i="29"/>
  <c r="BB87" i="29"/>
  <c r="BC87" i="29"/>
  <c r="BD87" i="29"/>
  <c r="AQ88" i="29"/>
  <c r="AR88" i="29"/>
  <c r="AS88" i="29"/>
  <c r="AT88" i="29"/>
  <c r="AU88" i="29"/>
  <c r="AV88" i="29"/>
  <c r="AW88" i="29"/>
  <c r="AX88" i="29"/>
  <c r="AY88" i="29"/>
  <c r="AZ88" i="29"/>
  <c r="BA88" i="29"/>
  <c r="BB88" i="29"/>
  <c r="BC88" i="29"/>
  <c r="BD88" i="29"/>
  <c r="AQ89" i="29"/>
  <c r="AR89" i="29"/>
  <c r="AS89" i="29"/>
  <c r="AT89" i="29"/>
  <c r="AU89" i="29"/>
  <c r="AV89" i="29"/>
  <c r="AW89" i="29"/>
  <c r="AX89" i="29"/>
  <c r="AY89" i="29"/>
  <c r="AZ89" i="29"/>
  <c r="BA89" i="29"/>
  <c r="BB89" i="29"/>
  <c r="BC89" i="29"/>
  <c r="BD89" i="29"/>
  <c r="AQ90" i="29"/>
  <c r="AR90" i="29"/>
  <c r="AS90" i="29"/>
  <c r="AT90" i="29"/>
  <c r="AU90" i="29"/>
  <c r="AV90" i="29"/>
  <c r="AW90" i="29"/>
  <c r="AX90" i="29"/>
  <c r="AY90" i="29"/>
  <c r="AZ90" i="29"/>
  <c r="BA90" i="29"/>
  <c r="BB90" i="29"/>
  <c r="BC90" i="29"/>
  <c r="BD90" i="29"/>
  <c r="AQ91" i="29"/>
  <c r="AR91" i="29"/>
  <c r="AS91" i="29"/>
  <c r="AT91" i="29"/>
  <c r="AU91" i="29"/>
  <c r="AV91" i="29"/>
  <c r="AW91" i="29"/>
  <c r="AX91" i="29"/>
  <c r="AY91" i="29"/>
  <c r="AZ91" i="29"/>
  <c r="BA91" i="29"/>
  <c r="BB91" i="29"/>
  <c r="BC91" i="29"/>
  <c r="BD91" i="29"/>
  <c r="AQ92" i="29"/>
  <c r="AR92" i="29"/>
  <c r="AS92" i="29"/>
  <c r="AT92" i="29"/>
  <c r="AU92" i="29"/>
  <c r="AV92" i="29"/>
  <c r="AW92" i="29"/>
  <c r="AX92" i="29"/>
  <c r="AY92" i="29"/>
  <c r="AZ92" i="29"/>
  <c r="BA92" i="29"/>
  <c r="BB92" i="29"/>
  <c r="BC92" i="29"/>
  <c r="BD92" i="29"/>
  <c r="AQ93" i="29"/>
  <c r="AR93" i="29"/>
  <c r="AS93" i="29"/>
  <c r="AT93" i="29"/>
  <c r="AU93" i="29"/>
  <c r="AV93" i="29"/>
  <c r="AW93" i="29"/>
  <c r="AX93" i="29"/>
  <c r="AY93" i="29"/>
  <c r="AZ93" i="29"/>
  <c r="BA93" i="29"/>
  <c r="BB93" i="29"/>
  <c r="BC93" i="29"/>
  <c r="BD93" i="29"/>
  <c r="AQ94" i="29"/>
  <c r="AR94" i="29"/>
  <c r="AS94" i="29"/>
  <c r="AT94" i="29"/>
  <c r="AU94" i="29"/>
  <c r="AV94" i="29"/>
  <c r="AW94" i="29"/>
  <c r="AX94" i="29"/>
  <c r="AY94" i="29"/>
  <c r="AZ94" i="29"/>
  <c r="BA94" i="29"/>
  <c r="BB94" i="29"/>
  <c r="BC94" i="29"/>
  <c r="BD94" i="29"/>
  <c r="AQ95" i="29"/>
  <c r="AR95" i="29"/>
  <c r="AS95" i="29"/>
  <c r="AT95" i="29"/>
  <c r="AU95" i="29"/>
  <c r="AV95" i="29"/>
  <c r="AW95" i="29"/>
  <c r="AX95" i="29"/>
  <c r="AY95" i="29"/>
  <c r="AZ95" i="29"/>
  <c r="BA95" i="29"/>
  <c r="BB95" i="29"/>
  <c r="BC95" i="29"/>
  <c r="BD95" i="29"/>
  <c r="AQ96" i="29"/>
  <c r="AR96" i="29"/>
  <c r="AS96" i="29"/>
  <c r="AT96" i="29"/>
  <c r="AU96" i="29"/>
  <c r="AV96" i="29"/>
  <c r="AW96" i="29"/>
  <c r="AX96" i="29"/>
  <c r="AY96" i="29"/>
  <c r="AZ96" i="29"/>
  <c r="BA96" i="29"/>
  <c r="BB96" i="29"/>
  <c r="BC96" i="29"/>
  <c r="BD96" i="29"/>
  <c r="AQ97" i="29"/>
  <c r="AR97" i="29"/>
  <c r="AS97" i="29"/>
  <c r="AT97" i="29"/>
  <c r="AU97" i="29"/>
  <c r="AV97" i="29"/>
  <c r="AW97" i="29"/>
  <c r="AX97" i="29"/>
  <c r="AY97" i="29"/>
  <c r="AZ97" i="29"/>
  <c r="BA97" i="29"/>
  <c r="BB97" i="29"/>
  <c r="BC97" i="29"/>
  <c r="BD97" i="29"/>
  <c r="AQ98" i="29"/>
  <c r="AR98" i="29"/>
  <c r="AS98" i="29"/>
  <c r="AT98" i="29"/>
  <c r="AU98" i="29"/>
  <c r="AV98" i="29"/>
  <c r="AW98" i="29"/>
  <c r="AX98" i="29"/>
  <c r="AY98" i="29"/>
  <c r="AZ98" i="29"/>
  <c r="BA98" i="29"/>
  <c r="BB98" i="29"/>
  <c r="BC98" i="29"/>
  <c r="BD98" i="29"/>
  <c r="AQ99" i="29"/>
  <c r="AR99" i="29"/>
  <c r="AS99" i="29"/>
  <c r="AT99" i="29"/>
  <c r="AU99" i="29"/>
  <c r="AV99" i="29"/>
  <c r="AW99" i="29"/>
  <c r="AX99" i="29"/>
  <c r="AY99" i="29"/>
  <c r="AZ99" i="29"/>
  <c r="BA99" i="29"/>
  <c r="BB99" i="29"/>
  <c r="BC99" i="29"/>
  <c r="BD99" i="29"/>
  <c r="AQ100" i="29"/>
  <c r="AR100" i="29"/>
  <c r="AS100" i="29"/>
  <c r="AT100" i="29"/>
  <c r="AU100" i="29"/>
  <c r="AV100" i="29"/>
  <c r="AW100" i="29"/>
  <c r="AX100" i="29"/>
  <c r="AY100" i="29"/>
  <c r="AZ100" i="29"/>
  <c r="BA100" i="29"/>
  <c r="BB100" i="29"/>
  <c r="BC100" i="29"/>
  <c r="BD100" i="29"/>
  <c r="AQ101" i="29"/>
  <c r="AR101" i="29"/>
  <c r="AS101" i="29"/>
  <c r="AT101" i="29"/>
  <c r="AU101" i="29"/>
  <c r="AV101" i="29"/>
  <c r="AW101" i="29"/>
  <c r="AX101" i="29"/>
  <c r="AY101" i="29"/>
  <c r="AZ101" i="29"/>
  <c r="BA101" i="29"/>
  <c r="BB101" i="29"/>
  <c r="BC101" i="29"/>
  <c r="BD101" i="29"/>
  <c r="AQ102" i="29"/>
  <c r="AR102" i="29"/>
  <c r="AS102" i="29"/>
  <c r="AT102" i="29"/>
  <c r="AU102" i="29"/>
  <c r="AV102" i="29"/>
  <c r="AW102" i="29"/>
  <c r="AX102" i="29"/>
  <c r="AY102" i="29"/>
  <c r="AZ102" i="29"/>
  <c r="BA102" i="29"/>
  <c r="BB102" i="29"/>
  <c r="BC102" i="29"/>
  <c r="BD102" i="29"/>
  <c r="AQ103" i="29"/>
  <c r="AR103" i="29"/>
  <c r="AS103" i="29"/>
  <c r="AT103" i="29"/>
  <c r="AU103" i="29"/>
  <c r="AV103" i="29"/>
  <c r="AW103" i="29"/>
  <c r="AX103" i="29"/>
  <c r="AY103" i="29"/>
  <c r="AZ103" i="29"/>
  <c r="BA103" i="29"/>
  <c r="BB103" i="29"/>
  <c r="BC103" i="29"/>
  <c r="BD103" i="29"/>
  <c r="AQ104" i="29"/>
  <c r="AR104" i="29"/>
  <c r="AS104" i="29"/>
  <c r="AT104" i="29"/>
  <c r="AU104" i="29"/>
  <c r="AV104" i="29"/>
  <c r="AW104" i="29"/>
  <c r="AX104" i="29"/>
  <c r="AY104" i="29"/>
  <c r="AZ104" i="29"/>
  <c r="BA104" i="29"/>
  <c r="BB104" i="29"/>
  <c r="BC104" i="29"/>
  <c r="BD104" i="29"/>
  <c r="AQ105" i="29"/>
  <c r="AR105" i="29"/>
  <c r="AS105" i="29"/>
  <c r="AT105" i="29"/>
  <c r="AU105" i="29"/>
  <c r="AV105" i="29"/>
  <c r="AW105" i="29"/>
  <c r="AX105" i="29"/>
  <c r="AY105" i="29"/>
  <c r="AZ105" i="29"/>
  <c r="BA105" i="29"/>
  <c r="BB105" i="29"/>
  <c r="BC105" i="29"/>
  <c r="BD105" i="29"/>
  <c r="AQ106" i="29"/>
  <c r="AR106" i="29"/>
  <c r="AS106" i="29"/>
  <c r="AT106" i="29"/>
  <c r="AU106" i="29"/>
  <c r="AV106" i="29"/>
  <c r="AW106" i="29"/>
  <c r="AX106" i="29"/>
  <c r="AY106" i="29"/>
  <c r="AZ106" i="29"/>
  <c r="BA106" i="29"/>
  <c r="BB106" i="29"/>
  <c r="BC106" i="29"/>
  <c r="BD106" i="29"/>
  <c r="AQ107" i="29"/>
  <c r="AR107" i="29"/>
  <c r="AS107" i="29"/>
  <c r="AT107" i="29"/>
  <c r="AU107" i="29"/>
  <c r="AV107" i="29"/>
  <c r="AW107" i="29"/>
  <c r="AX107" i="29"/>
  <c r="AY107" i="29"/>
  <c r="AZ107" i="29"/>
  <c r="BA107" i="29"/>
  <c r="BB107" i="29"/>
  <c r="BC107" i="29"/>
  <c r="BD107" i="29"/>
  <c r="AQ108" i="29"/>
  <c r="AR108" i="29"/>
  <c r="AS108" i="29"/>
  <c r="AT108" i="29"/>
  <c r="AU108" i="29"/>
  <c r="AV108" i="29"/>
  <c r="AW108" i="29"/>
  <c r="AX108" i="29"/>
  <c r="AY108" i="29"/>
  <c r="AZ108" i="29"/>
  <c r="BA108" i="29"/>
  <c r="BB108" i="29"/>
  <c r="BC108" i="29"/>
  <c r="BD108" i="29"/>
  <c r="AQ109" i="29"/>
  <c r="AR109" i="29"/>
  <c r="AS109" i="29"/>
  <c r="AT109" i="29"/>
  <c r="AU109" i="29"/>
  <c r="AV109" i="29"/>
  <c r="AW109" i="29"/>
  <c r="AX109" i="29"/>
  <c r="AY109" i="29"/>
  <c r="AZ109" i="29"/>
  <c r="BA109" i="29"/>
  <c r="BB109" i="29"/>
  <c r="BC109" i="29"/>
  <c r="BD109" i="29"/>
  <c r="AQ110" i="29"/>
  <c r="AR110" i="29"/>
  <c r="AS110" i="29"/>
  <c r="AT110" i="29"/>
  <c r="AU110" i="29"/>
  <c r="AV110" i="29"/>
  <c r="AW110" i="29"/>
  <c r="AX110" i="29"/>
  <c r="AY110" i="29"/>
  <c r="AZ110" i="29"/>
  <c r="BA110" i="29"/>
  <c r="BB110" i="29"/>
  <c r="BC110" i="29"/>
  <c r="BD110" i="29"/>
  <c r="AQ111" i="29"/>
  <c r="AR111" i="29"/>
  <c r="AS111" i="29"/>
  <c r="AT111" i="29"/>
  <c r="AU111" i="29"/>
  <c r="AV111" i="29"/>
  <c r="AW111" i="29"/>
  <c r="AX111" i="29"/>
  <c r="AY111" i="29"/>
  <c r="AZ111" i="29"/>
  <c r="BA111" i="29"/>
  <c r="BB111" i="29"/>
  <c r="BC111" i="29"/>
  <c r="BD111" i="29"/>
  <c r="AQ112" i="29"/>
  <c r="AR112" i="29"/>
  <c r="AS112" i="29"/>
  <c r="AT112" i="29"/>
  <c r="AU112" i="29"/>
  <c r="AV112" i="29"/>
  <c r="AW112" i="29"/>
  <c r="AX112" i="29"/>
  <c r="AY112" i="29"/>
  <c r="AZ112" i="29"/>
  <c r="BA112" i="29"/>
  <c r="BB112" i="29"/>
  <c r="BC112" i="29"/>
  <c r="BD112" i="29"/>
  <c r="AQ113" i="29"/>
  <c r="AR113" i="29"/>
  <c r="AS113" i="29"/>
  <c r="AT113" i="29"/>
  <c r="AU113" i="29"/>
  <c r="AV113" i="29"/>
  <c r="AW113" i="29"/>
  <c r="AX113" i="29"/>
  <c r="AY113" i="29"/>
  <c r="AZ113" i="29"/>
  <c r="BA113" i="29"/>
  <c r="BB113" i="29"/>
  <c r="BC113" i="29"/>
  <c r="BD113" i="29"/>
  <c r="AQ114" i="29"/>
  <c r="AR114" i="29"/>
  <c r="AS114" i="29"/>
  <c r="AT114" i="29"/>
  <c r="AU114" i="29"/>
  <c r="AV114" i="29"/>
  <c r="AW114" i="29"/>
  <c r="AX114" i="29"/>
  <c r="AY114" i="29"/>
  <c r="AZ114" i="29"/>
  <c r="BA114" i="29"/>
  <c r="BB114" i="29"/>
  <c r="BC114" i="29"/>
  <c r="BD114" i="29"/>
  <c r="AQ115" i="29"/>
  <c r="AR115" i="29"/>
  <c r="AS115" i="29"/>
  <c r="AT115" i="29"/>
  <c r="AU115" i="29"/>
  <c r="AV115" i="29"/>
  <c r="AW115" i="29"/>
  <c r="AX115" i="29"/>
  <c r="AY115" i="29"/>
  <c r="AZ115" i="29"/>
  <c r="BA115" i="29"/>
  <c r="BB115" i="29"/>
  <c r="BC115" i="29"/>
  <c r="BD115" i="29"/>
  <c r="AQ116" i="29"/>
  <c r="AR116" i="29"/>
  <c r="AS116" i="29"/>
  <c r="AT116" i="29"/>
  <c r="AU116" i="29"/>
  <c r="AV116" i="29"/>
  <c r="AW116" i="29"/>
  <c r="AX116" i="29"/>
  <c r="AY116" i="29"/>
  <c r="AZ116" i="29"/>
  <c r="BA116" i="29"/>
  <c r="BB116" i="29"/>
  <c r="BC116" i="29"/>
  <c r="BD116" i="29"/>
  <c r="AQ117" i="29"/>
  <c r="AR117" i="29"/>
  <c r="AS117" i="29"/>
  <c r="AT117" i="29"/>
  <c r="AU117" i="29"/>
  <c r="AV117" i="29"/>
  <c r="AW117" i="29"/>
  <c r="AX117" i="29"/>
  <c r="AY117" i="29"/>
  <c r="AZ117" i="29"/>
  <c r="BA117" i="29"/>
  <c r="BB117" i="29"/>
  <c r="BC117" i="29"/>
  <c r="BD117" i="29"/>
  <c r="AQ118" i="29"/>
  <c r="AR118" i="29"/>
  <c r="AS118" i="29"/>
  <c r="AT118" i="29"/>
  <c r="AU118" i="29"/>
  <c r="AV118" i="29"/>
  <c r="AW118" i="29"/>
  <c r="AX118" i="29"/>
  <c r="AY118" i="29"/>
  <c r="AZ118" i="29"/>
  <c r="BA118" i="29"/>
  <c r="BB118" i="29"/>
  <c r="BC118" i="29"/>
  <c r="BD118" i="29"/>
  <c r="AQ119" i="29"/>
  <c r="AR119" i="29"/>
  <c r="AS119" i="29"/>
  <c r="AT119" i="29"/>
  <c r="AU119" i="29"/>
  <c r="AV119" i="29"/>
  <c r="AW119" i="29"/>
  <c r="AX119" i="29"/>
  <c r="AY119" i="29"/>
  <c r="AZ119" i="29"/>
  <c r="BA119" i="29"/>
  <c r="BB119" i="29"/>
  <c r="BC119" i="29"/>
  <c r="BD119" i="29"/>
  <c r="AQ120" i="29"/>
  <c r="AR120" i="29"/>
  <c r="AS120" i="29"/>
  <c r="AT120" i="29"/>
  <c r="AU120" i="29"/>
  <c r="AV120" i="29"/>
  <c r="AW120" i="29"/>
  <c r="AX120" i="29"/>
  <c r="AY120" i="29"/>
  <c r="AZ120" i="29"/>
  <c r="BA120" i="29"/>
  <c r="BB120" i="29"/>
  <c r="BC120" i="29"/>
  <c r="BD120" i="29"/>
  <c r="AQ121" i="29"/>
  <c r="AR121" i="29"/>
  <c r="AS121" i="29"/>
  <c r="AT121" i="29"/>
  <c r="AU121" i="29"/>
  <c r="AV121" i="29"/>
  <c r="AW121" i="29"/>
  <c r="AX121" i="29"/>
  <c r="AY121" i="29"/>
  <c r="AZ121" i="29"/>
  <c r="BA121" i="29"/>
  <c r="BB121" i="29"/>
  <c r="BC121" i="29"/>
  <c r="BD121" i="29"/>
  <c r="AQ122" i="29"/>
  <c r="AR122" i="29"/>
  <c r="AS122" i="29"/>
  <c r="AT122" i="29"/>
  <c r="AU122" i="29"/>
  <c r="AV122" i="29"/>
  <c r="AW122" i="29"/>
  <c r="AX122" i="29"/>
  <c r="AY122" i="29"/>
  <c r="AZ122" i="29"/>
  <c r="BA122" i="29"/>
  <c r="BB122" i="29"/>
  <c r="BC122" i="29"/>
  <c r="BD122" i="29"/>
  <c r="AQ123" i="29"/>
  <c r="AR123" i="29"/>
  <c r="AS123" i="29"/>
  <c r="AT123" i="29"/>
  <c r="AU123" i="29"/>
  <c r="AV123" i="29"/>
  <c r="AW123" i="29"/>
  <c r="AX123" i="29"/>
  <c r="AY123" i="29"/>
  <c r="AZ123" i="29"/>
  <c r="BA123" i="29"/>
  <c r="BB123" i="29"/>
  <c r="BC123" i="29"/>
  <c r="BD123" i="29"/>
  <c r="AQ124" i="29"/>
  <c r="AR124" i="29"/>
  <c r="AS124" i="29"/>
  <c r="AT124" i="29"/>
  <c r="AU124" i="29"/>
  <c r="AV124" i="29"/>
  <c r="AW124" i="29"/>
  <c r="AX124" i="29"/>
  <c r="AY124" i="29"/>
  <c r="AZ124" i="29"/>
  <c r="BA124" i="29"/>
  <c r="BB124" i="29"/>
  <c r="BC124" i="29"/>
  <c r="BD124" i="29"/>
  <c r="AQ125" i="29"/>
  <c r="AR125" i="29"/>
  <c r="AS125" i="29"/>
  <c r="AT125" i="29"/>
  <c r="AU125" i="29"/>
  <c r="AV125" i="29"/>
  <c r="AW125" i="29"/>
  <c r="AX125" i="29"/>
  <c r="AY125" i="29"/>
  <c r="AZ125" i="29"/>
  <c r="BA125" i="29"/>
  <c r="BB125" i="29"/>
  <c r="BC125" i="29"/>
  <c r="BD125" i="29"/>
  <c r="AQ126" i="29"/>
  <c r="AR126" i="29"/>
  <c r="AS126" i="29"/>
  <c r="AT126" i="29"/>
  <c r="AU126" i="29"/>
  <c r="AV126" i="29"/>
  <c r="AW126" i="29"/>
  <c r="AX126" i="29"/>
  <c r="AY126" i="29"/>
  <c r="AZ126" i="29"/>
  <c r="BA126" i="29"/>
  <c r="BB126" i="29"/>
  <c r="BC126" i="29"/>
  <c r="BD126" i="29"/>
  <c r="AQ127" i="29"/>
  <c r="AR127" i="29"/>
  <c r="AS127" i="29"/>
  <c r="AT127" i="29"/>
  <c r="AU127" i="29"/>
  <c r="AV127" i="29"/>
  <c r="AW127" i="29"/>
  <c r="AX127" i="29"/>
  <c r="AY127" i="29"/>
  <c r="AZ127" i="29"/>
  <c r="BA127" i="29"/>
  <c r="BB127" i="29"/>
  <c r="BC127" i="29"/>
  <c r="BD127" i="29"/>
  <c r="AQ128" i="29"/>
  <c r="AR128" i="29"/>
  <c r="AS128" i="29"/>
  <c r="AT128" i="29"/>
  <c r="AU128" i="29"/>
  <c r="AV128" i="29"/>
  <c r="AW128" i="29"/>
  <c r="AX128" i="29"/>
  <c r="AY128" i="29"/>
  <c r="AZ128" i="29"/>
  <c r="BA128" i="29"/>
  <c r="BB128" i="29"/>
  <c r="BC128" i="29"/>
  <c r="BD128" i="29"/>
  <c r="AQ129" i="29"/>
  <c r="AR129" i="29"/>
  <c r="AS129" i="29"/>
  <c r="AT129" i="29"/>
  <c r="AU129" i="29"/>
  <c r="AV129" i="29"/>
  <c r="AW129" i="29"/>
  <c r="AX129" i="29"/>
  <c r="AY129" i="29"/>
  <c r="AZ129" i="29"/>
  <c r="BA129" i="29"/>
  <c r="BB129" i="29"/>
  <c r="BC129" i="29"/>
  <c r="BD129" i="29"/>
  <c r="AQ130" i="29"/>
  <c r="AR130" i="29"/>
  <c r="AS130" i="29"/>
  <c r="AT130" i="29"/>
  <c r="AU130" i="29"/>
  <c r="AV130" i="29"/>
  <c r="AW130" i="29"/>
  <c r="AX130" i="29"/>
  <c r="AY130" i="29"/>
  <c r="AZ130" i="29"/>
  <c r="BA130" i="29"/>
  <c r="BB130" i="29"/>
  <c r="BC130" i="29"/>
  <c r="BD130" i="29"/>
  <c r="AQ131" i="29"/>
  <c r="AR131" i="29"/>
  <c r="AS131" i="29"/>
  <c r="AT131" i="29"/>
  <c r="AU131" i="29"/>
  <c r="AV131" i="29"/>
  <c r="AW131" i="29"/>
  <c r="AX131" i="29"/>
  <c r="AY131" i="29"/>
  <c r="AZ131" i="29"/>
  <c r="BA131" i="29"/>
  <c r="BB131" i="29"/>
  <c r="BC131" i="29"/>
  <c r="BD131" i="29"/>
  <c r="AQ132" i="29"/>
  <c r="AR132" i="29"/>
  <c r="AS132" i="29"/>
  <c r="AT132" i="29"/>
  <c r="AU132" i="29"/>
  <c r="AV132" i="29"/>
  <c r="AW132" i="29"/>
  <c r="AX132" i="29"/>
  <c r="AY132" i="29"/>
  <c r="AZ132" i="29"/>
  <c r="BA132" i="29"/>
  <c r="BB132" i="29"/>
  <c r="BC132" i="29"/>
  <c r="BD132" i="29"/>
  <c r="AQ133" i="29"/>
  <c r="AR133" i="29"/>
  <c r="AS133" i="29"/>
  <c r="AT133" i="29"/>
  <c r="AU133" i="29"/>
  <c r="AV133" i="29"/>
  <c r="AW133" i="29"/>
  <c r="AX133" i="29"/>
  <c r="AY133" i="29"/>
  <c r="AZ133" i="29"/>
  <c r="BA133" i="29"/>
  <c r="BB133" i="29"/>
  <c r="BC133" i="29"/>
  <c r="BD133" i="29"/>
  <c r="AQ134" i="29"/>
  <c r="AR134" i="29"/>
  <c r="AS134" i="29"/>
  <c r="AT134" i="29"/>
  <c r="AU134" i="29"/>
  <c r="AV134" i="29"/>
  <c r="AW134" i="29"/>
  <c r="AX134" i="29"/>
  <c r="AY134" i="29"/>
  <c r="AZ134" i="29"/>
  <c r="BA134" i="29"/>
  <c r="BB134" i="29"/>
  <c r="BC134" i="29"/>
  <c r="BD134" i="29"/>
  <c r="AQ135" i="29"/>
  <c r="AR135" i="29"/>
  <c r="AS135" i="29"/>
  <c r="AT135" i="29"/>
  <c r="AU135" i="29"/>
  <c r="AV135" i="29"/>
  <c r="AW135" i="29"/>
  <c r="AX135" i="29"/>
  <c r="AY135" i="29"/>
  <c r="AZ135" i="29"/>
  <c r="BA135" i="29"/>
  <c r="BB135" i="29"/>
  <c r="BC135" i="29"/>
  <c r="BD135" i="29"/>
  <c r="AQ136" i="29"/>
  <c r="AR136" i="29"/>
  <c r="AS136" i="29"/>
  <c r="AT136" i="29"/>
  <c r="AU136" i="29"/>
  <c r="AV136" i="29"/>
  <c r="AW136" i="29"/>
  <c r="AX136" i="29"/>
  <c r="AY136" i="29"/>
  <c r="AZ136" i="29"/>
  <c r="BA136" i="29"/>
  <c r="BB136" i="29"/>
  <c r="BC136" i="29"/>
  <c r="BD136" i="29"/>
  <c r="AQ137" i="29"/>
  <c r="AR137" i="29"/>
  <c r="AS137" i="29"/>
  <c r="AT137" i="29"/>
  <c r="AU137" i="29"/>
  <c r="AV137" i="29"/>
  <c r="AW137" i="29"/>
  <c r="AX137" i="29"/>
  <c r="AY137" i="29"/>
  <c r="AZ137" i="29"/>
  <c r="BA137" i="29"/>
  <c r="BB137" i="29"/>
  <c r="BC137" i="29"/>
  <c r="BD137" i="29"/>
  <c r="AQ138" i="29"/>
  <c r="AR138" i="29"/>
  <c r="AS138" i="29"/>
  <c r="AT138" i="29"/>
  <c r="AU138" i="29"/>
  <c r="AV138" i="29"/>
  <c r="AW138" i="29"/>
  <c r="AX138" i="29"/>
  <c r="AY138" i="29"/>
  <c r="AZ138" i="29"/>
  <c r="BA138" i="29"/>
  <c r="BB138" i="29"/>
  <c r="BC138" i="29"/>
  <c r="BD138" i="29"/>
  <c r="AQ139" i="29"/>
  <c r="AR139" i="29"/>
  <c r="AS139" i="29"/>
  <c r="AT139" i="29"/>
  <c r="AU139" i="29"/>
  <c r="AV139" i="29"/>
  <c r="AW139" i="29"/>
  <c r="AX139" i="29"/>
  <c r="AY139" i="29"/>
  <c r="AZ139" i="29"/>
  <c r="BA139" i="29"/>
  <c r="BB139" i="29"/>
  <c r="BC139" i="29"/>
  <c r="BD139" i="29"/>
  <c r="AQ140" i="29"/>
  <c r="AR140" i="29"/>
  <c r="AS140" i="29"/>
  <c r="AT140" i="29"/>
  <c r="AU140" i="29"/>
  <c r="AV140" i="29"/>
  <c r="AW140" i="29"/>
  <c r="AX140" i="29"/>
  <c r="AY140" i="29"/>
  <c r="AZ140" i="29"/>
  <c r="BA140" i="29"/>
  <c r="BB140" i="29"/>
  <c r="BC140" i="29"/>
  <c r="BD140" i="29"/>
  <c r="AQ141" i="29"/>
  <c r="AR141" i="29"/>
  <c r="AS141" i="29"/>
  <c r="AT141" i="29"/>
  <c r="AU141" i="29"/>
  <c r="AV141" i="29"/>
  <c r="AW141" i="29"/>
  <c r="AX141" i="29"/>
  <c r="AY141" i="29"/>
  <c r="AZ141" i="29"/>
  <c r="BA141" i="29"/>
  <c r="BB141" i="29"/>
  <c r="BC141" i="29"/>
  <c r="BD141" i="29"/>
  <c r="AQ142" i="29"/>
  <c r="AR142" i="29"/>
  <c r="AS142" i="29"/>
  <c r="AT142" i="29"/>
  <c r="AU142" i="29"/>
  <c r="AV142" i="29"/>
  <c r="AW142" i="29"/>
  <c r="AX142" i="29"/>
  <c r="AY142" i="29"/>
  <c r="AZ142" i="29"/>
  <c r="BA142" i="29"/>
  <c r="BB142" i="29"/>
  <c r="BC142" i="29"/>
  <c r="BD142" i="29"/>
  <c r="AQ143" i="29"/>
  <c r="AR143" i="29"/>
  <c r="AS143" i="29"/>
  <c r="AT143" i="29"/>
  <c r="AU143" i="29"/>
  <c r="AV143" i="29"/>
  <c r="AW143" i="29"/>
  <c r="AX143" i="29"/>
  <c r="AY143" i="29"/>
  <c r="AZ143" i="29"/>
  <c r="BA143" i="29"/>
  <c r="BB143" i="29"/>
  <c r="BC143" i="29"/>
  <c r="BD143" i="29"/>
  <c r="AQ144" i="29"/>
  <c r="AR144" i="29"/>
  <c r="AS144" i="29"/>
  <c r="AT144" i="29"/>
  <c r="AU144" i="29"/>
  <c r="AV144" i="29"/>
  <c r="AW144" i="29"/>
  <c r="AX144" i="29"/>
  <c r="AY144" i="29"/>
  <c r="AZ144" i="29"/>
  <c r="BA144" i="29"/>
  <c r="BB144" i="29"/>
  <c r="BC144" i="29"/>
  <c r="BD144" i="29"/>
  <c r="AQ145" i="29"/>
  <c r="AR145" i="29"/>
  <c r="AS145" i="29"/>
  <c r="AT145" i="29"/>
  <c r="AU145" i="29"/>
  <c r="AV145" i="29"/>
  <c r="AW145" i="29"/>
  <c r="AX145" i="29"/>
  <c r="AY145" i="29"/>
  <c r="AZ145" i="29"/>
  <c r="BA145" i="29"/>
  <c r="BB145" i="29"/>
  <c r="BC145" i="29"/>
  <c r="BD145" i="29"/>
  <c r="AQ146" i="29"/>
  <c r="AR146" i="29"/>
  <c r="AS146" i="29"/>
  <c r="AT146" i="29"/>
  <c r="AU146" i="29"/>
  <c r="AV146" i="29"/>
  <c r="AW146" i="29"/>
  <c r="AX146" i="29"/>
  <c r="AY146" i="29"/>
  <c r="AZ146" i="29"/>
  <c r="BA146" i="29"/>
  <c r="BB146" i="29"/>
  <c r="BC146" i="29"/>
  <c r="BD146" i="29"/>
  <c r="AQ147" i="29"/>
  <c r="AR147" i="29"/>
  <c r="AS147" i="29"/>
  <c r="AT147" i="29"/>
  <c r="AU147" i="29"/>
  <c r="AV147" i="29"/>
  <c r="AW147" i="29"/>
  <c r="AX147" i="29"/>
  <c r="AY147" i="29"/>
  <c r="AZ147" i="29"/>
  <c r="BA147" i="29"/>
  <c r="BB147" i="29"/>
  <c r="BC147" i="29"/>
  <c r="BD147" i="29"/>
  <c r="AQ148" i="29"/>
  <c r="AR148" i="29"/>
  <c r="AS148" i="29"/>
  <c r="AT148" i="29"/>
  <c r="AU148" i="29"/>
  <c r="AV148" i="29"/>
  <c r="AW148" i="29"/>
  <c r="AX148" i="29"/>
  <c r="AY148" i="29"/>
  <c r="AZ148" i="29"/>
  <c r="BA148" i="29"/>
  <c r="BB148" i="29"/>
  <c r="BC148" i="29"/>
  <c r="BD148" i="29"/>
  <c r="AQ149" i="29"/>
  <c r="AR149" i="29"/>
  <c r="AS149" i="29"/>
  <c r="AT149" i="29"/>
  <c r="AU149" i="29"/>
  <c r="AV149" i="29"/>
  <c r="AW149" i="29"/>
  <c r="AX149" i="29"/>
  <c r="AY149" i="29"/>
  <c r="AZ149" i="29"/>
  <c r="BA149" i="29"/>
  <c r="BB149" i="29"/>
  <c r="BC149" i="29"/>
  <c r="BD149" i="29"/>
  <c r="AQ150" i="29"/>
  <c r="AR150" i="29"/>
  <c r="AS150" i="29"/>
  <c r="AT150" i="29"/>
  <c r="AU150" i="29"/>
  <c r="AV150" i="29"/>
  <c r="AW150" i="29"/>
  <c r="AX150" i="29"/>
  <c r="AY150" i="29"/>
  <c r="AZ150" i="29"/>
  <c r="BA150" i="29"/>
  <c r="BB150" i="29"/>
  <c r="BC150" i="29"/>
  <c r="BD150" i="29"/>
  <c r="AQ151" i="29"/>
  <c r="AR151" i="29"/>
  <c r="AS151" i="29"/>
  <c r="AT151" i="29"/>
  <c r="AU151" i="29"/>
  <c r="AV151" i="29"/>
  <c r="AW151" i="29"/>
  <c r="AX151" i="29"/>
  <c r="AY151" i="29"/>
  <c r="AZ151" i="29"/>
  <c r="BA151" i="29"/>
  <c r="BB151" i="29"/>
  <c r="BC151" i="29"/>
  <c r="BD151" i="29"/>
  <c r="AQ152" i="29"/>
  <c r="AR152" i="29"/>
  <c r="AS152" i="29"/>
  <c r="AT152" i="29"/>
  <c r="AU152" i="29"/>
  <c r="AV152" i="29"/>
  <c r="AW152" i="29"/>
  <c r="AX152" i="29"/>
  <c r="AY152" i="29"/>
  <c r="AZ152" i="29"/>
  <c r="BA152" i="29"/>
  <c r="BB152" i="29"/>
  <c r="BC152" i="29"/>
  <c r="BD152" i="29"/>
  <c r="AQ153" i="29"/>
  <c r="AR153" i="29"/>
  <c r="AS153" i="29"/>
  <c r="AT153" i="29"/>
  <c r="AU153" i="29"/>
  <c r="AV153" i="29"/>
  <c r="AW153" i="29"/>
  <c r="AX153" i="29"/>
  <c r="AY153" i="29"/>
  <c r="AZ153" i="29"/>
  <c r="BA153" i="29"/>
  <c r="BB153" i="29"/>
  <c r="BC153" i="29"/>
  <c r="BD153" i="29"/>
  <c r="AQ154" i="29"/>
  <c r="AR154" i="29"/>
  <c r="AS154" i="29"/>
  <c r="AT154" i="29"/>
  <c r="AU154" i="29"/>
  <c r="AV154" i="29"/>
  <c r="AW154" i="29"/>
  <c r="AX154" i="29"/>
  <c r="AY154" i="29"/>
  <c r="AZ154" i="29"/>
  <c r="BA154" i="29"/>
  <c r="BB154" i="29"/>
  <c r="BC154" i="29"/>
  <c r="BD154" i="29"/>
  <c r="AQ155" i="29"/>
  <c r="AR155" i="29"/>
  <c r="AS155" i="29"/>
  <c r="AT155" i="29"/>
  <c r="AU155" i="29"/>
  <c r="AV155" i="29"/>
  <c r="AW155" i="29"/>
  <c r="AX155" i="29"/>
  <c r="AY155" i="29"/>
  <c r="AZ155" i="29"/>
  <c r="BA155" i="29"/>
  <c r="BB155" i="29"/>
  <c r="BC155" i="29"/>
  <c r="BD155" i="29"/>
  <c r="AQ156" i="29"/>
  <c r="AR156" i="29"/>
  <c r="AS156" i="29"/>
  <c r="AT156" i="29"/>
  <c r="AU156" i="29"/>
  <c r="AV156" i="29"/>
  <c r="AW156" i="29"/>
  <c r="AX156" i="29"/>
  <c r="AY156" i="29"/>
  <c r="AZ156" i="29"/>
  <c r="BA156" i="29"/>
  <c r="BB156" i="29"/>
  <c r="BC156" i="29"/>
  <c r="BD156" i="29"/>
  <c r="AQ157" i="29"/>
  <c r="AR157" i="29"/>
  <c r="AS157" i="29"/>
  <c r="AT157" i="29"/>
  <c r="AU157" i="29"/>
  <c r="AV157" i="29"/>
  <c r="AW157" i="29"/>
  <c r="AX157" i="29"/>
  <c r="AY157" i="29"/>
  <c r="AZ157" i="29"/>
  <c r="BA157" i="29"/>
  <c r="BB157" i="29"/>
  <c r="BC157" i="29"/>
  <c r="BD157" i="29"/>
  <c r="AQ158" i="29"/>
  <c r="AR158" i="29"/>
  <c r="AS158" i="29"/>
  <c r="AT158" i="29"/>
  <c r="AU158" i="29"/>
  <c r="AV158" i="29"/>
  <c r="AW158" i="29"/>
  <c r="AX158" i="29"/>
  <c r="AY158" i="29"/>
  <c r="AZ158" i="29"/>
  <c r="BA158" i="29"/>
  <c r="BB158" i="29"/>
  <c r="BC158" i="29"/>
  <c r="BD158" i="29"/>
  <c r="AQ159" i="29"/>
  <c r="AR159" i="29"/>
  <c r="AS159" i="29"/>
  <c r="AT159" i="29"/>
  <c r="AU159" i="29"/>
  <c r="AV159" i="29"/>
  <c r="AW159" i="29"/>
  <c r="AX159" i="29"/>
  <c r="AY159" i="29"/>
  <c r="AZ159" i="29"/>
  <c r="BA159" i="29"/>
  <c r="BB159" i="29"/>
  <c r="BC159" i="29"/>
  <c r="BD159" i="29"/>
  <c r="AQ160" i="29"/>
  <c r="AR160" i="29"/>
  <c r="AS160" i="29"/>
  <c r="AT160" i="29"/>
  <c r="AU160" i="29"/>
  <c r="AV160" i="29"/>
  <c r="AW160" i="29"/>
  <c r="AX160" i="29"/>
  <c r="AY160" i="29"/>
  <c r="AZ160" i="29"/>
  <c r="BA160" i="29"/>
  <c r="BB160" i="29"/>
  <c r="BC160" i="29"/>
  <c r="BD160" i="29"/>
  <c r="AQ161" i="29"/>
  <c r="AR161" i="29"/>
  <c r="AS161" i="29"/>
  <c r="AT161" i="29"/>
  <c r="AU161" i="29"/>
  <c r="AV161" i="29"/>
  <c r="AW161" i="29"/>
  <c r="AX161" i="29"/>
  <c r="AY161" i="29"/>
  <c r="AZ161" i="29"/>
  <c r="BA161" i="29"/>
  <c r="BB161" i="29"/>
  <c r="BC161" i="29"/>
  <c r="BD161" i="29"/>
  <c r="AQ162" i="29"/>
  <c r="AR162" i="29"/>
  <c r="AS162" i="29"/>
  <c r="AT162" i="29"/>
  <c r="AU162" i="29"/>
  <c r="AV162" i="29"/>
  <c r="AW162" i="29"/>
  <c r="AX162" i="29"/>
  <c r="AY162" i="29"/>
  <c r="AZ162" i="29"/>
  <c r="BA162" i="29"/>
  <c r="BB162" i="29"/>
  <c r="BC162" i="29"/>
  <c r="BD162" i="29"/>
  <c r="AQ163" i="29"/>
  <c r="AR163" i="29"/>
  <c r="AS163" i="29"/>
  <c r="AT163" i="29"/>
  <c r="AU163" i="29"/>
  <c r="AV163" i="29"/>
  <c r="AW163" i="29"/>
  <c r="AX163" i="29"/>
  <c r="AY163" i="29"/>
  <c r="AZ163" i="29"/>
  <c r="BA163" i="29"/>
  <c r="BB163" i="29"/>
  <c r="BC163" i="29"/>
  <c r="BD163" i="29"/>
  <c r="AQ164" i="29"/>
  <c r="AR164" i="29"/>
  <c r="AS164" i="29"/>
  <c r="AT164" i="29"/>
  <c r="AU164" i="29"/>
  <c r="AV164" i="29"/>
  <c r="AW164" i="29"/>
  <c r="AX164" i="29"/>
  <c r="AY164" i="29"/>
  <c r="AZ164" i="29"/>
  <c r="BA164" i="29"/>
  <c r="BB164" i="29"/>
  <c r="BC164" i="29"/>
  <c r="BD164" i="29"/>
  <c r="AQ165" i="29"/>
  <c r="AR165" i="29"/>
  <c r="AS165" i="29"/>
  <c r="AT165" i="29"/>
  <c r="AU165" i="29"/>
  <c r="AV165" i="29"/>
  <c r="AW165" i="29"/>
  <c r="AX165" i="29"/>
  <c r="AY165" i="29"/>
  <c r="AZ165" i="29"/>
  <c r="BA165" i="29"/>
  <c r="BB165" i="29"/>
  <c r="BC165" i="29"/>
  <c r="BD165" i="29"/>
  <c r="AQ166" i="29"/>
  <c r="AR166" i="29"/>
  <c r="AS166" i="29"/>
  <c r="AT166" i="29"/>
  <c r="AU166" i="29"/>
  <c r="AV166" i="29"/>
  <c r="AW166" i="29"/>
  <c r="AX166" i="29"/>
  <c r="AY166" i="29"/>
  <c r="AZ166" i="29"/>
  <c r="BA166" i="29"/>
  <c r="BB166" i="29"/>
  <c r="BC166" i="29"/>
  <c r="BD166" i="29"/>
  <c r="AQ167" i="29"/>
  <c r="AR167" i="29"/>
  <c r="AS167" i="29"/>
  <c r="AT167" i="29"/>
  <c r="AU167" i="29"/>
  <c r="AV167" i="29"/>
  <c r="AW167" i="29"/>
  <c r="AX167" i="29"/>
  <c r="AY167" i="29"/>
  <c r="AZ167" i="29"/>
  <c r="BA167" i="29"/>
  <c r="BB167" i="29"/>
  <c r="BC167" i="29"/>
  <c r="BD167" i="29"/>
  <c r="AQ168" i="29"/>
  <c r="AR168" i="29"/>
  <c r="AS168" i="29"/>
  <c r="AT168" i="29"/>
  <c r="AU168" i="29"/>
  <c r="AV168" i="29"/>
  <c r="AW168" i="29"/>
  <c r="AX168" i="29"/>
  <c r="AY168" i="29"/>
  <c r="AZ168" i="29"/>
  <c r="BA168" i="29"/>
  <c r="BB168" i="29"/>
  <c r="BC168" i="29"/>
  <c r="BD168" i="29"/>
  <c r="AQ169" i="29"/>
  <c r="AR169" i="29"/>
  <c r="AS169" i="29"/>
  <c r="AT169" i="29"/>
  <c r="AU169" i="29"/>
  <c r="AV169" i="29"/>
  <c r="AW169" i="29"/>
  <c r="AX169" i="29"/>
  <c r="AY169" i="29"/>
  <c r="AZ169" i="29"/>
  <c r="BA169" i="29"/>
  <c r="BB169" i="29"/>
  <c r="BC169" i="29"/>
  <c r="BD169" i="29"/>
  <c r="AQ170" i="29"/>
  <c r="AR170" i="29"/>
  <c r="AS170" i="29"/>
  <c r="AT170" i="29"/>
  <c r="AU170" i="29"/>
  <c r="AV170" i="29"/>
  <c r="AW170" i="29"/>
  <c r="AX170" i="29"/>
  <c r="AY170" i="29"/>
  <c r="AZ170" i="29"/>
  <c r="BA170" i="29"/>
  <c r="BB170" i="29"/>
  <c r="BC170" i="29"/>
  <c r="BD170" i="29"/>
  <c r="AQ171" i="29"/>
  <c r="AR171" i="29"/>
  <c r="AS171" i="29"/>
  <c r="AT171" i="29"/>
  <c r="AU171" i="29"/>
  <c r="AV171" i="29"/>
  <c r="AW171" i="29"/>
  <c r="AX171" i="29"/>
  <c r="AY171" i="29"/>
  <c r="AZ171" i="29"/>
  <c r="BA171" i="29"/>
  <c r="BB171" i="29"/>
  <c r="BC171" i="29"/>
  <c r="BD171" i="29"/>
  <c r="AQ172" i="29"/>
  <c r="AR172" i="29"/>
  <c r="AS172" i="29"/>
  <c r="AT172" i="29"/>
  <c r="AU172" i="29"/>
  <c r="AV172" i="29"/>
  <c r="AW172" i="29"/>
  <c r="AX172" i="29"/>
  <c r="AY172" i="29"/>
  <c r="AZ172" i="29"/>
  <c r="BA172" i="29"/>
  <c r="BB172" i="29"/>
  <c r="BC172" i="29"/>
  <c r="BD172" i="29"/>
  <c r="AQ173" i="29"/>
  <c r="AR173" i="29"/>
  <c r="AS173" i="29"/>
  <c r="AT173" i="29"/>
  <c r="AU173" i="29"/>
  <c r="AV173" i="29"/>
  <c r="AW173" i="29"/>
  <c r="AX173" i="29"/>
  <c r="AY173" i="29"/>
  <c r="AZ173" i="29"/>
  <c r="BA173" i="29"/>
  <c r="BB173" i="29"/>
  <c r="BC173" i="29"/>
  <c r="BD173" i="29"/>
  <c r="AQ174" i="29"/>
  <c r="AR174" i="29"/>
  <c r="AS174" i="29"/>
  <c r="AT174" i="29"/>
  <c r="AU174" i="29"/>
  <c r="AV174" i="29"/>
  <c r="AW174" i="29"/>
  <c r="AX174" i="29"/>
  <c r="AY174" i="29"/>
  <c r="AZ174" i="29"/>
  <c r="BA174" i="29"/>
  <c r="BB174" i="29"/>
  <c r="BC174" i="29"/>
  <c r="BD174" i="29"/>
  <c r="AQ175" i="29"/>
  <c r="AR175" i="29"/>
  <c r="AS175" i="29"/>
  <c r="AT175" i="29"/>
  <c r="AU175" i="29"/>
  <c r="AV175" i="29"/>
  <c r="AW175" i="29"/>
  <c r="AX175" i="29"/>
  <c r="AY175" i="29"/>
  <c r="AZ175" i="29"/>
  <c r="BA175" i="29"/>
  <c r="BB175" i="29"/>
  <c r="BC175" i="29"/>
  <c r="BD175" i="29"/>
  <c r="AQ176" i="29"/>
  <c r="AR176" i="29"/>
  <c r="AS176" i="29"/>
  <c r="AT176" i="29"/>
  <c r="AU176" i="29"/>
  <c r="AV176" i="29"/>
  <c r="AW176" i="29"/>
  <c r="AX176" i="29"/>
  <c r="AY176" i="29"/>
  <c r="AZ176" i="29"/>
  <c r="BA176" i="29"/>
  <c r="BB176" i="29"/>
  <c r="BC176" i="29"/>
  <c r="BD176" i="29"/>
  <c r="AQ177" i="29"/>
  <c r="AR177" i="29"/>
  <c r="AS177" i="29"/>
  <c r="AT177" i="29"/>
  <c r="AU177" i="29"/>
  <c r="AV177" i="29"/>
  <c r="AW177" i="29"/>
  <c r="AX177" i="29"/>
  <c r="AY177" i="29"/>
  <c r="AZ177" i="29"/>
  <c r="BA177" i="29"/>
  <c r="BB177" i="29"/>
  <c r="BC177" i="29"/>
  <c r="BD177" i="29"/>
  <c r="AQ178" i="29"/>
  <c r="AR178" i="29"/>
  <c r="AS178" i="29"/>
  <c r="AT178" i="29"/>
  <c r="AU178" i="29"/>
  <c r="AV178" i="29"/>
  <c r="AW178" i="29"/>
  <c r="AX178" i="29"/>
  <c r="AY178" i="29"/>
  <c r="AZ178" i="29"/>
  <c r="BA178" i="29"/>
  <c r="BB178" i="29"/>
  <c r="BC178" i="29"/>
  <c r="BD178" i="29"/>
  <c r="AQ179" i="29"/>
  <c r="AR179" i="29"/>
  <c r="AS179" i="29"/>
  <c r="AT179" i="29"/>
  <c r="AU179" i="29"/>
  <c r="AV179" i="29"/>
  <c r="AW179" i="29"/>
  <c r="AX179" i="29"/>
  <c r="AY179" i="29"/>
  <c r="AZ179" i="29"/>
  <c r="BA179" i="29"/>
  <c r="BB179" i="29"/>
  <c r="BC179" i="29"/>
  <c r="BD179" i="29"/>
  <c r="AQ180" i="29"/>
  <c r="AR180" i="29"/>
  <c r="AS180" i="29"/>
  <c r="AT180" i="29"/>
  <c r="AU180" i="29"/>
  <c r="AV180" i="29"/>
  <c r="AW180" i="29"/>
  <c r="AX180" i="29"/>
  <c r="AY180" i="29"/>
  <c r="AZ180" i="29"/>
  <c r="BA180" i="29"/>
  <c r="BB180" i="29"/>
  <c r="BC180" i="29"/>
  <c r="BD180" i="29"/>
  <c r="AQ181" i="29"/>
  <c r="AR181" i="29"/>
  <c r="AS181" i="29"/>
  <c r="AT181" i="29"/>
  <c r="AU181" i="29"/>
  <c r="AV181" i="29"/>
  <c r="AW181" i="29"/>
  <c r="AX181" i="29"/>
  <c r="AY181" i="29"/>
  <c r="AZ181" i="29"/>
  <c r="BA181" i="29"/>
  <c r="BB181" i="29"/>
  <c r="BC181" i="29"/>
  <c r="BD181" i="29"/>
  <c r="AQ182" i="29"/>
  <c r="AR182" i="29"/>
  <c r="AS182" i="29"/>
  <c r="AT182" i="29"/>
  <c r="AU182" i="29"/>
  <c r="AV182" i="29"/>
  <c r="AW182" i="29"/>
  <c r="AX182" i="29"/>
  <c r="AY182" i="29"/>
  <c r="AZ182" i="29"/>
  <c r="BA182" i="29"/>
  <c r="BB182" i="29"/>
  <c r="BC182" i="29"/>
  <c r="BD182" i="29"/>
  <c r="AQ183" i="29"/>
  <c r="AR183" i="29"/>
  <c r="AS183" i="29"/>
  <c r="AT183" i="29"/>
  <c r="AU183" i="29"/>
  <c r="AV183" i="29"/>
  <c r="AW183" i="29"/>
  <c r="AX183" i="29"/>
  <c r="AY183" i="29"/>
  <c r="AZ183" i="29"/>
  <c r="BA183" i="29"/>
  <c r="BB183" i="29"/>
  <c r="BC183" i="29"/>
  <c r="BD183" i="29"/>
  <c r="AQ184" i="29"/>
  <c r="AR184" i="29"/>
  <c r="AS184" i="29"/>
  <c r="AT184" i="29"/>
  <c r="AU184" i="29"/>
  <c r="AV184" i="29"/>
  <c r="AW184" i="29"/>
  <c r="AX184" i="29"/>
  <c r="AY184" i="29"/>
  <c r="AZ184" i="29"/>
  <c r="BA184" i="29"/>
  <c r="BB184" i="29"/>
  <c r="BC184" i="29"/>
  <c r="BD184" i="29"/>
  <c r="AQ185" i="29"/>
  <c r="AR185" i="29"/>
  <c r="AS185" i="29"/>
  <c r="AT185" i="29"/>
  <c r="AU185" i="29"/>
  <c r="AV185" i="29"/>
  <c r="AW185" i="29"/>
  <c r="AX185" i="29"/>
  <c r="AY185" i="29"/>
  <c r="AZ185" i="29"/>
  <c r="BA185" i="29"/>
  <c r="BB185" i="29"/>
  <c r="BC185" i="29"/>
  <c r="BD185" i="29"/>
  <c r="AQ186" i="29"/>
  <c r="AR186" i="29"/>
  <c r="AS186" i="29"/>
  <c r="AT186" i="29"/>
  <c r="AU186" i="29"/>
  <c r="AV186" i="29"/>
  <c r="AW186" i="29"/>
  <c r="AX186" i="29"/>
  <c r="AY186" i="29"/>
  <c r="AZ186" i="29"/>
  <c r="BA186" i="29"/>
  <c r="BB186" i="29"/>
  <c r="BC186" i="29"/>
  <c r="BD186" i="29"/>
  <c r="AQ187" i="29"/>
  <c r="AR187" i="29"/>
  <c r="AS187" i="29"/>
  <c r="AT187" i="29"/>
  <c r="AU187" i="29"/>
  <c r="AV187" i="29"/>
  <c r="AW187" i="29"/>
  <c r="AX187" i="29"/>
  <c r="AY187" i="29"/>
  <c r="AZ187" i="29"/>
  <c r="BA187" i="29"/>
  <c r="BB187" i="29"/>
  <c r="BC187" i="29"/>
  <c r="BD187" i="29"/>
  <c r="AQ188" i="29"/>
  <c r="AR188" i="29"/>
  <c r="AS188" i="29"/>
  <c r="AT188" i="29"/>
  <c r="AU188" i="29"/>
  <c r="AV188" i="29"/>
  <c r="AW188" i="29"/>
  <c r="AX188" i="29"/>
  <c r="AY188" i="29"/>
  <c r="AZ188" i="29"/>
  <c r="BA188" i="29"/>
  <c r="BB188" i="29"/>
  <c r="BC188" i="29"/>
  <c r="BD188" i="29"/>
  <c r="AQ189" i="29"/>
  <c r="AR189" i="29"/>
  <c r="AS189" i="29"/>
  <c r="AT189" i="29"/>
  <c r="AU189" i="29"/>
  <c r="AV189" i="29"/>
  <c r="AW189" i="29"/>
  <c r="AX189" i="29"/>
  <c r="AY189" i="29"/>
  <c r="AZ189" i="29"/>
  <c r="BA189" i="29"/>
  <c r="BB189" i="29"/>
  <c r="BC189" i="29"/>
  <c r="BD189" i="29"/>
  <c r="AQ190" i="29"/>
  <c r="AR190" i="29"/>
  <c r="AS190" i="29"/>
  <c r="AT190" i="29"/>
  <c r="AU190" i="29"/>
  <c r="AV190" i="29"/>
  <c r="AW190" i="29"/>
  <c r="AX190" i="29"/>
  <c r="AY190" i="29"/>
  <c r="AZ190" i="29"/>
  <c r="BA190" i="29"/>
  <c r="BB190" i="29"/>
  <c r="BC190" i="29"/>
  <c r="BD190" i="29"/>
  <c r="AQ191" i="29"/>
  <c r="AR191" i="29"/>
  <c r="AS191" i="29"/>
  <c r="AT191" i="29"/>
  <c r="AU191" i="29"/>
  <c r="AV191" i="29"/>
  <c r="AW191" i="29"/>
  <c r="AX191" i="29"/>
  <c r="AY191" i="29"/>
  <c r="AZ191" i="29"/>
  <c r="BA191" i="29"/>
  <c r="BB191" i="29"/>
  <c r="BC191" i="29"/>
  <c r="BD191" i="29"/>
  <c r="AQ192" i="29"/>
  <c r="AR192" i="29"/>
  <c r="AS192" i="29"/>
  <c r="AT192" i="29"/>
  <c r="AU192" i="29"/>
  <c r="AV192" i="29"/>
  <c r="AW192" i="29"/>
  <c r="AX192" i="29"/>
  <c r="AY192" i="29"/>
  <c r="AZ192" i="29"/>
  <c r="BA192" i="29"/>
  <c r="BB192" i="29"/>
  <c r="BC192" i="29"/>
  <c r="BD192" i="29"/>
  <c r="AQ193" i="29"/>
  <c r="AR193" i="29"/>
  <c r="AS193" i="29"/>
  <c r="AT193" i="29"/>
  <c r="AU193" i="29"/>
  <c r="AV193" i="29"/>
  <c r="AW193" i="29"/>
  <c r="AX193" i="29"/>
  <c r="AY193" i="29"/>
  <c r="AZ193" i="29"/>
  <c r="BA193" i="29"/>
  <c r="BB193" i="29"/>
  <c r="BC193" i="29"/>
  <c r="BD193" i="29"/>
  <c r="AQ194" i="29"/>
  <c r="AR194" i="29"/>
  <c r="AS194" i="29"/>
  <c r="AT194" i="29"/>
  <c r="AU194" i="29"/>
  <c r="AV194" i="29"/>
  <c r="AW194" i="29"/>
  <c r="AX194" i="29"/>
  <c r="AY194" i="29"/>
  <c r="AZ194" i="29"/>
  <c r="BA194" i="29"/>
  <c r="BB194" i="29"/>
  <c r="BC194" i="29"/>
  <c r="BD194" i="29"/>
  <c r="AQ195" i="29"/>
  <c r="AR195" i="29"/>
  <c r="AS195" i="29"/>
  <c r="AT195" i="29"/>
  <c r="AU195" i="29"/>
  <c r="AV195" i="29"/>
  <c r="AW195" i="29"/>
  <c r="AX195" i="29"/>
  <c r="AY195" i="29"/>
  <c r="AZ195" i="29"/>
  <c r="BA195" i="29"/>
  <c r="BB195" i="29"/>
  <c r="BC195" i="29"/>
  <c r="BD195" i="29"/>
  <c r="AQ196" i="29"/>
  <c r="AR196" i="29"/>
  <c r="AS196" i="29"/>
  <c r="AT196" i="29"/>
  <c r="AU196" i="29"/>
  <c r="AV196" i="29"/>
  <c r="AW196" i="29"/>
  <c r="AX196" i="29"/>
  <c r="AY196" i="29"/>
  <c r="AZ196" i="29"/>
  <c r="BA196" i="29"/>
  <c r="BB196" i="29"/>
  <c r="BC196" i="29"/>
  <c r="BD196" i="29"/>
  <c r="AQ197" i="29"/>
  <c r="AR197" i="29"/>
  <c r="AS197" i="29"/>
  <c r="AT197" i="29"/>
  <c r="AU197" i="29"/>
  <c r="AV197" i="29"/>
  <c r="AW197" i="29"/>
  <c r="AX197" i="29"/>
  <c r="AY197" i="29"/>
  <c r="AZ197" i="29"/>
  <c r="BA197" i="29"/>
  <c r="BB197" i="29"/>
  <c r="BC197" i="29"/>
  <c r="BD197" i="29"/>
  <c r="AQ198" i="29"/>
  <c r="AR198" i="29"/>
  <c r="AS198" i="29"/>
  <c r="AT198" i="29"/>
  <c r="AU198" i="29"/>
  <c r="AV198" i="29"/>
  <c r="AW198" i="29"/>
  <c r="AX198" i="29"/>
  <c r="AY198" i="29"/>
  <c r="AZ198" i="29"/>
  <c r="BA198" i="29"/>
  <c r="BB198" i="29"/>
  <c r="BC198" i="29"/>
  <c r="BD198" i="29"/>
  <c r="AQ199" i="29"/>
  <c r="AR199" i="29"/>
  <c r="AS199" i="29"/>
  <c r="AT199" i="29"/>
  <c r="AU199" i="29"/>
  <c r="AV199" i="29"/>
  <c r="AW199" i="29"/>
  <c r="AX199" i="29"/>
  <c r="AY199" i="29"/>
  <c r="AZ199" i="29"/>
  <c r="BA199" i="29"/>
  <c r="BB199" i="29"/>
  <c r="BC199" i="29"/>
  <c r="BD199" i="29"/>
  <c r="AQ200" i="29"/>
  <c r="AR200" i="29"/>
  <c r="AS200" i="29"/>
  <c r="AT200" i="29"/>
  <c r="AU200" i="29"/>
  <c r="AV200" i="29"/>
  <c r="AW200" i="29"/>
  <c r="AX200" i="29"/>
  <c r="AY200" i="29"/>
  <c r="AZ200" i="29"/>
  <c r="BA200" i="29"/>
  <c r="BB200" i="29"/>
  <c r="BC200" i="29"/>
  <c r="BD200" i="29"/>
  <c r="AQ201" i="29"/>
  <c r="AR201" i="29"/>
  <c r="AS201" i="29"/>
  <c r="AT201" i="29"/>
  <c r="AU201" i="29"/>
  <c r="AV201" i="29"/>
  <c r="AW201" i="29"/>
  <c r="AX201" i="29"/>
  <c r="AY201" i="29"/>
  <c r="AZ201" i="29"/>
  <c r="BA201" i="29"/>
  <c r="BB201" i="29"/>
  <c r="BC201" i="29"/>
  <c r="BD201" i="29"/>
  <c r="AQ202" i="29"/>
  <c r="AR202" i="29"/>
  <c r="AS202" i="29"/>
  <c r="AT202" i="29"/>
  <c r="AU202" i="29"/>
  <c r="AV202" i="29"/>
  <c r="AW202" i="29"/>
  <c r="AX202" i="29"/>
  <c r="AY202" i="29"/>
  <c r="AZ202" i="29"/>
  <c r="BA202" i="29"/>
  <c r="BB202" i="29"/>
  <c r="BC202" i="29"/>
  <c r="BD202" i="29"/>
  <c r="AQ203" i="29"/>
  <c r="AR203" i="29"/>
  <c r="AS203" i="29"/>
  <c r="AT203" i="29"/>
  <c r="AU203" i="29"/>
  <c r="AV203" i="29"/>
  <c r="AW203" i="29"/>
  <c r="AX203" i="29"/>
  <c r="AY203" i="29"/>
  <c r="AZ203" i="29"/>
  <c r="BA203" i="29"/>
  <c r="BB203" i="29"/>
  <c r="BC203" i="29"/>
  <c r="BD203" i="29"/>
  <c r="AQ204" i="29"/>
  <c r="AR204" i="29"/>
  <c r="AS204" i="29"/>
  <c r="AT204" i="29"/>
  <c r="AU204" i="29"/>
  <c r="AV204" i="29"/>
  <c r="AW204" i="29"/>
  <c r="AX204" i="29"/>
  <c r="AY204" i="29"/>
  <c r="AZ204" i="29"/>
  <c r="BA204" i="29"/>
  <c r="BB204" i="29"/>
  <c r="BC204" i="29"/>
  <c r="BD204" i="29"/>
  <c r="AQ205" i="29"/>
  <c r="AR205" i="29"/>
  <c r="AS205" i="29"/>
  <c r="AT205" i="29"/>
  <c r="AU205" i="29"/>
  <c r="AV205" i="29"/>
  <c r="AW205" i="29"/>
  <c r="AX205" i="29"/>
  <c r="AY205" i="29"/>
  <c r="AZ205" i="29"/>
  <c r="BA205" i="29"/>
  <c r="BB205" i="29"/>
  <c r="BC205" i="29"/>
  <c r="BD205" i="29"/>
  <c r="AQ206" i="29"/>
  <c r="AR206" i="29"/>
  <c r="AS206" i="29"/>
  <c r="AT206" i="29"/>
  <c r="AU206" i="29"/>
  <c r="AV206" i="29"/>
  <c r="AW206" i="29"/>
  <c r="AX206" i="29"/>
  <c r="AY206" i="29"/>
  <c r="AZ206" i="29"/>
  <c r="BA206" i="29"/>
  <c r="BB206" i="29"/>
  <c r="BC206" i="29"/>
  <c r="BD206" i="29"/>
  <c r="AQ207" i="29"/>
  <c r="AR207" i="29"/>
  <c r="AS207" i="29"/>
  <c r="AT207" i="29"/>
  <c r="AU207" i="29"/>
  <c r="AV207" i="29"/>
  <c r="AW207" i="29"/>
  <c r="AX207" i="29"/>
  <c r="AY207" i="29"/>
  <c r="AZ207" i="29"/>
  <c r="BA207" i="29"/>
  <c r="BB207" i="29"/>
  <c r="BC207" i="29"/>
  <c r="BD207" i="29"/>
  <c r="AQ208" i="29"/>
  <c r="AR208" i="29"/>
  <c r="AS208" i="29"/>
  <c r="AT208" i="29"/>
  <c r="AU208" i="29"/>
  <c r="AV208" i="29"/>
  <c r="AW208" i="29"/>
  <c r="AX208" i="29"/>
  <c r="AY208" i="29"/>
  <c r="AZ208" i="29"/>
  <c r="BA208" i="29"/>
  <c r="BB208" i="29"/>
  <c r="BC208" i="29"/>
  <c r="BD208" i="29"/>
  <c r="AQ209" i="29"/>
  <c r="AR209" i="29"/>
  <c r="AS209" i="29"/>
  <c r="AT209" i="29"/>
  <c r="AU209" i="29"/>
  <c r="AV209" i="29"/>
  <c r="AW209" i="29"/>
  <c r="AX209" i="29"/>
  <c r="AY209" i="29"/>
  <c r="AZ209" i="29"/>
  <c r="BA209" i="29"/>
  <c r="BB209" i="29"/>
  <c r="BC209" i="29"/>
  <c r="BD209" i="29"/>
  <c r="AQ210" i="29"/>
  <c r="AR210" i="29"/>
  <c r="AS210" i="29"/>
  <c r="AT210" i="29"/>
  <c r="AU210" i="29"/>
  <c r="AV210" i="29"/>
  <c r="AW210" i="29"/>
  <c r="AX210" i="29"/>
  <c r="AY210" i="29"/>
  <c r="AZ210" i="29"/>
  <c r="BA210" i="29"/>
  <c r="BB210" i="29"/>
  <c r="BC210" i="29"/>
  <c r="BD210" i="29"/>
  <c r="AQ211" i="29"/>
  <c r="AR211" i="29"/>
  <c r="AS211" i="29"/>
  <c r="AT211" i="29"/>
  <c r="AU211" i="29"/>
  <c r="AV211" i="29"/>
  <c r="AW211" i="29"/>
  <c r="AX211" i="29"/>
  <c r="AY211" i="29"/>
  <c r="AZ211" i="29"/>
  <c r="BA211" i="29"/>
  <c r="BB211" i="29"/>
  <c r="BC211" i="29"/>
  <c r="BD211" i="29"/>
  <c r="AQ212" i="29"/>
  <c r="AR212" i="29"/>
  <c r="AS212" i="29"/>
  <c r="AT212" i="29"/>
  <c r="AU212" i="29"/>
  <c r="AV212" i="29"/>
  <c r="AW212" i="29"/>
  <c r="AX212" i="29"/>
  <c r="AY212" i="29"/>
  <c r="AZ212" i="29"/>
  <c r="BA212" i="29"/>
  <c r="BB212" i="29"/>
  <c r="BC212" i="29"/>
  <c r="BD212" i="29"/>
  <c r="AQ213" i="29"/>
  <c r="AR213" i="29"/>
  <c r="AS213" i="29"/>
  <c r="AT213" i="29"/>
  <c r="AU213" i="29"/>
  <c r="AV213" i="29"/>
  <c r="AW213" i="29"/>
  <c r="AX213" i="29"/>
  <c r="AY213" i="29"/>
  <c r="AZ213" i="29"/>
  <c r="BA213" i="29"/>
  <c r="BB213" i="29"/>
  <c r="BC213" i="29"/>
  <c r="BD213" i="29"/>
  <c r="AQ214" i="29"/>
  <c r="AR214" i="29"/>
  <c r="AS214" i="29"/>
  <c r="AT214" i="29"/>
  <c r="AU214" i="29"/>
  <c r="AV214" i="29"/>
  <c r="AW214" i="29"/>
  <c r="AX214" i="29"/>
  <c r="AY214" i="29"/>
  <c r="AZ214" i="29"/>
  <c r="BA214" i="29"/>
  <c r="BB214" i="29"/>
  <c r="BC214" i="29"/>
  <c r="BD214" i="29"/>
  <c r="AQ215" i="29"/>
  <c r="AR215" i="29"/>
  <c r="AS215" i="29"/>
  <c r="AT215" i="29"/>
  <c r="AU215" i="29"/>
  <c r="AV215" i="29"/>
  <c r="AW215" i="29"/>
  <c r="AX215" i="29"/>
  <c r="AY215" i="29"/>
  <c r="AZ215" i="29"/>
  <c r="BA215" i="29"/>
  <c r="BB215" i="29"/>
  <c r="BC215" i="29"/>
  <c r="BD215" i="29"/>
  <c r="AQ216" i="29"/>
  <c r="AR216" i="29"/>
  <c r="AS216" i="29"/>
  <c r="AT216" i="29"/>
  <c r="AU216" i="29"/>
  <c r="AV216" i="29"/>
  <c r="AW216" i="29"/>
  <c r="AX216" i="29"/>
  <c r="AY216" i="29"/>
  <c r="AZ216" i="29"/>
  <c r="BA216" i="29"/>
  <c r="BB216" i="29"/>
  <c r="BC216" i="29"/>
  <c r="BD216" i="29"/>
  <c r="AQ217" i="29"/>
  <c r="AR217" i="29"/>
  <c r="AS217" i="29"/>
  <c r="AT217" i="29"/>
  <c r="AU217" i="29"/>
  <c r="AV217" i="29"/>
  <c r="AW217" i="29"/>
  <c r="AX217" i="29"/>
  <c r="AY217" i="29"/>
  <c r="AZ217" i="29"/>
  <c r="BA217" i="29"/>
  <c r="BB217" i="29"/>
  <c r="BC217" i="29"/>
  <c r="BD217" i="29"/>
  <c r="AQ218" i="29"/>
  <c r="AR218" i="29"/>
  <c r="AS218" i="29"/>
  <c r="AT218" i="29"/>
  <c r="AU218" i="29"/>
  <c r="AV218" i="29"/>
  <c r="AW218" i="29"/>
  <c r="AX218" i="29"/>
  <c r="AY218" i="29"/>
  <c r="AZ218" i="29"/>
  <c r="BA218" i="29"/>
  <c r="BB218" i="29"/>
  <c r="BC218" i="29"/>
  <c r="BD218" i="29"/>
  <c r="AQ219" i="29"/>
  <c r="AR219" i="29"/>
  <c r="AS219" i="29"/>
  <c r="AT219" i="29"/>
  <c r="AU219" i="29"/>
  <c r="AV219" i="29"/>
  <c r="AW219" i="29"/>
  <c r="AX219" i="29"/>
  <c r="AY219" i="29"/>
  <c r="AZ219" i="29"/>
  <c r="BA219" i="29"/>
  <c r="BB219" i="29"/>
  <c r="BC219" i="29"/>
  <c r="BD219" i="29"/>
  <c r="AQ220" i="29"/>
  <c r="AR220" i="29"/>
  <c r="AS220" i="29"/>
  <c r="AT220" i="29"/>
  <c r="AU220" i="29"/>
  <c r="AV220" i="29"/>
  <c r="AW220" i="29"/>
  <c r="AX220" i="29"/>
  <c r="AY220" i="29"/>
  <c r="AZ220" i="29"/>
  <c r="BA220" i="29"/>
  <c r="BB220" i="29"/>
  <c r="BC220" i="29"/>
  <c r="BD220" i="29"/>
  <c r="AQ221" i="29"/>
  <c r="AR221" i="29"/>
  <c r="AS221" i="29"/>
  <c r="AT221" i="29"/>
  <c r="AU221" i="29"/>
  <c r="AV221" i="29"/>
  <c r="AW221" i="29"/>
  <c r="AX221" i="29"/>
  <c r="AY221" i="29"/>
  <c r="AZ221" i="29"/>
  <c r="BA221" i="29"/>
  <c r="BB221" i="29"/>
  <c r="BC221" i="29"/>
  <c r="BD221" i="29"/>
  <c r="AQ222" i="29"/>
  <c r="AR222" i="29"/>
  <c r="AS222" i="29"/>
  <c r="AT222" i="29"/>
  <c r="AU222" i="29"/>
  <c r="AV222" i="29"/>
  <c r="AW222" i="29"/>
  <c r="AX222" i="29"/>
  <c r="AY222" i="29"/>
  <c r="AZ222" i="29"/>
  <c r="BA222" i="29"/>
  <c r="BB222" i="29"/>
  <c r="BC222" i="29"/>
  <c r="BD222" i="29"/>
  <c r="AQ223" i="29"/>
  <c r="AR223" i="29"/>
  <c r="AS223" i="29"/>
  <c r="AT223" i="29"/>
  <c r="AU223" i="29"/>
  <c r="AV223" i="29"/>
  <c r="AW223" i="29"/>
  <c r="AX223" i="29"/>
  <c r="AY223" i="29"/>
  <c r="AZ223" i="29"/>
  <c r="BA223" i="29"/>
  <c r="BB223" i="29"/>
  <c r="BC223" i="29"/>
  <c r="BD223" i="29"/>
  <c r="AQ224" i="29"/>
  <c r="AR224" i="29"/>
  <c r="AS224" i="29"/>
  <c r="AT224" i="29"/>
  <c r="AU224" i="29"/>
  <c r="AV224" i="29"/>
  <c r="AW224" i="29"/>
  <c r="AX224" i="29"/>
  <c r="AY224" i="29"/>
  <c r="AZ224" i="29"/>
  <c r="BA224" i="29"/>
  <c r="BB224" i="29"/>
  <c r="BC224" i="29"/>
  <c r="BD224" i="29"/>
  <c r="AQ225" i="29"/>
  <c r="AR225" i="29"/>
  <c r="AS225" i="29"/>
  <c r="AT225" i="29"/>
  <c r="AU225" i="29"/>
  <c r="AV225" i="29"/>
  <c r="AW225" i="29"/>
  <c r="AX225" i="29"/>
  <c r="AY225" i="29"/>
  <c r="AZ225" i="29"/>
  <c r="BA225" i="29"/>
  <c r="BB225" i="29"/>
  <c r="BC225" i="29"/>
  <c r="BD225" i="29"/>
  <c r="AQ226" i="29"/>
  <c r="AR226" i="29"/>
  <c r="AS226" i="29"/>
  <c r="AT226" i="29"/>
  <c r="AU226" i="29"/>
  <c r="AV226" i="29"/>
  <c r="AW226" i="29"/>
  <c r="AX226" i="29"/>
  <c r="AY226" i="29"/>
  <c r="AZ226" i="29"/>
  <c r="BA226" i="29"/>
  <c r="BB226" i="29"/>
  <c r="BC226" i="29"/>
  <c r="BD226" i="29"/>
  <c r="AQ227" i="29"/>
  <c r="AR227" i="29"/>
  <c r="AS227" i="29"/>
  <c r="AT227" i="29"/>
  <c r="AU227" i="29"/>
  <c r="AV227" i="29"/>
  <c r="AW227" i="29"/>
  <c r="AX227" i="29"/>
  <c r="AY227" i="29"/>
  <c r="AZ227" i="29"/>
  <c r="BA227" i="29"/>
  <c r="BB227" i="29"/>
  <c r="BC227" i="29"/>
  <c r="BD227" i="29"/>
  <c r="AQ228" i="29"/>
  <c r="AR228" i="29"/>
  <c r="AS228" i="29"/>
  <c r="AT228" i="29"/>
  <c r="AU228" i="29"/>
  <c r="AV228" i="29"/>
  <c r="AW228" i="29"/>
  <c r="AX228" i="29"/>
  <c r="AY228" i="29"/>
  <c r="AZ228" i="29"/>
  <c r="BA228" i="29"/>
  <c r="BB228" i="29"/>
  <c r="BC228" i="29"/>
  <c r="BD228" i="29"/>
  <c r="AQ229" i="29"/>
  <c r="AR229" i="29"/>
  <c r="AS229" i="29"/>
  <c r="AT229" i="29"/>
  <c r="AU229" i="29"/>
  <c r="AV229" i="29"/>
  <c r="AW229" i="29"/>
  <c r="AX229" i="29"/>
  <c r="AY229" i="29"/>
  <c r="AZ229" i="29"/>
  <c r="BA229" i="29"/>
  <c r="BB229" i="29"/>
  <c r="BC229" i="29"/>
  <c r="BD229" i="29"/>
  <c r="AQ230" i="29"/>
  <c r="AR230" i="29"/>
  <c r="AS230" i="29"/>
  <c r="AT230" i="29"/>
  <c r="AU230" i="29"/>
  <c r="AV230" i="29"/>
  <c r="AW230" i="29"/>
  <c r="AX230" i="29"/>
  <c r="AY230" i="29"/>
  <c r="AZ230" i="29"/>
  <c r="BA230" i="29"/>
  <c r="BB230" i="29"/>
  <c r="BC230" i="29"/>
  <c r="BD230" i="29"/>
  <c r="AQ231" i="29"/>
  <c r="AR231" i="29"/>
  <c r="AS231" i="29"/>
  <c r="AT231" i="29"/>
  <c r="AU231" i="29"/>
  <c r="AV231" i="29"/>
  <c r="AW231" i="29"/>
  <c r="AX231" i="29"/>
  <c r="AY231" i="29"/>
  <c r="AZ231" i="29"/>
  <c r="BA231" i="29"/>
  <c r="BB231" i="29"/>
  <c r="BC231" i="29"/>
  <c r="BD231" i="29"/>
  <c r="AQ232" i="29"/>
  <c r="AR232" i="29"/>
  <c r="AS232" i="29"/>
  <c r="AT232" i="29"/>
  <c r="AU232" i="29"/>
  <c r="AV232" i="29"/>
  <c r="AW232" i="29"/>
  <c r="AX232" i="29"/>
  <c r="AY232" i="29"/>
  <c r="AZ232" i="29"/>
  <c r="BA232" i="29"/>
  <c r="BB232" i="29"/>
  <c r="BC232" i="29"/>
  <c r="BD232" i="29"/>
  <c r="AQ233" i="29"/>
  <c r="AR233" i="29"/>
  <c r="AS233" i="29"/>
  <c r="AT233" i="29"/>
  <c r="AU233" i="29"/>
  <c r="AV233" i="29"/>
  <c r="AW233" i="29"/>
  <c r="AX233" i="29"/>
  <c r="AY233" i="29"/>
  <c r="AZ233" i="29"/>
  <c r="BA233" i="29"/>
  <c r="BB233" i="29"/>
  <c r="BC233" i="29"/>
  <c r="BD233" i="29"/>
  <c r="AQ234" i="29"/>
  <c r="AR234" i="29"/>
  <c r="AS234" i="29"/>
  <c r="AT234" i="29"/>
  <c r="AU234" i="29"/>
  <c r="AV234" i="29"/>
  <c r="AW234" i="29"/>
  <c r="AX234" i="29"/>
  <c r="AY234" i="29"/>
  <c r="AZ234" i="29"/>
  <c r="BA234" i="29"/>
  <c r="BB234" i="29"/>
  <c r="BC234" i="29"/>
  <c r="BD234" i="29"/>
  <c r="AQ235" i="29"/>
  <c r="AR235" i="29"/>
  <c r="AS235" i="29"/>
  <c r="AT235" i="29"/>
  <c r="AU235" i="29"/>
  <c r="AV235" i="29"/>
  <c r="AW235" i="29"/>
  <c r="AX235" i="29"/>
  <c r="AY235" i="29"/>
  <c r="AZ235" i="29"/>
  <c r="BA235" i="29"/>
  <c r="BB235" i="29"/>
  <c r="BC235" i="29"/>
  <c r="BD235" i="29"/>
  <c r="AQ236" i="29"/>
  <c r="AR236" i="29"/>
  <c r="AS236" i="29"/>
  <c r="AT236" i="29"/>
  <c r="AU236" i="29"/>
  <c r="AV236" i="29"/>
  <c r="AW236" i="29"/>
  <c r="AX236" i="29"/>
  <c r="AY236" i="29"/>
  <c r="AZ236" i="29"/>
  <c r="BA236" i="29"/>
  <c r="BB236" i="29"/>
  <c r="BC236" i="29"/>
  <c r="BD236" i="29"/>
  <c r="AQ237" i="29"/>
  <c r="AR237" i="29"/>
  <c r="AS237" i="29"/>
  <c r="AT237" i="29"/>
  <c r="AU237" i="29"/>
  <c r="AV237" i="29"/>
  <c r="AW237" i="29"/>
  <c r="AX237" i="29"/>
  <c r="AY237" i="29"/>
  <c r="AZ237" i="29"/>
  <c r="BA237" i="29"/>
  <c r="BB237" i="29"/>
  <c r="BC237" i="29"/>
  <c r="BD237" i="29"/>
  <c r="AQ238" i="29"/>
  <c r="AR238" i="29"/>
  <c r="AS238" i="29"/>
  <c r="AT238" i="29"/>
  <c r="AU238" i="29"/>
  <c r="AV238" i="29"/>
  <c r="AW238" i="29"/>
  <c r="AX238" i="29"/>
  <c r="AY238" i="29"/>
  <c r="AZ238" i="29"/>
  <c r="BA238" i="29"/>
  <c r="BB238" i="29"/>
  <c r="BC238" i="29"/>
  <c r="BD238" i="29"/>
  <c r="AQ239" i="29"/>
  <c r="AR239" i="29"/>
  <c r="AS239" i="29"/>
  <c r="AT239" i="29"/>
  <c r="AU239" i="29"/>
  <c r="AV239" i="29"/>
  <c r="AW239" i="29"/>
  <c r="AX239" i="29"/>
  <c r="AY239" i="29"/>
  <c r="AZ239" i="29"/>
  <c r="BA239" i="29"/>
  <c r="BB239" i="29"/>
  <c r="BC239" i="29"/>
  <c r="BD239" i="29"/>
  <c r="AQ240" i="29"/>
  <c r="AR240" i="29"/>
  <c r="AS240" i="29"/>
  <c r="AT240" i="29"/>
  <c r="AU240" i="29"/>
  <c r="AV240" i="29"/>
  <c r="AW240" i="29"/>
  <c r="AX240" i="29"/>
  <c r="AY240" i="29"/>
  <c r="AZ240" i="29"/>
  <c r="BA240" i="29"/>
  <c r="BB240" i="29"/>
  <c r="BC240" i="29"/>
  <c r="BD240" i="29"/>
  <c r="AQ241" i="29"/>
  <c r="AR241" i="29"/>
  <c r="AS241" i="29"/>
  <c r="AT241" i="29"/>
  <c r="AU241" i="29"/>
  <c r="AV241" i="29"/>
  <c r="AW241" i="29"/>
  <c r="AX241" i="29"/>
  <c r="AY241" i="29"/>
  <c r="AZ241" i="29"/>
  <c r="BA241" i="29"/>
  <c r="BB241" i="29"/>
  <c r="BC241" i="29"/>
  <c r="BD241" i="29"/>
  <c r="AQ242" i="29"/>
  <c r="AR242" i="29"/>
  <c r="AS242" i="29"/>
  <c r="AT242" i="29"/>
  <c r="AU242" i="29"/>
  <c r="AV242" i="29"/>
  <c r="AW242" i="29"/>
  <c r="AX242" i="29"/>
  <c r="AY242" i="29"/>
  <c r="AZ242" i="29"/>
  <c r="BA242" i="29"/>
  <c r="BB242" i="29"/>
  <c r="BC242" i="29"/>
  <c r="BD242" i="29"/>
  <c r="AQ243" i="29"/>
  <c r="AR243" i="29"/>
  <c r="AS243" i="29"/>
  <c r="AT243" i="29"/>
  <c r="AU243" i="29"/>
  <c r="AV243" i="29"/>
  <c r="AW243" i="29"/>
  <c r="AX243" i="29"/>
  <c r="AY243" i="29"/>
  <c r="AZ243" i="29"/>
  <c r="BA243" i="29"/>
  <c r="BB243" i="29"/>
  <c r="BC243" i="29"/>
  <c r="BD243" i="29"/>
  <c r="AQ244" i="29"/>
  <c r="AR244" i="29"/>
  <c r="AS244" i="29"/>
  <c r="AT244" i="29"/>
  <c r="AU244" i="29"/>
  <c r="AV244" i="29"/>
  <c r="AW244" i="29"/>
  <c r="AX244" i="29"/>
  <c r="AY244" i="29"/>
  <c r="AZ244" i="29"/>
  <c r="BA244" i="29"/>
  <c r="BB244" i="29"/>
  <c r="BC244" i="29"/>
  <c r="BD244" i="29"/>
  <c r="AQ245" i="29"/>
  <c r="AR245" i="29"/>
  <c r="AS245" i="29"/>
  <c r="AT245" i="29"/>
  <c r="AU245" i="29"/>
  <c r="AV245" i="29"/>
  <c r="AW245" i="29"/>
  <c r="AX245" i="29"/>
  <c r="AY245" i="29"/>
  <c r="AZ245" i="29"/>
  <c r="BA245" i="29"/>
  <c r="BB245" i="29"/>
  <c r="BC245" i="29"/>
  <c r="BD245" i="29"/>
  <c r="AQ246" i="29"/>
  <c r="AR246" i="29"/>
  <c r="AS246" i="29"/>
  <c r="AT246" i="29"/>
  <c r="AU246" i="29"/>
  <c r="AV246" i="29"/>
  <c r="AW246" i="29"/>
  <c r="AX246" i="29"/>
  <c r="AY246" i="29"/>
  <c r="AZ246" i="29"/>
  <c r="BA246" i="29"/>
  <c r="BB246" i="29"/>
  <c r="BC246" i="29"/>
  <c r="BD246" i="29"/>
  <c r="AQ247" i="29"/>
  <c r="AR247" i="29"/>
  <c r="AS247" i="29"/>
  <c r="AT247" i="29"/>
  <c r="AU247" i="29"/>
  <c r="AV247" i="29"/>
  <c r="AW247" i="29"/>
  <c r="AX247" i="29"/>
  <c r="AY247" i="29"/>
  <c r="AZ247" i="29"/>
  <c r="BA247" i="29"/>
  <c r="BB247" i="29"/>
  <c r="BC247" i="29"/>
  <c r="BD247" i="29"/>
  <c r="AQ248" i="29"/>
  <c r="AR248" i="29"/>
  <c r="AS248" i="29"/>
  <c r="AT248" i="29"/>
  <c r="AU248" i="29"/>
  <c r="AV248" i="29"/>
  <c r="AW248" i="29"/>
  <c r="AX248" i="29"/>
  <c r="AY248" i="29"/>
  <c r="AZ248" i="29"/>
  <c r="BA248" i="29"/>
  <c r="BB248" i="29"/>
  <c r="BC248" i="29"/>
  <c r="BD248" i="29"/>
  <c r="AQ249" i="29"/>
  <c r="AR249" i="29"/>
  <c r="AS249" i="29"/>
  <c r="AT249" i="29"/>
  <c r="AU249" i="29"/>
  <c r="AV249" i="29"/>
  <c r="AW249" i="29"/>
  <c r="AX249" i="29"/>
  <c r="AY249" i="29"/>
  <c r="AZ249" i="29"/>
  <c r="BA249" i="29"/>
  <c r="BB249" i="29"/>
  <c r="BC249" i="29"/>
  <c r="BD249" i="29"/>
  <c r="AQ250" i="29"/>
  <c r="AR250" i="29"/>
  <c r="AS250" i="29"/>
  <c r="AT250" i="29"/>
  <c r="AU250" i="29"/>
  <c r="AV250" i="29"/>
  <c r="AW250" i="29"/>
  <c r="AX250" i="29"/>
  <c r="AY250" i="29"/>
  <c r="AZ250" i="29"/>
  <c r="BA250" i="29"/>
  <c r="BB250" i="29"/>
  <c r="BC250" i="29"/>
  <c r="BD250" i="29"/>
  <c r="AQ251" i="29"/>
  <c r="AR251" i="29"/>
  <c r="AS251" i="29"/>
  <c r="AT251" i="29"/>
  <c r="AU251" i="29"/>
  <c r="AV251" i="29"/>
  <c r="AW251" i="29"/>
  <c r="AX251" i="29"/>
  <c r="AY251" i="29"/>
  <c r="AZ251" i="29"/>
  <c r="BA251" i="29"/>
  <c r="BB251" i="29"/>
  <c r="BC251" i="29"/>
  <c r="BD251" i="29"/>
  <c r="AQ252" i="29"/>
  <c r="AR252" i="29"/>
  <c r="AS252" i="29"/>
  <c r="AT252" i="29"/>
  <c r="AU252" i="29"/>
  <c r="AV252" i="29"/>
  <c r="AW252" i="29"/>
  <c r="AX252" i="29"/>
  <c r="AY252" i="29"/>
  <c r="AZ252" i="29"/>
  <c r="BA252" i="29"/>
  <c r="BB252" i="29"/>
  <c r="BC252" i="29"/>
  <c r="BD252" i="29"/>
  <c r="AQ253" i="29"/>
  <c r="AR253" i="29"/>
  <c r="AS253" i="29"/>
  <c r="AT253" i="29"/>
  <c r="AU253" i="29"/>
  <c r="AV253" i="29"/>
  <c r="AW253" i="29"/>
  <c r="AX253" i="29"/>
  <c r="AY253" i="29"/>
  <c r="AZ253" i="29"/>
  <c r="BA253" i="29"/>
  <c r="BB253" i="29"/>
  <c r="BC253" i="29"/>
  <c r="BD253" i="29"/>
  <c r="AQ254" i="29"/>
  <c r="AR254" i="29"/>
  <c r="AS254" i="29"/>
  <c r="AT254" i="29"/>
  <c r="AU254" i="29"/>
  <c r="AV254" i="29"/>
  <c r="AW254" i="29"/>
  <c r="AX254" i="29"/>
  <c r="AY254" i="29"/>
  <c r="AZ254" i="29"/>
  <c r="BA254" i="29"/>
  <c r="BB254" i="29"/>
  <c r="BC254" i="29"/>
  <c r="BD254" i="29"/>
  <c r="AQ255" i="29"/>
  <c r="AR255" i="29"/>
  <c r="AS255" i="29"/>
  <c r="AT255" i="29"/>
  <c r="AU255" i="29"/>
  <c r="AV255" i="29"/>
  <c r="AW255" i="29"/>
  <c r="AX255" i="29"/>
  <c r="AY255" i="29"/>
  <c r="AZ255" i="29"/>
  <c r="BA255" i="29"/>
  <c r="BB255" i="29"/>
  <c r="BC255" i="29"/>
  <c r="BD255" i="29"/>
  <c r="AQ256" i="29"/>
  <c r="AR256" i="29"/>
  <c r="AS256" i="29"/>
  <c r="AT256" i="29"/>
  <c r="AU256" i="29"/>
  <c r="AV256" i="29"/>
  <c r="AW256" i="29"/>
  <c r="AX256" i="29"/>
  <c r="AY256" i="29"/>
  <c r="AZ256" i="29"/>
  <c r="BA256" i="29"/>
  <c r="BB256" i="29"/>
  <c r="BC256" i="29"/>
  <c r="BD256" i="29"/>
  <c r="AQ257" i="29"/>
  <c r="AR257" i="29"/>
  <c r="AS257" i="29"/>
  <c r="AT257" i="29"/>
  <c r="AU257" i="29"/>
  <c r="AV257" i="29"/>
  <c r="AW257" i="29"/>
  <c r="AX257" i="29"/>
  <c r="AY257" i="29"/>
  <c r="AZ257" i="29"/>
  <c r="BA257" i="29"/>
  <c r="BB257" i="29"/>
  <c r="BC257" i="29"/>
  <c r="BD257" i="29"/>
  <c r="AQ258" i="29"/>
  <c r="AR258" i="29"/>
  <c r="AS258" i="29"/>
  <c r="AT258" i="29"/>
  <c r="AU258" i="29"/>
  <c r="AV258" i="29"/>
  <c r="AW258" i="29"/>
  <c r="AX258" i="29"/>
  <c r="AY258" i="29"/>
  <c r="AZ258" i="29"/>
  <c r="BA258" i="29"/>
  <c r="BB258" i="29"/>
  <c r="BC258" i="29"/>
  <c r="BD258" i="29"/>
  <c r="AQ259" i="29"/>
  <c r="AR259" i="29"/>
  <c r="AS259" i="29"/>
  <c r="AT259" i="29"/>
  <c r="AU259" i="29"/>
  <c r="AV259" i="29"/>
  <c r="AW259" i="29"/>
  <c r="AX259" i="29"/>
  <c r="AY259" i="29"/>
  <c r="AZ259" i="29"/>
  <c r="BA259" i="29"/>
  <c r="BB259" i="29"/>
  <c r="BC259" i="29"/>
  <c r="BD259" i="29"/>
  <c r="AQ260" i="29"/>
  <c r="AR260" i="29"/>
  <c r="AS260" i="29"/>
  <c r="AT260" i="29"/>
  <c r="AU260" i="29"/>
  <c r="AV260" i="29"/>
  <c r="AW260" i="29"/>
  <c r="AX260" i="29"/>
  <c r="AY260" i="29"/>
  <c r="AZ260" i="29"/>
  <c r="BA260" i="29"/>
  <c r="BB260" i="29"/>
  <c r="BC260" i="29"/>
  <c r="BD260" i="29"/>
  <c r="AQ261" i="29"/>
  <c r="AR261" i="29"/>
  <c r="AS261" i="29"/>
  <c r="AT261" i="29"/>
  <c r="AU261" i="29"/>
  <c r="AV261" i="29"/>
  <c r="AW261" i="29"/>
  <c r="AX261" i="29"/>
  <c r="AY261" i="29"/>
  <c r="AZ261" i="29"/>
  <c r="BA261" i="29"/>
  <c r="BB261" i="29"/>
  <c r="BC261" i="29"/>
  <c r="BD261" i="29"/>
  <c r="AQ262" i="29"/>
  <c r="AR262" i="29"/>
  <c r="AS262" i="29"/>
  <c r="AT262" i="29"/>
  <c r="AU262" i="29"/>
  <c r="AV262" i="29"/>
  <c r="AW262" i="29"/>
  <c r="AX262" i="29"/>
  <c r="AY262" i="29"/>
  <c r="AZ262" i="29"/>
  <c r="BA262" i="29"/>
  <c r="BB262" i="29"/>
  <c r="BC262" i="29"/>
  <c r="BD262" i="29"/>
  <c r="AQ263" i="29"/>
  <c r="AR263" i="29"/>
  <c r="AS263" i="29"/>
  <c r="AT263" i="29"/>
  <c r="AU263" i="29"/>
  <c r="AV263" i="29"/>
  <c r="AW263" i="29"/>
  <c r="AX263" i="29"/>
  <c r="AY263" i="29"/>
  <c r="AZ263" i="29"/>
  <c r="BA263" i="29"/>
  <c r="BB263" i="29"/>
  <c r="BC263" i="29"/>
  <c r="BD263" i="29"/>
  <c r="AQ264" i="29"/>
  <c r="AR264" i="29"/>
  <c r="AS264" i="29"/>
  <c r="AT264" i="29"/>
  <c r="AU264" i="29"/>
  <c r="AV264" i="29"/>
  <c r="AW264" i="29"/>
  <c r="AX264" i="29"/>
  <c r="AY264" i="29"/>
  <c r="AZ264" i="29"/>
  <c r="BA264" i="29"/>
  <c r="BB264" i="29"/>
  <c r="BC264" i="29"/>
  <c r="BD264" i="29"/>
  <c r="AQ265" i="29"/>
  <c r="AR265" i="29"/>
  <c r="AS265" i="29"/>
  <c r="AT265" i="29"/>
  <c r="AU265" i="29"/>
  <c r="AV265" i="29"/>
  <c r="AW265" i="29"/>
  <c r="AX265" i="29"/>
  <c r="AY265" i="29"/>
  <c r="AZ265" i="29"/>
  <c r="BA265" i="29"/>
  <c r="BB265" i="29"/>
  <c r="BC265" i="29"/>
  <c r="BD265" i="29"/>
  <c r="AQ266" i="29"/>
  <c r="AR266" i="29"/>
  <c r="AS266" i="29"/>
  <c r="AT266" i="29"/>
  <c r="AU266" i="29"/>
  <c r="AV266" i="29"/>
  <c r="AW266" i="29"/>
  <c r="AX266" i="29"/>
  <c r="AY266" i="29"/>
  <c r="AZ266" i="29"/>
  <c r="BA266" i="29"/>
  <c r="BB266" i="29"/>
  <c r="BC266" i="29"/>
  <c r="BD266" i="29"/>
  <c r="AQ267" i="29"/>
  <c r="AR267" i="29"/>
  <c r="AS267" i="29"/>
  <c r="AT267" i="29"/>
  <c r="AU267" i="29"/>
  <c r="AV267" i="29"/>
  <c r="AW267" i="29"/>
  <c r="AX267" i="29"/>
  <c r="AY267" i="29"/>
  <c r="AZ267" i="29"/>
  <c r="BA267" i="29"/>
  <c r="BB267" i="29"/>
  <c r="BC267" i="29"/>
  <c r="BD267" i="29"/>
  <c r="AQ268" i="29"/>
  <c r="AR268" i="29"/>
  <c r="AS268" i="29"/>
  <c r="AT268" i="29"/>
  <c r="AU268" i="29"/>
  <c r="AV268" i="29"/>
  <c r="AW268" i="29"/>
  <c r="AX268" i="29"/>
  <c r="AY268" i="29"/>
  <c r="AZ268" i="29"/>
  <c r="BA268" i="29"/>
  <c r="BB268" i="29"/>
  <c r="BC268" i="29"/>
  <c r="BD268" i="29"/>
  <c r="AQ269" i="29"/>
  <c r="AR269" i="29"/>
  <c r="AS269" i="29"/>
  <c r="AT269" i="29"/>
  <c r="AU269" i="29"/>
  <c r="AV269" i="29"/>
  <c r="AW269" i="29"/>
  <c r="AX269" i="29"/>
  <c r="AY269" i="29"/>
  <c r="AZ269" i="29"/>
  <c r="BA269" i="29"/>
  <c r="BB269" i="29"/>
  <c r="BC269" i="29"/>
  <c r="BD269" i="29"/>
  <c r="AQ270" i="29"/>
  <c r="AR270" i="29"/>
  <c r="AS270" i="29"/>
  <c r="AT270" i="29"/>
  <c r="AU270" i="29"/>
  <c r="AV270" i="29"/>
  <c r="AW270" i="29"/>
  <c r="AX270" i="29"/>
  <c r="AY270" i="29"/>
  <c r="AZ270" i="29"/>
  <c r="BA270" i="29"/>
  <c r="BB270" i="29"/>
  <c r="BC270" i="29"/>
  <c r="BD270" i="29"/>
  <c r="AQ271" i="29"/>
  <c r="AR271" i="29"/>
  <c r="AS271" i="29"/>
  <c r="AT271" i="29"/>
  <c r="AU271" i="29"/>
  <c r="AV271" i="29"/>
  <c r="AW271" i="29"/>
  <c r="AX271" i="29"/>
  <c r="AY271" i="29"/>
  <c r="AZ271" i="29"/>
  <c r="BA271" i="29"/>
  <c r="BB271" i="29"/>
  <c r="BC271" i="29"/>
  <c r="BD271" i="29"/>
  <c r="AQ272" i="29"/>
  <c r="AR272" i="29"/>
  <c r="AS272" i="29"/>
  <c r="AT272" i="29"/>
  <c r="AU272" i="29"/>
  <c r="AV272" i="29"/>
  <c r="AW272" i="29"/>
  <c r="AX272" i="29"/>
  <c r="AY272" i="29"/>
  <c r="AZ272" i="29"/>
  <c r="BA272" i="29"/>
  <c r="BB272" i="29"/>
  <c r="BC272" i="29"/>
  <c r="BD272" i="29"/>
  <c r="AQ273" i="29"/>
  <c r="AR273" i="29"/>
  <c r="AS273" i="29"/>
  <c r="AT273" i="29"/>
  <c r="AU273" i="29"/>
  <c r="AV273" i="29"/>
  <c r="AW273" i="29"/>
  <c r="AX273" i="29"/>
  <c r="AY273" i="29"/>
  <c r="AZ273" i="29"/>
  <c r="BA273" i="29"/>
  <c r="BB273" i="29"/>
  <c r="BC273" i="29"/>
  <c r="BD273" i="29"/>
  <c r="AQ274" i="29"/>
  <c r="AR274" i="29"/>
  <c r="AS274" i="29"/>
  <c r="AT274" i="29"/>
  <c r="AU274" i="29"/>
  <c r="AV274" i="29"/>
  <c r="AW274" i="29"/>
  <c r="AX274" i="29"/>
  <c r="AY274" i="29"/>
  <c r="AZ274" i="29"/>
  <c r="BA274" i="29"/>
  <c r="BB274" i="29"/>
  <c r="BC274" i="29"/>
  <c r="BD274" i="29"/>
  <c r="AQ275" i="29"/>
  <c r="AR275" i="29"/>
  <c r="AS275" i="29"/>
  <c r="AT275" i="29"/>
  <c r="AU275" i="29"/>
  <c r="AV275" i="29"/>
  <c r="AW275" i="29"/>
  <c r="AX275" i="29"/>
  <c r="AY275" i="29"/>
  <c r="AZ275" i="29"/>
  <c r="BA275" i="29"/>
  <c r="BB275" i="29"/>
  <c r="BC275" i="29"/>
  <c r="BD275" i="29"/>
  <c r="AQ276" i="29"/>
  <c r="AR276" i="29"/>
  <c r="AS276" i="29"/>
  <c r="AT276" i="29"/>
  <c r="AU276" i="29"/>
  <c r="AV276" i="29"/>
  <c r="AW276" i="29"/>
  <c r="AX276" i="29"/>
  <c r="AY276" i="29"/>
  <c r="AZ276" i="29"/>
  <c r="BA276" i="29"/>
  <c r="BB276" i="29"/>
  <c r="BC276" i="29"/>
  <c r="BD276" i="29"/>
  <c r="AQ277" i="29"/>
  <c r="AR277" i="29"/>
  <c r="AS277" i="29"/>
  <c r="AT277" i="29"/>
  <c r="AU277" i="29"/>
  <c r="AV277" i="29"/>
  <c r="AW277" i="29"/>
  <c r="AX277" i="29"/>
  <c r="AY277" i="29"/>
  <c r="AZ277" i="29"/>
  <c r="BA277" i="29"/>
  <c r="BB277" i="29"/>
  <c r="BC277" i="29"/>
  <c r="BD277" i="29"/>
  <c r="AQ278" i="29"/>
  <c r="AR278" i="29"/>
  <c r="AS278" i="29"/>
  <c r="AT278" i="29"/>
  <c r="AU278" i="29"/>
  <c r="AV278" i="29"/>
  <c r="AW278" i="29"/>
  <c r="AX278" i="29"/>
  <c r="AY278" i="29"/>
  <c r="AZ278" i="29"/>
  <c r="BA278" i="29"/>
  <c r="BB278" i="29"/>
  <c r="BC278" i="29"/>
  <c r="BD278" i="29"/>
  <c r="AQ279" i="29"/>
  <c r="AR279" i="29"/>
  <c r="AS279" i="29"/>
  <c r="AT279" i="29"/>
  <c r="AU279" i="29"/>
  <c r="AV279" i="29"/>
  <c r="AW279" i="29"/>
  <c r="AX279" i="29"/>
  <c r="AY279" i="29"/>
  <c r="AZ279" i="29"/>
  <c r="BA279" i="29"/>
  <c r="BB279" i="29"/>
  <c r="BC279" i="29"/>
  <c r="BD279" i="29"/>
  <c r="AQ280" i="29"/>
  <c r="AR280" i="29"/>
  <c r="AS280" i="29"/>
  <c r="AT280" i="29"/>
  <c r="AU280" i="29"/>
  <c r="AV280" i="29"/>
  <c r="AW280" i="29"/>
  <c r="AX280" i="29"/>
  <c r="AY280" i="29"/>
  <c r="AZ280" i="29"/>
  <c r="BA280" i="29"/>
  <c r="BB280" i="29"/>
  <c r="BC280" i="29"/>
  <c r="BD280" i="29"/>
  <c r="AQ281" i="29"/>
  <c r="AR281" i="29"/>
  <c r="AS281" i="29"/>
  <c r="AT281" i="29"/>
  <c r="AU281" i="29"/>
  <c r="AV281" i="29"/>
  <c r="AW281" i="29"/>
  <c r="AX281" i="29"/>
  <c r="AY281" i="29"/>
  <c r="AZ281" i="29"/>
  <c r="BA281" i="29"/>
  <c r="BB281" i="29"/>
  <c r="BC281" i="29"/>
  <c r="BD281" i="29"/>
  <c r="AQ282" i="29"/>
  <c r="AR282" i="29"/>
  <c r="AS282" i="29"/>
  <c r="AT282" i="29"/>
  <c r="AU282" i="29"/>
  <c r="AV282" i="29"/>
  <c r="AW282" i="29"/>
  <c r="AX282" i="29"/>
  <c r="AY282" i="29"/>
  <c r="AZ282" i="29"/>
  <c r="BA282" i="29"/>
  <c r="BB282" i="29"/>
  <c r="BC282" i="29"/>
  <c r="BD282" i="29"/>
  <c r="AQ283" i="29"/>
  <c r="AR283" i="29"/>
  <c r="AS283" i="29"/>
  <c r="AT283" i="29"/>
  <c r="AU283" i="29"/>
  <c r="AV283" i="29"/>
  <c r="AW283" i="29"/>
  <c r="AX283" i="29"/>
  <c r="AY283" i="29"/>
  <c r="AZ283" i="29"/>
  <c r="BA283" i="29"/>
  <c r="BB283" i="29"/>
  <c r="BC283" i="29"/>
  <c r="BD283" i="29"/>
  <c r="AQ284" i="29"/>
  <c r="AR284" i="29"/>
  <c r="AS284" i="29"/>
  <c r="AT284" i="29"/>
  <c r="AU284" i="29"/>
  <c r="AV284" i="29"/>
  <c r="AW284" i="29"/>
  <c r="AX284" i="29"/>
  <c r="AY284" i="29"/>
  <c r="AZ284" i="29"/>
  <c r="BA284" i="29"/>
  <c r="BB284" i="29"/>
  <c r="BC284" i="29"/>
  <c r="BD284" i="29"/>
  <c r="AQ285" i="29"/>
  <c r="AR285" i="29"/>
  <c r="AS285" i="29"/>
  <c r="AT285" i="29"/>
  <c r="AU285" i="29"/>
  <c r="AV285" i="29"/>
  <c r="AW285" i="29"/>
  <c r="AX285" i="29"/>
  <c r="AY285" i="29"/>
  <c r="AZ285" i="29"/>
  <c r="BA285" i="29"/>
  <c r="BB285" i="29"/>
  <c r="BC285" i="29"/>
  <c r="BD285" i="29"/>
  <c r="AQ286" i="29"/>
  <c r="AR286" i="29"/>
  <c r="AS286" i="29"/>
  <c r="AT286" i="29"/>
  <c r="AU286" i="29"/>
  <c r="AV286" i="29"/>
  <c r="AW286" i="29"/>
  <c r="AX286" i="29"/>
  <c r="AY286" i="29"/>
  <c r="AZ286" i="29"/>
  <c r="BA286" i="29"/>
  <c r="BB286" i="29"/>
  <c r="BC286" i="29"/>
  <c r="BD286" i="29"/>
  <c r="AQ287" i="29"/>
  <c r="AR287" i="29"/>
  <c r="AS287" i="29"/>
  <c r="AT287" i="29"/>
  <c r="AU287" i="29"/>
  <c r="AV287" i="29"/>
  <c r="AW287" i="29"/>
  <c r="AX287" i="29"/>
  <c r="AY287" i="29"/>
  <c r="AZ287" i="29"/>
  <c r="BA287" i="29"/>
  <c r="BB287" i="29"/>
  <c r="BC287" i="29"/>
  <c r="BD287" i="29"/>
  <c r="AQ288" i="29"/>
  <c r="AR288" i="29"/>
  <c r="AS288" i="29"/>
  <c r="AT288" i="29"/>
  <c r="AU288" i="29"/>
  <c r="AV288" i="29"/>
  <c r="AW288" i="29"/>
  <c r="AX288" i="29"/>
  <c r="AY288" i="29"/>
  <c r="AZ288" i="29"/>
  <c r="BA288" i="29"/>
  <c r="BB288" i="29"/>
  <c r="BC288" i="29"/>
  <c r="BD288" i="29"/>
  <c r="AQ289" i="29"/>
  <c r="AR289" i="29"/>
  <c r="AS289" i="29"/>
  <c r="AT289" i="29"/>
  <c r="AU289" i="29"/>
  <c r="AV289" i="29"/>
  <c r="AW289" i="29"/>
  <c r="AX289" i="29"/>
  <c r="AY289" i="29"/>
  <c r="AZ289" i="29"/>
  <c r="BA289" i="29"/>
  <c r="BB289" i="29"/>
  <c r="BC289" i="29"/>
  <c r="BD289" i="29"/>
  <c r="AQ290" i="29"/>
  <c r="AR290" i="29"/>
  <c r="AS290" i="29"/>
  <c r="AT290" i="29"/>
  <c r="AU290" i="29"/>
  <c r="AV290" i="29"/>
  <c r="AW290" i="29"/>
  <c r="AX290" i="29"/>
  <c r="AY290" i="29"/>
  <c r="AZ290" i="29"/>
  <c r="BA290" i="29"/>
  <c r="BB290" i="29"/>
  <c r="BC290" i="29"/>
  <c r="BD290" i="29"/>
  <c r="AQ291" i="29"/>
  <c r="AR291" i="29"/>
  <c r="AS291" i="29"/>
  <c r="AT291" i="29"/>
  <c r="AU291" i="29"/>
  <c r="AV291" i="29"/>
  <c r="AW291" i="29"/>
  <c r="AX291" i="29"/>
  <c r="AY291" i="29"/>
  <c r="AZ291" i="29"/>
  <c r="BA291" i="29"/>
  <c r="BB291" i="29"/>
  <c r="BC291" i="29"/>
  <c r="BD291" i="29"/>
  <c r="AQ292" i="29"/>
  <c r="AR292" i="29"/>
  <c r="AS292" i="29"/>
  <c r="AT292" i="29"/>
  <c r="AU292" i="29"/>
  <c r="AV292" i="29"/>
  <c r="AW292" i="29"/>
  <c r="AX292" i="29"/>
  <c r="AY292" i="29"/>
  <c r="AZ292" i="29"/>
  <c r="BA292" i="29"/>
  <c r="BB292" i="29"/>
  <c r="BC292" i="29"/>
  <c r="BD292" i="29"/>
  <c r="AQ293" i="29"/>
  <c r="AR293" i="29"/>
  <c r="AS293" i="29"/>
  <c r="AT293" i="29"/>
  <c r="AU293" i="29"/>
  <c r="AV293" i="29"/>
  <c r="AW293" i="29"/>
  <c r="AX293" i="29"/>
  <c r="AY293" i="29"/>
  <c r="AZ293" i="29"/>
  <c r="BA293" i="29"/>
  <c r="BB293" i="29"/>
  <c r="BC293" i="29"/>
  <c r="BD293" i="29"/>
  <c r="AQ294" i="29"/>
  <c r="AR294" i="29"/>
  <c r="AS294" i="29"/>
  <c r="AT294" i="29"/>
  <c r="AU294" i="29"/>
  <c r="AV294" i="29"/>
  <c r="AW294" i="29"/>
  <c r="AX294" i="29"/>
  <c r="AY294" i="29"/>
  <c r="AZ294" i="29"/>
  <c r="BA294" i="29"/>
  <c r="BB294" i="29"/>
  <c r="BC294" i="29"/>
  <c r="BD294" i="29"/>
  <c r="AQ295" i="29"/>
  <c r="AR295" i="29"/>
  <c r="AS295" i="29"/>
  <c r="AT295" i="29"/>
  <c r="AU295" i="29"/>
  <c r="AV295" i="29"/>
  <c r="AW295" i="29"/>
  <c r="AX295" i="29"/>
  <c r="AY295" i="29"/>
  <c r="AZ295" i="29"/>
  <c r="BA295" i="29"/>
  <c r="BB295" i="29"/>
  <c r="BC295" i="29"/>
  <c r="BD295" i="29"/>
  <c r="AQ296" i="29"/>
  <c r="AR296" i="29"/>
  <c r="AS296" i="29"/>
  <c r="AT296" i="29"/>
  <c r="AU296" i="29"/>
  <c r="AV296" i="29"/>
  <c r="AW296" i="29"/>
  <c r="AX296" i="29"/>
  <c r="AY296" i="29"/>
  <c r="AZ296" i="29"/>
  <c r="BA296" i="29"/>
  <c r="BB296" i="29"/>
  <c r="BC296" i="29"/>
  <c r="BD296" i="29"/>
  <c r="AQ297" i="29"/>
  <c r="AR297" i="29"/>
  <c r="AS297" i="29"/>
  <c r="AT297" i="29"/>
  <c r="AU297" i="29"/>
  <c r="AV297" i="29"/>
  <c r="AW297" i="29"/>
  <c r="AX297" i="29"/>
  <c r="AY297" i="29"/>
  <c r="AZ297" i="29"/>
  <c r="BA297" i="29"/>
  <c r="BB297" i="29"/>
  <c r="BC297" i="29"/>
  <c r="BD297" i="29"/>
  <c r="AQ298" i="29"/>
  <c r="AR298" i="29"/>
  <c r="AS298" i="29"/>
  <c r="AT298" i="29"/>
  <c r="AU298" i="29"/>
  <c r="AV298" i="29"/>
  <c r="AW298" i="29"/>
  <c r="AX298" i="29"/>
  <c r="AY298" i="29"/>
  <c r="AZ298" i="29"/>
  <c r="BA298" i="29"/>
  <c r="BB298" i="29"/>
  <c r="BC298" i="29"/>
  <c r="BD298" i="29"/>
  <c r="AQ299" i="29"/>
  <c r="AR299" i="29"/>
  <c r="AS299" i="29"/>
  <c r="AT299" i="29"/>
  <c r="AU299" i="29"/>
  <c r="AV299" i="29"/>
  <c r="AW299" i="29"/>
  <c r="AX299" i="29"/>
  <c r="AY299" i="29"/>
  <c r="AZ299" i="29"/>
  <c r="BA299" i="29"/>
  <c r="BB299" i="29"/>
  <c r="BC299" i="29"/>
  <c r="BD299" i="29"/>
  <c r="AQ300" i="29"/>
  <c r="AR300" i="29"/>
  <c r="AS300" i="29"/>
  <c r="AT300" i="29"/>
  <c r="AU300" i="29"/>
  <c r="AV300" i="29"/>
  <c r="AW300" i="29"/>
  <c r="AX300" i="29"/>
  <c r="AY300" i="29"/>
  <c r="AZ300" i="29"/>
  <c r="BA300" i="29"/>
  <c r="BB300" i="29"/>
  <c r="BC300" i="29"/>
  <c r="BD300" i="29"/>
  <c r="AQ301" i="29"/>
  <c r="AR301" i="29"/>
  <c r="AS301" i="29"/>
  <c r="AT301" i="29"/>
  <c r="AU301" i="29"/>
  <c r="AV301" i="29"/>
  <c r="AW301" i="29"/>
  <c r="AX301" i="29"/>
  <c r="AY301" i="29"/>
  <c r="AZ301" i="29"/>
  <c r="BA301" i="29"/>
  <c r="BB301" i="29"/>
  <c r="BC301" i="29"/>
  <c r="BD301" i="29"/>
  <c r="AQ302" i="29"/>
  <c r="AR302" i="29"/>
  <c r="AS302" i="29"/>
  <c r="AT302" i="29"/>
  <c r="AU302" i="29"/>
  <c r="AV302" i="29"/>
  <c r="AW302" i="29"/>
  <c r="AX302" i="29"/>
  <c r="AY302" i="29"/>
  <c r="AZ302" i="29"/>
  <c r="BA302" i="29"/>
  <c r="BB302" i="29"/>
  <c r="BC302" i="29"/>
  <c r="BD302" i="29"/>
  <c r="AQ303" i="29"/>
  <c r="AR303" i="29"/>
  <c r="AS303" i="29"/>
  <c r="AT303" i="29"/>
  <c r="AU303" i="29"/>
  <c r="AV303" i="29"/>
  <c r="AW303" i="29"/>
  <c r="AX303" i="29"/>
  <c r="AY303" i="29"/>
  <c r="AZ303" i="29"/>
  <c r="BA303" i="29"/>
  <c r="BB303" i="29"/>
  <c r="BC303" i="29"/>
  <c r="BD303" i="29"/>
  <c r="AQ304" i="29"/>
  <c r="AR304" i="29"/>
  <c r="AS304" i="29"/>
  <c r="AT304" i="29"/>
  <c r="AU304" i="29"/>
  <c r="AV304" i="29"/>
  <c r="AW304" i="29"/>
  <c r="AX304" i="29"/>
  <c r="AY304" i="29"/>
  <c r="AZ304" i="29"/>
  <c r="BA304" i="29"/>
  <c r="BB304" i="29"/>
  <c r="BC304" i="29"/>
  <c r="BD304" i="29"/>
  <c r="AQ305" i="29"/>
  <c r="AR305" i="29"/>
  <c r="AS305" i="29"/>
  <c r="AT305" i="29"/>
  <c r="AU305" i="29"/>
  <c r="AV305" i="29"/>
  <c r="AW305" i="29"/>
  <c r="AX305" i="29"/>
  <c r="AY305" i="29"/>
  <c r="AZ305" i="29"/>
  <c r="BA305" i="29"/>
  <c r="BB305" i="29"/>
  <c r="BC305" i="29"/>
  <c r="BD305" i="29"/>
  <c r="AQ306" i="29"/>
  <c r="AR306" i="29"/>
  <c r="AS306" i="29"/>
  <c r="AT306" i="29"/>
  <c r="AU306" i="29"/>
  <c r="AV306" i="29"/>
  <c r="AW306" i="29"/>
  <c r="AX306" i="29"/>
  <c r="AY306" i="29"/>
  <c r="AZ306" i="29"/>
  <c r="BA306" i="29"/>
  <c r="BB306" i="29"/>
  <c r="BC306" i="29"/>
  <c r="BD306" i="29"/>
  <c r="AQ307" i="29"/>
  <c r="AR307" i="29"/>
  <c r="AS307" i="29"/>
  <c r="AT307" i="29"/>
  <c r="AU307" i="29"/>
  <c r="AV307" i="29"/>
  <c r="AW307" i="29"/>
  <c r="AX307" i="29"/>
  <c r="AY307" i="29"/>
  <c r="AZ307" i="29"/>
  <c r="BA307" i="29"/>
  <c r="BB307" i="29"/>
  <c r="BC307" i="29"/>
  <c r="BD307" i="29"/>
  <c r="AQ308" i="29"/>
  <c r="AR308" i="29"/>
  <c r="AS308" i="29"/>
  <c r="AT308" i="29"/>
  <c r="AU308" i="29"/>
  <c r="AV308" i="29"/>
  <c r="AW308" i="29"/>
  <c r="AX308" i="29"/>
  <c r="AY308" i="29"/>
  <c r="AZ308" i="29"/>
  <c r="BA308" i="29"/>
  <c r="BB308" i="29"/>
  <c r="BC308" i="29"/>
  <c r="BD308" i="29"/>
  <c r="AQ309" i="29"/>
  <c r="AR309" i="29"/>
  <c r="AS309" i="29"/>
  <c r="AT309" i="29"/>
  <c r="AU309" i="29"/>
  <c r="AV309" i="29"/>
  <c r="AW309" i="29"/>
  <c r="AX309" i="29"/>
  <c r="AY309" i="29"/>
  <c r="AZ309" i="29"/>
  <c r="BA309" i="29"/>
  <c r="BB309" i="29"/>
  <c r="BC309" i="29"/>
  <c r="BD309" i="29"/>
  <c r="AQ310" i="29"/>
  <c r="AR310" i="29"/>
  <c r="AS310" i="29"/>
  <c r="AT310" i="29"/>
  <c r="AU310" i="29"/>
  <c r="AV310" i="29"/>
  <c r="AW310" i="29"/>
  <c r="AX310" i="29"/>
  <c r="AY310" i="29"/>
  <c r="AZ310" i="29"/>
  <c r="BA310" i="29"/>
  <c r="BB310" i="29"/>
  <c r="BC310" i="29"/>
  <c r="BD310" i="29"/>
  <c r="AQ311" i="29"/>
  <c r="AR311" i="29"/>
  <c r="AS311" i="29"/>
  <c r="AT311" i="29"/>
  <c r="AU311" i="29"/>
  <c r="AV311" i="29"/>
  <c r="AW311" i="29"/>
  <c r="AX311" i="29"/>
  <c r="AY311" i="29"/>
  <c r="AZ311" i="29"/>
  <c r="BA311" i="29"/>
  <c r="BB311" i="29"/>
  <c r="BC311" i="29"/>
  <c r="BD311" i="29"/>
  <c r="AQ312" i="29"/>
  <c r="AR312" i="29"/>
  <c r="AS312" i="29"/>
  <c r="AT312" i="29"/>
  <c r="AU312" i="29"/>
  <c r="AV312" i="29"/>
  <c r="AW312" i="29"/>
  <c r="AX312" i="29"/>
  <c r="AY312" i="29"/>
  <c r="AZ312" i="29"/>
  <c r="BA312" i="29"/>
  <c r="BB312" i="29"/>
  <c r="BC312" i="29"/>
  <c r="BD312" i="29"/>
  <c r="AQ313" i="29"/>
  <c r="AR313" i="29"/>
  <c r="AS313" i="29"/>
  <c r="AT313" i="29"/>
  <c r="AU313" i="29"/>
  <c r="AV313" i="29"/>
  <c r="AW313" i="29"/>
  <c r="AX313" i="29"/>
  <c r="AY313" i="29"/>
  <c r="AZ313" i="29"/>
  <c r="BA313" i="29"/>
  <c r="BB313" i="29"/>
  <c r="BC313" i="29"/>
  <c r="BD313" i="29"/>
  <c r="AQ314" i="29"/>
  <c r="AR314" i="29"/>
  <c r="AS314" i="29"/>
  <c r="AT314" i="29"/>
  <c r="AU314" i="29"/>
  <c r="AV314" i="29"/>
  <c r="AW314" i="29"/>
  <c r="AX314" i="29"/>
  <c r="AY314" i="29"/>
  <c r="AZ314" i="29"/>
  <c r="BA314" i="29"/>
  <c r="BB314" i="29"/>
  <c r="BC314" i="29"/>
  <c r="BD314" i="29"/>
  <c r="AQ315" i="29"/>
  <c r="AR315" i="29"/>
  <c r="AS315" i="29"/>
  <c r="AT315" i="29"/>
  <c r="AU315" i="29"/>
  <c r="AV315" i="29"/>
  <c r="AW315" i="29"/>
  <c r="AX315" i="29"/>
  <c r="AY315" i="29"/>
  <c r="AZ315" i="29"/>
  <c r="BA315" i="29"/>
  <c r="BB315" i="29"/>
  <c r="BC315" i="29"/>
  <c r="BD315" i="29"/>
  <c r="AQ316" i="29"/>
  <c r="AR316" i="29"/>
  <c r="AS316" i="29"/>
  <c r="AT316" i="29"/>
  <c r="AU316" i="29"/>
  <c r="AV316" i="29"/>
  <c r="AW316" i="29"/>
  <c r="AX316" i="29"/>
  <c r="AY316" i="29"/>
  <c r="AZ316" i="29"/>
  <c r="BA316" i="29"/>
  <c r="BB316" i="29"/>
  <c r="BC316" i="29"/>
  <c r="BD316" i="29"/>
  <c r="AQ317" i="29"/>
  <c r="AR317" i="29"/>
  <c r="AS317" i="29"/>
  <c r="AT317" i="29"/>
  <c r="AU317" i="29"/>
  <c r="AV317" i="29"/>
  <c r="AW317" i="29"/>
  <c r="AX317" i="29"/>
  <c r="AY317" i="29"/>
  <c r="AZ317" i="29"/>
  <c r="BA317" i="29"/>
  <c r="BB317" i="29"/>
  <c r="BC317" i="29"/>
  <c r="BD317" i="29"/>
  <c r="AQ318" i="29"/>
  <c r="AR318" i="29"/>
  <c r="AS318" i="29"/>
  <c r="AT318" i="29"/>
  <c r="AU318" i="29"/>
  <c r="AV318" i="29"/>
  <c r="AW318" i="29"/>
  <c r="AX318" i="29"/>
  <c r="AY318" i="29"/>
  <c r="AZ318" i="29"/>
  <c r="BA318" i="29"/>
  <c r="BB318" i="29"/>
  <c r="BC318" i="29"/>
  <c r="BD318" i="29"/>
  <c r="AQ319" i="29"/>
  <c r="AR319" i="29"/>
  <c r="AS319" i="29"/>
  <c r="AT319" i="29"/>
  <c r="AU319" i="29"/>
  <c r="AV319" i="29"/>
  <c r="AW319" i="29"/>
  <c r="AX319" i="29"/>
  <c r="AY319" i="29"/>
  <c r="AZ319" i="29"/>
  <c r="BA319" i="29"/>
  <c r="BB319" i="29"/>
  <c r="BC319" i="29"/>
  <c r="BD319" i="29"/>
  <c r="AQ320" i="29"/>
  <c r="AR320" i="29"/>
  <c r="AS320" i="29"/>
  <c r="AT320" i="29"/>
  <c r="AU320" i="29"/>
  <c r="AV320" i="29"/>
  <c r="AW320" i="29"/>
  <c r="AX320" i="29"/>
  <c r="AY320" i="29"/>
  <c r="AZ320" i="29"/>
  <c r="BA320" i="29"/>
  <c r="BB320" i="29"/>
  <c r="BC320" i="29"/>
  <c r="BD320" i="29"/>
  <c r="AQ321" i="29"/>
  <c r="AR321" i="29"/>
  <c r="AS321" i="29"/>
  <c r="AT321" i="29"/>
  <c r="AU321" i="29"/>
  <c r="AV321" i="29"/>
  <c r="AW321" i="29"/>
  <c r="AX321" i="29"/>
  <c r="AY321" i="29"/>
  <c r="AZ321" i="29"/>
  <c r="BA321" i="29"/>
  <c r="BB321" i="29"/>
  <c r="BC321" i="29"/>
  <c r="BD321" i="29"/>
  <c r="AQ322" i="29"/>
  <c r="AR322" i="29"/>
  <c r="AS322" i="29"/>
  <c r="AT322" i="29"/>
  <c r="AU322" i="29"/>
  <c r="AV322" i="29"/>
  <c r="AW322" i="29"/>
  <c r="AX322" i="29"/>
  <c r="AY322" i="29"/>
  <c r="AZ322" i="29"/>
  <c r="BA322" i="29"/>
  <c r="BB322" i="29"/>
  <c r="BC322" i="29"/>
  <c r="BD322" i="29"/>
  <c r="AQ323" i="29"/>
  <c r="AR323" i="29"/>
  <c r="AS323" i="29"/>
  <c r="AT323" i="29"/>
  <c r="AU323" i="29"/>
  <c r="AV323" i="29"/>
  <c r="AW323" i="29"/>
  <c r="AX323" i="29"/>
  <c r="AY323" i="29"/>
  <c r="AZ323" i="29"/>
  <c r="BA323" i="29"/>
  <c r="BB323" i="29"/>
  <c r="BC323" i="29"/>
  <c r="BD323" i="29"/>
  <c r="AQ324" i="29"/>
  <c r="AR324" i="29"/>
  <c r="AS324" i="29"/>
  <c r="AT324" i="29"/>
  <c r="AU324" i="29"/>
  <c r="AV324" i="29"/>
  <c r="AW324" i="29"/>
  <c r="AX324" i="29"/>
  <c r="AY324" i="29"/>
  <c r="AZ324" i="29"/>
  <c r="BA324" i="29"/>
  <c r="BB324" i="29"/>
  <c r="BC324" i="29"/>
  <c r="BD324" i="29"/>
  <c r="AQ325" i="29"/>
  <c r="AR325" i="29"/>
  <c r="AS325" i="29"/>
  <c r="AT325" i="29"/>
  <c r="AU325" i="29"/>
  <c r="AV325" i="29"/>
  <c r="AW325" i="29"/>
  <c r="AX325" i="29"/>
  <c r="AY325" i="29"/>
  <c r="AZ325" i="29"/>
  <c r="BA325" i="29"/>
  <c r="BB325" i="29"/>
  <c r="BC325" i="29"/>
  <c r="BD325" i="29"/>
  <c r="AQ326" i="29"/>
  <c r="AR326" i="29"/>
  <c r="AS326" i="29"/>
  <c r="AT326" i="29"/>
  <c r="AU326" i="29"/>
  <c r="AV326" i="29"/>
  <c r="AW326" i="29"/>
  <c r="AX326" i="29"/>
  <c r="AY326" i="29"/>
  <c r="AZ326" i="29"/>
  <c r="BA326" i="29"/>
  <c r="BB326" i="29"/>
  <c r="BC326" i="29"/>
  <c r="BD326" i="29"/>
  <c r="AQ327" i="29"/>
  <c r="AR327" i="29"/>
  <c r="AS327" i="29"/>
  <c r="AT327" i="29"/>
  <c r="AU327" i="29"/>
  <c r="AV327" i="29"/>
  <c r="AW327" i="29"/>
  <c r="AX327" i="29"/>
  <c r="AY327" i="29"/>
  <c r="AZ327" i="29"/>
  <c r="BA327" i="29"/>
  <c r="BB327" i="29"/>
  <c r="BC327" i="29"/>
  <c r="BD327" i="29"/>
  <c r="AQ328" i="29"/>
  <c r="AR328" i="29"/>
  <c r="AS328" i="29"/>
  <c r="AT328" i="29"/>
  <c r="AU328" i="29"/>
  <c r="AV328" i="29"/>
  <c r="AW328" i="29"/>
  <c r="AX328" i="29"/>
  <c r="AY328" i="29"/>
  <c r="AZ328" i="29"/>
  <c r="BA328" i="29"/>
  <c r="BB328" i="29"/>
  <c r="BC328" i="29"/>
  <c r="BD328" i="29"/>
  <c r="AQ329" i="29"/>
  <c r="AR329" i="29"/>
  <c r="AS329" i="29"/>
  <c r="AT329" i="29"/>
  <c r="AU329" i="29"/>
  <c r="AV329" i="29"/>
  <c r="AW329" i="29"/>
  <c r="AX329" i="29"/>
  <c r="AY329" i="29"/>
  <c r="AZ329" i="29"/>
  <c r="BA329" i="29"/>
  <c r="BB329" i="29"/>
  <c r="BC329" i="29"/>
  <c r="BD329" i="29"/>
  <c r="AQ330" i="29"/>
  <c r="AR330" i="29"/>
  <c r="AS330" i="29"/>
  <c r="AT330" i="29"/>
  <c r="AU330" i="29"/>
  <c r="AV330" i="29"/>
  <c r="AW330" i="29"/>
  <c r="AX330" i="29"/>
  <c r="AY330" i="29"/>
  <c r="AZ330" i="29"/>
  <c r="BA330" i="29"/>
  <c r="BB330" i="29"/>
  <c r="BC330" i="29"/>
  <c r="BD330" i="29"/>
  <c r="AQ331" i="29"/>
  <c r="AR331" i="29"/>
  <c r="AS331" i="29"/>
  <c r="AT331" i="29"/>
  <c r="AU331" i="29"/>
  <c r="AV331" i="29"/>
  <c r="AW331" i="29"/>
  <c r="AX331" i="29"/>
  <c r="AY331" i="29"/>
  <c r="AZ331" i="29"/>
  <c r="BA331" i="29"/>
  <c r="BB331" i="29"/>
  <c r="BC331" i="29"/>
  <c r="BD331" i="29"/>
  <c r="AQ332" i="29"/>
  <c r="AR332" i="29"/>
  <c r="AS332" i="29"/>
  <c r="AT332" i="29"/>
  <c r="AU332" i="29"/>
  <c r="AV332" i="29"/>
  <c r="AW332" i="29"/>
  <c r="AX332" i="29"/>
  <c r="AY332" i="29"/>
  <c r="AZ332" i="29"/>
  <c r="BA332" i="29"/>
  <c r="BB332" i="29"/>
  <c r="BC332" i="29"/>
  <c r="BD332" i="29"/>
  <c r="AQ333" i="29"/>
  <c r="AR333" i="29"/>
  <c r="AS333" i="29"/>
  <c r="AT333" i="29"/>
  <c r="AU333" i="29"/>
  <c r="AV333" i="29"/>
  <c r="AW333" i="29"/>
  <c r="AX333" i="29"/>
  <c r="AY333" i="29"/>
  <c r="AZ333" i="29"/>
  <c r="BA333" i="29"/>
  <c r="BB333" i="29"/>
  <c r="BC333" i="29"/>
  <c r="BD333" i="29"/>
  <c r="AQ334" i="29"/>
  <c r="AR334" i="29"/>
  <c r="AS334" i="29"/>
  <c r="AT334" i="29"/>
  <c r="AU334" i="29"/>
  <c r="AV334" i="29"/>
  <c r="AW334" i="29"/>
  <c r="AX334" i="29"/>
  <c r="AY334" i="29"/>
  <c r="AZ334" i="29"/>
  <c r="BA334" i="29"/>
  <c r="BB334" i="29"/>
  <c r="BC334" i="29"/>
  <c r="BD334" i="29"/>
  <c r="AQ335" i="29"/>
  <c r="AR335" i="29"/>
  <c r="AS335" i="29"/>
  <c r="AT335" i="29"/>
  <c r="AU335" i="29"/>
  <c r="AV335" i="29"/>
  <c r="AW335" i="29"/>
  <c r="AX335" i="29"/>
  <c r="AY335" i="29"/>
  <c r="AZ335" i="29"/>
  <c r="BA335" i="29"/>
  <c r="BB335" i="29"/>
  <c r="BC335" i="29"/>
  <c r="BD335" i="29"/>
  <c r="AQ336" i="29"/>
  <c r="AR336" i="29"/>
  <c r="AS336" i="29"/>
  <c r="AT336" i="29"/>
  <c r="AU336" i="29"/>
  <c r="AV336" i="29"/>
  <c r="AW336" i="29"/>
  <c r="AX336" i="29"/>
  <c r="AY336" i="29"/>
  <c r="AZ336" i="29"/>
  <c r="BA336" i="29"/>
  <c r="BB336" i="29"/>
  <c r="BC336" i="29"/>
  <c r="BD336" i="29"/>
  <c r="AQ337" i="29"/>
  <c r="AR337" i="29"/>
  <c r="AS337" i="29"/>
  <c r="AT337" i="29"/>
  <c r="AU337" i="29"/>
  <c r="AV337" i="29"/>
  <c r="AW337" i="29"/>
  <c r="AX337" i="29"/>
  <c r="AY337" i="29"/>
  <c r="AZ337" i="29"/>
  <c r="BA337" i="29"/>
  <c r="BB337" i="29"/>
  <c r="BC337" i="29"/>
  <c r="BD337" i="29"/>
  <c r="AQ338" i="29"/>
  <c r="AR338" i="29"/>
  <c r="AS338" i="29"/>
  <c r="AT338" i="29"/>
  <c r="AU338" i="29"/>
  <c r="AV338" i="29"/>
  <c r="AW338" i="29"/>
  <c r="AX338" i="29"/>
  <c r="AY338" i="29"/>
  <c r="AZ338" i="29"/>
  <c r="BA338" i="29"/>
  <c r="BB338" i="29"/>
  <c r="BC338" i="29"/>
  <c r="BD338" i="29"/>
  <c r="AQ339" i="29"/>
  <c r="AR339" i="29"/>
  <c r="AS339" i="29"/>
  <c r="AT339" i="29"/>
  <c r="AU339" i="29"/>
  <c r="AV339" i="29"/>
  <c r="AW339" i="29"/>
  <c r="AX339" i="29"/>
  <c r="AY339" i="29"/>
  <c r="AZ339" i="29"/>
  <c r="BA339" i="29"/>
  <c r="BB339" i="29"/>
  <c r="BC339" i="29"/>
  <c r="BD339" i="29"/>
  <c r="AQ340" i="29"/>
  <c r="AR340" i="29"/>
  <c r="AS340" i="29"/>
  <c r="AT340" i="29"/>
  <c r="AU340" i="29"/>
  <c r="AV340" i="29"/>
  <c r="AW340" i="29"/>
  <c r="AX340" i="29"/>
  <c r="AY340" i="29"/>
  <c r="AZ340" i="29"/>
  <c r="BA340" i="29"/>
  <c r="BB340" i="29"/>
  <c r="BC340" i="29"/>
  <c r="BD340" i="29"/>
  <c r="AQ341" i="29"/>
  <c r="AR341" i="29"/>
  <c r="AS341" i="29"/>
  <c r="AT341" i="29"/>
  <c r="AU341" i="29"/>
  <c r="AV341" i="29"/>
  <c r="AW341" i="29"/>
  <c r="AX341" i="29"/>
  <c r="AY341" i="29"/>
  <c r="AZ341" i="29"/>
  <c r="BA341" i="29"/>
  <c r="BB341" i="29"/>
  <c r="BC341" i="29"/>
  <c r="BD341" i="29"/>
  <c r="AQ342" i="29"/>
  <c r="AR342" i="29"/>
  <c r="AS342" i="29"/>
  <c r="AT342" i="29"/>
  <c r="AU342" i="29"/>
  <c r="AV342" i="29"/>
  <c r="AW342" i="29"/>
  <c r="AX342" i="29"/>
  <c r="AY342" i="29"/>
  <c r="AZ342" i="29"/>
  <c r="BA342" i="29"/>
  <c r="BB342" i="29"/>
  <c r="BC342" i="29"/>
  <c r="BD342" i="29"/>
  <c r="AQ343" i="29"/>
  <c r="AR343" i="29"/>
  <c r="AS343" i="29"/>
  <c r="AT343" i="29"/>
  <c r="AU343" i="29"/>
  <c r="AV343" i="29"/>
  <c r="AW343" i="29"/>
  <c r="AX343" i="29"/>
  <c r="AY343" i="29"/>
  <c r="AZ343" i="29"/>
  <c r="BA343" i="29"/>
  <c r="BB343" i="29"/>
  <c r="BC343" i="29"/>
  <c r="BD343" i="29"/>
  <c r="AQ344" i="29"/>
  <c r="AR344" i="29"/>
  <c r="AS344" i="29"/>
  <c r="AT344" i="29"/>
  <c r="AU344" i="29"/>
  <c r="AV344" i="29"/>
  <c r="AW344" i="29"/>
  <c r="AX344" i="29"/>
  <c r="AY344" i="29"/>
  <c r="AZ344" i="29"/>
  <c r="BA344" i="29"/>
  <c r="BB344" i="29"/>
  <c r="BC344" i="29"/>
  <c r="BD344" i="29"/>
  <c r="AQ345" i="29"/>
  <c r="AR345" i="29"/>
  <c r="AS345" i="29"/>
  <c r="AT345" i="29"/>
  <c r="AU345" i="29"/>
  <c r="AV345" i="29"/>
  <c r="AW345" i="29"/>
  <c r="AX345" i="29"/>
  <c r="AY345" i="29"/>
  <c r="AZ345" i="29"/>
  <c r="BA345" i="29"/>
  <c r="BB345" i="29"/>
  <c r="BC345" i="29"/>
  <c r="BD345" i="29"/>
  <c r="AQ346" i="29"/>
  <c r="AR346" i="29"/>
  <c r="AS346" i="29"/>
  <c r="AT346" i="29"/>
  <c r="AU346" i="29"/>
  <c r="AV346" i="29"/>
  <c r="AW346" i="29"/>
  <c r="AX346" i="29"/>
  <c r="AY346" i="29"/>
  <c r="AZ346" i="29"/>
  <c r="BA346" i="29"/>
  <c r="BB346" i="29"/>
  <c r="BC346" i="29"/>
  <c r="BD346" i="29"/>
  <c r="AQ347" i="29"/>
  <c r="AR347" i="29"/>
  <c r="AS347" i="29"/>
  <c r="AT347" i="29"/>
  <c r="AU347" i="29"/>
  <c r="AV347" i="29"/>
  <c r="AW347" i="29"/>
  <c r="AX347" i="29"/>
  <c r="AY347" i="29"/>
  <c r="AZ347" i="29"/>
  <c r="BA347" i="29"/>
  <c r="BB347" i="29"/>
  <c r="BC347" i="29"/>
  <c r="BD347" i="29"/>
  <c r="AQ348" i="29"/>
  <c r="AR348" i="29"/>
  <c r="AS348" i="29"/>
  <c r="AT348" i="29"/>
  <c r="AU348" i="29"/>
  <c r="AV348" i="29"/>
  <c r="AW348" i="29"/>
  <c r="AX348" i="29"/>
  <c r="AY348" i="29"/>
  <c r="AZ348" i="29"/>
  <c r="BA348" i="29"/>
  <c r="BB348" i="29"/>
  <c r="BC348" i="29"/>
  <c r="BD348" i="29"/>
  <c r="AQ349" i="29"/>
  <c r="AR349" i="29"/>
  <c r="AS349" i="29"/>
  <c r="AT349" i="29"/>
  <c r="AU349" i="29"/>
  <c r="AV349" i="29"/>
  <c r="AW349" i="29"/>
  <c r="AX349" i="29"/>
  <c r="AY349" i="29"/>
  <c r="AZ349" i="29"/>
  <c r="BA349" i="29"/>
  <c r="BB349" i="29"/>
  <c r="BC349" i="29"/>
  <c r="BD349" i="29"/>
  <c r="AQ350" i="29"/>
  <c r="AR350" i="29"/>
  <c r="AS350" i="29"/>
  <c r="AT350" i="29"/>
  <c r="AU350" i="29"/>
  <c r="AV350" i="29"/>
  <c r="AW350" i="29"/>
  <c r="AX350" i="29"/>
  <c r="AY350" i="29"/>
  <c r="AZ350" i="29"/>
  <c r="BA350" i="29"/>
  <c r="BB350" i="29"/>
  <c r="BC350" i="29"/>
  <c r="BD350" i="29"/>
  <c r="AQ351" i="29"/>
  <c r="AR351" i="29"/>
  <c r="AS351" i="29"/>
  <c r="AT351" i="29"/>
  <c r="AU351" i="29"/>
  <c r="AV351" i="29"/>
  <c r="AW351" i="29"/>
  <c r="AX351" i="29"/>
  <c r="AY351" i="29"/>
  <c r="AZ351" i="29"/>
  <c r="BA351" i="29"/>
  <c r="BB351" i="29"/>
  <c r="BC351" i="29"/>
  <c r="BD351" i="29"/>
  <c r="AQ352" i="29"/>
  <c r="AR352" i="29"/>
  <c r="AS352" i="29"/>
  <c r="AT352" i="29"/>
  <c r="AU352" i="29"/>
  <c r="AV352" i="29"/>
  <c r="AW352" i="29"/>
  <c r="AX352" i="29"/>
  <c r="AY352" i="29"/>
  <c r="AZ352" i="29"/>
  <c r="BA352" i="29"/>
  <c r="BB352" i="29"/>
  <c r="BC352" i="29"/>
  <c r="BD352" i="29"/>
  <c r="AQ353" i="29"/>
  <c r="AR353" i="29"/>
  <c r="AS353" i="29"/>
  <c r="AT353" i="29"/>
  <c r="AU353" i="29"/>
  <c r="AV353" i="29"/>
  <c r="AW353" i="29"/>
  <c r="AX353" i="29"/>
  <c r="AY353" i="29"/>
  <c r="AZ353" i="29"/>
  <c r="BA353" i="29"/>
  <c r="BB353" i="29"/>
  <c r="BC353" i="29"/>
  <c r="BD353" i="29"/>
  <c r="AQ354" i="29"/>
  <c r="AR354" i="29"/>
  <c r="AS354" i="29"/>
  <c r="AT354" i="29"/>
  <c r="AU354" i="29"/>
  <c r="AV354" i="29"/>
  <c r="AW354" i="29"/>
  <c r="AX354" i="29"/>
  <c r="AY354" i="29"/>
  <c r="AZ354" i="29"/>
  <c r="BA354" i="29"/>
  <c r="BB354" i="29"/>
  <c r="BC354" i="29"/>
  <c r="BD354" i="29"/>
  <c r="AQ355" i="29"/>
  <c r="AR355" i="29"/>
  <c r="AS355" i="29"/>
  <c r="AT355" i="29"/>
  <c r="AU355" i="29"/>
  <c r="AV355" i="29"/>
  <c r="AW355" i="29"/>
  <c r="AX355" i="29"/>
  <c r="AY355" i="29"/>
  <c r="AZ355" i="29"/>
  <c r="BA355" i="29"/>
  <c r="BB355" i="29"/>
  <c r="BC355" i="29"/>
  <c r="BD355" i="29"/>
  <c r="AQ356" i="29"/>
  <c r="AR356" i="29"/>
  <c r="AS356" i="29"/>
  <c r="AT356" i="29"/>
  <c r="AU356" i="29"/>
  <c r="AV356" i="29"/>
  <c r="AW356" i="29"/>
  <c r="AX356" i="29"/>
  <c r="AY356" i="29"/>
  <c r="AZ356" i="29"/>
  <c r="BA356" i="29"/>
  <c r="BB356" i="29"/>
  <c r="BC356" i="29"/>
  <c r="BD356" i="29"/>
  <c r="AQ357" i="29"/>
  <c r="AR357" i="29"/>
  <c r="AS357" i="29"/>
  <c r="AT357" i="29"/>
  <c r="AU357" i="29"/>
  <c r="AV357" i="29"/>
  <c r="AW357" i="29"/>
  <c r="AX357" i="29"/>
  <c r="AY357" i="29"/>
  <c r="AZ357" i="29"/>
  <c r="BA357" i="29"/>
  <c r="BB357" i="29"/>
  <c r="BC357" i="29"/>
  <c r="BD357" i="29"/>
  <c r="AQ358" i="29"/>
  <c r="AR358" i="29"/>
  <c r="AS358" i="29"/>
  <c r="AT358" i="29"/>
  <c r="AU358" i="29"/>
  <c r="AV358" i="29"/>
  <c r="AW358" i="29"/>
  <c r="AX358" i="29"/>
  <c r="AY358" i="29"/>
  <c r="AZ358" i="29"/>
  <c r="BA358" i="29"/>
  <c r="BB358" i="29"/>
  <c r="BC358" i="29"/>
  <c r="BD358" i="29"/>
  <c r="AQ359" i="29"/>
  <c r="AR359" i="29"/>
  <c r="AS359" i="29"/>
  <c r="AT359" i="29"/>
  <c r="AU359" i="29"/>
  <c r="AV359" i="29"/>
  <c r="AW359" i="29"/>
  <c r="AX359" i="29"/>
  <c r="AY359" i="29"/>
  <c r="AZ359" i="29"/>
  <c r="BA359" i="29"/>
  <c r="BB359" i="29"/>
  <c r="BC359" i="29"/>
  <c r="BD359" i="29"/>
  <c r="AQ360" i="29"/>
  <c r="AR360" i="29"/>
  <c r="AS360" i="29"/>
  <c r="AT360" i="29"/>
  <c r="AU360" i="29"/>
  <c r="AV360" i="29"/>
  <c r="AW360" i="29"/>
  <c r="AX360" i="29"/>
  <c r="AY360" i="29"/>
  <c r="AZ360" i="29"/>
  <c r="BA360" i="29"/>
  <c r="BB360" i="29"/>
  <c r="BC360" i="29"/>
  <c r="BD360" i="29"/>
  <c r="AQ361" i="29"/>
  <c r="AR361" i="29"/>
  <c r="AS361" i="29"/>
  <c r="AT361" i="29"/>
  <c r="AU361" i="29"/>
  <c r="AV361" i="29"/>
  <c r="AW361" i="29"/>
  <c r="AX361" i="29"/>
  <c r="AY361" i="29"/>
  <c r="AZ361" i="29"/>
  <c r="BA361" i="29"/>
  <c r="BB361" i="29"/>
  <c r="BC361" i="29"/>
  <c r="BD361" i="29"/>
  <c r="AQ362" i="29"/>
  <c r="AR362" i="29"/>
  <c r="AS362" i="29"/>
  <c r="AT362" i="29"/>
  <c r="AU362" i="29"/>
  <c r="AV362" i="29"/>
  <c r="AW362" i="29"/>
  <c r="AX362" i="29"/>
  <c r="AY362" i="29"/>
  <c r="AZ362" i="29"/>
  <c r="BA362" i="29"/>
  <c r="BB362" i="29"/>
  <c r="BC362" i="29"/>
  <c r="BD362" i="29"/>
  <c r="AQ363" i="29"/>
  <c r="AR363" i="29"/>
  <c r="AS363" i="29"/>
  <c r="AT363" i="29"/>
  <c r="AU363" i="29"/>
  <c r="AV363" i="29"/>
  <c r="AW363" i="29"/>
  <c r="AX363" i="29"/>
  <c r="AY363" i="29"/>
  <c r="AZ363" i="29"/>
  <c r="BA363" i="29"/>
  <c r="BB363" i="29"/>
  <c r="BC363" i="29"/>
  <c r="BD363" i="29"/>
  <c r="AQ364" i="29"/>
  <c r="AR364" i="29"/>
  <c r="AS364" i="29"/>
  <c r="AT364" i="29"/>
  <c r="AU364" i="29"/>
  <c r="AV364" i="29"/>
  <c r="AW364" i="29"/>
  <c r="AX364" i="29"/>
  <c r="AY364" i="29"/>
  <c r="AZ364" i="29"/>
  <c r="BA364" i="29"/>
  <c r="BB364" i="29"/>
  <c r="BC364" i="29"/>
  <c r="BD364" i="29"/>
  <c r="AQ365" i="29"/>
  <c r="AR365" i="29"/>
  <c r="AS365" i="29"/>
  <c r="AT365" i="29"/>
  <c r="AU365" i="29"/>
  <c r="AV365" i="29"/>
  <c r="AW365" i="29"/>
  <c r="AX365" i="29"/>
  <c r="AY365" i="29"/>
  <c r="AZ365" i="29"/>
  <c r="BA365" i="29"/>
  <c r="BB365" i="29"/>
  <c r="BC365" i="29"/>
  <c r="BD365" i="29"/>
  <c r="AQ366" i="29"/>
  <c r="AR366" i="29"/>
  <c r="AS366" i="29"/>
  <c r="AT366" i="29"/>
  <c r="AU366" i="29"/>
  <c r="AV366" i="29"/>
  <c r="AW366" i="29"/>
  <c r="AX366" i="29"/>
  <c r="AY366" i="29"/>
  <c r="AZ366" i="29"/>
  <c r="BA366" i="29"/>
  <c r="BB366" i="29"/>
  <c r="BC366" i="29"/>
  <c r="BD366" i="29"/>
  <c r="AQ367" i="29"/>
  <c r="AR367" i="29"/>
  <c r="AS367" i="29"/>
  <c r="AT367" i="29"/>
  <c r="AU367" i="29"/>
  <c r="AV367" i="29"/>
  <c r="AW367" i="29"/>
  <c r="AX367" i="29"/>
  <c r="AY367" i="29"/>
  <c r="AZ367" i="29"/>
  <c r="BA367" i="29"/>
  <c r="BB367" i="29"/>
  <c r="BC367" i="29"/>
  <c r="BD367" i="29"/>
  <c r="AQ368" i="29"/>
  <c r="AR368" i="29"/>
  <c r="AS368" i="29"/>
  <c r="AT368" i="29"/>
  <c r="AU368" i="29"/>
  <c r="AV368" i="29"/>
  <c r="AW368" i="29"/>
  <c r="AX368" i="29"/>
  <c r="AY368" i="29"/>
  <c r="AZ368" i="29"/>
  <c r="BA368" i="29"/>
  <c r="BB368" i="29"/>
  <c r="BC368" i="29"/>
  <c r="BD368" i="29"/>
  <c r="AQ369" i="29"/>
  <c r="AR369" i="29"/>
  <c r="AS369" i="29"/>
  <c r="AT369" i="29"/>
  <c r="AU369" i="29"/>
  <c r="AV369" i="29"/>
  <c r="AW369" i="29"/>
  <c r="AX369" i="29"/>
  <c r="AY369" i="29"/>
  <c r="AZ369" i="29"/>
  <c r="BA369" i="29"/>
  <c r="BB369" i="29"/>
  <c r="BC369" i="29"/>
  <c r="BD369" i="29"/>
  <c r="AQ370" i="29"/>
  <c r="AR370" i="29"/>
  <c r="AS370" i="29"/>
  <c r="AT370" i="29"/>
  <c r="AU370" i="29"/>
  <c r="AV370" i="29"/>
  <c r="AW370" i="29"/>
  <c r="AX370" i="29"/>
  <c r="AY370" i="29"/>
  <c r="AZ370" i="29"/>
  <c r="BA370" i="29"/>
  <c r="BB370" i="29"/>
  <c r="BC370" i="29"/>
  <c r="BD370" i="29"/>
  <c r="AQ371" i="29"/>
  <c r="AR371" i="29"/>
  <c r="AS371" i="29"/>
  <c r="AT371" i="29"/>
  <c r="AU371" i="29"/>
  <c r="AV371" i="29"/>
  <c r="AW371" i="29"/>
  <c r="AX371" i="29"/>
  <c r="AY371" i="29"/>
  <c r="AZ371" i="29"/>
  <c r="BA371" i="29"/>
  <c r="BB371" i="29"/>
  <c r="BC371" i="29"/>
  <c r="BD371" i="29"/>
  <c r="AQ372" i="29"/>
  <c r="AR372" i="29"/>
  <c r="AS372" i="29"/>
  <c r="AT372" i="29"/>
  <c r="AU372" i="29"/>
  <c r="AV372" i="29"/>
  <c r="AW372" i="29"/>
  <c r="AX372" i="29"/>
  <c r="AY372" i="29"/>
  <c r="AZ372" i="29"/>
  <c r="BA372" i="29"/>
  <c r="BB372" i="29"/>
  <c r="BC372" i="29"/>
  <c r="BD372" i="29"/>
  <c r="AQ373" i="29"/>
  <c r="AR373" i="29"/>
  <c r="AS373" i="29"/>
  <c r="AT373" i="29"/>
  <c r="AU373" i="29"/>
  <c r="AV373" i="29"/>
  <c r="AW373" i="29"/>
  <c r="AX373" i="29"/>
  <c r="AY373" i="29"/>
  <c r="AZ373" i="29"/>
  <c r="BA373" i="29"/>
  <c r="BB373" i="29"/>
  <c r="BC373" i="29"/>
  <c r="BD373" i="29"/>
  <c r="AQ374" i="29"/>
  <c r="AR374" i="29"/>
  <c r="AS374" i="29"/>
  <c r="AT374" i="29"/>
  <c r="AU374" i="29"/>
  <c r="AV374" i="29"/>
  <c r="AW374" i="29"/>
  <c r="AX374" i="29"/>
  <c r="AY374" i="29"/>
  <c r="AZ374" i="29"/>
  <c r="BA374" i="29"/>
  <c r="BB374" i="29"/>
  <c r="BC374" i="29"/>
  <c r="BD374" i="29"/>
  <c r="AQ375" i="29"/>
  <c r="AR375" i="29"/>
  <c r="AS375" i="29"/>
  <c r="AT375" i="29"/>
  <c r="AU375" i="29"/>
  <c r="AV375" i="29"/>
  <c r="AW375" i="29"/>
  <c r="AX375" i="29"/>
  <c r="AY375" i="29"/>
  <c r="AZ375" i="29"/>
  <c r="BA375" i="29"/>
  <c r="BB375" i="29"/>
  <c r="BC375" i="29"/>
  <c r="BD375" i="29"/>
  <c r="AQ376" i="29"/>
  <c r="AR376" i="29"/>
  <c r="AS376" i="29"/>
  <c r="AT376" i="29"/>
  <c r="AU376" i="29"/>
  <c r="AV376" i="29"/>
  <c r="AW376" i="29"/>
  <c r="AX376" i="29"/>
  <c r="AY376" i="29"/>
  <c r="AZ376" i="29"/>
  <c r="BA376" i="29"/>
  <c r="BB376" i="29"/>
  <c r="BC376" i="29"/>
  <c r="BD376" i="29"/>
  <c r="AQ377" i="29"/>
  <c r="AR377" i="29"/>
  <c r="AS377" i="29"/>
  <c r="AT377" i="29"/>
  <c r="AU377" i="29"/>
  <c r="AV377" i="29"/>
  <c r="AW377" i="29"/>
  <c r="AX377" i="29"/>
  <c r="AY377" i="29"/>
  <c r="AZ377" i="29"/>
  <c r="BA377" i="29"/>
  <c r="BB377" i="29"/>
  <c r="BC377" i="29"/>
  <c r="BD377" i="29"/>
  <c r="AQ378" i="29"/>
  <c r="AR378" i="29"/>
  <c r="AS378" i="29"/>
  <c r="AT378" i="29"/>
  <c r="AU378" i="29"/>
  <c r="AV378" i="29"/>
  <c r="AW378" i="29"/>
  <c r="AX378" i="29"/>
  <c r="AY378" i="29"/>
  <c r="AZ378" i="29"/>
  <c r="BA378" i="29"/>
  <c r="BB378" i="29"/>
  <c r="BC378" i="29"/>
  <c r="BD378" i="29"/>
  <c r="AQ379" i="29"/>
  <c r="AR379" i="29"/>
  <c r="AS379" i="29"/>
  <c r="AT379" i="29"/>
  <c r="AU379" i="29"/>
  <c r="AV379" i="29"/>
  <c r="AW379" i="29"/>
  <c r="AX379" i="29"/>
  <c r="AY379" i="29"/>
  <c r="AZ379" i="29"/>
  <c r="BA379" i="29"/>
  <c r="BB379" i="29"/>
  <c r="BC379" i="29"/>
  <c r="BD379" i="29"/>
  <c r="AQ380" i="29"/>
  <c r="AR380" i="29"/>
  <c r="AS380" i="29"/>
  <c r="AT380" i="29"/>
  <c r="AU380" i="29"/>
  <c r="AV380" i="29"/>
  <c r="AW380" i="29"/>
  <c r="AX380" i="29"/>
  <c r="AY380" i="29"/>
  <c r="AZ380" i="29"/>
  <c r="BA380" i="29"/>
  <c r="BB380" i="29"/>
  <c r="BC380" i="29"/>
  <c r="BD380" i="29"/>
  <c r="AQ381" i="29"/>
  <c r="AR381" i="29"/>
  <c r="AS381" i="29"/>
  <c r="AT381" i="29"/>
  <c r="AU381" i="29"/>
  <c r="AV381" i="29"/>
  <c r="AW381" i="29"/>
  <c r="AX381" i="29"/>
  <c r="AY381" i="29"/>
  <c r="AZ381" i="29"/>
  <c r="BA381" i="29"/>
  <c r="BB381" i="29"/>
  <c r="BC381" i="29"/>
  <c r="BD381" i="29"/>
  <c r="AQ382" i="29"/>
  <c r="AR382" i="29"/>
  <c r="AS382" i="29"/>
  <c r="AT382" i="29"/>
  <c r="AU382" i="29"/>
  <c r="AV382" i="29"/>
  <c r="AW382" i="29"/>
  <c r="AX382" i="29"/>
  <c r="AY382" i="29"/>
  <c r="AZ382" i="29"/>
  <c r="BA382" i="29"/>
  <c r="BB382" i="29"/>
  <c r="BC382" i="29"/>
  <c r="BD382" i="29"/>
  <c r="AQ383" i="29"/>
  <c r="AR383" i="29"/>
  <c r="AS383" i="29"/>
  <c r="AT383" i="29"/>
  <c r="AU383" i="29"/>
  <c r="AV383" i="29"/>
  <c r="AW383" i="29"/>
  <c r="AX383" i="29"/>
  <c r="AY383" i="29"/>
  <c r="AZ383" i="29"/>
  <c r="BA383" i="29"/>
  <c r="BB383" i="29"/>
  <c r="BC383" i="29"/>
  <c r="BD383" i="29"/>
  <c r="AQ384" i="29"/>
  <c r="AR384" i="29"/>
  <c r="AS384" i="29"/>
  <c r="AT384" i="29"/>
  <c r="AU384" i="29"/>
  <c r="AV384" i="29"/>
  <c r="AW384" i="29"/>
  <c r="AX384" i="29"/>
  <c r="AY384" i="29"/>
  <c r="AZ384" i="29"/>
  <c r="BA384" i="29"/>
  <c r="BB384" i="29"/>
  <c r="BC384" i="29"/>
  <c r="BD384" i="29"/>
  <c r="AQ385" i="29"/>
  <c r="AR385" i="29"/>
  <c r="AS385" i="29"/>
  <c r="AT385" i="29"/>
  <c r="AU385" i="29"/>
  <c r="AV385" i="29"/>
  <c r="AW385" i="29"/>
  <c r="AX385" i="29"/>
  <c r="AY385" i="29"/>
  <c r="AZ385" i="29"/>
  <c r="BA385" i="29"/>
  <c r="BB385" i="29"/>
  <c r="BC385" i="29"/>
  <c r="BD385" i="29"/>
  <c r="AQ386" i="29"/>
  <c r="AR386" i="29"/>
  <c r="AS386" i="29"/>
  <c r="AT386" i="29"/>
  <c r="AU386" i="29"/>
  <c r="AV386" i="29"/>
  <c r="AW386" i="29"/>
  <c r="AX386" i="29"/>
  <c r="AY386" i="29"/>
  <c r="AZ386" i="29"/>
  <c r="BA386" i="29"/>
  <c r="BB386" i="29"/>
  <c r="BC386" i="29"/>
  <c r="BD386" i="29"/>
  <c r="AQ387" i="29"/>
  <c r="AR387" i="29"/>
  <c r="AS387" i="29"/>
  <c r="AT387" i="29"/>
  <c r="AU387" i="29"/>
  <c r="AV387" i="29"/>
  <c r="AW387" i="29"/>
  <c r="AX387" i="29"/>
  <c r="AY387" i="29"/>
  <c r="AZ387" i="29"/>
  <c r="BA387" i="29"/>
  <c r="BB387" i="29"/>
  <c r="BC387" i="29"/>
  <c r="BD387" i="29"/>
  <c r="AQ388" i="29"/>
  <c r="AR388" i="29"/>
  <c r="AS388" i="29"/>
  <c r="AT388" i="29"/>
  <c r="AU388" i="29"/>
  <c r="AV388" i="29"/>
  <c r="AW388" i="29"/>
  <c r="AX388" i="29"/>
  <c r="AY388" i="29"/>
  <c r="AZ388" i="29"/>
  <c r="BA388" i="29"/>
  <c r="BB388" i="29"/>
  <c r="BC388" i="29"/>
  <c r="BD388" i="29"/>
  <c r="AQ389" i="29"/>
  <c r="AR389" i="29"/>
  <c r="AS389" i="29"/>
  <c r="AT389" i="29"/>
  <c r="AU389" i="29"/>
  <c r="AV389" i="29"/>
  <c r="AW389" i="29"/>
  <c r="AX389" i="29"/>
  <c r="AY389" i="29"/>
  <c r="AZ389" i="29"/>
  <c r="BA389" i="29"/>
  <c r="BB389" i="29"/>
  <c r="BC389" i="29"/>
  <c r="BD389" i="29"/>
  <c r="AQ390" i="29"/>
  <c r="AR390" i="29"/>
  <c r="AS390" i="29"/>
  <c r="AT390" i="29"/>
  <c r="AU390" i="29"/>
  <c r="AV390" i="29"/>
  <c r="AW390" i="29"/>
  <c r="AX390" i="29"/>
  <c r="AY390" i="29"/>
  <c r="AZ390" i="29"/>
  <c r="BA390" i="29"/>
  <c r="BB390" i="29"/>
  <c r="BC390" i="29"/>
  <c r="BD390" i="29"/>
  <c r="AQ391" i="29"/>
  <c r="AR391" i="29"/>
  <c r="AS391" i="29"/>
  <c r="AT391" i="29"/>
  <c r="AU391" i="29"/>
  <c r="AV391" i="29"/>
  <c r="AW391" i="29"/>
  <c r="AX391" i="29"/>
  <c r="AY391" i="29"/>
  <c r="AZ391" i="29"/>
  <c r="BA391" i="29"/>
  <c r="BB391" i="29"/>
  <c r="BC391" i="29"/>
  <c r="BD391" i="29"/>
  <c r="AQ392" i="29"/>
  <c r="AR392" i="29"/>
  <c r="AS392" i="29"/>
  <c r="AT392" i="29"/>
  <c r="AU392" i="29"/>
  <c r="AV392" i="29"/>
  <c r="AW392" i="29"/>
  <c r="AX392" i="29"/>
  <c r="AY392" i="29"/>
  <c r="AZ392" i="29"/>
  <c r="BA392" i="29"/>
  <c r="BB392" i="29"/>
  <c r="BC392" i="29"/>
  <c r="BD392" i="29"/>
  <c r="AQ393" i="29"/>
  <c r="AR393" i="29"/>
  <c r="AS393" i="29"/>
  <c r="AT393" i="29"/>
  <c r="AU393" i="29"/>
  <c r="AV393" i="29"/>
  <c r="AW393" i="29"/>
  <c r="AX393" i="29"/>
  <c r="AY393" i="29"/>
  <c r="AZ393" i="29"/>
  <c r="BA393" i="29"/>
  <c r="BB393" i="29"/>
  <c r="BC393" i="29"/>
  <c r="BD393" i="29"/>
  <c r="AQ394" i="29"/>
  <c r="AR394" i="29"/>
  <c r="AS394" i="29"/>
  <c r="AT394" i="29"/>
  <c r="AU394" i="29"/>
  <c r="AV394" i="29"/>
  <c r="AW394" i="29"/>
  <c r="AX394" i="29"/>
  <c r="AY394" i="29"/>
  <c r="AZ394" i="29"/>
  <c r="BA394" i="29"/>
  <c r="BB394" i="29"/>
  <c r="BC394" i="29"/>
  <c r="BD394" i="29"/>
  <c r="AQ395" i="29"/>
  <c r="AR395" i="29"/>
  <c r="AS395" i="29"/>
  <c r="AT395" i="29"/>
  <c r="AU395" i="29"/>
  <c r="AV395" i="29"/>
  <c r="AW395" i="29"/>
  <c r="AX395" i="29"/>
  <c r="AY395" i="29"/>
  <c r="AZ395" i="29"/>
  <c r="BA395" i="29"/>
  <c r="BB395" i="29"/>
  <c r="BC395" i="29"/>
  <c r="BD395" i="29"/>
  <c r="AQ396" i="29"/>
  <c r="AR396" i="29"/>
  <c r="AS396" i="29"/>
  <c r="AT396" i="29"/>
  <c r="AU396" i="29"/>
  <c r="AV396" i="29"/>
  <c r="AW396" i="29"/>
  <c r="AX396" i="29"/>
  <c r="AY396" i="29"/>
  <c r="AZ396" i="29"/>
  <c r="BA396" i="29"/>
  <c r="BB396" i="29"/>
  <c r="BC396" i="29"/>
  <c r="BD396" i="29"/>
  <c r="AQ397" i="29"/>
  <c r="AR397" i="29"/>
  <c r="AS397" i="29"/>
  <c r="AT397" i="29"/>
  <c r="AU397" i="29"/>
  <c r="AV397" i="29"/>
  <c r="AW397" i="29"/>
  <c r="AX397" i="29"/>
  <c r="AY397" i="29"/>
  <c r="AZ397" i="29"/>
  <c r="BA397" i="29"/>
  <c r="BB397" i="29"/>
  <c r="BC397" i="29"/>
  <c r="BD397" i="29"/>
  <c r="AQ398" i="29"/>
  <c r="AR398" i="29"/>
  <c r="AS398" i="29"/>
  <c r="AT398" i="29"/>
  <c r="AU398" i="29"/>
  <c r="AV398" i="29"/>
  <c r="AW398" i="29"/>
  <c r="AX398" i="29"/>
  <c r="AY398" i="29"/>
  <c r="AZ398" i="29"/>
  <c r="BA398" i="29"/>
  <c r="BB398" i="29"/>
  <c r="BC398" i="29"/>
  <c r="BD398" i="29"/>
  <c r="AQ399" i="29"/>
  <c r="AR399" i="29"/>
  <c r="AS399" i="29"/>
  <c r="AT399" i="29"/>
  <c r="AU399" i="29"/>
  <c r="AV399" i="29"/>
  <c r="AW399" i="29"/>
  <c r="AX399" i="29"/>
  <c r="AY399" i="29"/>
  <c r="AZ399" i="29"/>
  <c r="BA399" i="29"/>
  <c r="BB399" i="29"/>
  <c r="BC399" i="29"/>
  <c r="BD399" i="29"/>
  <c r="AQ400" i="29"/>
  <c r="AR400" i="29"/>
  <c r="AS400" i="29"/>
  <c r="AT400" i="29"/>
  <c r="AU400" i="29"/>
  <c r="AV400" i="29"/>
  <c r="AW400" i="29"/>
  <c r="AX400" i="29"/>
  <c r="AY400" i="29"/>
  <c r="AZ400" i="29"/>
  <c r="BA400" i="29"/>
  <c r="BB400" i="29"/>
  <c r="BC400" i="29"/>
  <c r="BD400" i="29"/>
  <c r="AQ401" i="29"/>
  <c r="AR401" i="29"/>
  <c r="AS401" i="29"/>
  <c r="AT401" i="29"/>
  <c r="AU401" i="29"/>
  <c r="AV401" i="29"/>
  <c r="AW401" i="29"/>
  <c r="AX401" i="29"/>
  <c r="AY401" i="29"/>
  <c r="AZ401" i="29"/>
  <c r="BA401" i="29"/>
  <c r="BB401" i="29"/>
  <c r="BC401" i="29"/>
  <c r="BD401" i="29"/>
  <c r="AQ402" i="29"/>
  <c r="AR402" i="29"/>
  <c r="AS402" i="29"/>
  <c r="AT402" i="29"/>
  <c r="AU402" i="29"/>
  <c r="AV402" i="29"/>
  <c r="AW402" i="29"/>
  <c r="AX402" i="29"/>
  <c r="AY402" i="29"/>
  <c r="AZ402" i="29"/>
  <c r="BA402" i="29"/>
  <c r="BB402" i="29"/>
  <c r="BC402" i="29"/>
  <c r="BD402" i="29"/>
  <c r="AQ403" i="29"/>
  <c r="AR403" i="29"/>
  <c r="AS403" i="29"/>
  <c r="AT403" i="29"/>
  <c r="AU403" i="29"/>
  <c r="AV403" i="29"/>
  <c r="AW403" i="29"/>
  <c r="AX403" i="29"/>
  <c r="AY403" i="29"/>
  <c r="AZ403" i="29"/>
  <c r="BA403" i="29"/>
  <c r="BB403" i="29"/>
  <c r="BC403" i="29"/>
  <c r="BD403" i="29"/>
  <c r="AQ404" i="29"/>
  <c r="AR404" i="29"/>
  <c r="AS404" i="29"/>
  <c r="AT404" i="29"/>
  <c r="AU404" i="29"/>
  <c r="AV404" i="29"/>
  <c r="AW404" i="29"/>
  <c r="AX404" i="29"/>
  <c r="AY404" i="29"/>
  <c r="AZ404" i="29"/>
  <c r="BA404" i="29"/>
  <c r="BB404" i="29"/>
  <c r="BC404" i="29"/>
  <c r="BD404" i="29"/>
  <c r="AQ405" i="29"/>
  <c r="AR405" i="29"/>
  <c r="AS405" i="29"/>
  <c r="AT405" i="29"/>
  <c r="AU405" i="29"/>
  <c r="AV405" i="29"/>
  <c r="AW405" i="29"/>
  <c r="AX405" i="29"/>
  <c r="AY405" i="29"/>
  <c r="AZ405" i="29"/>
  <c r="BA405" i="29"/>
  <c r="BB405" i="29"/>
  <c r="BC405" i="29"/>
  <c r="BD405" i="29"/>
  <c r="AQ406" i="29"/>
  <c r="AR406" i="29"/>
  <c r="AS406" i="29"/>
  <c r="AT406" i="29"/>
  <c r="AU406" i="29"/>
  <c r="AV406" i="29"/>
  <c r="AW406" i="29"/>
  <c r="AX406" i="29"/>
  <c r="AY406" i="29"/>
  <c r="AZ406" i="29"/>
  <c r="BA406" i="29"/>
  <c r="BB406" i="29"/>
  <c r="BC406" i="29"/>
  <c r="BD406" i="29"/>
  <c r="AQ407" i="29"/>
  <c r="AR407" i="29"/>
  <c r="AS407" i="29"/>
  <c r="AT407" i="29"/>
  <c r="AU407" i="29"/>
  <c r="AV407" i="29"/>
  <c r="AW407" i="29"/>
  <c r="AX407" i="29"/>
  <c r="AY407" i="29"/>
  <c r="AZ407" i="29"/>
  <c r="BA407" i="29"/>
  <c r="BB407" i="29"/>
  <c r="BC407" i="29"/>
  <c r="BD407" i="29"/>
  <c r="AQ408" i="29"/>
  <c r="AR408" i="29"/>
  <c r="AS408" i="29"/>
  <c r="AT408" i="29"/>
  <c r="AU408" i="29"/>
  <c r="AV408" i="29"/>
  <c r="AW408" i="29"/>
  <c r="AX408" i="29"/>
  <c r="AY408" i="29"/>
  <c r="AZ408" i="29"/>
  <c r="BA408" i="29"/>
  <c r="BB408" i="29"/>
  <c r="BC408" i="29"/>
  <c r="BD408" i="29"/>
  <c r="AQ409" i="29"/>
  <c r="AR409" i="29"/>
  <c r="AS409" i="29"/>
  <c r="AT409" i="29"/>
  <c r="AU409" i="29"/>
  <c r="AV409" i="29"/>
  <c r="AW409" i="29"/>
  <c r="AX409" i="29"/>
  <c r="AY409" i="29"/>
  <c r="AZ409" i="29"/>
  <c r="BA409" i="29"/>
  <c r="BB409" i="29"/>
  <c r="BC409" i="29"/>
  <c r="BD409" i="29"/>
  <c r="AQ410" i="29"/>
  <c r="AR410" i="29"/>
  <c r="AS410" i="29"/>
  <c r="AT410" i="29"/>
  <c r="AU410" i="29"/>
  <c r="AV410" i="29"/>
  <c r="AW410" i="29"/>
  <c r="AX410" i="29"/>
  <c r="AY410" i="29"/>
  <c r="AZ410" i="29"/>
  <c r="BA410" i="29"/>
  <c r="BB410" i="29"/>
  <c r="BC410" i="29"/>
  <c r="BD410" i="29"/>
  <c r="AQ411" i="29"/>
  <c r="AR411" i="29"/>
  <c r="AS411" i="29"/>
  <c r="AT411" i="29"/>
  <c r="AU411" i="29"/>
  <c r="AV411" i="29"/>
  <c r="AW411" i="29"/>
  <c r="AX411" i="29"/>
  <c r="AY411" i="29"/>
  <c r="AZ411" i="29"/>
  <c r="BA411" i="29"/>
  <c r="BB411" i="29"/>
  <c r="BC411" i="29"/>
  <c r="BD411" i="29"/>
  <c r="AQ412" i="29"/>
  <c r="AR412" i="29"/>
  <c r="AS412" i="29"/>
  <c r="AT412" i="29"/>
  <c r="AU412" i="29"/>
  <c r="AV412" i="29"/>
  <c r="AW412" i="29"/>
  <c r="AX412" i="29"/>
  <c r="AY412" i="29"/>
  <c r="AZ412" i="29"/>
  <c r="BA412" i="29"/>
  <c r="BB412" i="29"/>
  <c r="BC412" i="29"/>
  <c r="BD412" i="29"/>
  <c r="AQ413" i="29"/>
  <c r="AR413" i="29"/>
  <c r="AS413" i="29"/>
  <c r="AT413" i="29"/>
  <c r="AU413" i="29"/>
  <c r="AV413" i="29"/>
  <c r="AW413" i="29"/>
  <c r="AX413" i="29"/>
  <c r="AY413" i="29"/>
  <c r="AZ413" i="29"/>
  <c r="BA413" i="29"/>
  <c r="BB413" i="29"/>
  <c r="BC413" i="29"/>
  <c r="BD413" i="29"/>
  <c r="AQ414" i="29"/>
  <c r="AR414" i="29"/>
  <c r="AS414" i="29"/>
  <c r="AT414" i="29"/>
  <c r="AU414" i="29"/>
  <c r="AV414" i="29"/>
  <c r="AW414" i="29"/>
  <c r="AX414" i="29"/>
  <c r="AY414" i="29"/>
  <c r="AZ414" i="29"/>
  <c r="BA414" i="29"/>
  <c r="BB414" i="29"/>
  <c r="BC414" i="29"/>
  <c r="BD414" i="29"/>
  <c r="AQ415" i="29"/>
  <c r="AR415" i="29"/>
  <c r="AS415" i="29"/>
  <c r="AT415" i="29"/>
  <c r="AU415" i="29"/>
  <c r="AV415" i="29"/>
  <c r="AW415" i="29"/>
  <c r="AX415" i="29"/>
  <c r="AY415" i="29"/>
  <c r="AZ415" i="29"/>
  <c r="BA415" i="29"/>
  <c r="BB415" i="29"/>
  <c r="BC415" i="29"/>
  <c r="BD415" i="29"/>
  <c r="AQ416" i="29"/>
  <c r="AR416" i="29"/>
  <c r="AS416" i="29"/>
  <c r="AT416" i="29"/>
  <c r="AU416" i="29"/>
  <c r="AV416" i="29"/>
  <c r="AW416" i="29"/>
  <c r="AX416" i="29"/>
  <c r="AY416" i="29"/>
  <c r="AZ416" i="29"/>
  <c r="BA416" i="29"/>
  <c r="BB416" i="29"/>
  <c r="BC416" i="29"/>
  <c r="BD416" i="29"/>
  <c r="AQ417" i="29"/>
  <c r="AR417" i="29"/>
  <c r="AS417" i="29"/>
  <c r="AT417" i="29"/>
  <c r="AU417" i="29"/>
  <c r="AV417" i="29"/>
  <c r="AW417" i="29"/>
  <c r="AX417" i="29"/>
  <c r="AY417" i="29"/>
  <c r="AZ417" i="29"/>
  <c r="BA417" i="29"/>
  <c r="BB417" i="29"/>
  <c r="BC417" i="29"/>
  <c r="BD417" i="29"/>
  <c r="AQ418" i="29"/>
  <c r="AR418" i="29"/>
  <c r="AS418" i="29"/>
  <c r="AT418" i="29"/>
  <c r="AU418" i="29"/>
  <c r="AV418" i="29"/>
  <c r="AW418" i="29"/>
  <c r="AX418" i="29"/>
  <c r="AY418" i="29"/>
  <c r="AZ418" i="29"/>
  <c r="BA418" i="29"/>
  <c r="BB418" i="29"/>
  <c r="BC418" i="29"/>
  <c r="BD418" i="29"/>
  <c r="AQ419" i="29"/>
  <c r="AR419" i="29"/>
  <c r="AS419" i="29"/>
  <c r="AT419" i="29"/>
  <c r="AU419" i="29"/>
  <c r="AV419" i="29"/>
  <c r="AW419" i="29"/>
  <c r="AX419" i="29"/>
  <c r="AY419" i="29"/>
  <c r="AZ419" i="29"/>
  <c r="BA419" i="29"/>
  <c r="BB419" i="29"/>
  <c r="BC419" i="29"/>
  <c r="BD419" i="29"/>
  <c r="AQ420" i="29"/>
  <c r="AR420" i="29"/>
  <c r="AS420" i="29"/>
  <c r="AT420" i="29"/>
  <c r="AU420" i="29"/>
  <c r="AV420" i="29"/>
  <c r="AW420" i="29"/>
  <c r="AX420" i="29"/>
  <c r="AY420" i="29"/>
  <c r="AZ420" i="29"/>
  <c r="BA420" i="29"/>
  <c r="BB420" i="29"/>
  <c r="BC420" i="29"/>
  <c r="BD420" i="29"/>
  <c r="AQ421" i="29"/>
  <c r="AR421" i="29"/>
  <c r="AS421" i="29"/>
  <c r="AT421" i="29"/>
  <c r="AU421" i="29"/>
  <c r="AV421" i="29"/>
  <c r="AW421" i="29"/>
  <c r="AX421" i="29"/>
  <c r="AY421" i="29"/>
  <c r="AZ421" i="29"/>
  <c r="BA421" i="29"/>
  <c r="BB421" i="29"/>
  <c r="BC421" i="29"/>
  <c r="BD421" i="29"/>
  <c r="AQ422" i="29"/>
  <c r="AR422" i="29"/>
  <c r="AS422" i="29"/>
  <c r="AT422" i="29"/>
  <c r="AU422" i="29"/>
  <c r="AV422" i="29"/>
  <c r="AW422" i="29"/>
  <c r="AX422" i="29"/>
  <c r="AY422" i="29"/>
  <c r="AZ422" i="29"/>
  <c r="BA422" i="29"/>
  <c r="BB422" i="29"/>
  <c r="BC422" i="29"/>
  <c r="BD422" i="29"/>
  <c r="AQ423" i="29"/>
  <c r="AR423" i="29"/>
  <c r="AS423" i="29"/>
  <c r="AT423" i="29"/>
  <c r="AU423" i="29"/>
  <c r="AV423" i="29"/>
  <c r="AW423" i="29"/>
  <c r="AX423" i="29"/>
  <c r="AY423" i="29"/>
  <c r="AZ423" i="29"/>
  <c r="BA423" i="29"/>
  <c r="BB423" i="29"/>
  <c r="BC423" i="29"/>
  <c r="BD423" i="29"/>
  <c r="AQ424" i="29"/>
  <c r="AR424" i="29"/>
  <c r="AS424" i="29"/>
  <c r="AT424" i="29"/>
  <c r="AU424" i="29"/>
  <c r="AV424" i="29"/>
  <c r="AW424" i="29"/>
  <c r="AX424" i="29"/>
  <c r="AY424" i="29"/>
  <c r="AZ424" i="29"/>
  <c r="BA424" i="29"/>
  <c r="BB424" i="29"/>
  <c r="BC424" i="29"/>
  <c r="BD424" i="29"/>
  <c r="AQ425" i="29"/>
  <c r="AR425" i="29"/>
  <c r="AS425" i="29"/>
  <c r="AT425" i="29"/>
  <c r="AU425" i="29"/>
  <c r="AV425" i="29"/>
  <c r="AW425" i="29"/>
  <c r="AX425" i="29"/>
  <c r="AY425" i="29"/>
  <c r="AZ425" i="29"/>
  <c r="BA425" i="29"/>
  <c r="BB425" i="29"/>
  <c r="BC425" i="29"/>
  <c r="BD425" i="29"/>
  <c r="AQ426" i="29"/>
  <c r="AR426" i="29"/>
  <c r="AS426" i="29"/>
  <c r="AT426" i="29"/>
  <c r="AU426" i="29"/>
  <c r="AV426" i="29"/>
  <c r="AW426" i="29"/>
  <c r="AX426" i="29"/>
  <c r="AY426" i="29"/>
  <c r="AZ426" i="29"/>
  <c r="BA426" i="29"/>
  <c r="BB426" i="29"/>
  <c r="BC426" i="29"/>
  <c r="BD426" i="29"/>
  <c r="AQ427" i="29"/>
  <c r="AR427" i="29"/>
  <c r="AS427" i="29"/>
  <c r="AT427" i="29"/>
  <c r="AU427" i="29"/>
  <c r="AV427" i="29"/>
  <c r="AW427" i="29"/>
  <c r="AX427" i="29"/>
  <c r="AY427" i="29"/>
  <c r="AZ427" i="29"/>
  <c r="BA427" i="29"/>
  <c r="BB427" i="29"/>
  <c r="BC427" i="29"/>
  <c r="BD427" i="29"/>
  <c r="AQ428" i="29"/>
  <c r="AR428" i="29"/>
  <c r="AS428" i="29"/>
  <c r="AT428" i="29"/>
  <c r="AU428" i="29"/>
  <c r="AV428" i="29"/>
  <c r="AW428" i="29"/>
  <c r="AX428" i="29"/>
  <c r="AY428" i="29"/>
  <c r="AZ428" i="29"/>
  <c r="BA428" i="29"/>
  <c r="BB428" i="29"/>
  <c r="BC428" i="29"/>
  <c r="BD428" i="29"/>
  <c r="AQ429" i="29"/>
  <c r="AR429" i="29"/>
  <c r="AS429" i="29"/>
  <c r="AT429" i="29"/>
  <c r="AU429" i="29"/>
  <c r="AV429" i="29"/>
  <c r="AW429" i="29"/>
  <c r="AX429" i="29"/>
  <c r="AY429" i="29"/>
  <c r="AZ429" i="29"/>
  <c r="BA429" i="29"/>
  <c r="BB429" i="29"/>
  <c r="BC429" i="29"/>
  <c r="BD429" i="29"/>
  <c r="AQ430" i="29"/>
  <c r="AR430" i="29"/>
  <c r="AS430" i="29"/>
  <c r="AT430" i="29"/>
  <c r="AU430" i="29"/>
  <c r="AV430" i="29"/>
  <c r="AW430" i="29"/>
  <c r="AX430" i="29"/>
  <c r="AY430" i="29"/>
  <c r="AZ430" i="29"/>
  <c r="BA430" i="29"/>
  <c r="BB430" i="29"/>
  <c r="BC430" i="29"/>
  <c r="BD430" i="29"/>
  <c r="AQ431" i="29"/>
  <c r="AR431" i="29"/>
  <c r="AS431" i="29"/>
  <c r="AT431" i="29"/>
  <c r="AU431" i="29"/>
  <c r="AV431" i="29"/>
  <c r="AW431" i="29"/>
  <c r="AX431" i="29"/>
  <c r="AY431" i="29"/>
  <c r="AZ431" i="29"/>
  <c r="BA431" i="29"/>
  <c r="BB431" i="29"/>
  <c r="BC431" i="29"/>
  <c r="BD431" i="29"/>
  <c r="AQ432" i="29"/>
  <c r="AR432" i="29"/>
  <c r="AS432" i="29"/>
  <c r="AT432" i="29"/>
  <c r="AU432" i="29"/>
  <c r="AV432" i="29"/>
  <c r="AW432" i="29"/>
  <c r="AX432" i="29"/>
  <c r="AY432" i="29"/>
  <c r="AZ432" i="29"/>
  <c r="BA432" i="29"/>
  <c r="BB432" i="29"/>
  <c r="BC432" i="29"/>
  <c r="BD432" i="29"/>
  <c r="AQ433" i="29"/>
  <c r="AR433" i="29"/>
  <c r="AS433" i="29"/>
  <c r="AT433" i="29"/>
  <c r="AU433" i="29"/>
  <c r="AV433" i="29"/>
  <c r="AW433" i="29"/>
  <c r="AX433" i="29"/>
  <c r="AY433" i="29"/>
  <c r="AZ433" i="29"/>
  <c r="BA433" i="29"/>
  <c r="BB433" i="29"/>
  <c r="BC433" i="29"/>
  <c r="BD433" i="29"/>
  <c r="AQ434" i="29"/>
  <c r="AR434" i="29"/>
  <c r="AS434" i="29"/>
  <c r="AT434" i="29"/>
  <c r="AU434" i="29"/>
  <c r="AV434" i="29"/>
  <c r="AW434" i="29"/>
  <c r="AX434" i="29"/>
  <c r="AY434" i="29"/>
  <c r="AZ434" i="29"/>
  <c r="BA434" i="29"/>
  <c r="BB434" i="29"/>
  <c r="BC434" i="29"/>
  <c r="BD434" i="29"/>
  <c r="AQ435" i="29"/>
  <c r="AR435" i="29"/>
  <c r="AS435" i="29"/>
  <c r="AT435" i="29"/>
  <c r="AU435" i="29"/>
  <c r="AV435" i="29"/>
  <c r="AW435" i="29"/>
  <c r="AX435" i="29"/>
  <c r="AY435" i="29"/>
  <c r="AZ435" i="29"/>
  <c r="BA435" i="29"/>
  <c r="BB435" i="29"/>
  <c r="BC435" i="29"/>
  <c r="BD435" i="29"/>
  <c r="AQ436" i="29"/>
  <c r="AR436" i="29"/>
  <c r="AS436" i="29"/>
  <c r="AT436" i="29"/>
  <c r="AU436" i="29"/>
  <c r="AV436" i="29"/>
  <c r="AW436" i="29"/>
  <c r="AX436" i="29"/>
  <c r="AY436" i="29"/>
  <c r="AZ436" i="29"/>
  <c r="BA436" i="29"/>
  <c r="BB436" i="29"/>
  <c r="BC436" i="29"/>
  <c r="BD436" i="29"/>
  <c r="AQ437" i="29"/>
  <c r="AR437" i="29"/>
  <c r="AS437" i="29"/>
  <c r="AT437" i="29"/>
  <c r="AU437" i="29"/>
  <c r="AV437" i="29"/>
  <c r="AW437" i="29"/>
  <c r="AX437" i="29"/>
  <c r="AY437" i="29"/>
  <c r="AZ437" i="29"/>
  <c r="BA437" i="29"/>
  <c r="BB437" i="29"/>
  <c r="BC437" i="29"/>
  <c r="BD437" i="29"/>
  <c r="AQ438" i="29"/>
  <c r="AR438" i="29"/>
  <c r="AS438" i="29"/>
  <c r="AT438" i="29"/>
  <c r="AU438" i="29"/>
  <c r="AV438" i="29"/>
  <c r="AW438" i="29"/>
  <c r="AX438" i="29"/>
  <c r="AY438" i="29"/>
  <c r="AZ438" i="29"/>
  <c r="BA438" i="29"/>
  <c r="BB438" i="29"/>
  <c r="BC438" i="29"/>
  <c r="BD438" i="29"/>
  <c r="AQ439" i="29"/>
  <c r="AR439" i="29"/>
  <c r="AS439" i="29"/>
  <c r="AT439" i="29"/>
  <c r="AU439" i="29"/>
  <c r="AV439" i="29"/>
  <c r="AW439" i="29"/>
  <c r="AX439" i="29"/>
  <c r="AY439" i="29"/>
  <c r="AZ439" i="29"/>
  <c r="BA439" i="29"/>
  <c r="BB439" i="29"/>
  <c r="BC439" i="29"/>
  <c r="BD439" i="29"/>
  <c r="AQ440" i="29"/>
  <c r="AR440" i="29"/>
  <c r="AS440" i="29"/>
  <c r="AT440" i="29"/>
  <c r="AU440" i="29"/>
  <c r="AV440" i="29"/>
  <c r="AW440" i="29"/>
  <c r="AX440" i="29"/>
  <c r="AY440" i="29"/>
  <c r="AZ440" i="29"/>
  <c r="BA440" i="29"/>
  <c r="BB440" i="29"/>
  <c r="BC440" i="29"/>
  <c r="BD440" i="29"/>
  <c r="AQ441" i="29"/>
  <c r="AR441" i="29"/>
  <c r="AS441" i="29"/>
  <c r="AT441" i="29"/>
  <c r="AU441" i="29"/>
  <c r="AV441" i="29"/>
  <c r="AW441" i="29"/>
  <c r="AX441" i="29"/>
  <c r="AY441" i="29"/>
  <c r="AZ441" i="29"/>
  <c r="BA441" i="29"/>
  <c r="BB441" i="29"/>
  <c r="BC441" i="29"/>
  <c r="BD441" i="29"/>
  <c r="AQ442" i="29"/>
  <c r="AR442" i="29"/>
  <c r="AS442" i="29"/>
  <c r="AT442" i="29"/>
  <c r="AU442" i="29"/>
  <c r="AV442" i="29"/>
  <c r="AW442" i="29"/>
  <c r="AX442" i="29"/>
  <c r="AY442" i="29"/>
  <c r="AZ442" i="29"/>
  <c r="BA442" i="29"/>
  <c r="BB442" i="29"/>
  <c r="BC442" i="29"/>
  <c r="BD442" i="29"/>
  <c r="AQ443" i="29"/>
  <c r="AR443" i="29"/>
  <c r="AS443" i="29"/>
  <c r="AT443" i="29"/>
  <c r="AU443" i="29"/>
  <c r="AV443" i="29"/>
  <c r="AW443" i="29"/>
  <c r="AX443" i="29"/>
  <c r="AY443" i="29"/>
  <c r="AZ443" i="29"/>
  <c r="BA443" i="29"/>
  <c r="BB443" i="29"/>
  <c r="BC443" i="29"/>
  <c r="BD443" i="29"/>
  <c r="AQ444" i="29"/>
  <c r="AR444" i="29"/>
  <c r="AS444" i="29"/>
  <c r="AT444" i="29"/>
  <c r="AU444" i="29"/>
  <c r="AV444" i="29"/>
  <c r="AW444" i="29"/>
  <c r="AX444" i="29"/>
  <c r="AY444" i="29"/>
  <c r="AZ444" i="29"/>
  <c r="BA444" i="29"/>
  <c r="BB444" i="29"/>
  <c r="BC444" i="29"/>
  <c r="BD444" i="29"/>
  <c r="AQ445" i="29"/>
  <c r="AR445" i="29"/>
  <c r="AS445" i="29"/>
  <c r="AT445" i="29"/>
  <c r="AU445" i="29"/>
  <c r="AV445" i="29"/>
  <c r="AW445" i="29"/>
  <c r="AX445" i="29"/>
  <c r="AY445" i="29"/>
  <c r="AZ445" i="29"/>
  <c r="BA445" i="29"/>
  <c r="BB445" i="29"/>
  <c r="BC445" i="29"/>
  <c r="BD445" i="29"/>
  <c r="AQ446" i="29"/>
  <c r="AR446" i="29"/>
  <c r="AS446" i="29"/>
  <c r="AT446" i="29"/>
  <c r="AU446" i="29"/>
  <c r="AV446" i="29"/>
  <c r="AW446" i="29"/>
  <c r="AX446" i="29"/>
  <c r="AY446" i="29"/>
  <c r="AZ446" i="29"/>
  <c r="BA446" i="29"/>
  <c r="BB446" i="29"/>
  <c r="BC446" i="29"/>
  <c r="BD446" i="29"/>
  <c r="AQ447" i="29"/>
  <c r="AR447" i="29"/>
  <c r="AS447" i="29"/>
  <c r="AT447" i="29"/>
  <c r="AU447" i="29"/>
  <c r="AV447" i="29"/>
  <c r="AW447" i="29"/>
  <c r="AX447" i="29"/>
  <c r="AY447" i="29"/>
  <c r="AZ447" i="29"/>
  <c r="BA447" i="29"/>
  <c r="BB447" i="29"/>
  <c r="BC447" i="29"/>
  <c r="BD447" i="29"/>
  <c r="AQ448" i="29"/>
  <c r="AR448" i="29"/>
  <c r="AS448" i="29"/>
  <c r="AT448" i="29"/>
  <c r="AU448" i="29"/>
  <c r="AV448" i="29"/>
  <c r="AW448" i="29"/>
  <c r="AX448" i="29"/>
  <c r="AY448" i="29"/>
  <c r="AZ448" i="29"/>
  <c r="BA448" i="29"/>
  <c r="BB448" i="29"/>
  <c r="BC448" i="29"/>
  <c r="BD448" i="29"/>
  <c r="AQ449" i="29"/>
  <c r="AR449" i="29"/>
  <c r="AS449" i="29"/>
  <c r="AT449" i="29"/>
  <c r="AU449" i="29"/>
  <c r="AV449" i="29"/>
  <c r="AW449" i="29"/>
  <c r="AX449" i="29"/>
  <c r="AY449" i="29"/>
  <c r="AZ449" i="29"/>
  <c r="BA449" i="29"/>
  <c r="BB449" i="29"/>
  <c r="BC449" i="29"/>
  <c r="BD449" i="29"/>
  <c r="AQ450" i="29"/>
  <c r="AR450" i="29"/>
  <c r="AS450" i="29"/>
  <c r="AT450" i="29"/>
  <c r="AU450" i="29"/>
  <c r="AV450" i="29"/>
  <c r="AW450" i="29"/>
  <c r="AX450" i="29"/>
  <c r="AY450" i="29"/>
  <c r="AZ450" i="29"/>
  <c r="BA450" i="29"/>
  <c r="BB450" i="29"/>
  <c r="BC450" i="29"/>
  <c r="BD450" i="29"/>
  <c r="AQ451" i="29"/>
  <c r="AR451" i="29"/>
  <c r="AS451" i="29"/>
  <c r="AT451" i="29"/>
  <c r="AU451" i="29"/>
  <c r="AV451" i="29"/>
  <c r="AW451" i="29"/>
  <c r="AX451" i="29"/>
  <c r="AY451" i="29"/>
  <c r="AZ451" i="29"/>
  <c r="BA451" i="29"/>
  <c r="BB451" i="29"/>
  <c r="BC451" i="29"/>
  <c r="BD451" i="29"/>
  <c r="AQ452" i="29"/>
  <c r="AR452" i="29"/>
  <c r="AS452" i="29"/>
  <c r="AT452" i="29"/>
  <c r="AU452" i="29"/>
  <c r="AV452" i="29"/>
  <c r="AW452" i="29"/>
  <c r="AX452" i="29"/>
  <c r="AY452" i="29"/>
  <c r="AZ452" i="29"/>
  <c r="BA452" i="29"/>
  <c r="BB452" i="29"/>
  <c r="BC452" i="29"/>
  <c r="BD452" i="29"/>
  <c r="AQ453" i="29"/>
  <c r="AR453" i="29"/>
  <c r="AS453" i="29"/>
  <c r="AT453" i="29"/>
  <c r="AU453" i="29"/>
  <c r="AV453" i="29"/>
  <c r="AW453" i="29"/>
  <c r="AX453" i="29"/>
  <c r="AY453" i="29"/>
  <c r="AZ453" i="29"/>
  <c r="BA453" i="29"/>
  <c r="BB453" i="29"/>
  <c r="BC453" i="29"/>
  <c r="BD453" i="29"/>
  <c r="AR2" i="29"/>
  <c r="AS2" i="29"/>
  <c r="AT2" i="29"/>
  <c r="AU2" i="29"/>
  <c r="AV2" i="29"/>
  <c r="AW2" i="29"/>
  <c r="AX2" i="29"/>
  <c r="AY2" i="29"/>
  <c r="AZ2" i="29"/>
  <c r="BA2" i="29"/>
  <c r="BB2" i="29"/>
  <c r="BC2" i="29"/>
  <c r="BD2" i="29"/>
  <c r="BE2" i="29"/>
  <c r="BE454" i="29" s="1"/>
  <c r="AQ2" i="29"/>
  <c r="AQ454" i="29" l="1"/>
  <c r="BI436" i="29"/>
  <c r="BJ426" i="29"/>
  <c r="BJ408" i="29"/>
  <c r="BJ406" i="29"/>
  <c r="BJ404" i="29"/>
  <c r="BJ402" i="29"/>
  <c r="BJ400" i="29"/>
  <c r="BJ398" i="29"/>
  <c r="BJ325" i="29"/>
  <c r="BJ320" i="29"/>
  <c r="BJ318" i="29"/>
  <c r="BJ316" i="29"/>
  <c r="BJ314" i="29"/>
  <c r="BJ312" i="29"/>
  <c r="BJ310" i="29"/>
  <c r="BJ308" i="29"/>
  <c r="BJ306" i="29"/>
  <c r="BJ304" i="29"/>
  <c r="BJ303" i="29"/>
  <c r="BI302" i="29"/>
  <c r="BJ300" i="29"/>
  <c r="BJ298" i="29"/>
  <c r="BJ296" i="29"/>
  <c r="BJ294" i="29"/>
  <c r="BJ292" i="29"/>
  <c r="BJ279" i="29"/>
  <c r="BJ278" i="29"/>
  <c r="BJ277" i="29"/>
  <c r="BJ276" i="29"/>
  <c r="BJ273" i="29"/>
  <c r="BJ272" i="29"/>
  <c r="BJ271" i="29"/>
  <c r="BJ270" i="29"/>
  <c r="BJ269" i="29"/>
  <c r="BJ268" i="29"/>
  <c r="BJ267" i="29"/>
  <c r="BJ266" i="29"/>
  <c r="BJ265" i="29"/>
  <c r="BJ264" i="29"/>
  <c r="BJ263" i="29"/>
  <c r="BJ262" i="29"/>
  <c r="BJ261" i="29"/>
  <c r="BJ260" i="29"/>
  <c r="BJ259" i="29"/>
  <c r="BJ258" i="29"/>
  <c r="BJ256" i="29"/>
  <c r="BJ255" i="29"/>
  <c r="BJ196" i="29"/>
  <c r="BJ198" i="29"/>
  <c r="BJ123" i="29"/>
  <c r="BJ121" i="29"/>
  <c r="BJ119" i="29"/>
  <c r="BJ117" i="29"/>
  <c r="BJ115" i="29"/>
  <c r="BJ113" i="29"/>
  <c r="BJ111" i="29"/>
  <c r="BJ109" i="29"/>
  <c r="BJ107" i="29"/>
  <c r="BJ105" i="29"/>
  <c r="BJ103" i="29"/>
  <c r="BJ82" i="29"/>
  <c r="BJ80" i="29"/>
  <c r="BJ78" i="29"/>
  <c r="BJ55" i="29"/>
  <c r="BJ21" i="29"/>
  <c r="BJ15" i="29"/>
  <c r="BJ48" i="29"/>
  <c r="BQ49" i="29"/>
  <c r="BI49" i="29"/>
  <c r="BJ77" i="29"/>
  <c r="BJ81" i="29"/>
  <c r="BQ17" i="29"/>
  <c r="BI17" i="29"/>
  <c r="BJ74" i="29"/>
  <c r="BQ78" i="29"/>
  <c r="BQ82" i="29"/>
  <c r="BJ16" i="29"/>
  <c r="BI43" i="29"/>
  <c r="BQ43" i="29"/>
  <c r="BI46" i="29"/>
  <c r="BQ46" i="29"/>
  <c r="BI77" i="29"/>
  <c r="BQ77" i="29"/>
  <c r="BQ105" i="29"/>
  <c r="BQ109" i="29"/>
  <c r="BQ113" i="29"/>
  <c r="BQ117" i="29"/>
  <c r="BQ121" i="29"/>
  <c r="BQ128" i="29"/>
  <c r="BI128" i="29"/>
  <c r="BQ180" i="29"/>
  <c r="BI180" i="29"/>
  <c r="BI16" i="29"/>
  <c r="BQ16" i="29"/>
  <c r="BJ43" i="29"/>
  <c r="BJ46" i="29"/>
  <c r="BI78" i="29"/>
  <c r="BJ87" i="29"/>
  <c r="BJ88" i="29"/>
  <c r="BJ102" i="29"/>
  <c r="BJ106" i="29"/>
  <c r="BJ110" i="29"/>
  <c r="BJ114" i="29"/>
  <c r="BJ118" i="29"/>
  <c r="BJ122" i="29"/>
  <c r="BI102" i="29"/>
  <c r="BQ102" i="29"/>
  <c r="BI104" i="29"/>
  <c r="BQ104" i="29"/>
  <c r="BI106" i="29"/>
  <c r="BQ106" i="29"/>
  <c r="BI108" i="29"/>
  <c r="BQ108" i="29"/>
  <c r="BI110" i="29"/>
  <c r="BQ110" i="29"/>
  <c r="BI112" i="29"/>
  <c r="BQ112" i="29"/>
  <c r="BI114" i="29"/>
  <c r="BQ114" i="29"/>
  <c r="BI116" i="29"/>
  <c r="BQ116" i="29"/>
  <c r="BI118" i="29"/>
  <c r="BQ118" i="29"/>
  <c r="BI120" i="29"/>
  <c r="BQ120" i="29"/>
  <c r="BI122" i="29"/>
  <c r="BQ122" i="29"/>
  <c r="BI124" i="29"/>
  <c r="BQ124" i="29"/>
  <c r="BJ184" i="29"/>
  <c r="BJ254" i="29"/>
  <c r="BQ279" i="29"/>
  <c r="BQ258" i="29"/>
  <c r="BQ273" i="29"/>
  <c r="BI250" i="29"/>
  <c r="BQ250" i="29"/>
  <c r="BI251" i="29"/>
  <c r="BQ251" i="29"/>
  <c r="BI252" i="29"/>
  <c r="BQ252" i="29"/>
  <c r="BI253" i="29"/>
  <c r="BQ253" i="29"/>
  <c r="BI254" i="29"/>
  <c r="BQ254" i="29"/>
  <c r="BI257" i="29"/>
  <c r="BQ257" i="29"/>
  <c r="BI274" i="29"/>
  <c r="BQ274" i="29"/>
  <c r="BI275" i="29"/>
  <c r="BQ275" i="29"/>
  <c r="BI280" i="29"/>
  <c r="BQ280" i="29"/>
  <c r="BI281" i="29"/>
  <c r="BQ281" i="29"/>
  <c r="BI282" i="29"/>
  <c r="BQ282" i="29"/>
  <c r="BI283" i="29"/>
  <c r="BQ283" i="29"/>
  <c r="BI284" i="29"/>
  <c r="BQ284" i="29"/>
  <c r="BI290" i="29"/>
  <c r="BQ290" i="29"/>
  <c r="BI293" i="29"/>
  <c r="BQ293" i="29"/>
  <c r="BI297" i="29"/>
  <c r="BQ297" i="29"/>
  <c r="BI301" i="29"/>
  <c r="BQ301" i="29"/>
  <c r="BQ350" i="29"/>
  <c r="BI350" i="29"/>
  <c r="BJ350" i="29"/>
  <c r="BJ250" i="29"/>
  <c r="BJ251" i="29"/>
  <c r="BJ252" i="29"/>
  <c r="BJ253" i="29"/>
  <c r="BI256" i="29"/>
  <c r="BI258" i="29"/>
  <c r="BI259" i="29"/>
  <c r="BQ259" i="29"/>
  <c r="BI262" i="29"/>
  <c r="BQ262" i="29"/>
  <c r="BI264" i="29"/>
  <c r="BQ264" i="29"/>
  <c r="BI266" i="29"/>
  <c r="BQ266" i="29"/>
  <c r="BI268" i="29"/>
  <c r="BQ268" i="29"/>
  <c r="BI270" i="29"/>
  <c r="BQ270" i="29"/>
  <c r="BI272" i="29"/>
  <c r="BQ272" i="29"/>
  <c r="BJ274" i="29"/>
  <c r="BI277" i="29"/>
  <c r="BQ277" i="29"/>
  <c r="BJ280" i="29"/>
  <c r="BJ281" i="29"/>
  <c r="BJ282" i="29"/>
  <c r="BJ283" i="29"/>
  <c r="BJ284" i="29"/>
  <c r="BI292" i="29"/>
  <c r="BQ292" i="29"/>
  <c r="BJ293" i="29"/>
  <c r="BI294" i="29"/>
  <c r="BQ294" i="29"/>
  <c r="BJ295" i="29"/>
  <c r="BI296" i="29"/>
  <c r="BQ296" i="29"/>
  <c r="BJ297" i="29"/>
  <c r="BI298" i="29"/>
  <c r="BQ298" i="29"/>
  <c r="BJ299" i="29"/>
  <c r="BI300" i="29"/>
  <c r="BQ300" i="29"/>
  <c r="BJ301" i="29"/>
  <c r="BQ302" i="29"/>
  <c r="BI307" i="29"/>
  <c r="BQ307" i="29"/>
  <c r="BI311" i="29"/>
  <c r="BQ311" i="29"/>
  <c r="BI315" i="29"/>
  <c r="BQ315" i="29"/>
  <c r="BI317" i="29"/>
  <c r="BQ317" i="29"/>
  <c r="BI319" i="29"/>
  <c r="BQ319" i="29"/>
  <c r="BI321" i="29"/>
  <c r="BQ321" i="29"/>
  <c r="BQ397" i="29"/>
  <c r="BQ401" i="29"/>
  <c r="BQ405" i="29"/>
  <c r="BI325" i="29"/>
  <c r="BQ400" i="29"/>
  <c r="BQ404" i="29"/>
  <c r="BQ408" i="29"/>
  <c r="BJ399" i="29"/>
  <c r="BI400" i="29"/>
  <c r="BJ403" i="29"/>
  <c r="BI404" i="29"/>
  <c r="BJ407" i="29"/>
  <c r="BI408" i="29"/>
  <c r="BJ411" i="29"/>
  <c r="BQ411" i="29"/>
  <c r="BI411" i="29"/>
  <c r="BQ48" i="29"/>
  <c r="BI48" i="29"/>
  <c r="BJ49" i="29"/>
  <c r="BJ17" i="29"/>
  <c r="BQ18" i="29"/>
  <c r="BI18" i="29"/>
  <c r="BJ18" i="29"/>
  <c r="BJ62" i="29"/>
  <c r="BQ80" i="29"/>
  <c r="BJ195" i="29"/>
  <c r="BQ195" i="29"/>
  <c r="BI195" i="29"/>
  <c r="BI62" i="29"/>
  <c r="BQ62" i="29"/>
  <c r="BI74" i="29"/>
  <c r="BQ74" i="29"/>
  <c r="BI81" i="29"/>
  <c r="BQ81" i="29"/>
  <c r="BI87" i="29"/>
  <c r="BQ87" i="29"/>
  <c r="BI88" i="29"/>
  <c r="BQ88" i="29"/>
  <c r="BQ103" i="29"/>
  <c r="BQ107" i="29"/>
  <c r="BQ111" i="29"/>
  <c r="BQ115" i="29"/>
  <c r="BQ119" i="29"/>
  <c r="BQ123" i="29"/>
  <c r="BJ128" i="29"/>
  <c r="BJ180" i="29"/>
  <c r="BI15" i="29"/>
  <c r="BQ15" i="29"/>
  <c r="BI21" i="29"/>
  <c r="BQ21" i="29"/>
  <c r="BI55" i="29"/>
  <c r="BQ55" i="29"/>
  <c r="BI80" i="29"/>
  <c r="BI82" i="29"/>
  <c r="BJ104" i="29"/>
  <c r="BJ108" i="29"/>
  <c r="BJ112" i="29"/>
  <c r="BJ116" i="29"/>
  <c r="BJ120" i="29"/>
  <c r="BJ124" i="29"/>
  <c r="BI130" i="29"/>
  <c r="BQ130" i="29"/>
  <c r="BJ257" i="29"/>
  <c r="BI103" i="29"/>
  <c r="BI105" i="29"/>
  <c r="BI107" i="29"/>
  <c r="BI109" i="29"/>
  <c r="BI111" i="29"/>
  <c r="BI113" i="29"/>
  <c r="BI115" i="29"/>
  <c r="BI117" i="29"/>
  <c r="BI119" i="29"/>
  <c r="BI121" i="29"/>
  <c r="BI123" i="29"/>
  <c r="BJ130" i="29"/>
  <c r="BI184" i="29"/>
  <c r="BQ184" i="29"/>
  <c r="BQ256" i="29"/>
  <c r="BJ275" i="29"/>
  <c r="BQ339" i="29"/>
  <c r="BI339" i="29"/>
  <c r="BJ339" i="29"/>
  <c r="BQ348" i="29"/>
  <c r="BI348" i="29"/>
  <c r="BJ348" i="29"/>
  <c r="BI295" i="29"/>
  <c r="BQ295" i="29"/>
  <c r="BI299" i="29"/>
  <c r="BQ299" i="29"/>
  <c r="BJ326" i="29"/>
  <c r="BJ302" i="29"/>
  <c r="BI196" i="29"/>
  <c r="BQ196" i="29"/>
  <c r="BI198" i="29"/>
  <c r="BQ198" i="29"/>
  <c r="BI255" i="29"/>
  <c r="BQ255" i="29"/>
  <c r="BI260" i="29"/>
  <c r="BQ260" i="29"/>
  <c r="BI261" i="29"/>
  <c r="BQ261" i="29"/>
  <c r="BI263" i="29"/>
  <c r="BQ263" i="29"/>
  <c r="BI265" i="29"/>
  <c r="BQ265" i="29"/>
  <c r="BI267" i="29"/>
  <c r="BQ267" i="29"/>
  <c r="BI269" i="29"/>
  <c r="BQ269" i="29"/>
  <c r="BI271" i="29"/>
  <c r="BQ271" i="29"/>
  <c r="BI273" i="29"/>
  <c r="BI276" i="29"/>
  <c r="BQ276" i="29"/>
  <c r="BI278" i="29"/>
  <c r="BQ278" i="29"/>
  <c r="BI279" i="29"/>
  <c r="BJ290" i="29"/>
  <c r="BQ325" i="29"/>
  <c r="BJ349" i="29"/>
  <c r="BI305" i="29"/>
  <c r="BQ305" i="29"/>
  <c r="BI309" i="29"/>
  <c r="BQ309" i="29"/>
  <c r="BI313" i="29"/>
  <c r="BQ313" i="29"/>
  <c r="BI326" i="29"/>
  <c r="BQ326" i="29"/>
  <c r="BI349" i="29"/>
  <c r="BQ349" i="29"/>
  <c r="BQ399" i="29"/>
  <c r="BQ403" i="29"/>
  <c r="BQ407" i="29"/>
  <c r="BI303" i="29"/>
  <c r="BQ303" i="29"/>
  <c r="BI304" i="29"/>
  <c r="BQ304" i="29"/>
  <c r="BJ305" i="29"/>
  <c r="BI306" i="29"/>
  <c r="BQ306" i="29"/>
  <c r="BJ307" i="29"/>
  <c r="BI308" i="29"/>
  <c r="BQ308" i="29"/>
  <c r="BJ309" i="29"/>
  <c r="BI310" i="29"/>
  <c r="BQ310" i="29"/>
  <c r="BJ311" i="29"/>
  <c r="BI312" i="29"/>
  <c r="BQ312" i="29"/>
  <c r="BJ313" i="29"/>
  <c r="BI314" i="29"/>
  <c r="BQ314" i="29"/>
  <c r="BJ315" i="29"/>
  <c r="BI316" i="29"/>
  <c r="BQ316" i="29"/>
  <c r="BJ317" i="29"/>
  <c r="BI318" i="29"/>
  <c r="BQ318" i="29"/>
  <c r="BJ319" i="29"/>
  <c r="BI320" i="29"/>
  <c r="BQ320" i="29"/>
  <c r="BJ321" i="29"/>
  <c r="BQ398" i="29"/>
  <c r="BQ402" i="29"/>
  <c r="BQ406" i="29"/>
  <c r="BJ392" i="29"/>
  <c r="BJ394" i="29"/>
  <c r="BJ397" i="29"/>
  <c r="BI398" i="29"/>
  <c r="BJ401" i="29"/>
  <c r="BI402" i="29"/>
  <c r="BJ405" i="29"/>
  <c r="BI406" i="29"/>
  <c r="BQ426" i="29"/>
  <c r="BQ435" i="29"/>
  <c r="BI435" i="29"/>
  <c r="BJ435" i="29"/>
  <c r="BI392" i="29"/>
  <c r="BQ392" i="29"/>
  <c r="BI399" i="29"/>
  <c r="BI403" i="29"/>
  <c r="BI407" i="29"/>
  <c r="BI426" i="29"/>
  <c r="BJ429" i="29"/>
  <c r="BI394" i="29"/>
  <c r="BI401" i="29"/>
  <c r="BJ413" i="29"/>
  <c r="BQ436" i="29"/>
  <c r="BI427" i="29"/>
  <c r="BQ427" i="29"/>
  <c r="BI428" i="29"/>
  <c r="BQ428" i="29"/>
  <c r="BI430" i="29"/>
  <c r="BQ430" i="29"/>
  <c r="BJ444" i="29"/>
  <c r="BI451" i="29"/>
  <c r="BQ451" i="29"/>
  <c r="BQ394" i="29"/>
  <c r="BI397" i="29"/>
  <c r="BI405" i="29"/>
  <c r="BJ436" i="29"/>
  <c r="BJ425" i="29"/>
  <c r="BJ427" i="29"/>
  <c r="BJ428" i="29"/>
  <c r="BJ430" i="29"/>
  <c r="BI413" i="29"/>
  <c r="BQ413" i="29"/>
  <c r="BI425" i="29"/>
  <c r="BQ425" i="29"/>
  <c r="BI429" i="29"/>
  <c r="BQ429" i="29"/>
  <c r="BJ451" i="29"/>
  <c r="BI444" i="29"/>
  <c r="BQ444" i="29"/>
  <c r="C307" i="35"/>
  <c r="BO16" i="29"/>
  <c r="BR17" i="29"/>
  <c r="BU195" i="29"/>
  <c r="BO17" i="29"/>
  <c r="C454" i="29"/>
  <c r="BI29" i="35"/>
  <c r="BI34" i="29"/>
  <c r="BJ3" i="35"/>
  <c r="BJ3" i="29"/>
  <c r="BQ3" i="35"/>
  <c r="BQ3" i="29"/>
  <c r="BJ6" i="35"/>
  <c r="BJ6" i="29"/>
  <c r="BQ6" i="35"/>
  <c r="BQ6" i="29"/>
  <c r="BJ10" i="35"/>
  <c r="BJ10" i="29"/>
  <c r="BQ10" i="35"/>
  <c r="BQ10" i="29"/>
  <c r="BI14" i="35"/>
  <c r="BI14" i="29"/>
  <c r="BJ45" i="35"/>
  <c r="BJ54" i="29"/>
  <c r="BI50" i="35"/>
  <c r="BI60" i="29"/>
  <c r="BI53" i="35"/>
  <c r="BI64" i="29"/>
  <c r="BI57" i="35"/>
  <c r="BI68" i="29"/>
  <c r="BI61" i="35"/>
  <c r="BI72" i="29"/>
  <c r="BR64" i="35"/>
  <c r="BR76" i="29"/>
  <c r="BJ65" i="35"/>
  <c r="BJ79" i="29"/>
  <c r="BU74" i="35"/>
  <c r="BU93" i="29"/>
  <c r="BQ139" i="35"/>
  <c r="BQ185" i="29"/>
  <c r="BQ143" i="35"/>
  <c r="BQ189" i="29"/>
  <c r="BI145" i="35"/>
  <c r="BI191" i="29"/>
  <c r="BQ4" i="35"/>
  <c r="BQ4" i="29"/>
  <c r="BJ20" i="35"/>
  <c r="BJ25" i="29"/>
  <c r="BU30" i="35"/>
  <c r="BU35" i="29"/>
  <c r="BJ68" i="35"/>
  <c r="BJ85" i="29"/>
  <c r="BU71" i="35"/>
  <c r="BU90" i="29"/>
  <c r="BR73" i="35"/>
  <c r="BR92" i="29"/>
  <c r="BR75" i="35"/>
  <c r="BR94" i="29"/>
  <c r="BJ81" i="35"/>
  <c r="BJ100" i="29"/>
  <c r="BQ82" i="35"/>
  <c r="BQ101" i="29"/>
  <c r="BQ75" i="35"/>
  <c r="BQ94" i="29"/>
  <c r="BQ90" i="35"/>
  <c r="BQ134" i="29"/>
  <c r="BQ94" i="35"/>
  <c r="BQ138" i="29"/>
  <c r="BU105" i="35"/>
  <c r="BU149" i="29"/>
  <c r="BR118" i="35"/>
  <c r="BR162" i="29"/>
  <c r="BR138" i="35"/>
  <c r="BR183" i="29"/>
  <c r="BR30" i="35"/>
  <c r="BR35" i="29"/>
  <c r="BU93" i="35"/>
  <c r="BU137" i="29"/>
  <c r="BU104" i="35"/>
  <c r="BU148" i="29"/>
  <c r="BU115" i="35"/>
  <c r="BU159" i="29"/>
  <c r="BR91" i="35"/>
  <c r="BR135" i="29"/>
  <c r="BO95" i="35"/>
  <c r="BO139" i="29"/>
  <c r="BO125" i="35"/>
  <c r="BO169" i="29"/>
  <c r="BR137" i="35"/>
  <c r="BR182" i="29"/>
  <c r="BR203" i="35"/>
  <c r="BR287" i="29"/>
  <c r="BU234" i="35"/>
  <c r="BU355" i="29"/>
  <c r="BR234" i="35"/>
  <c r="BR355" i="29"/>
  <c r="BU273" i="35"/>
  <c r="BU396" i="29"/>
  <c r="BR251" i="35"/>
  <c r="BR372" i="29"/>
  <c r="BU257" i="35"/>
  <c r="BU378" i="29"/>
  <c r="BU12" i="35"/>
  <c r="BU12" i="29"/>
  <c r="BI76" i="35"/>
  <c r="BI95" i="29"/>
  <c r="BI80" i="35"/>
  <c r="BI99" i="29"/>
  <c r="BQ17" i="35"/>
  <c r="BQ22" i="29"/>
  <c r="BJ21" i="35"/>
  <c r="BJ26" i="29"/>
  <c r="BI21" i="35"/>
  <c r="BI26" i="29"/>
  <c r="BU29" i="35"/>
  <c r="BU34" i="29"/>
  <c r="BQ39" i="35"/>
  <c r="BQ45" i="29"/>
  <c r="BU40" i="35"/>
  <c r="BU47" i="29"/>
  <c r="BR46" i="35"/>
  <c r="BR56" i="29"/>
  <c r="BJ69" i="35"/>
  <c r="BJ86" i="29"/>
  <c r="BI69" i="35"/>
  <c r="BI86" i="29"/>
  <c r="BI89" i="29"/>
  <c r="BI70" i="35"/>
  <c r="BQ19" i="35"/>
  <c r="BQ24" i="29"/>
  <c r="BJ23" i="35"/>
  <c r="BJ28" i="29"/>
  <c r="BI23" i="35"/>
  <c r="BI28" i="29"/>
  <c r="BI26" i="35"/>
  <c r="BI31" i="29"/>
  <c r="BR31" i="35"/>
  <c r="BR36" i="29"/>
  <c r="BJ88" i="35"/>
  <c r="BJ132" i="29"/>
  <c r="BI88" i="35"/>
  <c r="BI132" i="29"/>
  <c r="BI92" i="35"/>
  <c r="BI136" i="29"/>
  <c r="BI96" i="35"/>
  <c r="BI140" i="29"/>
  <c r="BQ124" i="35"/>
  <c r="BQ168" i="29"/>
  <c r="BJ128" i="35"/>
  <c r="BJ172" i="29"/>
  <c r="BI128" i="35"/>
  <c r="BI172" i="29"/>
  <c r="BI132" i="35"/>
  <c r="BI176" i="29"/>
  <c r="BJ136" i="35"/>
  <c r="BJ181" i="29"/>
  <c r="BJ143" i="35"/>
  <c r="BJ189" i="29"/>
  <c r="BJ42" i="35"/>
  <c r="BJ51" i="29"/>
  <c r="BJ75" i="35"/>
  <c r="BJ94" i="29"/>
  <c r="BQ76" i="35"/>
  <c r="BQ95" i="29"/>
  <c r="BQ81" i="35"/>
  <c r="BQ100" i="29"/>
  <c r="BR98" i="35"/>
  <c r="BR142" i="29"/>
  <c r="BR102" i="35"/>
  <c r="BR146" i="29"/>
  <c r="BI105" i="35"/>
  <c r="BI149" i="29"/>
  <c r="BI106" i="35"/>
  <c r="BI150" i="29"/>
  <c r="BJ110" i="35"/>
  <c r="BJ154" i="29"/>
  <c r="BI110" i="35"/>
  <c r="BI154" i="29"/>
  <c r="BI114" i="35"/>
  <c r="BI158" i="29"/>
  <c r="BQ134" i="35"/>
  <c r="BQ178" i="29"/>
  <c r="BI138" i="35"/>
  <c r="BI183" i="29"/>
  <c r="BI141" i="35"/>
  <c r="BI187" i="29"/>
  <c r="BI33" i="35"/>
  <c r="BI38" i="29"/>
  <c r="BQ37" i="35"/>
  <c r="BQ42" i="29"/>
  <c r="BQ41" i="35"/>
  <c r="BQ50" i="29"/>
  <c r="BQ154" i="35"/>
  <c r="BQ203" i="29"/>
  <c r="BJ154" i="35"/>
  <c r="BJ203" i="29"/>
  <c r="BI157" i="35"/>
  <c r="BI206" i="29"/>
  <c r="BI161" i="35"/>
  <c r="BI210" i="29"/>
  <c r="BR164" i="35"/>
  <c r="BR213" i="29"/>
  <c r="BQ166" i="35"/>
  <c r="BQ215" i="29"/>
  <c r="BJ166" i="35"/>
  <c r="BJ215" i="29"/>
  <c r="BR182" i="35"/>
  <c r="BR231" i="29"/>
  <c r="BR125" i="35"/>
  <c r="BR169" i="29"/>
  <c r="BQ28" i="35"/>
  <c r="BQ33" i="29"/>
  <c r="BR34" i="35"/>
  <c r="BR39" i="29"/>
  <c r="BI39" i="29"/>
  <c r="BI34" i="35"/>
  <c r="BI41" i="29"/>
  <c r="BI36" i="35"/>
  <c r="BJ38" i="35"/>
  <c r="BJ44" i="29"/>
  <c r="BQ38" i="35"/>
  <c r="BQ44" i="29"/>
  <c r="BI40" i="35"/>
  <c r="BI47" i="29"/>
  <c r="BI43" i="35"/>
  <c r="BI52" i="29"/>
  <c r="BJ46" i="35"/>
  <c r="BJ56" i="29"/>
  <c r="BQ46" i="35"/>
  <c r="BQ56" i="29"/>
  <c r="BJ48" i="35"/>
  <c r="BJ58" i="29"/>
  <c r="BQ48" i="35"/>
  <c r="BQ58" i="29"/>
  <c r="BI55" i="35"/>
  <c r="BI66" i="29"/>
  <c r="BJ59" i="35"/>
  <c r="BJ70" i="29"/>
  <c r="BQ59" i="35"/>
  <c r="BQ70" i="29"/>
  <c r="BJ70" i="35"/>
  <c r="BJ89" i="29"/>
  <c r="BR70" i="35"/>
  <c r="BR89" i="29"/>
  <c r="BI31" i="35"/>
  <c r="BI36" i="29"/>
  <c r="BI32" i="35"/>
  <c r="BI37" i="29"/>
  <c r="BQ45" i="35"/>
  <c r="BQ54" i="29"/>
  <c r="BJ64" i="35"/>
  <c r="BJ76" i="29"/>
  <c r="BR65" i="35"/>
  <c r="BR79" i="29"/>
  <c r="BU72" i="35"/>
  <c r="BU91" i="29"/>
  <c r="BU92" i="35"/>
  <c r="BU136" i="29"/>
  <c r="BJ100" i="35"/>
  <c r="BJ144" i="29"/>
  <c r="BR100" i="35"/>
  <c r="BR144" i="29"/>
  <c r="BJ108" i="35"/>
  <c r="BJ152" i="29"/>
  <c r="BR108" i="35"/>
  <c r="BR152" i="29"/>
  <c r="BU116" i="35"/>
  <c r="BU160" i="29"/>
  <c r="BU120" i="35"/>
  <c r="BU164" i="29"/>
  <c r="BI136" i="35"/>
  <c r="BI181" i="29"/>
  <c r="BJ139" i="35"/>
  <c r="BJ185" i="29"/>
  <c r="BJ24" i="35"/>
  <c r="BJ29" i="29"/>
  <c r="BR37" i="35"/>
  <c r="BR42" i="29"/>
  <c r="BJ44" i="35"/>
  <c r="BJ53" i="29"/>
  <c r="BJ47" i="35"/>
  <c r="BJ57" i="29"/>
  <c r="BJ51" i="35"/>
  <c r="BJ61" i="29"/>
  <c r="BJ54" i="35"/>
  <c r="BJ65" i="29"/>
  <c r="BJ58" i="35"/>
  <c r="BJ69" i="29"/>
  <c r="BJ62" i="35"/>
  <c r="BJ73" i="29"/>
  <c r="BU77" i="35"/>
  <c r="BU96" i="29"/>
  <c r="BI79" i="35"/>
  <c r="BI98" i="29"/>
  <c r="BI84" i="35"/>
  <c r="BI126" i="29"/>
  <c r="BI127" i="29"/>
  <c r="BI85" i="35"/>
  <c r="BJ94" i="35"/>
  <c r="BJ138" i="29"/>
  <c r="BI98" i="35"/>
  <c r="BI142" i="29"/>
  <c r="BQ102" i="35"/>
  <c r="BQ146" i="29"/>
  <c r="BU106" i="35"/>
  <c r="BU150" i="29"/>
  <c r="BJ118" i="35"/>
  <c r="BJ162" i="29"/>
  <c r="BJ138" i="35"/>
  <c r="BJ183" i="29"/>
  <c r="BI147" i="35"/>
  <c r="BI193" i="29"/>
  <c r="BJ147" i="35"/>
  <c r="BJ193" i="29"/>
  <c r="BR148" i="35"/>
  <c r="BR194" i="29"/>
  <c r="BJ148" i="35"/>
  <c r="BJ194" i="29"/>
  <c r="BR183" i="35"/>
  <c r="BR232" i="29"/>
  <c r="BU214" i="35"/>
  <c r="BU331" i="29"/>
  <c r="BR214" i="35"/>
  <c r="BR331" i="29"/>
  <c r="BO220" i="35"/>
  <c r="BO337" i="29"/>
  <c r="BR233" i="35"/>
  <c r="BR354" i="29"/>
  <c r="BR219" i="35"/>
  <c r="BR336" i="29"/>
  <c r="BU221" i="35"/>
  <c r="BU338" i="29"/>
  <c r="BU255" i="35"/>
  <c r="BU376" i="29"/>
  <c r="BR260" i="35"/>
  <c r="BR381" i="29"/>
  <c r="BR263" i="35"/>
  <c r="BR384" i="29"/>
  <c r="BR209" i="35"/>
  <c r="BR324" i="29"/>
  <c r="BR268" i="35"/>
  <c r="BR389" i="29"/>
  <c r="BR257" i="35"/>
  <c r="BR378" i="29"/>
  <c r="BR262" i="35"/>
  <c r="BR383" i="29"/>
  <c r="BR12" i="35"/>
  <c r="BR12" i="29"/>
  <c r="BI8" i="35"/>
  <c r="BI8" i="29"/>
  <c r="BQ12" i="35"/>
  <c r="BQ12" i="29"/>
  <c r="BJ17" i="35"/>
  <c r="BJ22" i="29"/>
  <c r="BJ28" i="35"/>
  <c r="BJ33" i="29"/>
  <c r="BJ34" i="35"/>
  <c r="BJ39" i="29"/>
  <c r="BJ39" i="35"/>
  <c r="BJ45" i="29"/>
  <c r="BJ43" i="35"/>
  <c r="BJ52" i="29"/>
  <c r="BU14" i="35"/>
  <c r="BU14" i="29"/>
  <c r="BQ16" i="35"/>
  <c r="BQ20" i="29"/>
  <c r="BJ19" i="35"/>
  <c r="BJ24" i="29"/>
  <c r="BJ50" i="35"/>
  <c r="BJ60" i="29"/>
  <c r="BQ64" i="35"/>
  <c r="BQ76" i="29"/>
  <c r="BI79" i="29"/>
  <c r="BI65" i="35"/>
  <c r="BQ67" i="35"/>
  <c r="BQ84" i="29"/>
  <c r="BQ72" i="35"/>
  <c r="BQ91" i="29"/>
  <c r="BQ74" i="35"/>
  <c r="BQ93" i="29"/>
  <c r="BJ78" i="35"/>
  <c r="BJ97" i="29"/>
  <c r="BQ100" i="35"/>
  <c r="BQ144" i="29"/>
  <c r="BI108" i="35"/>
  <c r="BI152" i="29"/>
  <c r="BQ112" i="35"/>
  <c r="BQ156" i="29"/>
  <c r="BQ116" i="35"/>
  <c r="BQ160" i="29"/>
  <c r="BQ120" i="35"/>
  <c r="BQ164" i="29"/>
  <c r="BJ124" i="35"/>
  <c r="BJ168" i="29"/>
  <c r="BQ144" i="35"/>
  <c r="BQ190" i="29"/>
  <c r="BJ7" i="35"/>
  <c r="BJ7" i="29"/>
  <c r="BJ11" i="35"/>
  <c r="BJ11" i="29"/>
  <c r="BJ15" i="35"/>
  <c r="BJ19" i="29"/>
  <c r="BJ25" i="35"/>
  <c r="BJ30" i="29"/>
  <c r="BU27" i="35"/>
  <c r="BU32" i="29"/>
  <c r="BJ35" i="35"/>
  <c r="BJ40" i="29"/>
  <c r="BR47" i="35"/>
  <c r="BR57" i="29"/>
  <c r="BJ73" i="35"/>
  <c r="BJ92" i="29"/>
  <c r="BR81" i="35"/>
  <c r="BR100" i="29"/>
  <c r="BI77" i="35"/>
  <c r="BI96" i="29"/>
  <c r="BJ90" i="35"/>
  <c r="BJ134" i="29"/>
  <c r="BQ118" i="35"/>
  <c r="BQ162" i="29"/>
  <c r="BJ122" i="35"/>
  <c r="BJ166" i="29"/>
  <c r="BI122" i="35"/>
  <c r="BI166" i="29"/>
  <c r="BI126" i="35"/>
  <c r="BI170" i="29"/>
  <c r="BQ130" i="35"/>
  <c r="BQ174" i="29"/>
  <c r="BJ134" i="35"/>
  <c r="BJ178" i="29"/>
  <c r="BQ148" i="35"/>
  <c r="BQ194" i="29"/>
  <c r="BQ11" i="35"/>
  <c r="BQ11" i="29"/>
  <c r="BI15" i="35"/>
  <c r="BI19" i="29"/>
  <c r="BQ20" i="35"/>
  <c r="BQ25" i="29"/>
  <c r="BI24" i="35"/>
  <c r="BI29" i="29"/>
  <c r="BQ27" i="35"/>
  <c r="BQ32" i="29"/>
  <c r="BQ30" i="35"/>
  <c r="BQ35" i="29"/>
  <c r="BI63" i="29"/>
  <c r="BI52" i="35"/>
  <c r="BQ56" i="35"/>
  <c r="BQ67" i="29"/>
  <c r="BI60" i="35"/>
  <c r="BI71" i="29"/>
  <c r="BQ63" i="35"/>
  <c r="BQ75" i="29"/>
  <c r="BQ68" i="35"/>
  <c r="BQ85" i="29"/>
  <c r="BJ153" i="35"/>
  <c r="BJ202" i="29"/>
  <c r="BU186" i="35"/>
  <c r="BU235" i="29"/>
  <c r="BU113" i="35"/>
  <c r="BU157" i="29"/>
  <c r="BR119" i="35"/>
  <c r="BR163" i="29"/>
  <c r="BU172" i="35"/>
  <c r="BU221" i="29"/>
  <c r="BR184" i="35"/>
  <c r="BR233" i="29"/>
  <c r="BR103" i="35"/>
  <c r="BR147" i="29"/>
  <c r="BJ12" i="35"/>
  <c r="BJ12" i="29"/>
  <c r="BI33" i="29"/>
  <c r="BI28" i="35"/>
  <c r="BQ29" i="35"/>
  <c r="BQ34" i="29"/>
  <c r="BQ34" i="35"/>
  <c r="BQ39" i="29"/>
  <c r="BJ36" i="35"/>
  <c r="BJ41" i="29"/>
  <c r="BQ36" i="35"/>
  <c r="BQ41" i="29"/>
  <c r="BI38" i="35"/>
  <c r="BI44" i="29"/>
  <c r="BQ40" i="35"/>
  <c r="BQ47" i="29"/>
  <c r="BQ43" i="35"/>
  <c r="BQ52" i="29"/>
  <c r="BI46" i="35"/>
  <c r="BI56" i="29"/>
  <c r="BI48" i="35"/>
  <c r="BI58" i="29"/>
  <c r="BJ55" i="35"/>
  <c r="BJ66" i="29"/>
  <c r="BQ55" i="35"/>
  <c r="BQ66" i="29"/>
  <c r="BI59" i="35"/>
  <c r="BI70" i="29"/>
  <c r="BU70" i="35"/>
  <c r="BU89" i="29"/>
  <c r="BQ7" i="35"/>
  <c r="BQ7" i="29"/>
  <c r="BI3" i="35"/>
  <c r="BI3" i="29"/>
  <c r="BI6" i="35"/>
  <c r="BI6" i="29"/>
  <c r="BI10" i="35"/>
  <c r="BI10" i="29"/>
  <c r="BQ14" i="35"/>
  <c r="BQ14" i="29"/>
  <c r="BQ31" i="35"/>
  <c r="BQ36" i="29"/>
  <c r="BJ32" i="35"/>
  <c r="BJ37" i="29"/>
  <c r="BQ32" i="35"/>
  <c r="BQ37" i="29"/>
  <c r="BI45" i="35"/>
  <c r="BI54" i="29"/>
  <c r="BQ50" i="35"/>
  <c r="BQ60" i="29"/>
  <c r="BJ53" i="35"/>
  <c r="BJ64" i="29"/>
  <c r="BQ53" i="35"/>
  <c r="BQ64" i="29"/>
  <c r="BJ57" i="35"/>
  <c r="BJ68" i="29"/>
  <c r="BQ57" i="35"/>
  <c r="BQ68" i="29"/>
  <c r="BJ61" i="35"/>
  <c r="BJ72" i="29"/>
  <c r="BQ61" i="35"/>
  <c r="BQ72" i="29"/>
  <c r="BU64" i="35"/>
  <c r="BU76" i="29"/>
  <c r="BU65" i="35"/>
  <c r="BU79" i="29"/>
  <c r="BJ72" i="35"/>
  <c r="BJ91" i="29"/>
  <c r="BR72" i="35"/>
  <c r="BR91" i="29"/>
  <c r="BJ74" i="35"/>
  <c r="BJ93" i="29"/>
  <c r="BR74" i="35"/>
  <c r="BR93" i="29"/>
  <c r="BJ76" i="35"/>
  <c r="BJ95" i="29"/>
  <c r="BJ80" i="35"/>
  <c r="BJ99" i="29"/>
  <c r="BR82" i="35"/>
  <c r="BR101" i="29"/>
  <c r="BJ92" i="35"/>
  <c r="BJ136" i="29"/>
  <c r="BR92" i="35"/>
  <c r="BR136" i="29"/>
  <c r="BU100" i="35"/>
  <c r="BU144" i="29"/>
  <c r="BU108" i="35"/>
  <c r="BU152" i="29"/>
  <c r="BJ116" i="35"/>
  <c r="BJ160" i="29"/>
  <c r="BR116" i="35"/>
  <c r="BR160" i="29"/>
  <c r="BJ120" i="35"/>
  <c r="BJ164" i="29"/>
  <c r="BR120" i="35"/>
  <c r="BR164" i="29"/>
  <c r="BQ136" i="35"/>
  <c r="BQ181" i="29"/>
  <c r="BI139" i="35"/>
  <c r="BI185" i="29"/>
  <c r="BI143" i="35"/>
  <c r="BI189" i="29"/>
  <c r="BJ144" i="35"/>
  <c r="BJ190" i="29"/>
  <c r="BQ145" i="35"/>
  <c r="BQ191" i="29"/>
  <c r="BJ145" i="35"/>
  <c r="BJ191" i="29"/>
  <c r="BJ4" i="35"/>
  <c r="BJ4" i="29"/>
  <c r="BJ18" i="35"/>
  <c r="BJ23" i="29"/>
  <c r="BJ22" i="35"/>
  <c r="BJ27" i="29"/>
  <c r="BJ30" i="35"/>
  <c r="BJ35" i="29"/>
  <c r="BJ41" i="35"/>
  <c r="BJ50" i="29"/>
  <c r="BU44" i="35"/>
  <c r="BU53" i="29"/>
  <c r="BJ52" i="35"/>
  <c r="BJ63" i="29"/>
  <c r="BJ56" i="35"/>
  <c r="BJ67" i="29"/>
  <c r="BJ60" i="35"/>
  <c r="BJ71" i="29"/>
  <c r="BR63" i="35"/>
  <c r="BR75" i="29"/>
  <c r="BJ66" i="35"/>
  <c r="BJ83" i="29"/>
  <c r="BJ71" i="35"/>
  <c r="BJ90" i="29"/>
  <c r="BJ77" i="35"/>
  <c r="BJ96" i="29"/>
  <c r="BQ78" i="35"/>
  <c r="BQ97" i="29"/>
  <c r="BR79" i="35"/>
  <c r="BR98" i="29"/>
  <c r="BU82" i="35"/>
  <c r="BU101" i="29"/>
  <c r="BI75" i="35"/>
  <c r="BI94" i="29"/>
  <c r="BQ79" i="35"/>
  <c r="BQ98" i="29"/>
  <c r="BU81" i="35"/>
  <c r="BU100" i="29"/>
  <c r="BQ84" i="35"/>
  <c r="BQ126" i="29"/>
  <c r="BJ85" i="35"/>
  <c r="BJ127" i="29"/>
  <c r="BQ85" i="35"/>
  <c r="BQ127" i="29"/>
  <c r="BI90" i="35"/>
  <c r="BI134" i="29"/>
  <c r="BI94" i="35"/>
  <c r="BI138" i="29"/>
  <c r="BQ98" i="35"/>
  <c r="BQ142" i="29"/>
  <c r="BI102" i="35"/>
  <c r="BI146" i="29"/>
  <c r="BJ105" i="35"/>
  <c r="BJ149" i="29"/>
  <c r="BR105" i="35"/>
  <c r="BR149" i="29"/>
  <c r="BJ106" i="35"/>
  <c r="BJ150" i="29"/>
  <c r="BR106" i="35"/>
  <c r="BR150" i="29"/>
  <c r="BU118" i="35"/>
  <c r="BU162" i="29"/>
  <c r="BU138" i="35"/>
  <c r="BU183" i="29"/>
  <c r="BQ147" i="35"/>
  <c r="BQ193" i="29"/>
  <c r="BU147" i="35"/>
  <c r="BU193" i="29"/>
  <c r="BU148" i="35"/>
  <c r="BU194" i="29"/>
  <c r="BR27" i="35"/>
  <c r="BR32" i="29"/>
  <c r="BU150" i="35"/>
  <c r="BU199" i="29"/>
  <c r="BR95" i="35"/>
  <c r="BR139" i="29"/>
  <c r="BU99" i="35"/>
  <c r="BU143" i="29"/>
  <c r="BU103" i="35"/>
  <c r="BU147" i="29"/>
  <c r="BR107" i="35"/>
  <c r="BR151" i="29"/>
  <c r="BU109" i="35"/>
  <c r="BU153" i="29"/>
  <c r="BR127" i="35"/>
  <c r="BR171" i="29"/>
  <c r="BU137" i="35"/>
  <c r="BU182" i="29"/>
  <c r="BR93" i="35"/>
  <c r="BR137" i="29"/>
  <c r="BR109" i="35"/>
  <c r="BR153" i="29"/>
  <c r="BO127" i="35"/>
  <c r="BO171" i="29"/>
  <c r="BR149" i="35"/>
  <c r="BR197" i="29"/>
  <c r="BR207" i="35"/>
  <c r="BR322" i="29"/>
  <c r="BR162" i="35"/>
  <c r="BR211" i="29"/>
  <c r="BU165" i="35"/>
  <c r="BU214" i="29"/>
  <c r="BR177" i="35"/>
  <c r="C45" i="33" s="1"/>
  <c r="D45" i="33" s="1"/>
  <c r="BR226" i="29"/>
  <c r="BR187" i="35"/>
  <c r="BR236" i="29"/>
  <c r="BR201" i="35"/>
  <c r="BR285" i="29"/>
  <c r="BU218" i="35"/>
  <c r="BU335" i="29"/>
  <c r="BR218" i="35"/>
  <c r="BR335" i="29"/>
  <c r="BU220" i="35"/>
  <c r="BU337" i="29"/>
  <c r="BU233" i="35"/>
  <c r="BU354" i="29"/>
  <c r="BR165" i="35"/>
  <c r="BR214" i="29"/>
  <c r="BU179" i="35"/>
  <c r="BU228" i="29"/>
  <c r="BR208" i="35"/>
  <c r="BR323" i="29"/>
  <c r="BR211" i="35"/>
  <c r="BR328" i="29"/>
  <c r="BU213" i="35"/>
  <c r="BU330" i="29"/>
  <c r="BU217" i="35"/>
  <c r="BU334" i="29"/>
  <c r="BU254" i="35"/>
  <c r="BU375" i="29"/>
  <c r="BO208" i="35"/>
  <c r="BO323" i="29"/>
  <c r="BR230" i="35"/>
  <c r="BR351" i="29"/>
  <c r="BR237" i="35"/>
  <c r="BR358" i="29"/>
  <c r="BU262" i="35"/>
  <c r="BU383" i="29"/>
  <c r="BR266" i="35"/>
  <c r="BR387" i="29"/>
  <c r="BR264" i="35"/>
  <c r="BR385" i="29"/>
  <c r="BR282" i="35"/>
  <c r="BR419" i="29"/>
  <c r="BU256" i="35"/>
  <c r="BU377" i="29"/>
  <c r="BU251" i="35"/>
  <c r="BU372" i="29"/>
  <c r="BI78" i="35"/>
  <c r="BI97" i="29"/>
  <c r="BI82" i="35"/>
  <c r="BI101" i="29"/>
  <c r="BI149" i="35"/>
  <c r="BI197" i="29"/>
  <c r="BJ8" i="35"/>
  <c r="BJ8" i="29"/>
  <c r="BI12" i="35"/>
  <c r="BI12" i="29"/>
  <c r="BI17" i="35"/>
  <c r="BI22" i="29"/>
  <c r="BQ21" i="35"/>
  <c r="BQ26" i="29"/>
  <c r="BJ29" i="35"/>
  <c r="BJ34" i="29"/>
  <c r="BI45" i="29"/>
  <c r="BI39" i="35"/>
  <c r="BJ40" i="35"/>
  <c r="BJ47" i="29"/>
  <c r="BQ69" i="35"/>
  <c r="BQ86" i="29"/>
  <c r="BQ70" i="35"/>
  <c r="BQ89" i="29"/>
  <c r="BJ14" i="35"/>
  <c r="BJ14" i="29"/>
  <c r="BJ16" i="35"/>
  <c r="BJ20" i="29"/>
  <c r="BI16" i="35"/>
  <c r="BI20" i="29"/>
  <c r="BI19" i="35"/>
  <c r="BI24" i="29"/>
  <c r="BQ23" i="35"/>
  <c r="BQ28" i="29"/>
  <c r="BJ26" i="35"/>
  <c r="BJ31" i="29"/>
  <c r="BQ26" i="35"/>
  <c r="BQ31" i="29"/>
  <c r="BJ31" i="35"/>
  <c r="BJ36" i="29"/>
  <c r="BI64" i="35"/>
  <c r="BI76" i="29"/>
  <c r="BQ65" i="35"/>
  <c r="BQ79" i="29"/>
  <c r="BJ67" i="35"/>
  <c r="BJ84" i="29"/>
  <c r="BI67" i="35"/>
  <c r="BI84" i="29"/>
  <c r="BI91" i="29"/>
  <c r="BI72" i="35"/>
  <c r="BI93" i="29"/>
  <c r="BI74" i="35"/>
  <c r="BJ82" i="35"/>
  <c r="BJ101" i="29"/>
  <c r="BQ88" i="35"/>
  <c r="BQ132" i="29"/>
  <c r="BQ92" i="35"/>
  <c r="BQ136" i="29"/>
  <c r="BJ96" i="35"/>
  <c r="BJ140" i="29"/>
  <c r="BQ96" i="35"/>
  <c r="BQ140" i="29"/>
  <c r="BI100" i="35"/>
  <c r="BI144" i="29"/>
  <c r="BQ108" i="35"/>
  <c r="BQ152" i="29"/>
  <c r="BJ112" i="35"/>
  <c r="BJ156" i="29"/>
  <c r="BI112" i="35"/>
  <c r="BI156" i="29"/>
  <c r="BI116" i="35"/>
  <c r="BI160" i="29"/>
  <c r="BI120" i="35"/>
  <c r="BI164" i="29"/>
  <c r="BI124" i="35"/>
  <c r="BI168" i="29"/>
  <c r="BQ128" i="35"/>
  <c r="BQ172" i="29"/>
  <c r="BJ132" i="35"/>
  <c r="BJ176" i="29"/>
  <c r="BQ132" i="35"/>
  <c r="BQ176" i="29"/>
  <c r="BI144" i="35"/>
  <c r="BI190" i="29"/>
  <c r="BJ2" i="35"/>
  <c r="BJ2" i="29"/>
  <c r="BJ5" i="35"/>
  <c r="BJ5" i="29"/>
  <c r="BJ9" i="35"/>
  <c r="BJ9" i="29"/>
  <c r="BJ13" i="35"/>
  <c r="BJ13" i="29"/>
  <c r="BJ27" i="35"/>
  <c r="BJ32" i="29"/>
  <c r="BJ33" i="35"/>
  <c r="BJ38" i="29"/>
  <c r="BJ37" i="35"/>
  <c r="BJ42" i="29"/>
  <c r="BJ49" i="35"/>
  <c r="BJ59" i="29"/>
  <c r="BJ63" i="35"/>
  <c r="BJ75" i="29"/>
  <c r="BJ79" i="35"/>
  <c r="BJ98" i="29"/>
  <c r="BQ80" i="35"/>
  <c r="BQ99" i="29"/>
  <c r="BQ77" i="35"/>
  <c r="BQ96" i="29"/>
  <c r="BI81" i="35"/>
  <c r="BI100" i="29"/>
  <c r="BJ84" i="35"/>
  <c r="BJ126" i="29"/>
  <c r="BJ98" i="35"/>
  <c r="BJ142" i="29"/>
  <c r="BJ102" i="35"/>
  <c r="BJ146" i="29"/>
  <c r="BQ105" i="35"/>
  <c r="BQ149" i="29"/>
  <c r="BQ106" i="35"/>
  <c r="BQ150" i="29"/>
  <c r="BQ110" i="35"/>
  <c r="BQ154" i="29"/>
  <c r="BJ114" i="35"/>
  <c r="BJ158" i="29"/>
  <c r="BQ114" i="35"/>
  <c r="BQ158" i="29"/>
  <c r="BI118" i="35"/>
  <c r="BI162" i="29"/>
  <c r="BQ122" i="35"/>
  <c r="BQ166" i="29"/>
  <c r="BJ126" i="35"/>
  <c r="BJ170" i="29"/>
  <c r="BQ126" i="35"/>
  <c r="BQ170" i="29"/>
  <c r="BJ130" i="35"/>
  <c r="BJ174" i="29"/>
  <c r="BI130" i="35"/>
  <c r="BI174" i="29"/>
  <c r="BI134" i="35"/>
  <c r="BI178" i="29"/>
  <c r="BQ138" i="35"/>
  <c r="BQ183" i="29"/>
  <c r="BQ141" i="35"/>
  <c r="BQ187" i="29"/>
  <c r="BJ141" i="35"/>
  <c r="BJ187" i="29"/>
  <c r="BI148" i="35"/>
  <c r="BI194" i="29"/>
  <c r="BI7" i="35"/>
  <c r="BI7" i="29"/>
  <c r="BI11" i="35"/>
  <c r="BI11" i="29"/>
  <c r="BQ15" i="35"/>
  <c r="BQ19" i="29"/>
  <c r="BI20" i="35"/>
  <c r="BI25" i="29"/>
  <c r="BQ24" i="35"/>
  <c r="BQ29" i="29"/>
  <c r="BI27" i="35"/>
  <c r="BI32" i="29"/>
  <c r="BI30" i="35"/>
  <c r="BI35" i="29"/>
  <c r="BQ33" i="35"/>
  <c r="BQ38" i="29"/>
  <c r="BI37" i="35"/>
  <c r="BI42" i="29"/>
  <c r="BI41" i="35"/>
  <c r="BI50" i="29"/>
  <c r="BQ52" i="35"/>
  <c r="BQ63" i="29"/>
  <c r="BI67" i="29"/>
  <c r="BI56" i="35"/>
  <c r="BQ60" i="35"/>
  <c r="BQ71" i="29"/>
  <c r="BI63" i="35"/>
  <c r="BI75" i="29"/>
  <c r="BI85" i="29"/>
  <c r="BI68" i="35"/>
  <c r="BJ150" i="35"/>
  <c r="BJ199" i="29"/>
  <c r="BI154" i="35"/>
  <c r="BI203" i="29"/>
  <c r="BQ157" i="35"/>
  <c r="BQ206" i="29"/>
  <c r="BJ157" i="35"/>
  <c r="BJ206" i="29"/>
  <c r="BQ161" i="35"/>
  <c r="BQ210" i="29"/>
  <c r="BJ161" i="35"/>
  <c r="BJ210" i="29"/>
  <c r="BJ164" i="35"/>
  <c r="BJ213" i="29"/>
  <c r="BI166" i="35"/>
  <c r="BI215" i="29"/>
  <c r="BR15" i="29"/>
  <c r="BD454" i="29"/>
  <c r="BB454" i="29"/>
  <c r="AZ454" i="29"/>
  <c r="AX454" i="29"/>
  <c r="AV454" i="29"/>
  <c r="AT454" i="29"/>
  <c r="AR454" i="29"/>
  <c r="BC454" i="29"/>
  <c r="BA454" i="29"/>
  <c r="AY454" i="29"/>
  <c r="AW454" i="29"/>
  <c r="AU454" i="29"/>
  <c r="AS454" i="29"/>
  <c r="BR195" i="29"/>
  <c r="BU451" i="29"/>
  <c r="BU444" i="29"/>
  <c r="BU436" i="29"/>
  <c r="BU435" i="29"/>
  <c r="BU426" i="29"/>
  <c r="BU411" i="29"/>
  <c r="BU430" i="29"/>
  <c r="BU429" i="29"/>
  <c r="BU428" i="29"/>
  <c r="BU427" i="29"/>
  <c r="BU425" i="29"/>
  <c r="BU413" i="29"/>
  <c r="BU407" i="29"/>
  <c r="BU405" i="29"/>
  <c r="BU403" i="29"/>
  <c r="BU401" i="29"/>
  <c r="BU399" i="29"/>
  <c r="BU397" i="29"/>
  <c r="BU394" i="29"/>
  <c r="BU392" i="29"/>
  <c r="BU408" i="29"/>
  <c r="BU406" i="29"/>
  <c r="BU404" i="29"/>
  <c r="BU402" i="29"/>
  <c r="BU400" i="29"/>
  <c r="BU398" i="29"/>
  <c r="BU349" i="29"/>
  <c r="BU326" i="29"/>
  <c r="BU321" i="29"/>
  <c r="BU319" i="29"/>
  <c r="BU317" i="29"/>
  <c r="BU315" i="29"/>
  <c r="BU313" i="29"/>
  <c r="BU311" i="29"/>
  <c r="BU309" i="29"/>
  <c r="BU307" i="29"/>
  <c r="BU305" i="29"/>
  <c r="BU350" i="29"/>
  <c r="BU348" i="29"/>
  <c r="BU339" i="29"/>
  <c r="BU325" i="29"/>
  <c r="BU320" i="29"/>
  <c r="BU318" i="29"/>
  <c r="BU316" i="29"/>
  <c r="BU314" i="29"/>
  <c r="BU312" i="29"/>
  <c r="BU310" i="29"/>
  <c r="BU308" i="29"/>
  <c r="BU306" i="29"/>
  <c r="BU304" i="29"/>
  <c r="BU303" i="29"/>
  <c r="BU301" i="29"/>
  <c r="BU302" i="29"/>
  <c r="BU300" i="29"/>
  <c r="BU298" i="29"/>
  <c r="BU296" i="29"/>
  <c r="BU294" i="29"/>
  <c r="BU292" i="29"/>
  <c r="BU279" i="29"/>
  <c r="BU278" i="29"/>
  <c r="BU277" i="29"/>
  <c r="BU276" i="29"/>
  <c r="BU273" i="29"/>
  <c r="BU272" i="29"/>
  <c r="BU271" i="29"/>
  <c r="BU270" i="29"/>
  <c r="BU269" i="29"/>
  <c r="BU268" i="29"/>
  <c r="BU267" i="29"/>
  <c r="BU266" i="29"/>
  <c r="BU265" i="29"/>
  <c r="BU264" i="29"/>
  <c r="BU263" i="29"/>
  <c r="BU262" i="29"/>
  <c r="BU261" i="29"/>
  <c r="BU260" i="29"/>
  <c r="BU259" i="29"/>
  <c r="BU258" i="29"/>
  <c r="BU256" i="29"/>
  <c r="BU255" i="29"/>
  <c r="BU198" i="29"/>
  <c r="BU196" i="29"/>
  <c r="BU299" i="29"/>
  <c r="BU297" i="29"/>
  <c r="BU295" i="29"/>
  <c r="BU293" i="29"/>
  <c r="BU290" i="29"/>
  <c r="BU284" i="29"/>
  <c r="BU283" i="29"/>
  <c r="BU282" i="29"/>
  <c r="BU281" i="29"/>
  <c r="BU280" i="29"/>
  <c r="BU275" i="29"/>
  <c r="BU274" i="29"/>
  <c r="BU257" i="29"/>
  <c r="BU254" i="29"/>
  <c r="BU253" i="29"/>
  <c r="BU252" i="29"/>
  <c r="BU251" i="29"/>
  <c r="BU250" i="29"/>
  <c r="BU184" i="29"/>
  <c r="BU128" i="29"/>
  <c r="BU123" i="29"/>
  <c r="BU121" i="29"/>
  <c r="BU119" i="29"/>
  <c r="BU117" i="29"/>
  <c r="BU115" i="29"/>
  <c r="BU113" i="29"/>
  <c r="BU111" i="29"/>
  <c r="BU109" i="29"/>
  <c r="BU107" i="29"/>
  <c r="BU105" i="29"/>
  <c r="BU180" i="29"/>
  <c r="BU130" i="29"/>
  <c r="BU124" i="29"/>
  <c r="BU122" i="29"/>
  <c r="BU120" i="29"/>
  <c r="BU118" i="29"/>
  <c r="BU116" i="29"/>
  <c r="BU114" i="29"/>
  <c r="BU112" i="29"/>
  <c r="BU110" i="29"/>
  <c r="BU108" i="29"/>
  <c r="BU106" i="29"/>
  <c r="BU104" i="29"/>
  <c r="BU102" i="29"/>
  <c r="BU103" i="29"/>
  <c r="BU82" i="29"/>
  <c r="BU80" i="29"/>
  <c r="BU78" i="29"/>
  <c r="BU55" i="29"/>
  <c r="BU49" i="29"/>
  <c r="BU48" i="29"/>
  <c r="BU21" i="29"/>
  <c r="BU16" i="29"/>
  <c r="BU15" i="29"/>
  <c r="BU88" i="29"/>
  <c r="BU87" i="29"/>
  <c r="BU81" i="29"/>
  <c r="BU77" i="29"/>
  <c r="BU74" i="29"/>
  <c r="BU62" i="29"/>
  <c r="BU46" i="29"/>
  <c r="BU43" i="29"/>
  <c r="BR435" i="29"/>
  <c r="BR451" i="29"/>
  <c r="BR444" i="29"/>
  <c r="BR436" i="29"/>
  <c r="BR430" i="29"/>
  <c r="BR429" i="29"/>
  <c r="BR428" i="29"/>
  <c r="BR427" i="29"/>
  <c r="BR425" i="29"/>
  <c r="BR413" i="29"/>
  <c r="BR408" i="29"/>
  <c r="BR426" i="29"/>
  <c r="BR411" i="29"/>
  <c r="BR406" i="29"/>
  <c r="BR404" i="29"/>
  <c r="BR402" i="29"/>
  <c r="BR400" i="29"/>
  <c r="BR398" i="29"/>
  <c r="BR407" i="29"/>
  <c r="BR405" i="29"/>
  <c r="BR403" i="29"/>
  <c r="BR401" i="29"/>
  <c r="BR399" i="29"/>
  <c r="BR397" i="29"/>
  <c r="BR394" i="29"/>
  <c r="BR392" i="29"/>
  <c r="BR350" i="29"/>
  <c r="BR348" i="29"/>
  <c r="BR339" i="29"/>
  <c r="BR325" i="29"/>
  <c r="BR320" i="29"/>
  <c r="BR318" i="29"/>
  <c r="BR316" i="29"/>
  <c r="BR314" i="29"/>
  <c r="BR312" i="29"/>
  <c r="BR310" i="29"/>
  <c r="BR308" i="29"/>
  <c r="BR306" i="29"/>
  <c r="BR304" i="29"/>
  <c r="BR349" i="29"/>
  <c r="BR326" i="29"/>
  <c r="BR321" i="29"/>
  <c r="BR319" i="29"/>
  <c r="BR317" i="29"/>
  <c r="BR315" i="29"/>
  <c r="BR313" i="29"/>
  <c r="BR311" i="29"/>
  <c r="BR309" i="29"/>
  <c r="BR307" i="29"/>
  <c r="BR305" i="29"/>
  <c r="BR302" i="29"/>
  <c r="BR300" i="29"/>
  <c r="BR299" i="29"/>
  <c r="BR297" i="29"/>
  <c r="BR295" i="29"/>
  <c r="BR293" i="29"/>
  <c r="BR290" i="29"/>
  <c r="BR284" i="29"/>
  <c r="BR283" i="29"/>
  <c r="BR282" i="29"/>
  <c r="BR281" i="29"/>
  <c r="BR280" i="29"/>
  <c r="BR275" i="29"/>
  <c r="BR274" i="29"/>
  <c r="BR257" i="29"/>
  <c r="BR254" i="29"/>
  <c r="BR253" i="29"/>
  <c r="BR252" i="29"/>
  <c r="BR251" i="29"/>
  <c r="BR250" i="29"/>
  <c r="BR303" i="29"/>
  <c r="BR301" i="29"/>
  <c r="BR298" i="29"/>
  <c r="BR296" i="29"/>
  <c r="BR294" i="29"/>
  <c r="BR292" i="29"/>
  <c r="BR279" i="29"/>
  <c r="BR278" i="29"/>
  <c r="BR277" i="29"/>
  <c r="BR276" i="29"/>
  <c r="BR273" i="29"/>
  <c r="BR272" i="29"/>
  <c r="BR271" i="29"/>
  <c r="BR270" i="29"/>
  <c r="BR269" i="29"/>
  <c r="BR268" i="29"/>
  <c r="BR267" i="29"/>
  <c r="BR266" i="29"/>
  <c r="BR265" i="29"/>
  <c r="BR264" i="29"/>
  <c r="BR263" i="29"/>
  <c r="BR262" i="29"/>
  <c r="BR261" i="29"/>
  <c r="BR260" i="29"/>
  <c r="BR259" i="29"/>
  <c r="BR258" i="29"/>
  <c r="BR256" i="29"/>
  <c r="BR255" i="29"/>
  <c r="BR198" i="29"/>
  <c r="BR180" i="29"/>
  <c r="BR130" i="29"/>
  <c r="BR124" i="29"/>
  <c r="BR122" i="29"/>
  <c r="BR120" i="29"/>
  <c r="BR118" i="29"/>
  <c r="BR116" i="29"/>
  <c r="BR114" i="29"/>
  <c r="BR112" i="29"/>
  <c r="BR110" i="29"/>
  <c r="BR108" i="29"/>
  <c r="BR106" i="29"/>
  <c r="BR104" i="29"/>
  <c r="BR196" i="29"/>
  <c r="BR184" i="29"/>
  <c r="BR128" i="29"/>
  <c r="BR123" i="29"/>
  <c r="BR121" i="29"/>
  <c r="BR119" i="29"/>
  <c r="BR117" i="29"/>
  <c r="BR115" i="29"/>
  <c r="BR113" i="29"/>
  <c r="BR111" i="29"/>
  <c r="BR109" i="29"/>
  <c r="BR107" i="29"/>
  <c r="BR105" i="29"/>
  <c r="BR103" i="29"/>
  <c r="BR102" i="29"/>
  <c r="BR88" i="29"/>
  <c r="BR87" i="29"/>
  <c r="BR81" i="29"/>
  <c r="BR77" i="29"/>
  <c r="BR74" i="29"/>
  <c r="BR62" i="29"/>
  <c r="BR46" i="29"/>
  <c r="BR43" i="29"/>
  <c r="BR82" i="29"/>
  <c r="BR80" i="29"/>
  <c r="BR78" i="29"/>
  <c r="BR55" i="29"/>
  <c r="BR49" i="29"/>
  <c r="BR48" i="29"/>
  <c r="BR21" i="29"/>
  <c r="BO435" i="29"/>
  <c r="BO451" i="29"/>
  <c r="BO444" i="29"/>
  <c r="BO430" i="29"/>
  <c r="BO429" i="29"/>
  <c r="BO428" i="29"/>
  <c r="BO427" i="29"/>
  <c r="BO425" i="29"/>
  <c r="BO413" i="29"/>
  <c r="BO408" i="29"/>
  <c r="BO436" i="29"/>
  <c r="BO426" i="29"/>
  <c r="BO411" i="29"/>
  <c r="BO406" i="29"/>
  <c r="BO404" i="29"/>
  <c r="BO402" i="29"/>
  <c r="BO400" i="29"/>
  <c r="BO398" i="29"/>
  <c r="BO407" i="29"/>
  <c r="BO405" i="29"/>
  <c r="BO403" i="29"/>
  <c r="BO401" i="29"/>
  <c r="BO399" i="29"/>
  <c r="BO397" i="29"/>
  <c r="BO394" i="29"/>
  <c r="BO392" i="29"/>
  <c r="BO350" i="29"/>
  <c r="BO348" i="29"/>
  <c r="BO339" i="29"/>
  <c r="BO325" i="29"/>
  <c r="BO320" i="29"/>
  <c r="BO318" i="29"/>
  <c r="BO316" i="29"/>
  <c r="BO314" i="29"/>
  <c r="BO312" i="29"/>
  <c r="BO310" i="29"/>
  <c r="BO308" i="29"/>
  <c r="BO306" i="29"/>
  <c r="BO304" i="29"/>
  <c r="BO349" i="29"/>
  <c r="BO326" i="29"/>
  <c r="BO321" i="29"/>
  <c r="BO319" i="29"/>
  <c r="BO317" i="29"/>
  <c r="BO315" i="29"/>
  <c r="BO313" i="29"/>
  <c r="BO311" i="29"/>
  <c r="BO309" i="29"/>
  <c r="BO307" i="29"/>
  <c r="BO305" i="29"/>
  <c r="BO302" i="29"/>
  <c r="BO300" i="29"/>
  <c r="BO303" i="29"/>
  <c r="BO301" i="29"/>
  <c r="BO299" i="29"/>
  <c r="BO297" i="29"/>
  <c r="BO295" i="29"/>
  <c r="BO293" i="29"/>
  <c r="BO290" i="29"/>
  <c r="BO284" i="29"/>
  <c r="BO283" i="29"/>
  <c r="BO282" i="29"/>
  <c r="BO281" i="29"/>
  <c r="BO280" i="29"/>
  <c r="BO275" i="29"/>
  <c r="BO274" i="29"/>
  <c r="BO257" i="29"/>
  <c r="BO254" i="29"/>
  <c r="BO253" i="29"/>
  <c r="BO252" i="29"/>
  <c r="BO251" i="29"/>
  <c r="BO250" i="29"/>
  <c r="BO298" i="29"/>
  <c r="BO296" i="29"/>
  <c r="BO294" i="29"/>
  <c r="BO292" i="29"/>
  <c r="BO279" i="29"/>
  <c r="BO278" i="29"/>
  <c r="BO277" i="29"/>
  <c r="BO276" i="29"/>
  <c r="BO273" i="29"/>
  <c r="BO272" i="29"/>
  <c r="BO271" i="29"/>
  <c r="BO270" i="29"/>
  <c r="BO269" i="29"/>
  <c r="BO268" i="29"/>
  <c r="BO267" i="29"/>
  <c r="BO266" i="29"/>
  <c r="BO265" i="29"/>
  <c r="BO264" i="29"/>
  <c r="BO263" i="29"/>
  <c r="BO262" i="29"/>
  <c r="BO261" i="29"/>
  <c r="BO260" i="29"/>
  <c r="BO259" i="29"/>
  <c r="BO258" i="29"/>
  <c r="BO256" i="29"/>
  <c r="BO255" i="29"/>
  <c r="BO195" i="29"/>
  <c r="BO180" i="29"/>
  <c r="BO130" i="29"/>
  <c r="BO124" i="29"/>
  <c r="BO122" i="29"/>
  <c r="BO120" i="29"/>
  <c r="BO118" i="29"/>
  <c r="BO116" i="29"/>
  <c r="BO114" i="29"/>
  <c r="BO112" i="29"/>
  <c r="BO110" i="29"/>
  <c r="BO108" i="29"/>
  <c r="BO106" i="29"/>
  <c r="BO104" i="29"/>
  <c r="BO198" i="29"/>
  <c r="BO196" i="29"/>
  <c r="BO184" i="29"/>
  <c r="BO128" i="29"/>
  <c r="BO123" i="29"/>
  <c r="BO121" i="29"/>
  <c r="BO119" i="29"/>
  <c r="BO117" i="29"/>
  <c r="BO115" i="29"/>
  <c r="BO113" i="29"/>
  <c r="BO111" i="29"/>
  <c r="BO109" i="29"/>
  <c r="BO107" i="29"/>
  <c r="BO105" i="29"/>
  <c r="BO103" i="29"/>
  <c r="BO88" i="29"/>
  <c r="BO87" i="29"/>
  <c r="BO81" i="29"/>
  <c r="BO77" i="29"/>
  <c r="BO74" i="29"/>
  <c r="BO62" i="29"/>
  <c r="BO46" i="29"/>
  <c r="BO43" i="29"/>
  <c r="BO102" i="29"/>
  <c r="BO82" i="29"/>
  <c r="BO80" i="29"/>
  <c r="BO78" i="29"/>
  <c r="BO55" i="29"/>
  <c r="BO49" i="29"/>
  <c r="BO48" i="29"/>
  <c r="BO21" i="29"/>
  <c r="BO18" i="29"/>
  <c r="BO15" i="29"/>
  <c r="BU17" i="29"/>
  <c r="BU18" i="29"/>
  <c r="AP453" i="29"/>
  <c r="AP451" i="29"/>
  <c r="AP449" i="29"/>
  <c r="AP447" i="29"/>
  <c r="AP445" i="29"/>
  <c r="AP443" i="29"/>
  <c r="AP441" i="29"/>
  <c r="AP439" i="29"/>
  <c r="AP437" i="29"/>
  <c r="AP435" i="29"/>
  <c r="AP433" i="29"/>
  <c r="AP431" i="29"/>
  <c r="AP429" i="29"/>
  <c r="AP427" i="29"/>
  <c r="AP425" i="29"/>
  <c r="AP423" i="29"/>
  <c r="AP421" i="29"/>
  <c r="AP419" i="29"/>
  <c r="AP417" i="29"/>
  <c r="AP415" i="29"/>
  <c r="AP413" i="29"/>
  <c r="AP411" i="29"/>
  <c r="AP409" i="29"/>
  <c r="AP407" i="29"/>
  <c r="AP405" i="29"/>
  <c r="AP403" i="29"/>
  <c r="AP401" i="29"/>
  <c r="AP399" i="29"/>
  <c r="AP397" i="29"/>
  <c r="AP395" i="29"/>
  <c r="AP393" i="29"/>
  <c r="AP391" i="29"/>
  <c r="AP389" i="29"/>
  <c r="AP387" i="29"/>
  <c r="AP385" i="29"/>
  <c r="AP383" i="29"/>
  <c r="AP381" i="29"/>
  <c r="AP379" i="29"/>
  <c r="AP377" i="29"/>
  <c r="AP375" i="29"/>
  <c r="AP373" i="29"/>
  <c r="AP371" i="29"/>
  <c r="AP369" i="29"/>
  <c r="AP367" i="29"/>
  <c r="AP365" i="29"/>
  <c r="AP363" i="29"/>
  <c r="AP361" i="29"/>
  <c r="AP359" i="29"/>
  <c r="AP357" i="29"/>
  <c r="AP355" i="29"/>
  <c r="AP353" i="29"/>
  <c r="AP351" i="29"/>
  <c r="AP349" i="29"/>
  <c r="AP347" i="29"/>
  <c r="AP345" i="29"/>
  <c r="AP343" i="29"/>
  <c r="AP341" i="29"/>
  <c r="AP339" i="29"/>
  <c r="AP452" i="29"/>
  <c r="AP450" i="29"/>
  <c r="AP448" i="29"/>
  <c r="AP446" i="29"/>
  <c r="AP444" i="29"/>
  <c r="AP442" i="29"/>
  <c r="AP440" i="29"/>
  <c r="AP438" i="29"/>
  <c r="AP436" i="29"/>
  <c r="AP434" i="29"/>
  <c r="AP432" i="29"/>
  <c r="AP430" i="29"/>
  <c r="AP428" i="29"/>
  <c r="AP426" i="29"/>
  <c r="AP424" i="29"/>
  <c r="AP422" i="29"/>
  <c r="AP420" i="29"/>
  <c r="AP418" i="29"/>
  <c r="AP416" i="29"/>
  <c r="AP414" i="29"/>
  <c r="AP412" i="29"/>
  <c r="AP410" i="29"/>
  <c r="AP408" i="29"/>
  <c r="AP406" i="29"/>
  <c r="AP404" i="29"/>
  <c r="AP402" i="29"/>
  <c r="AP400" i="29"/>
  <c r="AP398" i="29"/>
  <c r="AP396" i="29"/>
  <c r="AP394" i="29"/>
  <c r="AP392" i="29"/>
  <c r="AP390" i="29"/>
  <c r="AP388" i="29"/>
  <c r="AP386" i="29"/>
  <c r="AP384" i="29"/>
  <c r="AP382" i="29"/>
  <c r="AP380" i="29"/>
  <c r="AP378" i="29"/>
  <c r="AP376" i="29"/>
  <c r="AP374" i="29"/>
  <c r="AP372" i="29"/>
  <c r="AP370" i="29"/>
  <c r="AP368" i="29"/>
  <c r="AP366" i="29"/>
  <c r="AP364" i="29"/>
  <c r="AP362" i="29"/>
  <c r="AP360" i="29"/>
  <c r="AP358" i="29"/>
  <c r="AP356" i="29"/>
  <c r="AP354" i="29"/>
  <c r="AP352" i="29"/>
  <c r="AP350" i="29"/>
  <c r="AP348" i="29"/>
  <c r="AP346" i="29"/>
  <c r="AP344" i="29"/>
  <c r="AP342" i="29"/>
  <c r="AP337" i="29"/>
  <c r="AP335" i="29"/>
  <c r="AP333" i="29"/>
  <c r="AP331" i="29"/>
  <c r="AP329" i="29"/>
  <c r="AP327" i="29"/>
  <c r="AP325" i="29"/>
  <c r="AP323" i="29"/>
  <c r="AP321" i="29"/>
  <c r="AP319" i="29"/>
  <c r="AP317" i="29"/>
  <c r="AP315" i="29"/>
  <c r="AP313" i="29"/>
  <c r="AP311" i="29"/>
  <c r="AP309" i="29"/>
  <c r="AP307" i="29"/>
  <c r="AP305" i="29"/>
  <c r="AP303" i="29"/>
  <c r="AP301" i="29"/>
  <c r="AP299" i="29"/>
  <c r="AP297" i="29"/>
  <c r="AP295" i="29"/>
  <c r="AP293" i="29"/>
  <c r="AP291" i="29"/>
  <c r="AP289" i="29"/>
  <c r="AP287" i="29"/>
  <c r="AP285" i="29"/>
  <c r="AP283" i="29"/>
  <c r="AP281" i="29"/>
  <c r="AP279" i="29"/>
  <c r="AP277" i="29"/>
  <c r="AP275" i="29"/>
  <c r="AP273" i="29"/>
  <c r="AP271" i="29"/>
  <c r="AP269" i="29"/>
  <c r="AP267" i="29"/>
  <c r="AP265" i="29"/>
  <c r="AP263" i="29"/>
  <c r="AP261" i="29"/>
  <c r="AP259" i="29"/>
  <c r="AP257" i="29"/>
  <c r="AP255" i="29"/>
  <c r="AP253" i="29"/>
  <c r="AP251" i="29"/>
  <c r="AP249" i="29"/>
  <c r="AP247" i="29"/>
  <c r="AP245" i="29"/>
  <c r="AP243" i="29"/>
  <c r="AP241" i="29"/>
  <c r="AP239" i="29"/>
  <c r="AP237" i="29"/>
  <c r="AP235" i="29"/>
  <c r="AP233" i="29"/>
  <c r="AP231" i="29"/>
  <c r="AP229" i="29"/>
  <c r="AP227" i="29"/>
  <c r="AP225" i="29"/>
  <c r="AP223" i="29"/>
  <c r="AP221" i="29"/>
  <c r="AP219" i="29"/>
  <c r="AP217" i="29"/>
  <c r="AP215" i="29"/>
  <c r="AP213" i="29"/>
  <c r="AP211" i="29"/>
  <c r="AP209" i="29"/>
  <c r="AP207" i="29"/>
  <c r="AP205" i="29"/>
  <c r="AP203" i="29"/>
  <c r="AP201" i="29"/>
  <c r="AP199" i="29"/>
  <c r="AP197" i="29"/>
  <c r="AP195" i="29"/>
  <c r="AP193" i="29"/>
  <c r="AP191" i="29"/>
  <c r="AP189" i="29"/>
  <c r="AP187" i="29"/>
  <c r="AP185" i="29"/>
  <c r="AP183" i="29"/>
  <c r="AP181" i="29"/>
  <c r="AP179" i="29"/>
  <c r="AP177" i="29"/>
  <c r="AP175" i="29"/>
  <c r="AP173" i="29"/>
  <c r="AP340" i="29"/>
  <c r="AP338" i="29"/>
  <c r="AP336" i="29"/>
  <c r="AP334" i="29"/>
  <c r="AP332" i="29"/>
  <c r="AP330" i="29"/>
  <c r="AP328" i="29"/>
  <c r="AP326" i="29"/>
  <c r="AP324" i="29"/>
  <c r="AP322" i="29"/>
  <c r="AP320" i="29"/>
  <c r="AP318" i="29"/>
  <c r="AP316" i="29"/>
  <c r="AP314" i="29"/>
  <c r="AP312" i="29"/>
  <c r="AP310" i="29"/>
  <c r="AP308" i="29"/>
  <c r="AP306" i="29"/>
  <c r="AP304" i="29"/>
  <c r="AP302" i="29"/>
  <c r="AP300" i="29"/>
  <c r="AP298" i="29"/>
  <c r="AP296" i="29"/>
  <c r="AP294" i="29"/>
  <c r="AP292" i="29"/>
  <c r="AP290" i="29"/>
  <c r="AP288" i="29"/>
  <c r="AP286" i="29"/>
  <c r="AP284" i="29"/>
  <c r="AP282" i="29"/>
  <c r="AP280" i="29"/>
  <c r="AP278" i="29"/>
  <c r="AP276" i="29"/>
  <c r="AP274" i="29"/>
  <c r="AP272" i="29"/>
  <c r="AP270" i="29"/>
  <c r="AP268" i="29"/>
  <c r="AP266" i="29"/>
  <c r="AP264" i="29"/>
  <c r="AP262" i="29"/>
  <c r="AP260" i="29"/>
  <c r="AP258" i="29"/>
  <c r="AP256" i="29"/>
  <c r="AP254" i="29"/>
  <c r="AP252" i="29"/>
  <c r="AP250" i="29"/>
  <c r="AP248" i="29"/>
  <c r="AP246" i="29"/>
  <c r="AP244" i="29"/>
  <c r="AP242" i="29"/>
  <c r="AP240" i="29"/>
  <c r="AP238" i="29"/>
  <c r="AP236" i="29"/>
  <c r="AP234" i="29"/>
  <c r="AP232" i="29"/>
  <c r="AP230" i="29"/>
  <c r="AP228" i="29"/>
  <c r="AP226" i="29"/>
  <c r="AP224" i="29"/>
  <c r="AP222" i="29"/>
  <c r="AP220" i="29"/>
  <c r="AP218" i="29"/>
  <c r="AP216" i="29"/>
  <c r="AP214" i="29"/>
  <c r="AP212" i="29"/>
  <c r="AP210" i="29"/>
  <c r="AP208" i="29"/>
  <c r="AP206" i="29"/>
  <c r="AP204" i="29"/>
  <c r="AP202" i="29"/>
  <c r="AP200" i="29"/>
  <c r="AP198" i="29"/>
  <c r="AP196" i="29"/>
  <c r="AP194" i="29"/>
  <c r="AP192" i="29"/>
  <c r="AP190" i="29"/>
  <c r="AP188" i="29"/>
  <c r="AP186" i="29"/>
  <c r="AP184" i="29"/>
  <c r="AP182" i="29"/>
  <c r="AP180" i="29"/>
  <c r="AP178" i="29"/>
  <c r="AP176" i="29"/>
  <c r="AP174" i="29"/>
  <c r="AP172" i="29"/>
  <c r="AP171" i="29"/>
  <c r="AP169" i="29"/>
  <c r="AP167" i="29"/>
  <c r="AP165" i="29"/>
  <c r="AP163" i="29"/>
  <c r="AP161" i="29"/>
  <c r="AP159" i="29"/>
  <c r="AP157" i="29"/>
  <c r="AP155" i="29"/>
  <c r="AP153" i="29"/>
  <c r="AP151" i="29"/>
  <c r="AP149" i="29"/>
  <c r="AP147" i="29"/>
  <c r="AP145" i="29"/>
  <c r="AP143" i="29"/>
  <c r="AP141" i="29"/>
  <c r="AP139" i="29"/>
  <c r="AP137" i="29"/>
  <c r="AP135" i="29"/>
  <c r="AP133" i="29"/>
  <c r="AP131" i="29"/>
  <c r="AP129" i="29"/>
  <c r="AP127" i="29"/>
  <c r="AP125" i="29"/>
  <c r="AP123" i="29"/>
  <c r="AP121" i="29"/>
  <c r="AP119" i="29"/>
  <c r="AP117" i="29"/>
  <c r="AP115" i="29"/>
  <c r="AP113" i="29"/>
  <c r="AP111" i="29"/>
  <c r="AP109" i="29"/>
  <c r="AP107" i="29"/>
  <c r="AP105" i="29"/>
  <c r="AP103" i="29"/>
  <c r="AP101" i="29"/>
  <c r="AP99" i="29"/>
  <c r="AP97" i="29"/>
  <c r="AP95" i="29"/>
  <c r="AP93" i="29"/>
  <c r="AP91" i="29"/>
  <c r="AP89" i="29"/>
  <c r="AP87" i="29"/>
  <c r="AP85" i="29"/>
  <c r="AP83" i="29"/>
  <c r="AP81" i="29"/>
  <c r="AP79" i="29"/>
  <c r="AP77" i="29"/>
  <c r="AP75" i="29"/>
  <c r="AP73" i="29"/>
  <c r="AP71" i="29"/>
  <c r="AP69" i="29"/>
  <c r="AP67" i="29"/>
  <c r="AP65" i="29"/>
  <c r="AP63" i="29"/>
  <c r="AP61" i="29"/>
  <c r="AP59" i="29"/>
  <c r="AP57" i="29"/>
  <c r="AP55" i="29"/>
  <c r="AP53" i="29"/>
  <c r="AP51" i="29"/>
  <c r="AP49" i="29"/>
  <c r="AP47" i="29"/>
  <c r="AP45" i="29"/>
  <c r="AP43" i="29"/>
  <c r="AP41" i="29"/>
  <c r="AP39" i="29"/>
  <c r="AP37" i="29"/>
  <c r="AP35" i="29"/>
  <c r="AP33" i="29"/>
  <c r="AP31" i="29"/>
  <c r="AP29" i="29"/>
  <c r="AP27" i="29"/>
  <c r="AP25" i="29"/>
  <c r="AP23" i="29"/>
  <c r="AP21" i="29"/>
  <c r="AP19" i="29"/>
  <c r="AP17" i="29"/>
  <c r="AP15" i="29"/>
  <c r="AP13" i="29"/>
  <c r="AP11" i="29"/>
  <c r="AP9" i="29"/>
  <c r="AP7" i="29"/>
  <c r="AP5" i="29"/>
  <c r="AP3" i="29"/>
  <c r="AP170" i="29"/>
  <c r="AP168" i="29"/>
  <c r="AP166" i="29"/>
  <c r="AP164" i="29"/>
  <c r="AP162" i="29"/>
  <c r="AP160" i="29"/>
  <c r="AP158" i="29"/>
  <c r="AP156" i="29"/>
  <c r="AP154" i="29"/>
  <c r="AP152" i="29"/>
  <c r="AP150" i="29"/>
  <c r="AP148" i="29"/>
  <c r="AP146" i="29"/>
  <c r="AP144" i="29"/>
  <c r="AP142" i="29"/>
  <c r="AP140" i="29"/>
  <c r="AP138" i="29"/>
  <c r="AP136" i="29"/>
  <c r="AP134" i="29"/>
  <c r="AP132" i="29"/>
  <c r="AP130" i="29"/>
  <c r="AP128" i="29"/>
  <c r="AP126" i="29"/>
  <c r="AP124" i="29"/>
  <c r="AP122" i="29"/>
  <c r="AP120" i="29"/>
  <c r="AP118" i="29"/>
  <c r="AP116" i="29"/>
  <c r="AP114" i="29"/>
  <c r="AP112" i="29"/>
  <c r="AP110" i="29"/>
  <c r="AP108" i="29"/>
  <c r="AP106" i="29"/>
  <c r="AP104" i="29"/>
  <c r="AP102" i="29"/>
  <c r="AP100" i="29"/>
  <c r="AP98" i="29"/>
  <c r="AP96" i="29"/>
  <c r="AP94" i="29"/>
  <c r="AP92" i="29"/>
  <c r="AP90" i="29"/>
  <c r="AP88" i="29"/>
  <c r="AP86" i="29"/>
  <c r="AP84" i="29"/>
  <c r="AP82" i="29"/>
  <c r="AP80" i="29"/>
  <c r="AP78" i="29"/>
  <c r="AP76" i="29"/>
  <c r="AP74" i="29"/>
  <c r="AP72" i="29"/>
  <c r="AP70" i="29"/>
  <c r="AP68" i="29"/>
  <c r="AP66" i="29"/>
  <c r="AP64" i="29"/>
  <c r="AP62" i="29"/>
  <c r="AP60" i="29"/>
  <c r="AP58" i="29"/>
  <c r="AP56" i="29"/>
  <c r="AP54" i="29"/>
  <c r="AP52" i="29"/>
  <c r="AP50" i="29"/>
  <c r="AP48" i="29"/>
  <c r="AP46" i="29"/>
  <c r="AP44" i="29"/>
  <c r="AP42" i="29"/>
  <c r="AP40" i="29"/>
  <c r="AP38" i="29"/>
  <c r="AP36" i="29"/>
  <c r="AP34" i="29"/>
  <c r="AP32" i="29"/>
  <c r="AP30" i="29"/>
  <c r="AP28" i="29"/>
  <c r="AP26" i="29"/>
  <c r="AP24" i="29"/>
  <c r="AP22" i="29"/>
  <c r="AP20" i="29"/>
  <c r="AP18" i="29"/>
  <c r="AP16" i="29"/>
  <c r="AP14" i="29"/>
  <c r="AP12" i="29"/>
  <c r="AP10" i="29"/>
  <c r="AP8" i="29"/>
  <c r="AP6" i="29"/>
  <c r="AP4" i="29"/>
  <c r="AP2" i="29"/>
  <c r="BQ305" i="35" l="1"/>
  <c r="BQ452" i="29"/>
  <c r="BQ304" i="35"/>
  <c r="BQ450" i="29"/>
  <c r="BQ301" i="35"/>
  <c r="BQ447" i="29"/>
  <c r="BQ295" i="35"/>
  <c r="BQ440" i="29"/>
  <c r="BJ301" i="35"/>
  <c r="BJ447" i="29"/>
  <c r="BQ291" i="35"/>
  <c r="BQ434" i="29"/>
  <c r="BQ289" i="35"/>
  <c r="BQ432" i="29"/>
  <c r="BQ288" i="35"/>
  <c r="BQ431" i="29"/>
  <c r="BQ285" i="35"/>
  <c r="BQ422" i="29"/>
  <c r="BQ280" i="35"/>
  <c r="BQ417" i="29"/>
  <c r="BQ279" i="35"/>
  <c r="BQ416" i="29"/>
  <c r="BI300" i="35"/>
  <c r="BI446" i="29"/>
  <c r="BJ300" i="35"/>
  <c r="BJ446" i="29"/>
  <c r="BQ298" i="35"/>
  <c r="BQ443" i="29"/>
  <c r="BJ294" i="35"/>
  <c r="BJ439" i="29"/>
  <c r="BI306" i="35"/>
  <c r="BI453" i="29"/>
  <c r="BQ302" i="35"/>
  <c r="BQ448" i="29"/>
  <c r="BJ296" i="35"/>
  <c r="BJ441" i="29"/>
  <c r="BI273" i="35"/>
  <c r="BI396" i="29"/>
  <c r="BQ263" i="35"/>
  <c r="BQ384" i="29"/>
  <c r="BQ256" i="35"/>
  <c r="BQ377" i="29"/>
  <c r="BQ303" i="35"/>
  <c r="BQ449" i="29"/>
  <c r="BQ299" i="35"/>
  <c r="BQ445" i="29"/>
  <c r="BQ297" i="35"/>
  <c r="BQ442" i="29"/>
  <c r="BQ293" i="35"/>
  <c r="BQ438" i="29"/>
  <c r="BJ305" i="35"/>
  <c r="BJ452" i="29"/>
  <c r="BJ304" i="35"/>
  <c r="BJ450" i="29"/>
  <c r="BJ295" i="35"/>
  <c r="BJ440" i="29"/>
  <c r="BQ290" i="35"/>
  <c r="BQ433" i="29"/>
  <c r="BQ287" i="35"/>
  <c r="BQ424" i="29"/>
  <c r="BQ283" i="35"/>
  <c r="BQ420" i="29"/>
  <c r="BQ282" i="35"/>
  <c r="BQ419" i="29"/>
  <c r="BQ277" i="35"/>
  <c r="BQ414" i="29"/>
  <c r="BQ276" i="35"/>
  <c r="BQ412" i="29"/>
  <c r="BQ294" i="35"/>
  <c r="BQ439" i="29"/>
  <c r="BQ306" i="35"/>
  <c r="BQ453" i="29"/>
  <c r="BJ302" i="35"/>
  <c r="BJ448" i="29"/>
  <c r="BI292" i="35"/>
  <c r="BI437" i="29"/>
  <c r="BQ273" i="35"/>
  <c r="BQ396" i="29"/>
  <c r="BI263" i="35"/>
  <c r="BI384" i="29"/>
  <c r="BJ288" i="35"/>
  <c r="BJ431" i="29"/>
  <c r="BJ285" i="35"/>
  <c r="BJ422" i="29"/>
  <c r="BJ282" i="35"/>
  <c r="BJ419" i="29"/>
  <c r="BJ279" i="35"/>
  <c r="BJ416" i="29"/>
  <c r="BQ269" i="35"/>
  <c r="BQ390" i="29"/>
  <c r="BQ261" i="35"/>
  <c r="BQ382" i="29"/>
  <c r="BQ260" i="35"/>
  <c r="BQ381" i="29"/>
  <c r="BQ258" i="35"/>
  <c r="BQ379" i="29"/>
  <c r="BQ255" i="35"/>
  <c r="BQ376" i="29"/>
  <c r="BQ254" i="35"/>
  <c r="BQ375" i="29"/>
  <c r="BQ252" i="35"/>
  <c r="BQ373" i="29"/>
  <c r="BQ249" i="35"/>
  <c r="BQ370" i="29"/>
  <c r="BQ245" i="35"/>
  <c r="BQ366" i="29"/>
  <c r="BQ241" i="35"/>
  <c r="BQ362" i="29"/>
  <c r="BQ236" i="35"/>
  <c r="BQ357" i="29"/>
  <c r="BJ273" i="35"/>
  <c r="BJ396" i="29"/>
  <c r="BI305" i="35"/>
  <c r="BI452" i="29"/>
  <c r="BI304" i="35"/>
  <c r="BI450" i="29"/>
  <c r="BI301" i="35"/>
  <c r="BI447" i="29"/>
  <c r="BI295" i="35"/>
  <c r="BI440" i="29"/>
  <c r="BJ303" i="35"/>
  <c r="BJ449" i="29"/>
  <c r="BJ299" i="35"/>
  <c r="BJ445" i="29"/>
  <c r="BI291" i="35"/>
  <c r="BI434" i="29"/>
  <c r="BI289" i="35"/>
  <c r="BI432" i="29"/>
  <c r="BI288" i="35"/>
  <c r="BI431" i="29"/>
  <c r="BI285" i="35"/>
  <c r="BI422" i="29"/>
  <c r="BI280" i="35"/>
  <c r="BI417" i="29"/>
  <c r="BI279" i="35"/>
  <c r="BI416" i="29"/>
  <c r="BQ300" i="35"/>
  <c r="BQ446" i="29"/>
  <c r="BI298" i="35"/>
  <c r="BI443" i="29"/>
  <c r="BI294" i="35"/>
  <c r="BI439" i="29"/>
  <c r="BJ306" i="35"/>
  <c r="BJ453" i="29"/>
  <c r="BI296" i="35"/>
  <c r="BI441" i="29"/>
  <c r="BQ292" i="35"/>
  <c r="BQ437" i="29"/>
  <c r="BQ265" i="35"/>
  <c r="BQ386" i="29"/>
  <c r="BI256" i="35"/>
  <c r="BI377" i="29"/>
  <c r="BI303" i="35"/>
  <c r="BI449" i="29"/>
  <c r="BI299" i="35"/>
  <c r="BI445" i="29"/>
  <c r="BI297" i="35"/>
  <c r="BI442" i="29"/>
  <c r="BI293" i="35"/>
  <c r="BI438" i="29"/>
  <c r="BJ256" i="35"/>
  <c r="BJ377" i="29"/>
  <c r="BJ297" i="35"/>
  <c r="BJ442" i="29"/>
  <c r="BJ293" i="35"/>
  <c r="BJ438" i="29"/>
  <c r="BI290" i="35"/>
  <c r="BI433" i="29"/>
  <c r="BI287" i="35"/>
  <c r="BI424" i="29"/>
  <c r="BI283" i="35"/>
  <c r="BI420" i="29"/>
  <c r="BI282" i="35"/>
  <c r="BI419" i="29"/>
  <c r="BI277" i="35"/>
  <c r="BI414" i="29"/>
  <c r="BI276" i="35"/>
  <c r="BI412" i="29"/>
  <c r="BJ298" i="35"/>
  <c r="BJ443" i="29"/>
  <c r="BJ290" i="35"/>
  <c r="BJ433" i="29"/>
  <c r="BI302" i="35"/>
  <c r="BI448" i="29"/>
  <c r="BQ296" i="35"/>
  <c r="BQ441" i="29"/>
  <c r="BJ292" i="35"/>
  <c r="BJ437" i="29"/>
  <c r="BI265" i="35"/>
  <c r="BI386" i="29"/>
  <c r="BJ291" i="35"/>
  <c r="BJ434" i="29"/>
  <c r="BJ289" i="35"/>
  <c r="BJ432" i="29"/>
  <c r="BJ287" i="35"/>
  <c r="BJ424" i="29"/>
  <c r="BJ283" i="35"/>
  <c r="BJ420" i="29"/>
  <c r="BJ280" i="35"/>
  <c r="BJ417" i="29"/>
  <c r="BJ277" i="35"/>
  <c r="BJ414" i="29"/>
  <c r="BJ276" i="35"/>
  <c r="BJ412" i="29"/>
  <c r="BJ274" i="35"/>
  <c r="BJ409" i="29"/>
  <c r="BI269" i="35"/>
  <c r="BI390" i="29"/>
  <c r="BI261" i="35"/>
  <c r="BI382" i="29"/>
  <c r="BI260" i="35"/>
  <c r="BI381" i="29"/>
  <c r="BI258" i="35"/>
  <c r="BI379" i="29"/>
  <c r="BI255" i="35"/>
  <c r="BI376" i="29"/>
  <c r="BI254" i="35"/>
  <c r="BI375" i="29"/>
  <c r="BI252" i="35"/>
  <c r="BI373" i="29"/>
  <c r="BI249" i="35"/>
  <c r="BI370" i="29"/>
  <c r="BI245" i="35"/>
  <c r="BI366" i="29"/>
  <c r="BI241" i="35"/>
  <c r="BI362" i="29"/>
  <c r="BI236" i="35"/>
  <c r="BI357" i="29"/>
  <c r="BJ261" i="35"/>
  <c r="BJ382" i="29"/>
  <c r="BJ254" i="35"/>
  <c r="BJ375" i="29"/>
  <c r="BJ249" i="35"/>
  <c r="BJ370" i="29"/>
  <c r="BJ245" i="35"/>
  <c r="BJ366" i="29"/>
  <c r="BJ241" i="35"/>
  <c r="BJ362" i="29"/>
  <c r="BJ236" i="35"/>
  <c r="BJ357" i="29"/>
  <c r="BJ232" i="35"/>
  <c r="BJ353" i="29"/>
  <c r="BJ208" i="35"/>
  <c r="BJ323" i="29"/>
  <c r="BJ259" i="35"/>
  <c r="BJ380" i="29"/>
  <c r="BJ251" i="35"/>
  <c r="BJ372" i="29"/>
  <c r="BI246" i="35"/>
  <c r="BI367" i="29"/>
  <c r="BJ246" i="35"/>
  <c r="BJ367" i="29"/>
  <c r="BQ242" i="35"/>
  <c r="BQ363" i="29"/>
  <c r="BI238" i="35"/>
  <c r="BI359" i="29"/>
  <c r="BJ238" i="35"/>
  <c r="BJ359" i="29"/>
  <c r="BQ237" i="35"/>
  <c r="BQ358" i="29"/>
  <c r="BQ230" i="35"/>
  <c r="BQ351" i="29"/>
  <c r="BQ229" i="35"/>
  <c r="BQ347" i="29"/>
  <c r="BQ227" i="35"/>
  <c r="BQ345" i="29"/>
  <c r="BQ224" i="35"/>
  <c r="BQ342" i="29"/>
  <c r="BQ222" i="35"/>
  <c r="BQ340" i="29"/>
  <c r="BQ219" i="35"/>
  <c r="BQ336" i="29"/>
  <c r="BQ215" i="35"/>
  <c r="BQ332" i="29"/>
  <c r="BQ211" i="35"/>
  <c r="BQ328" i="29"/>
  <c r="BQ208" i="35"/>
  <c r="BQ323" i="29"/>
  <c r="BQ271" i="35"/>
  <c r="BQ393" i="29"/>
  <c r="BI268" i="35"/>
  <c r="BI389" i="29"/>
  <c r="BQ267" i="35"/>
  <c r="BQ388" i="29"/>
  <c r="BJ266" i="35"/>
  <c r="BJ387" i="29"/>
  <c r="BQ264" i="35"/>
  <c r="BQ385" i="29"/>
  <c r="BI253" i="35"/>
  <c r="BI374" i="29"/>
  <c r="BQ248" i="35"/>
  <c r="BQ369" i="29"/>
  <c r="BI244" i="35"/>
  <c r="BI365" i="29"/>
  <c r="BJ244" i="35"/>
  <c r="BJ365" i="29"/>
  <c r="BQ240" i="35"/>
  <c r="BQ361" i="29"/>
  <c r="BJ206" i="35"/>
  <c r="BJ291" i="29"/>
  <c r="BJ181" i="35"/>
  <c r="BJ230" i="29"/>
  <c r="BJ178" i="35"/>
  <c r="BJ227" i="29"/>
  <c r="BJ175" i="35"/>
  <c r="BJ224" i="29"/>
  <c r="BQ233" i="35"/>
  <c r="BQ354" i="29"/>
  <c r="BQ220" i="35"/>
  <c r="BQ337" i="29"/>
  <c r="BI218" i="35"/>
  <c r="BI335" i="29"/>
  <c r="BQ214" i="35"/>
  <c r="BQ331" i="29"/>
  <c r="BI204" i="35"/>
  <c r="BI288" i="29"/>
  <c r="BI202" i="35"/>
  <c r="BI286" i="29"/>
  <c r="BI199" i="35"/>
  <c r="BI248" i="29"/>
  <c r="BI198" i="35"/>
  <c r="BI247" i="29"/>
  <c r="BI197" i="35"/>
  <c r="BI246" i="29"/>
  <c r="BI195" i="35"/>
  <c r="BI244" i="29"/>
  <c r="BI193" i="35"/>
  <c r="BI242" i="29"/>
  <c r="BI191" i="35"/>
  <c r="BI240" i="29"/>
  <c r="BI189" i="35"/>
  <c r="BI238" i="29"/>
  <c r="BI185" i="35"/>
  <c r="BI234" i="29"/>
  <c r="BI179" i="35"/>
  <c r="BI228" i="29"/>
  <c r="BI178" i="35"/>
  <c r="BI227" i="29"/>
  <c r="BI171" i="35"/>
  <c r="BI220" i="29"/>
  <c r="BI169" i="35"/>
  <c r="BI218" i="29"/>
  <c r="BI167" i="35"/>
  <c r="BI216" i="29"/>
  <c r="BI163" i="35"/>
  <c r="BI212" i="29"/>
  <c r="BI155" i="35"/>
  <c r="BI204" i="29"/>
  <c r="BI152" i="35"/>
  <c r="BI201" i="29"/>
  <c r="BI225" i="35"/>
  <c r="BI343" i="29"/>
  <c r="BJ212" i="35"/>
  <c r="BJ329" i="29"/>
  <c r="BJ207" i="35"/>
  <c r="BJ322" i="29"/>
  <c r="BI137" i="35"/>
  <c r="BI182" i="29"/>
  <c r="BI133" i="35"/>
  <c r="BI177" i="29"/>
  <c r="BI129" i="35"/>
  <c r="BI173" i="29"/>
  <c r="BI127" i="35"/>
  <c r="BI171" i="29"/>
  <c r="BI125" i="35"/>
  <c r="BI169" i="29"/>
  <c r="BJ194" i="35"/>
  <c r="BJ243" i="29"/>
  <c r="BQ194" i="35"/>
  <c r="BQ243" i="29"/>
  <c r="BI190" i="35"/>
  <c r="BI239" i="29"/>
  <c r="BJ186" i="35"/>
  <c r="BJ235" i="29"/>
  <c r="BJ174" i="35"/>
  <c r="BJ223" i="29"/>
  <c r="BI170" i="35"/>
  <c r="BI219" i="29"/>
  <c r="BQ149" i="35"/>
  <c r="BQ197" i="29"/>
  <c r="BJ137" i="35"/>
  <c r="BJ182" i="29"/>
  <c r="BJ133" i="35"/>
  <c r="BJ177" i="29"/>
  <c r="BJ129" i="35"/>
  <c r="BJ173" i="29"/>
  <c r="BJ125" i="35"/>
  <c r="BJ169" i="29"/>
  <c r="BQ73" i="35"/>
  <c r="BQ92" i="29"/>
  <c r="BI184" i="35"/>
  <c r="BI233" i="29"/>
  <c r="BQ180" i="35"/>
  <c r="BQ229" i="29"/>
  <c r="BI176" i="35"/>
  <c r="BI225" i="29"/>
  <c r="BQ172" i="35"/>
  <c r="BQ221" i="29"/>
  <c r="BJ109" i="35"/>
  <c r="BJ153" i="29"/>
  <c r="BJ97" i="35"/>
  <c r="BJ141" i="29"/>
  <c r="BQ97" i="35"/>
  <c r="BQ141" i="29"/>
  <c r="BJ89" i="35"/>
  <c r="BJ133" i="29"/>
  <c r="BQ89" i="35"/>
  <c r="BQ133" i="29"/>
  <c r="BI129" i="29"/>
  <c r="BI86" i="35"/>
  <c r="BQ146" i="35"/>
  <c r="BQ192" i="29"/>
  <c r="BI140" i="35"/>
  <c r="BI186" i="29"/>
  <c r="BJ140" i="35"/>
  <c r="BJ186" i="29"/>
  <c r="BI155" i="29"/>
  <c r="BI111" i="35"/>
  <c r="BJ104" i="35"/>
  <c r="BJ148" i="29"/>
  <c r="BI103" i="35"/>
  <c r="BI147" i="29"/>
  <c r="BQ99" i="35"/>
  <c r="BQ143" i="29"/>
  <c r="BI95" i="35"/>
  <c r="BI139" i="29"/>
  <c r="BQ91" i="35"/>
  <c r="BQ135" i="29"/>
  <c r="BI35" i="35"/>
  <c r="BI40" i="29"/>
  <c r="BI22" i="35"/>
  <c r="BI27" i="29"/>
  <c r="BQ18" i="35"/>
  <c r="BQ23" i="29"/>
  <c r="BQ42" i="35"/>
  <c r="BQ51" i="29"/>
  <c r="BI25" i="35"/>
  <c r="BI30" i="29"/>
  <c r="BQ13" i="35"/>
  <c r="BQ13" i="29"/>
  <c r="BI4" i="35"/>
  <c r="BI4" i="29"/>
  <c r="BQ247" i="35"/>
  <c r="BQ368" i="29"/>
  <c r="BQ243" i="35"/>
  <c r="BQ364" i="29"/>
  <c r="BQ239" i="35"/>
  <c r="BQ360" i="29"/>
  <c r="BI286" i="35"/>
  <c r="BI423" i="29"/>
  <c r="BJ286" i="35"/>
  <c r="BJ423" i="29"/>
  <c r="BI275" i="35"/>
  <c r="BI410" i="29"/>
  <c r="BJ275" i="35"/>
  <c r="BJ410" i="29"/>
  <c r="BJ269" i="35"/>
  <c r="BJ390" i="29"/>
  <c r="BJ252" i="35"/>
  <c r="BJ373" i="29"/>
  <c r="BI284" i="35"/>
  <c r="BI421" i="29"/>
  <c r="BJ284" i="35"/>
  <c r="BJ421" i="29"/>
  <c r="BQ281" i="35"/>
  <c r="BQ418" i="29"/>
  <c r="BI278" i="35"/>
  <c r="BI415" i="29"/>
  <c r="BJ278" i="35"/>
  <c r="BJ415" i="29"/>
  <c r="BQ274" i="35"/>
  <c r="BQ409" i="29"/>
  <c r="BJ221" i="35"/>
  <c r="BJ338" i="29"/>
  <c r="BJ217" i="35"/>
  <c r="BJ334" i="29"/>
  <c r="BJ213" i="35"/>
  <c r="BJ330" i="29"/>
  <c r="BJ209" i="35"/>
  <c r="BJ324" i="29"/>
  <c r="BI272" i="35"/>
  <c r="BI395" i="29"/>
  <c r="BJ272" i="35"/>
  <c r="BJ395" i="29"/>
  <c r="BQ270" i="35"/>
  <c r="BQ391" i="29"/>
  <c r="BI262" i="35"/>
  <c r="BI383" i="29"/>
  <c r="BQ259" i="35"/>
  <c r="BQ380" i="29"/>
  <c r="BI257" i="35"/>
  <c r="BI378" i="29"/>
  <c r="BQ251" i="35"/>
  <c r="BQ372" i="29"/>
  <c r="BI250" i="35"/>
  <c r="BI371" i="29"/>
  <c r="BJ237" i="35"/>
  <c r="BJ358" i="29"/>
  <c r="BQ235" i="35"/>
  <c r="BQ356" i="29"/>
  <c r="BQ234" i="35"/>
  <c r="BQ355" i="29"/>
  <c r="BQ232" i="35"/>
  <c r="BQ353" i="29"/>
  <c r="BQ221" i="35"/>
  <c r="BQ338" i="29"/>
  <c r="BQ217" i="35"/>
  <c r="BQ334" i="29"/>
  <c r="BQ213" i="35"/>
  <c r="BQ330" i="29"/>
  <c r="BQ209" i="35"/>
  <c r="BQ324" i="29"/>
  <c r="BJ268" i="35"/>
  <c r="BJ389" i="29"/>
  <c r="BI266" i="35"/>
  <c r="BI387" i="29"/>
  <c r="BJ253" i="35"/>
  <c r="BJ374" i="29"/>
  <c r="BJ198" i="35"/>
  <c r="BJ247" i="29"/>
  <c r="BJ187" i="35"/>
  <c r="BJ236" i="29"/>
  <c r="BJ183" i="35"/>
  <c r="BJ232" i="29"/>
  <c r="BJ177" i="35"/>
  <c r="C39" i="33" s="1"/>
  <c r="D39" i="33" s="1"/>
  <c r="BJ226" i="29"/>
  <c r="BJ173" i="35"/>
  <c r="BJ222" i="29"/>
  <c r="BJ165" i="35"/>
  <c r="BJ214" i="29"/>
  <c r="BI228" i="35"/>
  <c r="BI346" i="29"/>
  <c r="BJ223" i="35"/>
  <c r="BJ341" i="29"/>
  <c r="BQ223" i="35"/>
  <c r="BQ341" i="29"/>
  <c r="BJ218" i="35"/>
  <c r="BJ335" i="29"/>
  <c r="BI206" i="35"/>
  <c r="BI291" i="29"/>
  <c r="BI205" i="35"/>
  <c r="BI289" i="29"/>
  <c r="BI203" i="35"/>
  <c r="BI287" i="29"/>
  <c r="BI201" i="35"/>
  <c r="BI285" i="29"/>
  <c r="BI187" i="35"/>
  <c r="BI236" i="29"/>
  <c r="BI183" i="35"/>
  <c r="BI232" i="29"/>
  <c r="BI181" i="35"/>
  <c r="BI230" i="29"/>
  <c r="BI177" i="35"/>
  <c r="C40" i="33" s="1"/>
  <c r="D40" i="33" s="1"/>
  <c r="BI226" i="29"/>
  <c r="BI175" i="35"/>
  <c r="BI224" i="29"/>
  <c r="BI173" i="35"/>
  <c r="BI222" i="29"/>
  <c r="BI165" i="35"/>
  <c r="BI214" i="29"/>
  <c r="BI162" i="35"/>
  <c r="BI211" i="29"/>
  <c r="BI160" i="35"/>
  <c r="BI209" i="29"/>
  <c r="BI158" i="35"/>
  <c r="BI207" i="29"/>
  <c r="BI156" i="35"/>
  <c r="BI205" i="29"/>
  <c r="BI151" i="35"/>
  <c r="BI200" i="29"/>
  <c r="BI231" i="35"/>
  <c r="BI352" i="29"/>
  <c r="BI216" i="35"/>
  <c r="BI333" i="29"/>
  <c r="BQ212" i="35"/>
  <c r="BQ329" i="29"/>
  <c r="BI210" i="35"/>
  <c r="BI327" i="29"/>
  <c r="BQ207" i="35"/>
  <c r="BQ322" i="29"/>
  <c r="BI135" i="35"/>
  <c r="BI179" i="29"/>
  <c r="BI131" i="35"/>
  <c r="BI175" i="29"/>
  <c r="BI123" i="35"/>
  <c r="BI167" i="29"/>
  <c r="BI165" i="29"/>
  <c r="BI121" i="35"/>
  <c r="BI163" i="29"/>
  <c r="BI119" i="35"/>
  <c r="BI117" i="35"/>
  <c r="BI161" i="29"/>
  <c r="BI115" i="35"/>
  <c r="BI159" i="29"/>
  <c r="BQ200" i="35"/>
  <c r="BQ249" i="29"/>
  <c r="BI186" i="35"/>
  <c r="BI235" i="29"/>
  <c r="BQ182" i="35"/>
  <c r="BQ231" i="29"/>
  <c r="BI174" i="35"/>
  <c r="BI223" i="29"/>
  <c r="BQ164" i="35"/>
  <c r="BQ213" i="29"/>
  <c r="BQ153" i="35"/>
  <c r="BQ202" i="29"/>
  <c r="BJ121" i="35"/>
  <c r="BJ165" i="29"/>
  <c r="BJ117" i="35"/>
  <c r="BJ161" i="29"/>
  <c r="BJ196" i="35"/>
  <c r="BJ245" i="29"/>
  <c r="BQ196" i="35"/>
  <c r="BQ245" i="29"/>
  <c r="BI192" i="35"/>
  <c r="BI241" i="29"/>
  <c r="BJ188" i="35"/>
  <c r="BJ237" i="29"/>
  <c r="BQ188" i="35"/>
  <c r="BQ237" i="29"/>
  <c r="BJ180" i="35"/>
  <c r="BJ229" i="29"/>
  <c r="BJ172" i="35"/>
  <c r="BJ221" i="29"/>
  <c r="BI168" i="35"/>
  <c r="BI217" i="29"/>
  <c r="BJ159" i="35"/>
  <c r="BJ208" i="29"/>
  <c r="BQ159" i="35"/>
  <c r="BQ208" i="29"/>
  <c r="BI142" i="35"/>
  <c r="BI188" i="29"/>
  <c r="BJ142" i="35"/>
  <c r="BJ188" i="29"/>
  <c r="BQ113" i="35"/>
  <c r="BQ157" i="29"/>
  <c r="BI153" i="29"/>
  <c r="BI109" i="35"/>
  <c r="BQ101" i="35"/>
  <c r="BQ145" i="29"/>
  <c r="BQ93" i="35"/>
  <c r="BQ137" i="29"/>
  <c r="BJ83" i="35"/>
  <c r="BJ125" i="29"/>
  <c r="BQ83" i="35"/>
  <c r="BQ125" i="29"/>
  <c r="BQ107" i="35"/>
  <c r="BQ151" i="29"/>
  <c r="BI104" i="35"/>
  <c r="BI148" i="29"/>
  <c r="BJ95" i="35"/>
  <c r="BJ139" i="29"/>
  <c r="BJ87" i="35"/>
  <c r="BJ131" i="29"/>
  <c r="BQ87" i="35"/>
  <c r="BQ131" i="29"/>
  <c r="BQ71" i="35"/>
  <c r="BQ90" i="29"/>
  <c r="BQ49" i="35"/>
  <c r="BQ59" i="29"/>
  <c r="BI57" i="29"/>
  <c r="BI47" i="35"/>
  <c r="BQ44" i="35"/>
  <c r="BQ53" i="29"/>
  <c r="BQ66" i="35"/>
  <c r="BQ83" i="29"/>
  <c r="BI62" i="35"/>
  <c r="BI73" i="29"/>
  <c r="BQ58" i="35"/>
  <c r="BQ69" i="29"/>
  <c r="BI65" i="29"/>
  <c r="BI54" i="35"/>
  <c r="BQ51" i="35"/>
  <c r="BQ61" i="29"/>
  <c r="BQ9" i="35"/>
  <c r="BQ9" i="29"/>
  <c r="BI5" i="35"/>
  <c r="BI5" i="29"/>
  <c r="BS426" i="29"/>
  <c r="BS411" i="29"/>
  <c r="BS408" i="29"/>
  <c r="BS407" i="29"/>
  <c r="BS405" i="29"/>
  <c r="BS403" i="29"/>
  <c r="BS401" i="29"/>
  <c r="BS399" i="29"/>
  <c r="BS397" i="29"/>
  <c r="BS406" i="29"/>
  <c r="BS404" i="29"/>
  <c r="BS402" i="29"/>
  <c r="BS400" i="29"/>
  <c r="BS398" i="29"/>
  <c r="BS350" i="29"/>
  <c r="BS348" i="29"/>
  <c r="BS325" i="29"/>
  <c r="BS349" i="29"/>
  <c r="BS326" i="29"/>
  <c r="BS279" i="29"/>
  <c r="BS273" i="29"/>
  <c r="BS258" i="29"/>
  <c r="BS256" i="29"/>
  <c r="BS275" i="29"/>
  <c r="BS257" i="29"/>
  <c r="BS254" i="29"/>
  <c r="BS184" i="29"/>
  <c r="BS123" i="29"/>
  <c r="BS121" i="29"/>
  <c r="BS119" i="29"/>
  <c r="BS117" i="29"/>
  <c r="BS115" i="29"/>
  <c r="BS113" i="29"/>
  <c r="BS111" i="29"/>
  <c r="BS109" i="29"/>
  <c r="BS107" i="29"/>
  <c r="BS105" i="29"/>
  <c r="BS103" i="29"/>
  <c r="BS180" i="29"/>
  <c r="BS124" i="29"/>
  <c r="BS122" i="29"/>
  <c r="BS120" i="29"/>
  <c r="BS118" i="29"/>
  <c r="BS116" i="29"/>
  <c r="BS114" i="29"/>
  <c r="BS112" i="29"/>
  <c r="BS110" i="29"/>
  <c r="BS108" i="29"/>
  <c r="BS106" i="29"/>
  <c r="BS104" i="29"/>
  <c r="BS102" i="29"/>
  <c r="BS82" i="29"/>
  <c r="BS80" i="29"/>
  <c r="BS78" i="29"/>
  <c r="BS81" i="29"/>
  <c r="BS77" i="29"/>
  <c r="BS74" i="29"/>
  <c r="BS62" i="29"/>
  <c r="BS15" i="29"/>
  <c r="BS55" i="29"/>
  <c r="BS196" i="29"/>
  <c r="BS301" i="29"/>
  <c r="BS318" i="29"/>
  <c r="BS21" i="29"/>
  <c r="BS292" i="29"/>
  <c r="BS296" i="29"/>
  <c r="BS300" i="29"/>
  <c r="BS198" i="29"/>
  <c r="BS294" i="29"/>
  <c r="BS298" i="29"/>
  <c r="BS303" i="29"/>
  <c r="BS306" i="29"/>
  <c r="BS310" i="29"/>
  <c r="BS314" i="29"/>
  <c r="BS304" i="29"/>
  <c r="BS308" i="29"/>
  <c r="BS312" i="29"/>
  <c r="BS316" i="29"/>
  <c r="BS320" i="29"/>
  <c r="BS428" i="29"/>
  <c r="BS392" i="29"/>
  <c r="BS444" i="29"/>
  <c r="BS436" i="29"/>
  <c r="BS394" i="29"/>
  <c r="BS319" i="29"/>
  <c r="BS315" i="29"/>
  <c r="BS307" i="29"/>
  <c r="BS277" i="29"/>
  <c r="BS270" i="29"/>
  <c r="BS266" i="29"/>
  <c r="BS262" i="29"/>
  <c r="BS259" i="29"/>
  <c r="BS302" i="29"/>
  <c r="BS293" i="29"/>
  <c r="BS290" i="29"/>
  <c r="BS284" i="29"/>
  <c r="BS281" i="29"/>
  <c r="BS274" i="29"/>
  <c r="BS252" i="29"/>
  <c r="BS250" i="29"/>
  <c r="BS128" i="29"/>
  <c r="BS43" i="29"/>
  <c r="BS49" i="29"/>
  <c r="BS313" i="29"/>
  <c r="BS305" i="29"/>
  <c r="BS276" i="29"/>
  <c r="BS269" i="29"/>
  <c r="BS265" i="29"/>
  <c r="BS261" i="29"/>
  <c r="BS255" i="29"/>
  <c r="BS299" i="29"/>
  <c r="BS130" i="29"/>
  <c r="BS87" i="29"/>
  <c r="BS195" i="29"/>
  <c r="BS18" i="29"/>
  <c r="BS48" i="29"/>
  <c r="BS451" i="29"/>
  <c r="BS430" i="29"/>
  <c r="BS427" i="29"/>
  <c r="BS429" i="29"/>
  <c r="BS425" i="29"/>
  <c r="BS413" i="29"/>
  <c r="BS321" i="29"/>
  <c r="BS317" i="29"/>
  <c r="BS311" i="29"/>
  <c r="BS272" i="29"/>
  <c r="BS268" i="29"/>
  <c r="BS264" i="29"/>
  <c r="BS297" i="29"/>
  <c r="BS283" i="29"/>
  <c r="BS282" i="29"/>
  <c r="BS280" i="29"/>
  <c r="BS253" i="29"/>
  <c r="BS251" i="29"/>
  <c r="BS46" i="29"/>
  <c r="BS435" i="29"/>
  <c r="BS309" i="29"/>
  <c r="BS278" i="29"/>
  <c r="BS271" i="29"/>
  <c r="BS267" i="29"/>
  <c r="BS263" i="29"/>
  <c r="BS260" i="29"/>
  <c r="BS295" i="29"/>
  <c r="BS339" i="29"/>
  <c r="BS16" i="29"/>
  <c r="BS88" i="29"/>
  <c r="BS17" i="29"/>
  <c r="BT426" i="29"/>
  <c r="BT411" i="29"/>
  <c r="BT408" i="29"/>
  <c r="BT406" i="29"/>
  <c r="BT404" i="29"/>
  <c r="BT402" i="29"/>
  <c r="BT400" i="29"/>
  <c r="BT398" i="29"/>
  <c r="BT407" i="29"/>
  <c r="BT405" i="29"/>
  <c r="BT403" i="29"/>
  <c r="BT401" i="29"/>
  <c r="BT399" i="29"/>
  <c r="BT397" i="29"/>
  <c r="BT349" i="29"/>
  <c r="BT326" i="29"/>
  <c r="BT350" i="29"/>
  <c r="BT348" i="29"/>
  <c r="BT325" i="29"/>
  <c r="BT314" i="29"/>
  <c r="BT312" i="29"/>
  <c r="BT310" i="29"/>
  <c r="BT308" i="29"/>
  <c r="BT306" i="29"/>
  <c r="BT304" i="29"/>
  <c r="BT303" i="29"/>
  <c r="BT275" i="29"/>
  <c r="BT257" i="29"/>
  <c r="BT254" i="29"/>
  <c r="BT300" i="29"/>
  <c r="BT298" i="29"/>
  <c r="BT296" i="29"/>
  <c r="BT294" i="29"/>
  <c r="BT292" i="29"/>
  <c r="BT279" i="29"/>
  <c r="BT278" i="29"/>
  <c r="BT277" i="29"/>
  <c r="BT276" i="29"/>
  <c r="BT273" i="29"/>
  <c r="BT272" i="29"/>
  <c r="BT271" i="29"/>
  <c r="BT270" i="29"/>
  <c r="BT269" i="29"/>
  <c r="BT268" i="29"/>
  <c r="BT267" i="29"/>
  <c r="BT266" i="29"/>
  <c r="BT265" i="29"/>
  <c r="BT264" i="29"/>
  <c r="BT263" i="29"/>
  <c r="BT262" i="29"/>
  <c r="BT261" i="29"/>
  <c r="BT260" i="29"/>
  <c r="BT259" i="29"/>
  <c r="BT258" i="29"/>
  <c r="BT256" i="29"/>
  <c r="BT255" i="29"/>
  <c r="BT198" i="29"/>
  <c r="BT180" i="29"/>
  <c r="BT124" i="29"/>
  <c r="BT122" i="29"/>
  <c r="BT120" i="29"/>
  <c r="BT118" i="29"/>
  <c r="BT116" i="29"/>
  <c r="BT114" i="29"/>
  <c r="BT112" i="29"/>
  <c r="BT110" i="29"/>
  <c r="BT108" i="29"/>
  <c r="BT106" i="29"/>
  <c r="BT104" i="29"/>
  <c r="BT102" i="29"/>
  <c r="BT196" i="29"/>
  <c r="BT184" i="29"/>
  <c r="BT123" i="29"/>
  <c r="BT121" i="29"/>
  <c r="BT119" i="29"/>
  <c r="BT117" i="29"/>
  <c r="BT115" i="29"/>
  <c r="BT113" i="29"/>
  <c r="BT111" i="29"/>
  <c r="BT109" i="29"/>
  <c r="BT107" i="29"/>
  <c r="BT105" i="29"/>
  <c r="BT103" i="29"/>
  <c r="BT81" i="29"/>
  <c r="BT77" i="29"/>
  <c r="BT74" i="29"/>
  <c r="BT62" i="29"/>
  <c r="BT82" i="29"/>
  <c r="BT80" i="29"/>
  <c r="BT78" i="29"/>
  <c r="BT55" i="29"/>
  <c r="BT21" i="29"/>
  <c r="BT43" i="29"/>
  <c r="BT46" i="29"/>
  <c r="BT87" i="29"/>
  <c r="BT250" i="29"/>
  <c r="BT290" i="29"/>
  <c r="BT293" i="29"/>
  <c r="BT297" i="29"/>
  <c r="BT251" i="29"/>
  <c r="BT280" i="29"/>
  <c r="BT283" i="29"/>
  <c r="BT295" i="29"/>
  <c r="BT299" i="29"/>
  <c r="BT307" i="29"/>
  <c r="BT311" i="29"/>
  <c r="BT315" i="29"/>
  <c r="BT319" i="29"/>
  <c r="BT305" i="29"/>
  <c r="BT309" i="29"/>
  <c r="BT313" i="29"/>
  <c r="BT15" i="29"/>
  <c r="BT88" i="29"/>
  <c r="BT252" i="29"/>
  <c r="BT274" i="29"/>
  <c r="BT281" i="29"/>
  <c r="BT284" i="29"/>
  <c r="BT253" i="29"/>
  <c r="BT282" i="29"/>
  <c r="BT317" i="29"/>
  <c r="BT321" i="29"/>
  <c r="BT444" i="29"/>
  <c r="BT451" i="29"/>
  <c r="BT429" i="29"/>
  <c r="BT428" i="29"/>
  <c r="BT425" i="29"/>
  <c r="BT413" i="29"/>
  <c r="BT17" i="29"/>
  <c r="BT435" i="29"/>
  <c r="BT394" i="29"/>
  <c r="BT318" i="29"/>
  <c r="BT339" i="29"/>
  <c r="BT130" i="29"/>
  <c r="BT128" i="29"/>
  <c r="BT49" i="29"/>
  <c r="BT430" i="29"/>
  <c r="BT427" i="29"/>
  <c r="BT436" i="29"/>
  <c r="BT301" i="29"/>
  <c r="BT18" i="29"/>
  <c r="BT48" i="29"/>
  <c r="BT392" i="29"/>
  <c r="BT320" i="29"/>
  <c r="BT316" i="29"/>
  <c r="BT302" i="29"/>
  <c r="BT16" i="29"/>
  <c r="BT195" i="29"/>
  <c r="BV435" i="29"/>
  <c r="BV426" i="29"/>
  <c r="BV411" i="29"/>
  <c r="BV408" i="29"/>
  <c r="BV406" i="29"/>
  <c r="BV404" i="29"/>
  <c r="BV402" i="29"/>
  <c r="BV400" i="29"/>
  <c r="BV398" i="29"/>
  <c r="BV407" i="29"/>
  <c r="BV405" i="29"/>
  <c r="BV403" i="29"/>
  <c r="BV401" i="29"/>
  <c r="BV399" i="29"/>
  <c r="BV397" i="29"/>
  <c r="BV349" i="29"/>
  <c r="BV326" i="29"/>
  <c r="BV321" i="29"/>
  <c r="BV319" i="29"/>
  <c r="BV317" i="29"/>
  <c r="BV315" i="29"/>
  <c r="BV313" i="29"/>
  <c r="BV311" i="29"/>
  <c r="BV309" i="29"/>
  <c r="BV307" i="29"/>
  <c r="BV305" i="29"/>
  <c r="BV302" i="29"/>
  <c r="BV350" i="29"/>
  <c r="BV348" i="29"/>
  <c r="BV325" i="29"/>
  <c r="BV320" i="29"/>
  <c r="BV318" i="29"/>
  <c r="BV316" i="29"/>
  <c r="BV314" i="29"/>
  <c r="BV312" i="29"/>
  <c r="BV310" i="29"/>
  <c r="BV308" i="29"/>
  <c r="BV306" i="29"/>
  <c r="BV304" i="29"/>
  <c r="BV303" i="29"/>
  <c r="BV299" i="29"/>
  <c r="BV297" i="29"/>
  <c r="BV295" i="29"/>
  <c r="BV293" i="29"/>
  <c r="BV275" i="29"/>
  <c r="BV257" i="29"/>
  <c r="BV254" i="29"/>
  <c r="BV301" i="29"/>
  <c r="BV300" i="29"/>
  <c r="BV298" i="29"/>
  <c r="BV296" i="29"/>
  <c r="BV294" i="29"/>
  <c r="BV292" i="29"/>
  <c r="BV279" i="29"/>
  <c r="BV273" i="29"/>
  <c r="BV258" i="29"/>
  <c r="BV256" i="29"/>
  <c r="BV196" i="29"/>
  <c r="BV180" i="29"/>
  <c r="BV124" i="29"/>
  <c r="BV122" i="29"/>
  <c r="BV120" i="29"/>
  <c r="BV118" i="29"/>
  <c r="BV116" i="29"/>
  <c r="BV114" i="29"/>
  <c r="BV112" i="29"/>
  <c r="BV110" i="29"/>
  <c r="BV108" i="29"/>
  <c r="BV106" i="29"/>
  <c r="BV104" i="29"/>
  <c r="BV102" i="29"/>
  <c r="BV198" i="29"/>
  <c r="BV184" i="29"/>
  <c r="BV123" i="29"/>
  <c r="BV121" i="29"/>
  <c r="BV119" i="29"/>
  <c r="BV117" i="29"/>
  <c r="BV115" i="29"/>
  <c r="BV113" i="29"/>
  <c r="BV111" i="29"/>
  <c r="BV109" i="29"/>
  <c r="BV107" i="29"/>
  <c r="BV105" i="29"/>
  <c r="BV103" i="29"/>
  <c r="BV81" i="29"/>
  <c r="BV77" i="29"/>
  <c r="BV74" i="29"/>
  <c r="BV62" i="29"/>
  <c r="BV82" i="29"/>
  <c r="BV80" i="29"/>
  <c r="BV78" i="29"/>
  <c r="BV55" i="29"/>
  <c r="BV21" i="29"/>
  <c r="BV15" i="29"/>
  <c r="BV16" i="29"/>
  <c r="BV276" i="29"/>
  <c r="BV278" i="29"/>
  <c r="BV255" i="29"/>
  <c r="BV260" i="29"/>
  <c r="BV261" i="29"/>
  <c r="BV263" i="29"/>
  <c r="BV265" i="29"/>
  <c r="BV267" i="29"/>
  <c r="BV269" i="29"/>
  <c r="BV271" i="29"/>
  <c r="BV392" i="29"/>
  <c r="BV425" i="29"/>
  <c r="BV277" i="29"/>
  <c r="BV259" i="29"/>
  <c r="BV262" i="29"/>
  <c r="BV264" i="29"/>
  <c r="BV266" i="29"/>
  <c r="BV268" i="29"/>
  <c r="BV270" i="29"/>
  <c r="BV272" i="29"/>
  <c r="BV394" i="29"/>
  <c r="BV429" i="29"/>
  <c r="BV427" i="29"/>
  <c r="BV430" i="29"/>
  <c r="BV413" i="29"/>
  <c r="BV428" i="29"/>
  <c r="BV444" i="29"/>
  <c r="BV451" i="29"/>
  <c r="BV339" i="29"/>
  <c r="BV130" i="29"/>
  <c r="BV87" i="29"/>
  <c r="BV195" i="29"/>
  <c r="BV48" i="29"/>
  <c r="BV283" i="29"/>
  <c r="BV282" i="29"/>
  <c r="BV280" i="29"/>
  <c r="BV253" i="29"/>
  <c r="BV251" i="29"/>
  <c r="BV46" i="29"/>
  <c r="BV18" i="29"/>
  <c r="BV436" i="29"/>
  <c r="BV88" i="29"/>
  <c r="BV290" i="29"/>
  <c r="BV284" i="29"/>
  <c r="BV281" i="29"/>
  <c r="BV274" i="29"/>
  <c r="BV252" i="29"/>
  <c r="BV250" i="29"/>
  <c r="BV128" i="29"/>
  <c r="BV43" i="29"/>
  <c r="BV17" i="29"/>
  <c r="BV49" i="29"/>
  <c r="BP451" i="29"/>
  <c r="BP444" i="29"/>
  <c r="BP426" i="29"/>
  <c r="BP411" i="29"/>
  <c r="BP435" i="29"/>
  <c r="BP430" i="29"/>
  <c r="BP429" i="29"/>
  <c r="BP428" i="29"/>
  <c r="BP427" i="29"/>
  <c r="BP425" i="29"/>
  <c r="BP413" i="29"/>
  <c r="BP408" i="29"/>
  <c r="BP406" i="29"/>
  <c r="BP404" i="29"/>
  <c r="BP402" i="29"/>
  <c r="BP400" i="29"/>
  <c r="BP398" i="29"/>
  <c r="BP407" i="29"/>
  <c r="BP405" i="29"/>
  <c r="BP403" i="29"/>
  <c r="BP401" i="29"/>
  <c r="BP399" i="29"/>
  <c r="BP397" i="29"/>
  <c r="BP349" i="29"/>
  <c r="BP326" i="29"/>
  <c r="BP321" i="29"/>
  <c r="BP319" i="29"/>
  <c r="BP317" i="29"/>
  <c r="BP315" i="29"/>
  <c r="BP313" i="29"/>
  <c r="BP311" i="29"/>
  <c r="BP309" i="29"/>
  <c r="BP307" i="29"/>
  <c r="BP305" i="29"/>
  <c r="BP302" i="29"/>
  <c r="BP350" i="29"/>
  <c r="BP348" i="29"/>
  <c r="BP325" i="29"/>
  <c r="BP320" i="29"/>
  <c r="BP318" i="29"/>
  <c r="BP316" i="29"/>
  <c r="BP314" i="29"/>
  <c r="BP312" i="29"/>
  <c r="BP310" i="29"/>
  <c r="BP308" i="29"/>
  <c r="BP306" i="29"/>
  <c r="BP304" i="29"/>
  <c r="BP303" i="29"/>
  <c r="BP301" i="29"/>
  <c r="BP299" i="29"/>
  <c r="BP297" i="29"/>
  <c r="BP295" i="29"/>
  <c r="BP293" i="29"/>
  <c r="BP290" i="29"/>
  <c r="BP284" i="29"/>
  <c r="BP283" i="29"/>
  <c r="BP282" i="29"/>
  <c r="BP281" i="29"/>
  <c r="BP280" i="29"/>
  <c r="BP275" i="29"/>
  <c r="BP274" i="29"/>
  <c r="BP257" i="29"/>
  <c r="BP254" i="29"/>
  <c r="BP253" i="29"/>
  <c r="BP252" i="29"/>
  <c r="BP251" i="29"/>
  <c r="BP250" i="29"/>
  <c r="BP300" i="29"/>
  <c r="BP298" i="29"/>
  <c r="BP296" i="29"/>
  <c r="BP294" i="29"/>
  <c r="BP292" i="29"/>
  <c r="BP279" i="29"/>
  <c r="BP278" i="29"/>
  <c r="BP277" i="29"/>
  <c r="BP276" i="29"/>
  <c r="BP273" i="29"/>
  <c r="BP272" i="29"/>
  <c r="BP271" i="29"/>
  <c r="BP270" i="29"/>
  <c r="BP269" i="29"/>
  <c r="BP268" i="29"/>
  <c r="BP267" i="29"/>
  <c r="BP266" i="29"/>
  <c r="BP265" i="29"/>
  <c r="BP264" i="29"/>
  <c r="BP263" i="29"/>
  <c r="BP262" i="29"/>
  <c r="BP261" i="29"/>
  <c r="BP260" i="29"/>
  <c r="BP259" i="29"/>
  <c r="BP258" i="29"/>
  <c r="BP256" i="29"/>
  <c r="BP255" i="29"/>
  <c r="BP198" i="29"/>
  <c r="BP195" i="29"/>
  <c r="BP124" i="29"/>
  <c r="BP122" i="29"/>
  <c r="BP120" i="29"/>
  <c r="BP118" i="29"/>
  <c r="BP116" i="29"/>
  <c r="BP114" i="29"/>
  <c r="BP112" i="29"/>
  <c r="BP110" i="29"/>
  <c r="BP108" i="29"/>
  <c r="BP106" i="29"/>
  <c r="BP104" i="29"/>
  <c r="BP102" i="29"/>
  <c r="BP196" i="29"/>
  <c r="BP128" i="29"/>
  <c r="BP123" i="29"/>
  <c r="BP121" i="29"/>
  <c r="BP119" i="29"/>
  <c r="BP117" i="29"/>
  <c r="BP115" i="29"/>
  <c r="BP113" i="29"/>
  <c r="BP111" i="29"/>
  <c r="BP109" i="29"/>
  <c r="BP107" i="29"/>
  <c r="BP105" i="29"/>
  <c r="BP103" i="29"/>
  <c r="BP88" i="29"/>
  <c r="BP87" i="29"/>
  <c r="BP81" i="29"/>
  <c r="BP77" i="29"/>
  <c r="BP74" i="29"/>
  <c r="BP62" i="29"/>
  <c r="BP46" i="29"/>
  <c r="BP43" i="29"/>
  <c r="BP17" i="29"/>
  <c r="BP82" i="29"/>
  <c r="BP80" i="29"/>
  <c r="BP78" i="29"/>
  <c r="BP55" i="29"/>
  <c r="BP49" i="29"/>
  <c r="BP48" i="29"/>
  <c r="BP21" i="29"/>
  <c r="BP18" i="29"/>
  <c r="BP16" i="29"/>
  <c r="BP15" i="29"/>
  <c r="BP184" i="29"/>
  <c r="BP130" i="29"/>
  <c r="BP436" i="29"/>
  <c r="BP392" i="29"/>
  <c r="BP394" i="29"/>
  <c r="BP339" i="29"/>
  <c r="BP180" i="29"/>
  <c r="BJ263" i="35"/>
  <c r="BJ384" i="29"/>
  <c r="BJ260" i="35"/>
  <c r="BJ381" i="29"/>
  <c r="BJ255" i="35"/>
  <c r="BJ376" i="29"/>
  <c r="BJ247" i="35"/>
  <c r="BJ368" i="29"/>
  <c r="BJ243" i="35"/>
  <c r="BJ364" i="29"/>
  <c r="BJ239" i="35"/>
  <c r="BJ360" i="29"/>
  <c r="BJ230" i="35"/>
  <c r="BJ351" i="29"/>
  <c r="BJ229" i="35"/>
  <c r="BJ347" i="29"/>
  <c r="BJ224" i="35"/>
  <c r="BJ342" i="29"/>
  <c r="BJ262" i="35"/>
  <c r="BJ383" i="29"/>
  <c r="BJ257" i="35"/>
  <c r="BJ378" i="29"/>
  <c r="BJ250" i="35"/>
  <c r="BJ371" i="29"/>
  <c r="BQ246" i="35"/>
  <c r="BQ367" i="29"/>
  <c r="BI242" i="35"/>
  <c r="BI363" i="29"/>
  <c r="BJ242" i="35"/>
  <c r="BJ363" i="29"/>
  <c r="BQ238" i="35"/>
  <c r="BQ359" i="29"/>
  <c r="BI237" i="35"/>
  <c r="BI358" i="29"/>
  <c r="BI230" i="35"/>
  <c r="BI351" i="29"/>
  <c r="BI229" i="35"/>
  <c r="BI347" i="29"/>
  <c r="BI227" i="35"/>
  <c r="BI345" i="29"/>
  <c r="BI224" i="35"/>
  <c r="BI342" i="29"/>
  <c r="BI222" i="35"/>
  <c r="BI340" i="29"/>
  <c r="BI219" i="35"/>
  <c r="BI336" i="29"/>
  <c r="BI215" i="35"/>
  <c r="BI332" i="29"/>
  <c r="BI211" i="35"/>
  <c r="BI328" i="29"/>
  <c r="BI208" i="35"/>
  <c r="BI323" i="29"/>
  <c r="BI271" i="35"/>
  <c r="BI393" i="29"/>
  <c r="BJ271" i="35"/>
  <c r="BJ393" i="29"/>
  <c r="BQ268" i="35"/>
  <c r="BQ389" i="29"/>
  <c r="BI267" i="35"/>
  <c r="BI388" i="29"/>
  <c r="BI264" i="35"/>
  <c r="BI385" i="29"/>
  <c r="BQ253" i="35"/>
  <c r="BQ374" i="29"/>
  <c r="BI248" i="35"/>
  <c r="BI369" i="29"/>
  <c r="BJ248" i="35"/>
  <c r="BJ369" i="29"/>
  <c r="BQ244" i="35"/>
  <c r="BQ365" i="29"/>
  <c r="BI240" i="35"/>
  <c r="BI361" i="29"/>
  <c r="BJ240" i="35"/>
  <c r="BJ361" i="29"/>
  <c r="BJ204" i="35"/>
  <c r="BJ288" i="29"/>
  <c r="BJ202" i="35"/>
  <c r="BJ286" i="29"/>
  <c r="BJ195" i="35"/>
  <c r="BJ244" i="29"/>
  <c r="BJ191" i="35"/>
  <c r="BJ240" i="29"/>
  <c r="BJ179" i="35"/>
  <c r="BJ228" i="29"/>
  <c r="BJ169" i="35"/>
  <c r="BJ218" i="29"/>
  <c r="BJ162" i="35"/>
  <c r="BJ211" i="29"/>
  <c r="BJ158" i="35"/>
  <c r="BJ207" i="29"/>
  <c r="BJ155" i="35"/>
  <c r="BJ204" i="29"/>
  <c r="BJ151" i="35"/>
  <c r="BJ200" i="29"/>
  <c r="BI233" i="35"/>
  <c r="BI354" i="29"/>
  <c r="BI220" i="35"/>
  <c r="BI337" i="29"/>
  <c r="BQ218" i="35"/>
  <c r="BQ335" i="29"/>
  <c r="BI214" i="35"/>
  <c r="BI331" i="29"/>
  <c r="BQ204" i="35"/>
  <c r="BQ288" i="29"/>
  <c r="BQ202" i="35"/>
  <c r="BQ286" i="29"/>
  <c r="BQ199" i="35"/>
  <c r="BQ248" i="29"/>
  <c r="BQ198" i="35"/>
  <c r="BQ247" i="29"/>
  <c r="BQ197" i="35"/>
  <c r="BQ246" i="29"/>
  <c r="BQ195" i="35"/>
  <c r="BQ244" i="29"/>
  <c r="BQ193" i="35"/>
  <c r="BQ242" i="29"/>
  <c r="BQ191" i="35"/>
  <c r="BQ240" i="29"/>
  <c r="BQ189" i="35"/>
  <c r="BQ238" i="29"/>
  <c r="BQ185" i="35"/>
  <c r="BQ234" i="29"/>
  <c r="BQ179" i="35"/>
  <c r="BQ228" i="29"/>
  <c r="BQ178" i="35"/>
  <c r="BQ227" i="29"/>
  <c r="BQ171" i="35"/>
  <c r="BQ220" i="29"/>
  <c r="BQ169" i="35"/>
  <c r="BQ218" i="29"/>
  <c r="BQ167" i="35"/>
  <c r="BQ216" i="29"/>
  <c r="BQ163" i="35"/>
  <c r="BQ212" i="29"/>
  <c r="BQ155" i="35"/>
  <c r="BQ204" i="29"/>
  <c r="BQ152" i="35"/>
  <c r="BQ201" i="29"/>
  <c r="BJ231" i="35"/>
  <c r="BJ352" i="29"/>
  <c r="BJ225" i="35"/>
  <c r="BJ343" i="29"/>
  <c r="BQ225" i="35"/>
  <c r="BQ343" i="29"/>
  <c r="BJ216" i="35"/>
  <c r="BJ333" i="29"/>
  <c r="BJ210" i="35"/>
  <c r="BJ327" i="29"/>
  <c r="BQ137" i="35"/>
  <c r="BQ182" i="29"/>
  <c r="BQ133" i="35"/>
  <c r="BQ177" i="29"/>
  <c r="BQ129" i="35"/>
  <c r="BQ173" i="29"/>
  <c r="BQ127" i="35"/>
  <c r="BQ171" i="29"/>
  <c r="BQ125" i="35"/>
  <c r="BQ169" i="29"/>
  <c r="BJ200" i="35"/>
  <c r="BJ249" i="29"/>
  <c r="BI194" i="35"/>
  <c r="BI243" i="29"/>
  <c r="BJ190" i="35"/>
  <c r="BJ239" i="29"/>
  <c r="BQ190" i="35"/>
  <c r="BQ239" i="29"/>
  <c r="BJ182" i="35"/>
  <c r="BJ231" i="29"/>
  <c r="BJ170" i="35"/>
  <c r="BJ219" i="29"/>
  <c r="BQ170" i="35"/>
  <c r="BQ219" i="29"/>
  <c r="BJ135" i="35"/>
  <c r="BJ179" i="29"/>
  <c r="BJ131" i="35"/>
  <c r="BJ175" i="29"/>
  <c r="BJ123" i="35"/>
  <c r="BJ167" i="29"/>
  <c r="BJ119" i="35"/>
  <c r="BJ163" i="29"/>
  <c r="BJ115" i="35"/>
  <c r="BJ159" i="29"/>
  <c r="BI73" i="35"/>
  <c r="BI92" i="29"/>
  <c r="BQ184" i="35"/>
  <c r="BQ233" i="29"/>
  <c r="BI180" i="35"/>
  <c r="BI229" i="29"/>
  <c r="BQ176" i="35"/>
  <c r="BQ225" i="29"/>
  <c r="BI172" i="35"/>
  <c r="BI221" i="29"/>
  <c r="BJ113" i="35"/>
  <c r="BJ157" i="29"/>
  <c r="BJ101" i="35"/>
  <c r="BJ145" i="29"/>
  <c r="BI97" i="35"/>
  <c r="BI141" i="29"/>
  <c r="BJ93" i="35"/>
  <c r="BJ137" i="29"/>
  <c r="BI89" i="35"/>
  <c r="BI133" i="29"/>
  <c r="BJ86" i="35"/>
  <c r="BJ129" i="29"/>
  <c r="BQ86" i="35"/>
  <c r="BQ129" i="29"/>
  <c r="BI146" i="35"/>
  <c r="BI192" i="29"/>
  <c r="BJ146" i="35"/>
  <c r="BJ192" i="29"/>
  <c r="BQ140" i="35"/>
  <c r="BQ186" i="29"/>
  <c r="BJ111" i="35"/>
  <c r="BJ155" i="29"/>
  <c r="BQ111" i="35"/>
  <c r="BQ155" i="29"/>
  <c r="BJ107" i="35"/>
  <c r="BJ151" i="29"/>
  <c r="BJ103" i="35"/>
  <c r="BJ147" i="29"/>
  <c r="BQ103" i="35"/>
  <c r="BQ147" i="29"/>
  <c r="BI99" i="35"/>
  <c r="BI143" i="29"/>
  <c r="BQ95" i="35"/>
  <c r="BQ139" i="29"/>
  <c r="BI135" i="29"/>
  <c r="BI91" i="35"/>
  <c r="BQ35" i="35"/>
  <c r="BQ40" i="29"/>
  <c r="BQ22" i="35"/>
  <c r="BQ27" i="29"/>
  <c r="BI18" i="35"/>
  <c r="BI23" i="29"/>
  <c r="BI51" i="29"/>
  <c r="BI42" i="35"/>
  <c r="BQ25" i="35"/>
  <c r="BQ30" i="29"/>
  <c r="BI13" i="35"/>
  <c r="BI13" i="29"/>
  <c r="BI247" i="35"/>
  <c r="BI368" i="29"/>
  <c r="BI243" i="35"/>
  <c r="BI364" i="29"/>
  <c r="BI239" i="35"/>
  <c r="BI360" i="29"/>
  <c r="BQ286" i="35"/>
  <c r="BQ423" i="29"/>
  <c r="BQ275" i="35"/>
  <c r="BQ410" i="29"/>
  <c r="BJ265" i="35"/>
  <c r="BJ386" i="29"/>
  <c r="BJ258" i="35"/>
  <c r="BJ379" i="29"/>
  <c r="BQ284" i="35"/>
  <c r="BQ421" i="29"/>
  <c r="BI281" i="35"/>
  <c r="BI418" i="29"/>
  <c r="BJ281" i="35"/>
  <c r="BJ418" i="29"/>
  <c r="BQ278" i="35"/>
  <c r="BQ415" i="29"/>
  <c r="BI274" i="35"/>
  <c r="BI409" i="29"/>
  <c r="BJ234" i="35"/>
  <c r="BJ355" i="29"/>
  <c r="BJ227" i="35"/>
  <c r="BJ345" i="29"/>
  <c r="BJ222" i="35"/>
  <c r="BJ340" i="29"/>
  <c r="BJ219" i="35"/>
  <c r="BJ336" i="29"/>
  <c r="BJ215" i="35"/>
  <c r="BJ332" i="29"/>
  <c r="BJ211" i="35"/>
  <c r="BJ328" i="29"/>
  <c r="BQ272" i="35"/>
  <c r="BQ395" i="29"/>
  <c r="BI270" i="35"/>
  <c r="BI391" i="29"/>
  <c r="BJ270" i="35"/>
  <c r="BJ391" i="29"/>
  <c r="BQ262" i="35"/>
  <c r="BQ383" i="29"/>
  <c r="BI259" i="35"/>
  <c r="BI380" i="29"/>
  <c r="BQ257" i="35"/>
  <c r="BQ378" i="29"/>
  <c r="BI251" i="35"/>
  <c r="BI372" i="29"/>
  <c r="BQ250" i="35"/>
  <c r="BQ371" i="29"/>
  <c r="BI235" i="35"/>
  <c r="BI356" i="29"/>
  <c r="BI234" i="35"/>
  <c r="BI355" i="29"/>
  <c r="BI232" i="35"/>
  <c r="BI353" i="29"/>
  <c r="BI221" i="35"/>
  <c r="BI338" i="29"/>
  <c r="BI217" i="35"/>
  <c r="BI334" i="29"/>
  <c r="BI213" i="35"/>
  <c r="BI330" i="29"/>
  <c r="BI209" i="35"/>
  <c r="BI324" i="29"/>
  <c r="BJ267" i="35"/>
  <c r="BJ388" i="29"/>
  <c r="BQ266" i="35"/>
  <c r="BQ387" i="29"/>
  <c r="BJ264" i="35"/>
  <c r="BJ385" i="29"/>
  <c r="BJ205" i="35"/>
  <c r="BJ289" i="29"/>
  <c r="BJ203" i="35"/>
  <c r="BJ287" i="29"/>
  <c r="BJ201" i="35"/>
  <c r="BJ285" i="29"/>
  <c r="BJ199" i="35"/>
  <c r="BJ248" i="29"/>
  <c r="BJ197" i="35"/>
  <c r="BJ246" i="29"/>
  <c r="BJ193" i="35"/>
  <c r="BJ242" i="29"/>
  <c r="BJ189" i="35"/>
  <c r="BJ238" i="29"/>
  <c r="BJ185" i="35"/>
  <c r="BJ234" i="29"/>
  <c r="BJ171" i="35"/>
  <c r="BJ220" i="29"/>
  <c r="BJ167" i="35"/>
  <c r="BJ216" i="29"/>
  <c r="BJ163" i="35"/>
  <c r="BJ212" i="29"/>
  <c r="BJ160" i="35"/>
  <c r="BJ209" i="29"/>
  <c r="BJ156" i="35"/>
  <c r="BJ205" i="29"/>
  <c r="BJ152" i="35"/>
  <c r="BJ201" i="29"/>
  <c r="BJ233" i="35"/>
  <c r="BJ354" i="29"/>
  <c r="BJ228" i="35"/>
  <c r="BJ346" i="29"/>
  <c r="BQ228" i="35"/>
  <c r="BQ346" i="29"/>
  <c r="BI223" i="35"/>
  <c r="BI341" i="29"/>
  <c r="BJ220" i="35"/>
  <c r="BJ337" i="29"/>
  <c r="BJ214" i="35"/>
  <c r="BJ331" i="29"/>
  <c r="BQ206" i="35"/>
  <c r="BQ291" i="29"/>
  <c r="BQ205" i="35"/>
  <c r="BQ289" i="29"/>
  <c r="BQ203" i="35"/>
  <c r="BQ287" i="29"/>
  <c r="BQ201" i="35"/>
  <c r="BQ285" i="29"/>
  <c r="BQ187" i="35"/>
  <c r="BQ236" i="29"/>
  <c r="BQ183" i="35"/>
  <c r="BQ232" i="29"/>
  <c r="BQ181" i="35"/>
  <c r="BQ230" i="29"/>
  <c r="BQ177" i="35"/>
  <c r="C46" i="33" s="1"/>
  <c r="D46" i="33" s="1"/>
  <c r="BQ226" i="29"/>
  <c r="BQ175" i="35"/>
  <c r="BQ224" i="29"/>
  <c r="BQ173" i="35"/>
  <c r="BQ222" i="29"/>
  <c r="BQ165" i="35"/>
  <c r="BQ214" i="29"/>
  <c r="BQ162" i="35"/>
  <c r="BQ211" i="29"/>
  <c r="BQ160" i="35"/>
  <c r="BQ209" i="29"/>
  <c r="BQ158" i="35"/>
  <c r="BQ207" i="29"/>
  <c r="BQ156" i="35"/>
  <c r="BQ205" i="29"/>
  <c r="BQ151" i="35"/>
  <c r="BQ200" i="29"/>
  <c r="BQ231" i="35"/>
  <c r="BQ352" i="29"/>
  <c r="BQ216" i="35"/>
  <c r="BQ333" i="29"/>
  <c r="BI212" i="35"/>
  <c r="BI329" i="29"/>
  <c r="BQ210" i="35"/>
  <c r="BQ327" i="29"/>
  <c r="BI207" i="35"/>
  <c r="BI322" i="29"/>
  <c r="BQ150" i="35"/>
  <c r="BQ199" i="29"/>
  <c r="BQ135" i="35"/>
  <c r="BQ179" i="29"/>
  <c r="BQ131" i="35"/>
  <c r="BQ175" i="29"/>
  <c r="BQ123" i="35"/>
  <c r="BQ167" i="29"/>
  <c r="BQ121" i="35"/>
  <c r="BQ165" i="29"/>
  <c r="BQ119" i="35"/>
  <c r="BQ163" i="29"/>
  <c r="BQ117" i="35"/>
  <c r="BQ161" i="29"/>
  <c r="BQ115" i="35"/>
  <c r="BQ159" i="29"/>
  <c r="BI200" i="35"/>
  <c r="BI249" i="29"/>
  <c r="BQ186" i="35"/>
  <c r="BQ235" i="29"/>
  <c r="BI182" i="35"/>
  <c r="BI231" i="29"/>
  <c r="BQ174" i="35"/>
  <c r="BQ223" i="29"/>
  <c r="BI164" i="35"/>
  <c r="BI213" i="29"/>
  <c r="BI153" i="35"/>
  <c r="BI202" i="29"/>
  <c r="BJ127" i="35"/>
  <c r="BJ171" i="29"/>
  <c r="BI196" i="35"/>
  <c r="BI245" i="29"/>
  <c r="BJ192" i="35"/>
  <c r="BJ241" i="29"/>
  <c r="BQ192" i="35"/>
  <c r="BQ241" i="29"/>
  <c r="BI188" i="35"/>
  <c r="BI237" i="29"/>
  <c r="BJ184" i="35"/>
  <c r="BJ233" i="29"/>
  <c r="BJ176" i="35"/>
  <c r="BJ225" i="29"/>
  <c r="BJ168" i="35"/>
  <c r="BJ217" i="29"/>
  <c r="BQ168" i="35"/>
  <c r="BQ217" i="29"/>
  <c r="BI159" i="35"/>
  <c r="BI208" i="29"/>
  <c r="BJ149" i="35"/>
  <c r="BJ197" i="29"/>
  <c r="BQ142" i="35"/>
  <c r="BQ188" i="29"/>
  <c r="BI157" i="29"/>
  <c r="BI113" i="35"/>
  <c r="BQ109" i="35"/>
  <c r="BQ153" i="29"/>
  <c r="BI145" i="29"/>
  <c r="BI101" i="35"/>
  <c r="BI93" i="35"/>
  <c r="BI137" i="29"/>
  <c r="BI83" i="35"/>
  <c r="BI125" i="29"/>
  <c r="BQ8" i="35"/>
  <c r="BQ8" i="29"/>
  <c r="BI151" i="29"/>
  <c r="BI107" i="35"/>
  <c r="BQ104" i="35"/>
  <c r="BQ148" i="29"/>
  <c r="BJ99" i="35"/>
  <c r="BJ143" i="29"/>
  <c r="BJ91" i="35"/>
  <c r="BJ135" i="29"/>
  <c r="BJ454" i="29" s="1"/>
  <c r="BI131" i="29"/>
  <c r="BI87" i="35"/>
  <c r="BI71" i="35"/>
  <c r="BI90" i="29"/>
  <c r="BI49" i="35"/>
  <c r="BI59" i="29"/>
  <c r="BQ47" i="35"/>
  <c r="BQ57" i="29"/>
  <c r="BI44" i="35"/>
  <c r="BI53" i="29"/>
  <c r="BI83" i="29"/>
  <c r="BI66" i="35"/>
  <c r="BQ62" i="35"/>
  <c r="BQ73" i="29"/>
  <c r="BI69" i="29"/>
  <c r="BI58" i="35"/>
  <c r="BQ54" i="35"/>
  <c r="BQ65" i="29"/>
  <c r="BI61" i="29"/>
  <c r="BI51" i="35"/>
  <c r="BI9" i="35"/>
  <c r="BI9" i="29"/>
  <c r="BQ5" i="35"/>
  <c r="BQ5" i="29"/>
  <c r="BQ454" i="29" s="1"/>
  <c r="BI150" i="35"/>
  <c r="BI199" i="29"/>
  <c r="BJ235" i="35"/>
  <c r="BJ356" i="29"/>
  <c r="BJ307" i="35"/>
  <c r="BT303" i="35"/>
  <c r="BT449" i="29"/>
  <c r="BV296" i="35"/>
  <c r="BV441" i="29"/>
  <c r="BT283" i="35"/>
  <c r="BT420" i="29"/>
  <c r="BP300" i="35"/>
  <c r="BP446" i="29"/>
  <c r="BV295" i="35"/>
  <c r="BV440" i="29"/>
  <c r="BV287" i="35"/>
  <c r="BV424" i="29"/>
  <c r="BV279" i="35"/>
  <c r="BV416" i="29"/>
  <c r="BP302" i="35"/>
  <c r="BP448" i="29"/>
  <c r="BT264" i="35"/>
  <c r="BT385" i="29"/>
  <c r="BT235" i="35"/>
  <c r="BT356" i="29"/>
  <c r="BT266" i="35"/>
  <c r="BT387" i="29"/>
  <c r="BR253" i="35"/>
  <c r="BR374" i="29"/>
  <c r="BT281" i="35"/>
  <c r="BT418" i="29"/>
  <c r="BR221" i="35"/>
  <c r="BR338" i="29"/>
  <c r="BR213" i="35"/>
  <c r="BR330" i="29"/>
  <c r="BV273" i="35"/>
  <c r="BV396" i="29"/>
  <c r="BR269" i="35"/>
  <c r="BR390" i="29"/>
  <c r="BU263" i="35"/>
  <c r="BU384" i="29"/>
  <c r="BT260" i="35"/>
  <c r="BT381" i="29"/>
  <c r="BV254" i="35"/>
  <c r="BV375" i="29"/>
  <c r="BV243" i="35"/>
  <c r="BV364" i="29"/>
  <c r="BV236" i="35"/>
  <c r="BV357" i="29"/>
  <c r="BP227" i="35"/>
  <c r="BP345" i="29"/>
  <c r="BP217" i="35"/>
  <c r="BP334" i="29"/>
  <c r="BU209" i="35"/>
  <c r="BU324" i="29"/>
  <c r="BR258" i="35"/>
  <c r="BR379" i="29"/>
  <c r="BV252" i="35"/>
  <c r="BV373" i="29"/>
  <c r="BP245" i="35"/>
  <c r="BP366" i="29"/>
  <c r="BT234" i="35"/>
  <c r="BT355" i="29"/>
  <c r="BT191" i="35"/>
  <c r="BT240" i="29"/>
  <c r="BT181" i="35"/>
  <c r="BT230" i="29"/>
  <c r="BU171" i="35"/>
  <c r="BU220" i="29"/>
  <c r="BT233" i="35"/>
  <c r="BT354" i="29"/>
  <c r="BP228" i="35"/>
  <c r="BP346" i="29"/>
  <c r="BR220" i="35"/>
  <c r="BR337" i="29"/>
  <c r="BP218" i="35"/>
  <c r="BP335" i="29"/>
  <c r="BV204" i="35"/>
  <c r="BV288" i="29"/>
  <c r="BR202" i="35"/>
  <c r="BR286" i="29"/>
  <c r="BR212" i="35"/>
  <c r="BR329" i="29"/>
  <c r="BV210" i="35"/>
  <c r="BV327" i="29"/>
  <c r="BT207" i="35"/>
  <c r="BT322" i="29"/>
  <c r="BO119" i="35"/>
  <c r="BO163" i="29"/>
  <c r="BT109" i="35"/>
  <c r="BT153" i="29"/>
  <c r="BR101" i="35"/>
  <c r="BR145" i="29"/>
  <c r="BP196" i="35"/>
  <c r="BP245" i="29"/>
  <c r="BP188" i="35"/>
  <c r="BP237" i="29"/>
  <c r="BV184" i="35"/>
  <c r="BV233" i="29"/>
  <c r="BU176" i="35"/>
  <c r="BU225" i="29"/>
  <c r="BR172" i="35"/>
  <c r="BR221" i="29"/>
  <c r="BP159" i="35"/>
  <c r="BP208" i="29"/>
  <c r="BV146" i="35"/>
  <c r="BV192" i="29"/>
  <c r="BT133" i="35"/>
  <c r="BT177" i="29"/>
  <c r="BV125" i="35"/>
  <c r="BV169" i="29"/>
  <c r="BV119" i="35"/>
  <c r="BV163" i="29"/>
  <c r="BP111" i="35"/>
  <c r="BP155" i="29"/>
  <c r="BP99" i="35"/>
  <c r="BP143" i="29"/>
  <c r="BP93" i="35"/>
  <c r="BP137" i="29"/>
  <c r="BP87" i="35"/>
  <c r="BP131" i="29"/>
  <c r="BV200" i="35"/>
  <c r="BV249" i="29"/>
  <c r="BV190" i="35"/>
  <c r="BV239" i="29"/>
  <c r="BU182" i="35"/>
  <c r="BU231" i="29"/>
  <c r="BR174" i="35"/>
  <c r="BR223" i="29"/>
  <c r="BV166" i="35"/>
  <c r="BV215" i="29"/>
  <c r="BV164" i="35"/>
  <c r="BV213" i="29"/>
  <c r="BV157" i="35"/>
  <c r="BV206" i="29"/>
  <c r="BT81" i="35"/>
  <c r="BT100" i="29"/>
  <c r="BR44" i="35"/>
  <c r="BR53" i="29"/>
  <c r="BP148" i="35"/>
  <c r="BP194" i="29"/>
  <c r="BV141" i="35"/>
  <c r="BV187" i="29"/>
  <c r="BP118" i="35"/>
  <c r="BP162" i="29"/>
  <c r="BP110" i="35"/>
  <c r="BP154" i="29"/>
  <c r="BU253" i="35"/>
  <c r="BU374" i="29"/>
  <c r="BT237" i="35"/>
  <c r="BT358" i="29"/>
  <c r="BV185" i="35"/>
  <c r="BV234" i="29"/>
  <c r="BV179" i="35"/>
  <c r="BV228" i="29"/>
  <c r="BT177" i="35"/>
  <c r="C42" i="33" s="1"/>
  <c r="D42" i="33" s="1"/>
  <c r="BT226" i="29"/>
  <c r="BR171" i="35"/>
  <c r="BR220" i="29"/>
  <c r="BT162" i="35"/>
  <c r="BT211" i="29"/>
  <c r="BV155" i="35"/>
  <c r="BV204" i="29"/>
  <c r="BU231" i="35"/>
  <c r="BU352" i="29"/>
  <c r="BV130" i="35"/>
  <c r="BV174" i="29"/>
  <c r="BV122" i="35"/>
  <c r="BV166" i="29"/>
  <c r="BT105" i="35"/>
  <c r="BT149" i="29"/>
  <c r="BU75" i="35"/>
  <c r="BU94" i="29"/>
  <c r="BT68" i="35"/>
  <c r="BT85" i="29"/>
  <c r="BT63" i="35"/>
  <c r="BT75" i="29"/>
  <c r="BT60" i="35"/>
  <c r="BT71" i="29"/>
  <c r="BT56" i="35"/>
  <c r="BT67" i="29"/>
  <c r="BT52" i="35"/>
  <c r="BT63" i="29"/>
  <c r="BU49" i="35"/>
  <c r="BU59" i="29"/>
  <c r="BP44" i="35"/>
  <c r="BP53" i="29"/>
  <c r="BT37" i="35"/>
  <c r="BT42" i="29"/>
  <c r="BP33" i="35"/>
  <c r="BP38" i="29"/>
  <c r="BP15" i="35"/>
  <c r="BP19" i="29"/>
  <c r="BP11" i="35"/>
  <c r="BP11" i="29"/>
  <c r="BT4" i="35"/>
  <c r="BT4" i="29"/>
  <c r="BV128" i="35"/>
  <c r="BV172" i="29"/>
  <c r="BV112" i="35"/>
  <c r="BV156" i="29"/>
  <c r="BP88" i="35"/>
  <c r="BP132" i="29"/>
  <c r="BS80" i="35"/>
  <c r="BS99" i="29"/>
  <c r="BS84" i="35"/>
  <c r="BS126" i="29"/>
  <c r="BS288" i="35"/>
  <c r="BS431" i="29"/>
  <c r="BV129" i="35"/>
  <c r="BV173" i="29"/>
  <c r="BV113" i="35"/>
  <c r="BV157" i="29"/>
  <c r="BV97" i="35"/>
  <c r="BV141" i="29"/>
  <c r="BV83" i="35"/>
  <c r="BV125" i="29"/>
  <c r="BV111" i="35"/>
  <c r="BV155" i="29"/>
  <c r="BV91" i="35"/>
  <c r="BV135" i="29"/>
  <c r="BV79" i="35"/>
  <c r="BV98" i="29"/>
  <c r="BV60" i="35"/>
  <c r="BV71" i="29"/>
  <c r="BV41" i="35"/>
  <c r="BV50" i="29"/>
  <c r="BV18" i="35"/>
  <c r="BV23" i="29"/>
  <c r="BV5" i="35"/>
  <c r="BV5" i="29"/>
  <c r="BV62" i="35"/>
  <c r="BV73" i="29"/>
  <c r="BV24" i="35"/>
  <c r="BV29" i="29"/>
  <c r="BV11" i="35"/>
  <c r="BV11" i="29"/>
  <c r="BV305" i="35"/>
  <c r="BV452" i="29"/>
  <c r="BV222" i="35"/>
  <c r="BV340" i="29"/>
  <c r="BV229" i="35"/>
  <c r="BV347" i="29"/>
  <c r="BV215" i="35"/>
  <c r="BV332" i="29"/>
  <c r="BV178" i="35"/>
  <c r="BV227" i="29"/>
  <c r="BV151" i="35"/>
  <c r="BV200" i="29"/>
  <c r="BV117" i="35"/>
  <c r="BV161" i="29"/>
  <c r="BV101" i="35"/>
  <c r="BV145" i="29"/>
  <c r="BV86" i="35"/>
  <c r="BV129" i="29"/>
  <c r="BV131" i="35"/>
  <c r="BV175" i="29"/>
  <c r="BV115" i="35"/>
  <c r="BV159" i="29"/>
  <c r="BV87" i="35"/>
  <c r="BV131" i="29"/>
  <c r="BV71" i="35"/>
  <c r="BV90" i="29"/>
  <c r="BV49" i="35"/>
  <c r="BV59" i="29"/>
  <c r="BV84" i="35"/>
  <c r="BV126" i="29"/>
  <c r="BV288" i="35"/>
  <c r="BV431" i="29"/>
  <c r="BT289" i="35"/>
  <c r="BT432" i="29"/>
  <c r="BT78" i="35"/>
  <c r="BT97" i="29"/>
  <c r="BT84" i="35"/>
  <c r="BT126" i="29"/>
  <c r="BO8" i="35"/>
  <c r="BO8" i="29"/>
  <c r="BO4" i="35"/>
  <c r="BO4" i="29"/>
  <c r="BO7" i="35"/>
  <c r="BO7" i="29"/>
  <c r="BO11" i="35"/>
  <c r="BO11" i="29"/>
  <c r="BO15" i="35"/>
  <c r="BO19" i="29"/>
  <c r="BO18" i="35"/>
  <c r="BO23" i="29"/>
  <c r="BO22" i="35"/>
  <c r="BO27" i="29"/>
  <c r="BO25" i="35"/>
  <c r="BO30" i="29"/>
  <c r="BO30" i="35"/>
  <c r="BO35" i="29"/>
  <c r="BO35" i="35"/>
  <c r="BO40" i="29"/>
  <c r="BO41" i="35"/>
  <c r="BO50" i="29"/>
  <c r="BO47" i="35"/>
  <c r="BO57" i="29"/>
  <c r="BO54" i="35"/>
  <c r="BO65" i="29"/>
  <c r="BO68" i="35"/>
  <c r="BO85" i="29"/>
  <c r="BO77" i="35"/>
  <c r="BO96" i="29"/>
  <c r="BO81" i="35"/>
  <c r="BO100" i="29"/>
  <c r="BO3" i="35"/>
  <c r="BO3" i="29"/>
  <c r="BO10" i="35"/>
  <c r="BO10" i="29"/>
  <c r="BO14" i="35"/>
  <c r="BO14" i="29"/>
  <c r="BO17" i="35"/>
  <c r="BO22" i="29"/>
  <c r="BO21" i="35"/>
  <c r="BO26" i="29"/>
  <c r="BO26" i="35"/>
  <c r="BO31" i="29"/>
  <c r="BO29" i="35"/>
  <c r="BO34" i="29"/>
  <c r="BO32" i="35"/>
  <c r="BO37" i="29"/>
  <c r="BO36" i="35"/>
  <c r="BO41" i="29"/>
  <c r="BO38" i="35"/>
  <c r="BO44" i="29"/>
  <c r="BO72" i="35"/>
  <c r="BO91" i="29"/>
  <c r="BO76" i="35"/>
  <c r="BO95" i="29"/>
  <c r="BO80" i="35"/>
  <c r="BO99" i="29"/>
  <c r="BO84" i="35"/>
  <c r="BO126" i="29"/>
  <c r="BO138" i="35"/>
  <c r="BO183" i="29"/>
  <c r="BO142" i="35"/>
  <c r="BO188" i="29"/>
  <c r="BO151" i="35"/>
  <c r="BO200" i="29"/>
  <c r="BO162" i="35"/>
  <c r="BO211" i="29"/>
  <c r="BO169" i="35"/>
  <c r="BO218" i="29"/>
  <c r="BO202" i="35"/>
  <c r="BO286" i="29"/>
  <c r="BO204" i="35"/>
  <c r="BO288" i="29"/>
  <c r="BO232" i="35"/>
  <c r="BO353" i="29"/>
  <c r="BO225" i="35"/>
  <c r="BO343" i="29"/>
  <c r="BO289" i="35"/>
  <c r="BO432" i="29"/>
  <c r="BO293" i="35"/>
  <c r="BO438" i="29"/>
  <c r="BO297" i="35"/>
  <c r="BO442" i="29"/>
  <c r="BO299" i="35"/>
  <c r="BO445" i="29"/>
  <c r="BO303" i="35"/>
  <c r="BO449" i="29"/>
  <c r="BO298" i="35"/>
  <c r="BO443" i="29"/>
  <c r="BR8" i="35"/>
  <c r="BR8" i="29"/>
  <c r="BR4" i="35"/>
  <c r="BR4" i="29"/>
  <c r="BR7" i="35"/>
  <c r="BR7" i="29"/>
  <c r="BR11" i="35"/>
  <c r="BR11" i="29"/>
  <c r="BR41" i="35"/>
  <c r="BR50" i="29"/>
  <c r="BR51" i="35"/>
  <c r="BR61" i="29"/>
  <c r="BR54" i="35"/>
  <c r="BR65" i="29"/>
  <c r="BR58" i="35"/>
  <c r="BR69" i="29"/>
  <c r="BR62" i="35"/>
  <c r="BR73" i="29"/>
  <c r="BR83" i="35"/>
  <c r="BR125" i="29"/>
  <c r="BR86" i="35"/>
  <c r="BR129" i="29"/>
  <c r="BR89" i="35"/>
  <c r="BR133" i="29"/>
  <c r="BR123" i="35"/>
  <c r="BR167" i="29"/>
  <c r="BR131" i="35"/>
  <c r="BR175" i="29"/>
  <c r="BR135" i="35"/>
  <c r="BR179" i="29"/>
  <c r="BR139" i="35"/>
  <c r="BR185" i="29"/>
  <c r="BR143" i="35"/>
  <c r="BR189" i="29"/>
  <c r="BR145" i="35"/>
  <c r="BR191" i="29"/>
  <c r="BR85" i="35"/>
  <c r="BR127" i="29"/>
  <c r="BR88" i="35"/>
  <c r="BR132" i="29"/>
  <c r="BR96" i="35"/>
  <c r="BR140" i="29"/>
  <c r="BR110" i="35"/>
  <c r="BR154" i="29"/>
  <c r="BR114" i="35"/>
  <c r="BR158" i="29"/>
  <c r="BR124" i="35"/>
  <c r="BR168" i="29"/>
  <c r="BR128" i="35"/>
  <c r="BR172" i="29"/>
  <c r="BR132" i="35"/>
  <c r="BR176" i="29"/>
  <c r="BR154" i="35"/>
  <c r="BR203" i="29"/>
  <c r="BR159" i="35"/>
  <c r="BR208" i="29"/>
  <c r="BR166" i="35"/>
  <c r="BR215" i="29"/>
  <c r="BR170" i="35"/>
  <c r="BR219" i="29"/>
  <c r="BR190" i="35"/>
  <c r="BR239" i="29"/>
  <c r="BR194" i="35"/>
  <c r="BR243" i="29"/>
  <c r="BR151" i="35"/>
  <c r="BR200" i="29"/>
  <c r="BR156" i="35"/>
  <c r="BR205" i="29"/>
  <c r="BR160" i="35"/>
  <c r="BR209" i="29"/>
  <c r="BR169" i="35"/>
  <c r="BR218" i="29"/>
  <c r="BR175" i="35"/>
  <c r="BR224" i="29"/>
  <c r="BR189" i="35"/>
  <c r="BR238" i="29"/>
  <c r="BR193" i="35"/>
  <c r="BR242" i="29"/>
  <c r="BR197" i="35"/>
  <c r="BR246" i="29"/>
  <c r="BR223" i="35"/>
  <c r="BR341" i="29"/>
  <c r="BR228" i="35"/>
  <c r="BR346" i="29"/>
  <c r="BR280" i="35"/>
  <c r="BR417" i="29"/>
  <c r="BR285" i="35"/>
  <c r="BR422" i="29"/>
  <c r="BR292" i="35"/>
  <c r="BR437" i="29"/>
  <c r="BR300" i="35"/>
  <c r="BR446" i="29"/>
  <c r="BR306" i="35"/>
  <c r="BR453" i="29"/>
  <c r="BU219" i="35"/>
  <c r="BU336" i="29"/>
  <c r="BU162" i="35"/>
  <c r="BU211" i="29"/>
  <c r="BU201" i="35"/>
  <c r="BU285" i="29"/>
  <c r="BU127" i="35"/>
  <c r="BU171" i="29"/>
  <c r="BU107" i="35"/>
  <c r="BU151" i="29"/>
  <c r="BU37" i="35"/>
  <c r="BU42" i="29"/>
  <c r="BU279" i="35"/>
  <c r="BU416" i="29"/>
  <c r="BU267" i="35"/>
  <c r="BU388" i="29"/>
  <c r="BU204" i="35"/>
  <c r="BU288" i="29"/>
  <c r="BU125" i="35"/>
  <c r="BU169" i="29"/>
  <c r="BU63" i="35"/>
  <c r="BU75" i="29"/>
  <c r="BU3" i="35"/>
  <c r="BU3" i="29"/>
  <c r="BU8" i="35"/>
  <c r="BU8" i="29"/>
  <c r="BU16" i="35"/>
  <c r="BU20" i="29"/>
  <c r="BU19" i="35"/>
  <c r="BU24" i="29"/>
  <c r="BU23" i="35"/>
  <c r="BU28" i="29"/>
  <c r="BU32" i="35"/>
  <c r="BU37" i="29"/>
  <c r="BU45" i="35"/>
  <c r="BU54" i="29"/>
  <c r="BU53" i="35"/>
  <c r="BU64" i="29"/>
  <c r="BU61" i="35"/>
  <c r="BU72" i="29"/>
  <c r="BU5" i="35"/>
  <c r="BU5" i="29"/>
  <c r="BU9" i="35"/>
  <c r="BU9" i="29"/>
  <c r="BU15" i="35"/>
  <c r="BU19" i="29"/>
  <c r="BU18" i="35"/>
  <c r="BU23" i="29"/>
  <c r="BU22" i="35"/>
  <c r="BU27" i="29"/>
  <c r="BU25" i="35"/>
  <c r="BU30" i="29"/>
  <c r="BU35" i="35"/>
  <c r="BU40" i="29"/>
  <c r="BU68" i="35"/>
  <c r="BU85" i="29"/>
  <c r="BU84" i="35"/>
  <c r="BU126" i="29"/>
  <c r="BU94" i="35"/>
  <c r="BU138" i="29"/>
  <c r="BU112" i="35"/>
  <c r="BU156" i="29"/>
  <c r="BU126" i="35"/>
  <c r="BU170" i="29"/>
  <c r="BU134" i="35"/>
  <c r="BU178" i="29"/>
  <c r="BU146" i="35"/>
  <c r="BU192" i="29"/>
  <c r="BU111" i="35"/>
  <c r="BU155" i="29"/>
  <c r="BU141" i="35"/>
  <c r="BU187" i="29"/>
  <c r="BU144" i="35"/>
  <c r="BU190" i="29"/>
  <c r="BU149" i="35"/>
  <c r="BU197" i="29"/>
  <c r="BU156" i="35"/>
  <c r="BU205" i="29"/>
  <c r="BU160" i="35"/>
  <c r="BU209" i="29"/>
  <c r="BU169" i="35"/>
  <c r="BU218" i="29"/>
  <c r="BU175" i="35"/>
  <c r="BU224" i="29"/>
  <c r="BU189" i="35"/>
  <c r="BU238" i="29"/>
  <c r="BU193" i="35"/>
  <c r="BU242" i="29"/>
  <c r="BU197" i="35"/>
  <c r="BU246" i="29"/>
  <c r="BU153" i="35"/>
  <c r="BU202" i="29"/>
  <c r="BU157" i="35"/>
  <c r="BU206" i="29"/>
  <c r="BU161" i="35"/>
  <c r="BU210" i="29"/>
  <c r="BU168" i="35"/>
  <c r="BU217" i="29"/>
  <c r="BU188" i="35"/>
  <c r="BU237" i="29"/>
  <c r="BU192" i="35"/>
  <c r="BU241" i="29"/>
  <c r="BU196" i="35"/>
  <c r="BU245" i="29"/>
  <c r="BU223" i="35"/>
  <c r="BU341" i="29"/>
  <c r="BU228" i="35"/>
  <c r="BU346" i="29"/>
  <c r="BU235" i="35"/>
  <c r="BU356" i="29"/>
  <c r="BU240" i="35"/>
  <c r="BU361" i="29"/>
  <c r="BU244" i="35"/>
  <c r="BU365" i="29"/>
  <c r="BU248" i="35"/>
  <c r="BU369" i="29"/>
  <c r="BU271" i="35"/>
  <c r="BU393" i="29"/>
  <c r="BU292" i="35"/>
  <c r="BU437" i="29"/>
  <c r="BU296" i="35"/>
  <c r="BU441" i="29"/>
  <c r="BU300" i="35"/>
  <c r="BU446" i="29"/>
  <c r="BU306" i="35"/>
  <c r="BU453" i="29"/>
  <c r="BU291" i="35"/>
  <c r="BU434" i="29"/>
  <c r="BU293" i="35"/>
  <c r="BU438" i="29"/>
  <c r="BU297" i="35"/>
  <c r="BU442" i="29"/>
  <c r="BU299" i="35"/>
  <c r="BU445" i="29"/>
  <c r="BU303" i="35"/>
  <c r="BU449" i="29"/>
  <c r="BP41" i="35"/>
  <c r="BP50" i="29"/>
  <c r="BP47" i="35"/>
  <c r="BP57" i="29"/>
  <c r="BP46" i="35"/>
  <c r="BP56" i="29"/>
  <c r="BP105" i="35"/>
  <c r="BP149" i="29"/>
  <c r="BP201" i="35"/>
  <c r="BP285" i="29"/>
  <c r="BP203" i="35"/>
  <c r="BP287" i="29"/>
  <c r="BP254" i="35"/>
  <c r="BP375" i="29"/>
  <c r="BP260" i="35"/>
  <c r="BP381" i="29"/>
  <c r="BP276" i="35"/>
  <c r="BP412" i="29"/>
  <c r="BP279" i="35"/>
  <c r="BP416" i="29"/>
  <c r="BP287" i="35"/>
  <c r="BP424" i="29"/>
  <c r="BP289" i="35"/>
  <c r="BP432" i="29"/>
  <c r="BR287" i="35"/>
  <c r="BR424" i="29"/>
  <c r="BV300" i="35"/>
  <c r="BV446" i="29"/>
  <c r="BP295" i="35"/>
  <c r="BP440" i="29"/>
  <c r="BO287" i="35"/>
  <c r="BO424" i="29"/>
  <c r="BR279" i="35"/>
  <c r="BR416" i="29"/>
  <c r="BV302" i="35"/>
  <c r="BV448" i="29"/>
  <c r="BV269" i="35"/>
  <c r="BV390" i="29"/>
  <c r="BU260" i="35"/>
  <c r="BU381" i="29"/>
  <c r="BR254" i="35"/>
  <c r="BR375" i="29"/>
  <c r="BP243" i="35"/>
  <c r="BP364" i="29"/>
  <c r="BP236" i="35"/>
  <c r="BP357" i="29"/>
  <c r="BP229" i="35"/>
  <c r="BP347" i="29"/>
  <c r="BP221" i="35"/>
  <c r="BP338" i="29"/>
  <c r="BP213" i="35"/>
  <c r="BP330" i="29"/>
  <c r="BT208" i="35"/>
  <c r="BT323" i="29"/>
  <c r="BP265" i="35"/>
  <c r="BP386" i="29"/>
  <c r="BU249" i="35"/>
  <c r="BU370" i="29"/>
  <c r="BV199" i="35"/>
  <c r="BV248" i="29"/>
  <c r="BR179" i="35"/>
  <c r="BR228" i="29"/>
  <c r="BV160" i="35"/>
  <c r="BV209" i="29"/>
  <c r="BV231" i="35"/>
  <c r="BV352" i="29"/>
  <c r="BR210" i="35"/>
  <c r="BR327" i="29"/>
  <c r="BT137" i="35"/>
  <c r="BT182" i="29"/>
  <c r="BP137" i="35"/>
  <c r="BP182" i="29"/>
  <c r="BP86" i="35"/>
  <c r="BP129" i="29"/>
  <c r="BP157" i="35"/>
  <c r="BP206" i="29"/>
  <c r="BP126" i="35"/>
  <c r="BP170" i="29"/>
  <c r="BP25" i="35"/>
  <c r="BP30" i="29"/>
  <c r="BP120" i="35"/>
  <c r="BP164" i="29"/>
  <c r="BP74" i="35"/>
  <c r="BP93" i="29"/>
  <c r="BP17" i="35"/>
  <c r="BP22" i="29"/>
  <c r="BP230" i="35"/>
  <c r="BP351" i="29"/>
  <c r="BP151" i="35"/>
  <c r="BP200" i="29"/>
  <c r="BP212" i="35"/>
  <c r="BP329" i="29"/>
  <c r="BP131" i="35"/>
  <c r="BP175" i="29"/>
  <c r="BP83" i="35"/>
  <c r="BP125" i="29"/>
  <c r="BP94" i="35"/>
  <c r="BP138" i="29"/>
  <c r="BP20" i="35"/>
  <c r="BP25" i="29"/>
  <c r="BP10" i="35"/>
  <c r="BP10" i="29"/>
  <c r="BP36" i="35"/>
  <c r="BP41" i="29"/>
  <c r="BT93" i="35"/>
  <c r="BT137" i="29"/>
  <c r="BV188" i="35"/>
  <c r="BV237" i="29"/>
  <c r="BV159" i="35"/>
  <c r="BV208" i="29"/>
  <c r="BT135" i="35"/>
  <c r="BT179" i="29"/>
  <c r="BU121" i="35"/>
  <c r="BU165" i="29"/>
  <c r="BT95" i="35"/>
  <c r="BT139" i="29"/>
  <c r="BR200" i="35"/>
  <c r="BR249" i="29"/>
  <c r="BU174" i="35"/>
  <c r="BU223" i="29"/>
  <c r="BV154" i="35"/>
  <c r="BV203" i="29"/>
  <c r="BR71" i="35"/>
  <c r="BR90" i="29"/>
  <c r="BT30" i="35"/>
  <c r="BT35" i="29"/>
  <c r="BV134" i="35"/>
  <c r="BV178" i="29"/>
  <c r="BV90" i="35"/>
  <c r="BV134" i="29"/>
  <c r="BU79" i="35"/>
  <c r="BU98" i="29"/>
  <c r="BT73" i="35"/>
  <c r="BT92" i="29"/>
  <c r="BT41" i="35"/>
  <c r="BT50" i="29"/>
  <c r="BT22" i="35"/>
  <c r="BT27" i="29"/>
  <c r="BT18" i="35"/>
  <c r="BT23" i="29"/>
  <c r="BT139" i="35"/>
  <c r="BT185" i="29"/>
  <c r="BV124" i="35"/>
  <c r="BV168" i="29"/>
  <c r="BV80" i="35"/>
  <c r="BV99" i="29"/>
  <c r="BR76" i="35"/>
  <c r="BR95" i="29"/>
  <c r="BR50" i="35"/>
  <c r="BR60" i="29"/>
  <c r="BV19" i="35"/>
  <c r="BV24" i="29"/>
  <c r="BV43" i="35"/>
  <c r="BV52" i="29"/>
  <c r="BV39" i="35"/>
  <c r="BV45" i="29"/>
  <c r="BU34" i="35"/>
  <c r="BU39" i="29"/>
  <c r="BV28" i="35"/>
  <c r="BV33" i="29"/>
  <c r="BV17" i="35"/>
  <c r="BV22" i="29"/>
  <c r="BU102" i="35"/>
  <c r="BU146" i="29"/>
  <c r="BU98" i="35"/>
  <c r="BU142" i="29"/>
  <c r="BR78" i="35"/>
  <c r="BR97" i="29"/>
  <c r="BP7" i="35"/>
  <c r="BP7" i="29"/>
  <c r="BV136" i="35"/>
  <c r="BV181" i="29"/>
  <c r="BT120" i="35"/>
  <c r="BT164" i="29"/>
  <c r="BP108" i="35"/>
  <c r="BP152" i="29"/>
  <c r="BT92" i="35"/>
  <c r="BT136" i="29"/>
  <c r="BR80" i="35"/>
  <c r="BR99" i="29"/>
  <c r="BT74" i="35"/>
  <c r="BT93" i="29"/>
  <c r="BV67" i="35"/>
  <c r="BV84" i="29"/>
  <c r="BP65" i="35"/>
  <c r="BP79" i="29"/>
  <c r="BT53" i="35"/>
  <c r="BT64" i="29"/>
  <c r="BU50" i="35"/>
  <c r="BU60" i="29"/>
  <c r="BV31" i="35"/>
  <c r="BV36" i="29"/>
  <c r="BV23" i="35"/>
  <c r="BV28" i="29"/>
  <c r="BV16" i="35"/>
  <c r="BV20" i="29"/>
  <c r="BT10" i="35"/>
  <c r="BT10" i="29"/>
  <c r="BP70" i="35"/>
  <c r="BP89" i="29"/>
  <c r="BT55" i="35"/>
  <c r="BT66" i="29"/>
  <c r="BR43" i="35"/>
  <c r="BR52" i="29"/>
  <c r="BT36" i="35"/>
  <c r="BT41" i="29"/>
  <c r="BR28" i="35"/>
  <c r="BR33" i="29"/>
  <c r="BP21" i="35"/>
  <c r="BP26" i="29"/>
  <c r="BV8" i="35"/>
  <c r="BV8" i="29"/>
  <c r="BP288" i="35"/>
  <c r="BP431" i="29"/>
  <c r="BP281" i="35"/>
  <c r="BP418" i="29"/>
  <c r="BP232" i="35"/>
  <c r="BP353" i="29"/>
  <c r="BP258" i="35"/>
  <c r="BP379" i="29"/>
  <c r="BP178" i="35"/>
  <c r="BP227" i="29"/>
  <c r="BP210" i="35"/>
  <c r="BP327" i="29"/>
  <c r="BP172" i="35"/>
  <c r="BP221" i="29"/>
  <c r="BP129" i="35"/>
  <c r="BP173" i="29"/>
  <c r="BP117" i="35"/>
  <c r="BP161" i="29"/>
  <c r="BP91" i="35"/>
  <c r="BP135" i="29"/>
  <c r="BP174" i="35"/>
  <c r="BP223" i="29"/>
  <c r="BP98" i="35"/>
  <c r="BP142" i="29"/>
  <c r="BP68" i="35"/>
  <c r="BP85" i="29"/>
  <c r="BP62" i="35"/>
  <c r="BP73" i="29"/>
  <c r="BP58" i="35"/>
  <c r="BP69" i="29"/>
  <c r="BP54" i="35"/>
  <c r="BP65" i="29"/>
  <c r="BP51" i="35"/>
  <c r="BP61" i="29"/>
  <c r="BP13" i="35"/>
  <c r="BP13" i="29"/>
  <c r="BP139" i="35"/>
  <c r="BP185" i="29"/>
  <c r="BP61" i="35"/>
  <c r="BP72" i="29"/>
  <c r="BP50" i="35"/>
  <c r="BP60" i="29"/>
  <c r="BP14" i="35"/>
  <c r="BP14" i="29"/>
  <c r="BV256" i="35"/>
  <c r="BV377" i="29"/>
  <c r="BV297" i="35"/>
  <c r="BV442" i="29"/>
  <c r="BV304" i="35"/>
  <c r="BV450" i="29"/>
  <c r="BV262" i="35"/>
  <c r="BV383" i="29"/>
  <c r="BV227" i="35"/>
  <c r="BV345" i="29"/>
  <c r="BV208" i="35"/>
  <c r="BV323" i="29"/>
  <c r="BV224" i="35"/>
  <c r="BV342" i="29"/>
  <c r="BV264" i="35"/>
  <c r="BV385" i="29"/>
  <c r="BV22" i="35"/>
  <c r="BV27" i="29"/>
  <c r="BV9" i="35"/>
  <c r="BV9" i="29"/>
  <c r="BV68" i="35"/>
  <c r="BV85" i="29"/>
  <c r="BV51" i="35"/>
  <c r="BV61" i="29"/>
  <c r="BV35" i="35"/>
  <c r="BV40" i="29"/>
  <c r="BV20" i="35"/>
  <c r="BV25" i="29"/>
  <c r="BT276" i="35"/>
  <c r="BT412" i="29"/>
  <c r="BT149" i="35"/>
  <c r="BT197" i="29"/>
  <c r="BO44" i="35"/>
  <c r="BO53" i="29"/>
  <c r="BO51" i="35"/>
  <c r="BO61" i="29"/>
  <c r="BO58" i="35"/>
  <c r="BO69" i="29"/>
  <c r="BO62" i="35"/>
  <c r="BO73" i="29"/>
  <c r="BO73" i="35"/>
  <c r="BO92" i="29"/>
  <c r="BO43" i="35"/>
  <c r="BO52" i="29"/>
  <c r="BO46" i="35"/>
  <c r="BO56" i="29"/>
  <c r="BO50" i="35"/>
  <c r="BO60" i="29"/>
  <c r="BO53" i="35"/>
  <c r="BO64" i="29"/>
  <c r="BO57" i="35"/>
  <c r="BO68" i="29"/>
  <c r="BO61" i="35"/>
  <c r="BO72" i="29"/>
  <c r="BO64" i="35"/>
  <c r="BO76" i="29"/>
  <c r="BO65" i="35"/>
  <c r="BO79" i="29"/>
  <c r="BO69" i="35"/>
  <c r="BO86" i="29"/>
  <c r="BO87" i="35"/>
  <c r="BO131" i="29"/>
  <c r="BO91" i="35"/>
  <c r="BO135" i="29"/>
  <c r="BO97" i="35"/>
  <c r="BO141" i="29"/>
  <c r="BO101" i="35"/>
  <c r="BO145" i="29"/>
  <c r="BO104" i="35"/>
  <c r="BO148" i="29"/>
  <c r="BO111" i="35"/>
  <c r="BO155" i="29"/>
  <c r="BO115" i="35"/>
  <c r="BO159" i="29"/>
  <c r="BO121" i="35"/>
  <c r="BO165" i="29"/>
  <c r="BO129" i="35"/>
  <c r="BO173" i="29"/>
  <c r="BO133" i="35"/>
  <c r="BO177" i="29"/>
  <c r="BO137" i="35"/>
  <c r="BO182" i="29"/>
  <c r="BO139" i="35"/>
  <c r="BO185" i="29"/>
  <c r="BO143" i="35"/>
  <c r="BO189" i="29"/>
  <c r="BO145" i="35"/>
  <c r="BO191" i="29"/>
  <c r="BO148" i="35"/>
  <c r="BO194" i="29"/>
  <c r="BO90" i="35"/>
  <c r="BO134" i="29"/>
  <c r="BO94" i="35"/>
  <c r="BO138" i="29"/>
  <c r="BO98" i="35"/>
  <c r="BO142" i="29"/>
  <c r="BO102" i="35"/>
  <c r="BO146" i="29"/>
  <c r="BO106" i="35"/>
  <c r="BO150" i="29"/>
  <c r="BO108" i="35"/>
  <c r="BO152" i="29"/>
  <c r="BO112" i="35"/>
  <c r="BO156" i="29"/>
  <c r="BO116" i="35"/>
  <c r="BO160" i="29"/>
  <c r="BO120" i="35"/>
  <c r="BO164" i="29"/>
  <c r="BO124" i="35"/>
  <c r="BO168" i="29"/>
  <c r="BO128" i="35"/>
  <c r="BO172" i="29"/>
  <c r="BO132" i="35"/>
  <c r="BO176" i="29"/>
  <c r="BO154" i="35"/>
  <c r="BO203" i="29"/>
  <c r="BO159" i="35"/>
  <c r="BO208" i="29"/>
  <c r="BO164" i="35"/>
  <c r="BO213" i="29"/>
  <c r="BO168" i="35"/>
  <c r="BO217" i="29"/>
  <c r="BO172" i="35"/>
  <c r="BO221" i="29"/>
  <c r="BO176" i="35"/>
  <c r="BO225" i="29"/>
  <c r="BO182" i="35"/>
  <c r="BO231" i="29"/>
  <c r="BO186" i="35"/>
  <c r="BO235" i="29"/>
  <c r="BO190" i="35"/>
  <c r="BO239" i="29"/>
  <c r="BO194" i="35"/>
  <c r="BO243" i="29"/>
  <c r="BO200" i="35"/>
  <c r="BO249" i="29"/>
  <c r="BO149" i="35"/>
  <c r="BO197" i="29"/>
  <c r="BO155" i="35"/>
  <c r="BO204" i="29"/>
  <c r="BO158" i="35"/>
  <c r="BO207" i="29"/>
  <c r="BO165" i="35"/>
  <c r="BO214" i="29"/>
  <c r="BO173" i="35"/>
  <c r="BO222" i="29"/>
  <c r="BO177" i="35"/>
  <c r="C37" i="33" s="1"/>
  <c r="D37" i="33" s="1"/>
  <c r="BO226" i="29"/>
  <c r="BO179" i="35"/>
  <c r="BO228" i="29"/>
  <c r="BO183" i="35"/>
  <c r="BO232" i="29"/>
  <c r="BO187" i="35"/>
  <c r="BO236" i="29"/>
  <c r="BO191" i="35"/>
  <c r="BO240" i="29"/>
  <c r="BO195" i="35"/>
  <c r="BO244" i="29"/>
  <c r="BO198" i="35"/>
  <c r="BO247" i="29"/>
  <c r="BO209" i="35"/>
  <c r="BO324" i="29"/>
  <c r="BO211" i="35"/>
  <c r="BO328" i="29"/>
  <c r="BO215" i="35"/>
  <c r="BO332" i="29"/>
  <c r="BO219" i="35"/>
  <c r="BO336" i="29"/>
  <c r="BO222" i="35"/>
  <c r="BO340" i="29"/>
  <c r="BO227" i="35"/>
  <c r="BO345" i="29"/>
  <c r="BO212" i="35"/>
  <c r="BO329" i="29"/>
  <c r="BO216" i="35"/>
  <c r="BO333" i="29"/>
  <c r="BO231" i="35"/>
  <c r="BO352" i="29"/>
  <c r="BO236" i="35"/>
  <c r="BO357" i="29"/>
  <c r="BO241" i="35"/>
  <c r="BO362" i="29"/>
  <c r="BO245" i="35"/>
  <c r="BO366" i="29"/>
  <c r="BO249" i="35"/>
  <c r="BO370" i="29"/>
  <c r="BO254" i="35"/>
  <c r="BO375" i="29"/>
  <c r="BO258" i="35"/>
  <c r="BO379" i="29"/>
  <c r="BO261" i="35"/>
  <c r="BO382" i="29"/>
  <c r="BO265" i="35"/>
  <c r="BO386" i="29"/>
  <c r="BO234" i="35"/>
  <c r="BO355" i="29"/>
  <c r="BO237" i="35"/>
  <c r="BO358" i="29"/>
  <c r="BO240" i="35"/>
  <c r="BO361" i="29"/>
  <c r="BO244" i="35"/>
  <c r="BO365" i="29"/>
  <c r="BO248" i="35"/>
  <c r="BO369" i="29"/>
  <c r="BO251" i="35"/>
  <c r="BO372" i="29"/>
  <c r="BO257" i="35"/>
  <c r="BO378" i="29"/>
  <c r="BO262" i="35"/>
  <c r="BO383" i="29"/>
  <c r="BO266" i="35"/>
  <c r="BO387" i="29"/>
  <c r="BO268" i="35"/>
  <c r="BO389" i="29"/>
  <c r="BO271" i="35"/>
  <c r="BO393" i="29"/>
  <c r="BO274" i="35"/>
  <c r="BO409" i="29"/>
  <c r="BO275" i="35"/>
  <c r="BO410" i="29"/>
  <c r="BO278" i="35"/>
  <c r="BO415" i="29"/>
  <c r="BO284" i="35"/>
  <c r="BO421" i="29"/>
  <c r="BO276" i="35"/>
  <c r="BO412" i="29"/>
  <c r="BO277" i="35"/>
  <c r="BO414" i="29"/>
  <c r="BO280" i="35"/>
  <c r="BO417" i="29"/>
  <c r="BO283" i="35"/>
  <c r="BO420" i="29"/>
  <c r="BO256" i="35"/>
  <c r="BO377" i="29"/>
  <c r="BO294" i="35"/>
  <c r="BO439" i="29"/>
  <c r="BO302" i="35"/>
  <c r="BO448" i="29"/>
  <c r="BR20" i="35"/>
  <c r="BR25" i="29"/>
  <c r="BR24" i="35"/>
  <c r="BR29" i="29"/>
  <c r="BR33" i="35"/>
  <c r="BR38" i="29"/>
  <c r="BR66" i="35"/>
  <c r="BR83" i="29"/>
  <c r="BR3" i="35"/>
  <c r="BR3" i="29"/>
  <c r="BR10" i="35"/>
  <c r="BR10" i="29"/>
  <c r="BR17" i="35"/>
  <c r="BR22" i="29"/>
  <c r="BR21" i="35"/>
  <c r="BR26" i="29"/>
  <c r="BR26" i="35"/>
  <c r="BR31" i="29"/>
  <c r="BR36" i="35"/>
  <c r="BR41" i="29"/>
  <c r="BR38" i="35"/>
  <c r="BR44" i="29"/>
  <c r="BR55" i="35"/>
  <c r="BR66" i="29"/>
  <c r="BR59" i="35"/>
  <c r="BR70" i="29"/>
  <c r="BR67" i="35"/>
  <c r="BR84" i="29"/>
  <c r="BR142" i="35"/>
  <c r="BR188" i="29"/>
  <c r="BR224" i="35"/>
  <c r="BR342" i="29"/>
  <c r="BR229" i="35"/>
  <c r="BR347" i="29"/>
  <c r="BR232" i="35"/>
  <c r="BR353" i="29"/>
  <c r="BR239" i="35"/>
  <c r="BR360" i="29"/>
  <c r="BR243" i="35"/>
  <c r="BR364" i="29"/>
  <c r="BR247" i="35"/>
  <c r="BR368" i="29"/>
  <c r="BR265" i="35"/>
  <c r="BR386" i="29"/>
  <c r="BR235" i="35"/>
  <c r="BR356" i="29"/>
  <c r="BR240" i="35"/>
  <c r="BR361" i="29"/>
  <c r="BR244" i="35"/>
  <c r="BR365" i="29"/>
  <c r="BR248" i="35"/>
  <c r="BR369" i="29"/>
  <c r="BR271" i="35"/>
  <c r="BR393" i="29"/>
  <c r="BR274" i="35"/>
  <c r="BR409" i="29"/>
  <c r="BR275" i="35"/>
  <c r="BR410" i="29"/>
  <c r="BR278" i="35"/>
  <c r="BR415" i="29"/>
  <c r="BR284" i="35"/>
  <c r="BR421" i="29"/>
  <c r="BR288" i="35"/>
  <c r="BR431" i="29"/>
  <c r="BR291" i="35"/>
  <c r="BR434" i="29"/>
  <c r="BR293" i="35"/>
  <c r="BR438" i="29"/>
  <c r="BR297" i="35"/>
  <c r="BR442" i="29"/>
  <c r="BR299" i="35"/>
  <c r="BR445" i="29"/>
  <c r="BR303" i="35"/>
  <c r="BR449" i="29"/>
  <c r="BR296" i="35"/>
  <c r="BR441" i="29"/>
  <c r="BU266" i="35"/>
  <c r="BU387" i="29"/>
  <c r="BU39" i="35"/>
  <c r="BU45" i="29"/>
  <c r="BU48" i="35"/>
  <c r="BU58" i="29"/>
  <c r="BU57" i="35"/>
  <c r="BU68" i="29"/>
  <c r="BU69" i="35"/>
  <c r="BU86" i="29"/>
  <c r="BU52" i="35"/>
  <c r="BU63" i="29"/>
  <c r="BU56" i="35"/>
  <c r="BU67" i="29"/>
  <c r="BU60" i="35"/>
  <c r="BU71" i="29"/>
  <c r="BU122" i="35"/>
  <c r="BU166" i="29"/>
  <c r="BU130" i="35"/>
  <c r="BU174" i="29"/>
  <c r="BU140" i="35"/>
  <c r="BU186" i="29"/>
  <c r="BU87" i="35"/>
  <c r="BU131" i="29"/>
  <c r="BU97" i="35"/>
  <c r="BU141" i="29"/>
  <c r="BU129" i="35"/>
  <c r="BU173" i="29"/>
  <c r="BU133" i="35"/>
  <c r="BU177" i="29"/>
  <c r="BU208" i="35"/>
  <c r="BU323" i="29"/>
  <c r="BU222" i="35"/>
  <c r="BU340" i="29"/>
  <c r="BU227" i="35"/>
  <c r="BU345" i="29"/>
  <c r="BU239" i="35"/>
  <c r="BU360" i="29"/>
  <c r="BU243" i="35"/>
  <c r="BU364" i="29"/>
  <c r="BU247" i="35"/>
  <c r="BU368" i="29"/>
  <c r="BU265" i="35"/>
  <c r="BU386" i="29"/>
  <c r="BU276" i="35"/>
  <c r="BU412" i="29"/>
  <c r="BU277" i="35"/>
  <c r="BU414" i="29"/>
  <c r="BU283" i="35"/>
  <c r="BU420" i="29"/>
  <c r="BU287" i="35"/>
  <c r="BU424" i="29"/>
  <c r="BU288" i="35"/>
  <c r="BU431" i="29"/>
  <c r="BU274" i="35"/>
  <c r="BU409" i="29"/>
  <c r="BU275" i="35"/>
  <c r="BU410" i="29"/>
  <c r="BU278" i="35"/>
  <c r="BU415" i="29"/>
  <c r="BU284" i="35"/>
  <c r="BU421" i="29"/>
  <c r="BP280" i="35"/>
  <c r="BP417" i="29"/>
  <c r="BP259" i="35"/>
  <c r="BP380" i="29"/>
  <c r="BP246" i="35"/>
  <c r="BP367" i="29"/>
  <c r="BP270" i="35"/>
  <c r="BP391" i="29"/>
  <c r="BP240" i="35"/>
  <c r="BP361" i="29"/>
  <c r="BP187" i="35"/>
  <c r="BP236" i="29"/>
  <c r="BP175" i="35"/>
  <c r="BP224" i="29"/>
  <c r="BP205" i="35"/>
  <c r="BP289" i="29"/>
  <c r="BP193" i="35"/>
  <c r="BP242" i="29"/>
  <c r="BP169" i="35"/>
  <c r="BP218" i="29"/>
  <c r="BP152" i="35"/>
  <c r="BP201" i="29"/>
  <c r="BP142" i="35"/>
  <c r="BP188" i="29"/>
  <c r="BP294" i="35"/>
  <c r="BP439" i="29"/>
  <c r="BP285" i="35"/>
  <c r="BP422" i="29"/>
  <c r="BP277" i="35"/>
  <c r="BP414" i="29"/>
  <c r="BP242" i="35"/>
  <c r="BP363" i="29"/>
  <c r="BP272" i="35"/>
  <c r="BP395" i="29"/>
  <c r="BP244" i="35"/>
  <c r="BP365" i="29"/>
  <c r="BP183" i="35"/>
  <c r="BP232" i="29"/>
  <c r="BP158" i="35"/>
  <c r="BP207" i="29"/>
  <c r="BP189" i="35"/>
  <c r="BP238" i="29"/>
  <c r="BP173" i="35"/>
  <c r="BP222" i="29"/>
  <c r="BP156" i="35"/>
  <c r="BP205" i="29"/>
  <c r="BP24" i="35"/>
  <c r="BP29" i="29"/>
  <c r="BP28" i="35"/>
  <c r="BP33" i="29"/>
  <c r="BP34" i="35"/>
  <c r="BP39" i="29"/>
  <c r="BP38" i="35"/>
  <c r="BP44" i="29"/>
  <c r="BP75" i="35"/>
  <c r="BP94" i="29"/>
  <c r="BP79" i="35"/>
  <c r="BP98" i="29"/>
  <c r="BP76" i="35"/>
  <c r="BP95" i="29"/>
  <c r="BP82" i="35"/>
  <c r="BP101" i="29"/>
  <c r="BP103" i="35"/>
  <c r="BP147" i="29"/>
  <c r="BP125" i="35"/>
  <c r="BP169" i="29"/>
  <c r="BP143" i="35"/>
  <c r="BP189" i="29"/>
  <c r="BP147" i="35"/>
  <c r="BP193" i="29"/>
  <c r="BP149" i="35"/>
  <c r="BP197" i="29"/>
  <c r="BP162" i="35"/>
  <c r="BP211" i="29"/>
  <c r="BP177" i="35"/>
  <c r="C35" i="33" s="1"/>
  <c r="BP226" i="29"/>
  <c r="BP198" i="35"/>
  <c r="BP247" i="29"/>
  <c r="BP219" i="35"/>
  <c r="BP336" i="29"/>
  <c r="BP234" i="35"/>
  <c r="BP355" i="29"/>
  <c r="BP250" i="35"/>
  <c r="BP371" i="29"/>
  <c r="BP262" i="35"/>
  <c r="BP383" i="29"/>
  <c r="BP266" i="35"/>
  <c r="BP387" i="29"/>
  <c r="BP274" i="35"/>
  <c r="BP409" i="29"/>
  <c r="BP275" i="35"/>
  <c r="BP410" i="29"/>
  <c r="BP304" i="35"/>
  <c r="BP450" i="29"/>
  <c r="BP256" i="35"/>
  <c r="BP377" i="29"/>
  <c r="BR256" i="35"/>
  <c r="BR377" i="29"/>
  <c r="BT271" i="35"/>
  <c r="BT393" i="29"/>
  <c r="BT257" i="35"/>
  <c r="BT378" i="29"/>
  <c r="BT238" i="35"/>
  <c r="BT359" i="29"/>
  <c r="BR267" i="35"/>
  <c r="BR388" i="29"/>
  <c r="BR259" i="35"/>
  <c r="BR380" i="29"/>
  <c r="BT251" i="35"/>
  <c r="BT372" i="29"/>
  <c r="BV235" i="35"/>
  <c r="BV356" i="29"/>
  <c r="BR215" i="35"/>
  <c r="BR332" i="29"/>
  <c r="BV258" i="35"/>
  <c r="BV379" i="29"/>
  <c r="BV245" i="35"/>
  <c r="BV366" i="29"/>
  <c r="BT206" i="35"/>
  <c r="BT291" i="29"/>
  <c r="BU187" i="35"/>
  <c r="BU236" i="29"/>
  <c r="BT175" i="35"/>
  <c r="BT224" i="29"/>
  <c r="BU163" i="35"/>
  <c r="BU212" i="29"/>
  <c r="BT151" i="35"/>
  <c r="BT200" i="29"/>
  <c r="BV223" i="35"/>
  <c r="BV341" i="29"/>
  <c r="BT214" i="35"/>
  <c r="BT331" i="29"/>
  <c r="BV206" i="35"/>
  <c r="BV291" i="29"/>
  <c r="BR204" i="35"/>
  <c r="BR288" i="29"/>
  <c r="BT201" i="35"/>
  <c r="BT285" i="29"/>
  <c r="BR185" i="35"/>
  <c r="BR234" i="29"/>
  <c r="BV171" i="35"/>
  <c r="BV220" i="29"/>
  <c r="BR155" i="35"/>
  <c r="BR204" i="29"/>
  <c r="BU216" i="35"/>
  <c r="BU333" i="29"/>
  <c r="BU207" i="35"/>
  <c r="BU322" i="29"/>
  <c r="BR117" i="35"/>
  <c r="BR161" i="29"/>
  <c r="BP109" i="35"/>
  <c r="BP153" i="29"/>
  <c r="BP190" i="35"/>
  <c r="BP239" i="29"/>
  <c r="BP141" i="35"/>
  <c r="BP187" i="29"/>
  <c r="BP106" i="35"/>
  <c r="BP150" i="29"/>
  <c r="BP132" i="35"/>
  <c r="BP176" i="29"/>
  <c r="BP96" i="35"/>
  <c r="BP140" i="29"/>
  <c r="BP26" i="35"/>
  <c r="BP31" i="29"/>
  <c r="BP8" i="35"/>
  <c r="BP8" i="29"/>
  <c r="BP291" i="35"/>
  <c r="BP434" i="29"/>
  <c r="BP252" i="35"/>
  <c r="BP373" i="29"/>
  <c r="BP225" i="35"/>
  <c r="BP343" i="29"/>
  <c r="BP176" i="35"/>
  <c r="BP225" i="29"/>
  <c r="BP113" i="35"/>
  <c r="BP157" i="29"/>
  <c r="BP182" i="35"/>
  <c r="BP231" i="29"/>
  <c r="BP85" i="35"/>
  <c r="BP127" i="29"/>
  <c r="BP27" i="35"/>
  <c r="BP32" i="29"/>
  <c r="BP136" i="35"/>
  <c r="BP181" i="29"/>
  <c r="BP55" i="35"/>
  <c r="BP66" i="29"/>
  <c r="BR176" i="35"/>
  <c r="BR225" i="29"/>
  <c r="BT294" i="35"/>
  <c r="BT439" i="29"/>
  <c r="BP305" i="35"/>
  <c r="BP452" i="29"/>
  <c r="BT299" i="35"/>
  <c r="BT445" i="29"/>
  <c r="BV292" i="35"/>
  <c r="BV437" i="29"/>
  <c r="BT277" i="35"/>
  <c r="BT414" i="29"/>
  <c r="BP298" i="35"/>
  <c r="BP443" i="29"/>
  <c r="BT282" i="35"/>
  <c r="BT419" i="29"/>
  <c r="BP306" i="35"/>
  <c r="BP453" i="29"/>
  <c r="BV293" i="35"/>
  <c r="BV438" i="29"/>
  <c r="BU268" i="35"/>
  <c r="BU389" i="29"/>
  <c r="BU259" i="35"/>
  <c r="BU380" i="29"/>
  <c r="BT242" i="35"/>
  <c r="BT363" i="29"/>
  <c r="BV286" i="35"/>
  <c r="BV423" i="29"/>
  <c r="BV267" i="35"/>
  <c r="BV388" i="29"/>
  <c r="BV259" i="35"/>
  <c r="BV380" i="29"/>
  <c r="BV250" i="35"/>
  <c r="BV371" i="29"/>
  <c r="BT284" i="35"/>
  <c r="BT421" i="29"/>
  <c r="BT278" i="35"/>
  <c r="BT415" i="29"/>
  <c r="BR217" i="35"/>
  <c r="BR334" i="29"/>
  <c r="BT209" i="35"/>
  <c r="BT324" i="29"/>
  <c r="BT263" i="35"/>
  <c r="BT384" i="29"/>
  <c r="BV261" i="35"/>
  <c r="BV382" i="29"/>
  <c r="BV255" i="35"/>
  <c r="BV376" i="29"/>
  <c r="BV247" i="35"/>
  <c r="BV368" i="29"/>
  <c r="BV239" i="35"/>
  <c r="BV360" i="29"/>
  <c r="BU230" i="35"/>
  <c r="BU351" i="29"/>
  <c r="BP222" i="35"/>
  <c r="BP340" i="29"/>
  <c r="BU215" i="35"/>
  <c r="BU332" i="29"/>
  <c r="BV265" i="35"/>
  <c r="BV386" i="29"/>
  <c r="BU252" i="35"/>
  <c r="BU373" i="29"/>
  <c r="BR249" i="35"/>
  <c r="BR370" i="29"/>
  <c r="BP241" i="35"/>
  <c r="BP362" i="29"/>
  <c r="BU199" i="35"/>
  <c r="BU248" i="29"/>
  <c r="BU185" i="35"/>
  <c r="BU234" i="29"/>
  <c r="BR178" i="35"/>
  <c r="BR227" i="29"/>
  <c r="BT165" i="35"/>
  <c r="BT214" i="29"/>
  <c r="BV233" i="35"/>
  <c r="BV354" i="29"/>
  <c r="BP223" i="35"/>
  <c r="BP341" i="29"/>
  <c r="BT218" i="35"/>
  <c r="BT335" i="29"/>
  <c r="BT203" i="35"/>
  <c r="BT287" i="29"/>
  <c r="BR199" i="35"/>
  <c r="BR248" i="29"/>
  <c r="BT183" i="35"/>
  <c r="BT232" i="29"/>
  <c r="BU178" i="35"/>
  <c r="BU227" i="29"/>
  <c r="BV173" i="35"/>
  <c r="BV222" i="29"/>
  <c r="BV163" i="35"/>
  <c r="BV212" i="29"/>
  <c r="BV158" i="35"/>
  <c r="BV207" i="29"/>
  <c r="BR231" i="35"/>
  <c r="BR352" i="29"/>
  <c r="BT225" i="35"/>
  <c r="BT343" i="29"/>
  <c r="BV216" i="35"/>
  <c r="BV333" i="29"/>
  <c r="BU212" i="35"/>
  <c r="BU329" i="29"/>
  <c r="BO207" i="35"/>
  <c r="BO322" i="29"/>
  <c r="BT142" i="35"/>
  <c r="BT188" i="29"/>
  <c r="BR115" i="35"/>
  <c r="BR159" i="29"/>
  <c r="BR104" i="35"/>
  <c r="BR148" i="29"/>
  <c r="BT91" i="35"/>
  <c r="BT135" i="29"/>
  <c r="BP192" i="35"/>
  <c r="BP241" i="29"/>
  <c r="BU184" i="35"/>
  <c r="BU233" i="29"/>
  <c r="BR180" i="35"/>
  <c r="BR229" i="29"/>
  <c r="BV176" i="35"/>
  <c r="BV225" i="29"/>
  <c r="BP168" i="35"/>
  <c r="BP217" i="29"/>
  <c r="BV149" i="35"/>
  <c r="BV197" i="29"/>
  <c r="BV140" i="35"/>
  <c r="BV186" i="29"/>
  <c r="BT129" i="35"/>
  <c r="BT173" i="29"/>
  <c r="BT123" i="35"/>
  <c r="BT167" i="29"/>
  <c r="BU117" i="35"/>
  <c r="BU161" i="29"/>
  <c r="BP104" i="35"/>
  <c r="BP148" i="29"/>
  <c r="BT97" i="35"/>
  <c r="BT141" i="29"/>
  <c r="BU91" i="35"/>
  <c r="BU135" i="29"/>
  <c r="BU200" i="35"/>
  <c r="BU249" i="29"/>
  <c r="BV194" i="35"/>
  <c r="BV243" i="29"/>
  <c r="BR186" i="35"/>
  <c r="BR235" i="29"/>
  <c r="BV182" i="35"/>
  <c r="BV231" i="29"/>
  <c r="BP170" i="35"/>
  <c r="BP219" i="29"/>
  <c r="BU164" i="35"/>
  <c r="BU213" i="29"/>
  <c r="BP161" i="35"/>
  <c r="BP210" i="29"/>
  <c r="BP154" i="35"/>
  <c r="BP203" i="29"/>
  <c r="BR49" i="35"/>
  <c r="BR59" i="29"/>
  <c r="BT27" i="35"/>
  <c r="BT32" i="29"/>
  <c r="BR13" i="35"/>
  <c r="BR13" i="29"/>
  <c r="BR147" i="35"/>
  <c r="BR193" i="29"/>
  <c r="BP138" i="35"/>
  <c r="BP183" i="29"/>
  <c r="BP130" i="35"/>
  <c r="BP174" i="29"/>
  <c r="BP122" i="35"/>
  <c r="BP166" i="29"/>
  <c r="BV110" i="35"/>
  <c r="BV154" i="29"/>
  <c r="BT106" i="35"/>
  <c r="BT150" i="29"/>
  <c r="BV102" i="35"/>
  <c r="BV146" i="29"/>
  <c r="BV98" i="35"/>
  <c r="BV142" i="29"/>
  <c r="BR90" i="35"/>
  <c r="BR134" i="29"/>
  <c r="BP84" i="35"/>
  <c r="BP126" i="29"/>
  <c r="BU80" i="35"/>
  <c r="BU99" i="29"/>
  <c r="BR77" i="35"/>
  <c r="BR96" i="29"/>
  <c r="BT66" i="35"/>
  <c r="BT83" i="29"/>
  <c r="BT62" i="35"/>
  <c r="BT73" i="29"/>
  <c r="BT58" i="35"/>
  <c r="BT69" i="29"/>
  <c r="BT54" i="35"/>
  <c r="BT65" i="29"/>
  <c r="BT51" i="35"/>
  <c r="BT61" i="29"/>
  <c r="BV47" i="35"/>
  <c r="BV57" i="29"/>
  <c r="BP35" i="35"/>
  <c r="BP40" i="29"/>
  <c r="BP30" i="35"/>
  <c r="BP35" i="29"/>
  <c r="BU13" i="35"/>
  <c r="BU13" i="29"/>
  <c r="BP9" i="35"/>
  <c r="BP9" i="29"/>
  <c r="BP5" i="35"/>
  <c r="BP5" i="29"/>
  <c r="BT144" i="35"/>
  <c r="BT190" i="29"/>
  <c r="BU136" i="35"/>
  <c r="BU181" i="29"/>
  <c r="BP128" i="35"/>
  <c r="BP172" i="29"/>
  <c r="BT116" i="35"/>
  <c r="BT160" i="29"/>
  <c r="BP112" i="35"/>
  <c r="BP156" i="29"/>
  <c r="BP100" i="35"/>
  <c r="BP144" i="29"/>
  <c r="BV88" i="35"/>
  <c r="BV132" i="29"/>
  <c r="BT82" i="35"/>
  <c r="BT101" i="29"/>
  <c r="BV76" i="35"/>
  <c r="BV95" i="29"/>
  <c r="BT72" i="35"/>
  <c r="BT91" i="29"/>
  <c r="BP67" i="35"/>
  <c r="BP84" i="29"/>
  <c r="BT61" i="35"/>
  <c r="BT72" i="29"/>
  <c r="BV50" i="35"/>
  <c r="BV60" i="29"/>
  <c r="BT32" i="35"/>
  <c r="BT37" i="29"/>
  <c r="BU31" i="35"/>
  <c r="BU36" i="29"/>
  <c r="BP23" i="35"/>
  <c r="BP28" i="29"/>
  <c r="BP16" i="35"/>
  <c r="BP20" i="29"/>
  <c r="BR14" i="35"/>
  <c r="BR14" i="29"/>
  <c r="BT3" i="35"/>
  <c r="BT3" i="29"/>
  <c r="BV69" i="35"/>
  <c r="BV86" i="29"/>
  <c r="BT48" i="35"/>
  <c r="BT58" i="29"/>
  <c r="BR40" i="35"/>
  <c r="BR47" i="29"/>
  <c r="BR29" i="35"/>
  <c r="BR34" i="29"/>
  <c r="BV21" i="35"/>
  <c r="BV26" i="29"/>
  <c r="BT12" i="35"/>
  <c r="BT12" i="29"/>
  <c r="BP299" i="35"/>
  <c r="BP445" i="29"/>
  <c r="BP284" i="35"/>
  <c r="BP421" i="29"/>
  <c r="BP278" i="35"/>
  <c r="BP415" i="29"/>
  <c r="BP209" i="35"/>
  <c r="BP324" i="29"/>
  <c r="BP249" i="35"/>
  <c r="BP370" i="29"/>
  <c r="BP216" i="35"/>
  <c r="BP333" i="29"/>
  <c r="BP180" i="35"/>
  <c r="BP229" i="29"/>
  <c r="BP133" i="35"/>
  <c r="BP177" i="29"/>
  <c r="BP123" i="35"/>
  <c r="BP167" i="29"/>
  <c r="BP97" i="35"/>
  <c r="BP141" i="29"/>
  <c r="BP186" i="35"/>
  <c r="BP235" i="29"/>
  <c r="BP102" i="35"/>
  <c r="BP146" i="29"/>
  <c r="BP66" i="35"/>
  <c r="BP83" i="29"/>
  <c r="BP60" i="35"/>
  <c r="BP71" i="29"/>
  <c r="BP56" i="35"/>
  <c r="BP67" i="29"/>
  <c r="BP52" i="35"/>
  <c r="BP63" i="29"/>
  <c r="BP49" i="35"/>
  <c r="BP59" i="29"/>
  <c r="BP145" i="35"/>
  <c r="BP191" i="29"/>
  <c r="BP78" i="35"/>
  <c r="BP97" i="29"/>
  <c r="BP53" i="35"/>
  <c r="BP64" i="29"/>
  <c r="BP32" i="35"/>
  <c r="BP37" i="29"/>
  <c r="BP6" i="35"/>
  <c r="BP6" i="29"/>
  <c r="BS76" i="35"/>
  <c r="BS95" i="29"/>
  <c r="BS82" i="35"/>
  <c r="BS101" i="29"/>
  <c r="BV303" i="35"/>
  <c r="BV449" i="29"/>
  <c r="BV232" i="35"/>
  <c r="BV353" i="29"/>
  <c r="BV217" i="35"/>
  <c r="BV334" i="29"/>
  <c r="BV230" i="35"/>
  <c r="BV351" i="29"/>
  <c r="BV137" i="35"/>
  <c r="BV182" i="29"/>
  <c r="BV121" i="35"/>
  <c r="BV165" i="29"/>
  <c r="BV104" i="35"/>
  <c r="BV148" i="29"/>
  <c r="BV89" i="35"/>
  <c r="BV133" i="29"/>
  <c r="BV135" i="35"/>
  <c r="BV179" i="29"/>
  <c r="BV99" i="35"/>
  <c r="BV143" i="29"/>
  <c r="BV66" i="35"/>
  <c r="BV83" i="29"/>
  <c r="BV52" i="35"/>
  <c r="BV63" i="29"/>
  <c r="BV25" i="35"/>
  <c r="BV30" i="29"/>
  <c r="BV13" i="35"/>
  <c r="BV13" i="29"/>
  <c r="BV77" i="35"/>
  <c r="BV96" i="29"/>
  <c r="BV54" i="35"/>
  <c r="BV65" i="29"/>
  <c r="BV33" i="35"/>
  <c r="BV38" i="29"/>
  <c r="BV4" i="35"/>
  <c r="BV4" i="29"/>
  <c r="BV299" i="35"/>
  <c r="BV445" i="29"/>
  <c r="BV301" i="35"/>
  <c r="BV447" i="29"/>
  <c r="BV257" i="35"/>
  <c r="BV378" i="29"/>
  <c r="BV213" i="35"/>
  <c r="BV330" i="29"/>
  <c r="BV221" i="35"/>
  <c r="BV338" i="29"/>
  <c r="BV209" i="35"/>
  <c r="BV324" i="29"/>
  <c r="BV165" i="35"/>
  <c r="BV214" i="29"/>
  <c r="BV133" i="35"/>
  <c r="BV177" i="29"/>
  <c r="BV109" i="35"/>
  <c r="BV153" i="29"/>
  <c r="BV93" i="35"/>
  <c r="BV137" i="29"/>
  <c r="BV123" i="35"/>
  <c r="BV167" i="29"/>
  <c r="BV103" i="35"/>
  <c r="BV147" i="29"/>
  <c r="BV81" i="35"/>
  <c r="BV100" i="29"/>
  <c r="BV56" i="35"/>
  <c r="BV67" i="29"/>
  <c r="BV44" i="35"/>
  <c r="BV53" i="29"/>
  <c r="BV30" i="35"/>
  <c r="BV35" i="29"/>
  <c r="BV15" i="35"/>
  <c r="BV19" i="29"/>
  <c r="BV75" i="35"/>
  <c r="BV94" i="29"/>
  <c r="BV58" i="35"/>
  <c r="BV69" i="29"/>
  <c r="BV42" i="35"/>
  <c r="BV51" i="29"/>
  <c r="BV27" i="35"/>
  <c r="BV32" i="29"/>
  <c r="BT287" i="35"/>
  <c r="BT424" i="29"/>
  <c r="BT198" i="35"/>
  <c r="BT247" i="29"/>
  <c r="BT197" i="35"/>
  <c r="BT246" i="29"/>
  <c r="BT288" i="35"/>
  <c r="BT431" i="29"/>
  <c r="BO2" i="35"/>
  <c r="BO2" i="29"/>
  <c r="BO5" i="35"/>
  <c r="BO5" i="29"/>
  <c r="BO9" i="35"/>
  <c r="BO9" i="29"/>
  <c r="BO13" i="35"/>
  <c r="BO13" i="29"/>
  <c r="BO20" i="35"/>
  <c r="BO25" i="29"/>
  <c r="BO24" i="35"/>
  <c r="BO29" i="29"/>
  <c r="BO27" i="35"/>
  <c r="BO32" i="29"/>
  <c r="BO33" i="35"/>
  <c r="BO38" i="29"/>
  <c r="BO37" i="35"/>
  <c r="BO42" i="29"/>
  <c r="BO42" i="35"/>
  <c r="BO51" i="29"/>
  <c r="BO49" i="35"/>
  <c r="BO59" i="29"/>
  <c r="BO52" i="35"/>
  <c r="BO63" i="29"/>
  <c r="BO56" i="35"/>
  <c r="BO67" i="29"/>
  <c r="BO60" i="35"/>
  <c r="BO71" i="29"/>
  <c r="BO63" i="35"/>
  <c r="BO75" i="29"/>
  <c r="BO66" i="35"/>
  <c r="BO83" i="29"/>
  <c r="BO71" i="35"/>
  <c r="BO90" i="29"/>
  <c r="BO75" i="35"/>
  <c r="BO94" i="29"/>
  <c r="BO79" i="35"/>
  <c r="BO98" i="29"/>
  <c r="BO6" i="35"/>
  <c r="BO6" i="29"/>
  <c r="BO12" i="35"/>
  <c r="BO12" i="29"/>
  <c r="BO16" i="35"/>
  <c r="BO20" i="29"/>
  <c r="BO19" i="35"/>
  <c r="BO24" i="29"/>
  <c r="BO23" i="35"/>
  <c r="BO28" i="29"/>
  <c r="BO28" i="35"/>
  <c r="BO33" i="29"/>
  <c r="BO31" i="35"/>
  <c r="BO36" i="29"/>
  <c r="BO34" i="35"/>
  <c r="BO39" i="29"/>
  <c r="BO39" i="35"/>
  <c r="BO45" i="29"/>
  <c r="BO40" i="35"/>
  <c r="BO47" i="29"/>
  <c r="BO45" i="35"/>
  <c r="BO54" i="29"/>
  <c r="BO48" i="35"/>
  <c r="BO58" i="29"/>
  <c r="BO55" i="35"/>
  <c r="BO66" i="29"/>
  <c r="BO59" i="35"/>
  <c r="BO70" i="29"/>
  <c r="BO67" i="35"/>
  <c r="BO84" i="29"/>
  <c r="BO70" i="35"/>
  <c r="BO89" i="29"/>
  <c r="BO74" i="35"/>
  <c r="BO93" i="29"/>
  <c r="BO78" i="35"/>
  <c r="BO97" i="29"/>
  <c r="BO82" i="35"/>
  <c r="BO101" i="29"/>
  <c r="BO83" i="35"/>
  <c r="BO125" i="29"/>
  <c r="BO86" i="35"/>
  <c r="BO129" i="29"/>
  <c r="BO89" i="35"/>
  <c r="BO133" i="29"/>
  <c r="BO93" i="35"/>
  <c r="BO137" i="29"/>
  <c r="BO99" i="35"/>
  <c r="BO143" i="29"/>
  <c r="BO103" i="35"/>
  <c r="BO147" i="29"/>
  <c r="BO107" i="35"/>
  <c r="BO151" i="29"/>
  <c r="BO109" i="35"/>
  <c r="BO153" i="29"/>
  <c r="BO113" i="35"/>
  <c r="BO157" i="29"/>
  <c r="BO117" i="35"/>
  <c r="BO161" i="29"/>
  <c r="BO123" i="35"/>
  <c r="BO167" i="29"/>
  <c r="BO131" i="35"/>
  <c r="BO175" i="29"/>
  <c r="BO135" i="35"/>
  <c r="BO179" i="29"/>
  <c r="BO141" i="35"/>
  <c r="BO187" i="29"/>
  <c r="BO144" i="35"/>
  <c r="BO190" i="29"/>
  <c r="BO147" i="35"/>
  <c r="BO193" i="29"/>
  <c r="BO85" i="35"/>
  <c r="BO127" i="29"/>
  <c r="BO88" i="35"/>
  <c r="BO132" i="29"/>
  <c r="BO92" i="35"/>
  <c r="BO136" i="29"/>
  <c r="BO96" i="35"/>
  <c r="BO140" i="29"/>
  <c r="BO100" i="35"/>
  <c r="BO144" i="29"/>
  <c r="BO105" i="35"/>
  <c r="BO149" i="29"/>
  <c r="BO110" i="35"/>
  <c r="BO154" i="29"/>
  <c r="BO114" i="35"/>
  <c r="BO158" i="29"/>
  <c r="BO118" i="35"/>
  <c r="BO162" i="29"/>
  <c r="BO122" i="35"/>
  <c r="BO166" i="29"/>
  <c r="BO126" i="35"/>
  <c r="BO170" i="29"/>
  <c r="BO130" i="35"/>
  <c r="BO174" i="29"/>
  <c r="BO134" i="35"/>
  <c r="BO178" i="29"/>
  <c r="BO136" i="35"/>
  <c r="BO181" i="29"/>
  <c r="BO140" i="35"/>
  <c r="BO186" i="29"/>
  <c r="BO146" i="35"/>
  <c r="BO192" i="29"/>
  <c r="BO153" i="35"/>
  <c r="BO202" i="29"/>
  <c r="BO157" i="35"/>
  <c r="BO206" i="29"/>
  <c r="BO161" i="35"/>
  <c r="BO210" i="29"/>
  <c r="BO166" i="35"/>
  <c r="BO215" i="29"/>
  <c r="BO170" i="35"/>
  <c r="BO219" i="29"/>
  <c r="BO174" i="35"/>
  <c r="BO223" i="29"/>
  <c r="BO180" i="35"/>
  <c r="BO229" i="29"/>
  <c r="BO184" i="35"/>
  <c r="BO233" i="29"/>
  <c r="BO188" i="35"/>
  <c r="BO237" i="29"/>
  <c r="BO192" i="35"/>
  <c r="BO241" i="29"/>
  <c r="BO196" i="35"/>
  <c r="BO245" i="29"/>
  <c r="BO150" i="35"/>
  <c r="BO199" i="29"/>
  <c r="BO152" i="35"/>
  <c r="BO201" i="29"/>
  <c r="BO156" i="35"/>
  <c r="BO205" i="29"/>
  <c r="BO160" i="35"/>
  <c r="BO209" i="29"/>
  <c r="BO163" i="35"/>
  <c r="BO212" i="29"/>
  <c r="BO167" i="35"/>
  <c r="BO216" i="29"/>
  <c r="BO171" i="35"/>
  <c r="BO220" i="29"/>
  <c r="BO175" i="35"/>
  <c r="BO224" i="29"/>
  <c r="BO178" i="35"/>
  <c r="BO227" i="29"/>
  <c r="BO181" i="35"/>
  <c r="BO230" i="29"/>
  <c r="BO185" i="35"/>
  <c r="BO234" i="29"/>
  <c r="BO189" i="35"/>
  <c r="BO238" i="29"/>
  <c r="BO193" i="35"/>
  <c r="BO242" i="29"/>
  <c r="BO197" i="35"/>
  <c r="BO246" i="29"/>
  <c r="BO199" i="35"/>
  <c r="BO248" i="29"/>
  <c r="BO201" i="35"/>
  <c r="BO285" i="29"/>
  <c r="BO203" i="35"/>
  <c r="BO287" i="29"/>
  <c r="BO205" i="35"/>
  <c r="BO289" i="29"/>
  <c r="BO206" i="35"/>
  <c r="BO291" i="29"/>
  <c r="BO213" i="35"/>
  <c r="BO330" i="29"/>
  <c r="BO217" i="35"/>
  <c r="BO334" i="29"/>
  <c r="BO221" i="35"/>
  <c r="BO338" i="29"/>
  <c r="BO224" i="35"/>
  <c r="BO342" i="29"/>
  <c r="BO229" i="35"/>
  <c r="BO347" i="29"/>
  <c r="BO230" i="35"/>
  <c r="BO351" i="29"/>
  <c r="BO210" i="35"/>
  <c r="BO327" i="29"/>
  <c r="BO214" i="35"/>
  <c r="BO331" i="29"/>
  <c r="BO218" i="35"/>
  <c r="BO335" i="29"/>
  <c r="BO223" i="35"/>
  <c r="BO341" i="29"/>
  <c r="BO228" i="35"/>
  <c r="BO346" i="29"/>
  <c r="BO233" i="35"/>
  <c r="BO354" i="29"/>
  <c r="BO239" i="35"/>
  <c r="BO360" i="29"/>
  <c r="BO243" i="35"/>
  <c r="BO364" i="29"/>
  <c r="BO247" i="35"/>
  <c r="BO368" i="29"/>
  <c r="BO252" i="35"/>
  <c r="BO373" i="29"/>
  <c r="BO255" i="35"/>
  <c r="BO376" i="29"/>
  <c r="BO260" i="35"/>
  <c r="BO381" i="29"/>
  <c r="BO263" i="35"/>
  <c r="BO384" i="29"/>
  <c r="BO269" i="35"/>
  <c r="BO390" i="29"/>
  <c r="BO273" i="35"/>
  <c r="BO396" i="29"/>
  <c r="BO235" i="35"/>
  <c r="BO356" i="29"/>
  <c r="BO238" i="35"/>
  <c r="BO359" i="29"/>
  <c r="BO242" i="35"/>
  <c r="BO363" i="29"/>
  <c r="BO246" i="35"/>
  <c r="BO367" i="29"/>
  <c r="BO250" i="35"/>
  <c r="BO371" i="29"/>
  <c r="BO253" i="35"/>
  <c r="BO374" i="29"/>
  <c r="BO259" i="35"/>
  <c r="BO380" i="29"/>
  <c r="BO264" i="35"/>
  <c r="BO385" i="29"/>
  <c r="BO267" i="35"/>
  <c r="BO388" i="29"/>
  <c r="BO270" i="35"/>
  <c r="BO391" i="29"/>
  <c r="BO272" i="35"/>
  <c r="BO395" i="29"/>
  <c r="BO281" i="35"/>
  <c r="BO418" i="29"/>
  <c r="BO286" i="35"/>
  <c r="BO423" i="29"/>
  <c r="BO291" i="35"/>
  <c r="BO434" i="29"/>
  <c r="BO279" i="35"/>
  <c r="BO416" i="29"/>
  <c r="BO282" i="35"/>
  <c r="BO419" i="29"/>
  <c r="BO285" i="35"/>
  <c r="BO422" i="29"/>
  <c r="BO288" i="35"/>
  <c r="BO431" i="29"/>
  <c r="BO290" i="35"/>
  <c r="BO433" i="29"/>
  <c r="BO295" i="35"/>
  <c r="BO440" i="29"/>
  <c r="BO301" i="35"/>
  <c r="BO447" i="29"/>
  <c r="BO304" i="35"/>
  <c r="BO450" i="29"/>
  <c r="BO305" i="35"/>
  <c r="BO452" i="29"/>
  <c r="BO292" i="35"/>
  <c r="BO437" i="29"/>
  <c r="BO296" i="35"/>
  <c r="BO441" i="29"/>
  <c r="BO300" i="35"/>
  <c r="BO446" i="29"/>
  <c r="BO306" i="35"/>
  <c r="BO453" i="29"/>
  <c r="BR2" i="35"/>
  <c r="BR2" i="29"/>
  <c r="BR5" i="35"/>
  <c r="BR5" i="29"/>
  <c r="BR9" i="35"/>
  <c r="BR9" i="29"/>
  <c r="BR15" i="35"/>
  <c r="BR19" i="29"/>
  <c r="BR18" i="35"/>
  <c r="BR23" i="29"/>
  <c r="BR22" i="35"/>
  <c r="BR27" i="29"/>
  <c r="BR25" i="35"/>
  <c r="BR30" i="29"/>
  <c r="BR35" i="35"/>
  <c r="BR40" i="29"/>
  <c r="BR52" i="35"/>
  <c r="BR63" i="29"/>
  <c r="BR56" i="35"/>
  <c r="BR67" i="29"/>
  <c r="BR60" i="35"/>
  <c r="BR71" i="29"/>
  <c r="BR68" i="35"/>
  <c r="BR85" i="29"/>
  <c r="BR6" i="35"/>
  <c r="BR6" i="29"/>
  <c r="BR16" i="35"/>
  <c r="BR20" i="29"/>
  <c r="BR19" i="35"/>
  <c r="BR24" i="29"/>
  <c r="BR23" i="35"/>
  <c r="BR28" i="29"/>
  <c r="BR32" i="35"/>
  <c r="BR37" i="29"/>
  <c r="BR39" i="35"/>
  <c r="BR45" i="29"/>
  <c r="BR48" i="35"/>
  <c r="BR58" i="29"/>
  <c r="BR53" i="35"/>
  <c r="BR64" i="29"/>
  <c r="BR57" i="35"/>
  <c r="BR68" i="29"/>
  <c r="BR61" i="35"/>
  <c r="BR72" i="29"/>
  <c r="BR69" i="35"/>
  <c r="BR86" i="29"/>
  <c r="BR87" i="35"/>
  <c r="BR131" i="29"/>
  <c r="BR97" i="35"/>
  <c r="BR141" i="29"/>
  <c r="BR111" i="35"/>
  <c r="BR155" i="29"/>
  <c r="BR129" i="35"/>
  <c r="BR173" i="29"/>
  <c r="BR133" i="35"/>
  <c r="BR177" i="29"/>
  <c r="BR141" i="35"/>
  <c r="BR187" i="29"/>
  <c r="BR144" i="35"/>
  <c r="BR190" i="29"/>
  <c r="BR84" i="35"/>
  <c r="BR126" i="29"/>
  <c r="BR94" i="35"/>
  <c r="BR138" i="29"/>
  <c r="BR112" i="35"/>
  <c r="BR156" i="29"/>
  <c r="BR122" i="35"/>
  <c r="BR166" i="29"/>
  <c r="BR126" i="35"/>
  <c r="BR170" i="29"/>
  <c r="BR130" i="35"/>
  <c r="BR174" i="29"/>
  <c r="BR134" i="35"/>
  <c r="BR178" i="29"/>
  <c r="BR140" i="35"/>
  <c r="BR186" i="29"/>
  <c r="BR146" i="35"/>
  <c r="BR192" i="29"/>
  <c r="BR153" i="35"/>
  <c r="BR202" i="29"/>
  <c r="BR157" i="35"/>
  <c r="BR206" i="29"/>
  <c r="BR161" i="35"/>
  <c r="BR210" i="29"/>
  <c r="BR168" i="35"/>
  <c r="BR217" i="29"/>
  <c r="BR188" i="35"/>
  <c r="BR237" i="29"/>
  <c r="BR192" i="35"/>
  <c r="BR241" i="29"/>
  <c r="BR196" i="35"/>
  <c r="BR245" i="29"/>
  <c r="BR150" i="35"/>
  <c r="BR199" i="29"/>
  <c r="BR152" i="35"/>
  <c r="BR201" i="29"/>
  <c r="BR158" i="35"/>
  <c r="BR207" i="29"/>
  <c r="BR167" i="35"/>
  <c r="BR216" i="29"/>
  <c r="BR173" i="35"/>
  <c r="BR222" i="29"/>
  <c r="BR181" i="35"/>
  <c r="BR230" i="29"/>
  <c r="BR191" i="35"/>
  <c r="BR240" i="29"/>
  <c r="BR195" i="35"/>
  <c r="BR244" i="29"/>
  <c r="BR198" i="35"/>
  <c r="BR247" i="29"/>
  <c r="BR205" i="35"/>
  <c r="BR289" i="29"/>
  <c r="BR206" i="35"/>
  <c r="BR291" i="29"/>
  <c r="BR222" i="35"/>
  <c r="BR340" i="29"/>
  <c r="BR227" i="35"/>
  <c r="BR345" i="29"/>
  <c r="BR225" i="35"/>
  <c r="BR343" i="29"/>
  <c r="BR236" i="35"/>
  <c r="BR357" i="29"/>
  <c r="BR241" i="35"/>
  <c r="BR362" i="29"/>
  <c r="BR245" i="35"/>
  <c r="BR366" i="29"/>
  <c r="BR261" i="35"/>
  <c r="BR382" i="29"/>
  <c r="BR238" i="35"/>
  <c r="BR359" i="29"/>
  <c r="BR242" i="35"/>
  <c r="BR363" i="29"/>
  <c r="BR246" i="35"/>
  <c r="BR367" i="29"/>
  <c r="BR270" i="35"/>
  <c r="BR391" i="29"/>
  <c r="BR272" i="35"/>
  <c r="BR395" i="29"/>
  <c r="BR281" i="35"/>
  <c r="BR418" i="29"/>
  <c r="BR286" i="35"/>
  <c r="BR423" i="29"/>
  <c r="BR290" i="35"/>
  <c r="BR433" i="29"/>
  <c r="BR276" i="35"/>
  <c r="BR412" i="29"/>
  <c r="BR277" i="35"/>
  <c r="BR414" i="29"/>
  <c r="BR283" i="35"/>
  <c r="BR420" i="29"/>
  <c r="BR289" i="35"/>
  <c r="BR432" i="29"/>
  <c r="BR295" i="35"/>
  <c r="BR440" i="29"/>
  <c r="BR301" i="35"/>
  <c r="BR447" i="29"/>
  <c r="BR304" i="35"/>
  <c r="BR450" i="29"/>
  <c r="BR305" i="35"/>
  <c r="BR452" i="29"/>
  <c r="BR294" i="35"/>
  <c r="BR439" i="29"/>
  <c r="BR298" i="35"/>
  <c r="BR443" i="29"/>
  <c r="BR302" i="35"/>
  <c r="BR448" i="29"/>
  <c r="BU282" i="35"/>
  <c r="BU419" i="29"/>
  <c r="BU211" i="35"/>
  <c r="BU328" i="29"/>
  <c r="BU202" i="35"/>
  <c r="BU286" i="29"/>
  <c r="BU155" i="35"/>
  <c r="BU204" i="29"/>
  <c r="BU177" i="35"/>
  <c r="C43" i="33" s="1"/>
  <c r="D43" i="33" s="1"/>
  <c r="BU226" i="29"/>
  <c r="BU119" i="35"/>
  <c r="BU163" i="29"/>
  <c r="BU47" i="35"/>
  <c r="BU57" i="29"/>
  <c r="BU73" i="35"/>
  <c r="BU92" i="29"/>
  <c r="BU250" i="35"/>
  <c r="BU371" i="29"/>
  <c r="BU237" i="35"/>
  <c r="BU358" i="29"/>
  <c r="BU203" i="35"/>
  <c r="BU287" i="29"/>
  <c r="BU95" i="35"/>
  <c r="BU139" i="29"/>
  <c r="BU4" i="35"/>
  <c r="BU4" i="29"/>
  <c r="BU6" i="35"/>
  <c r="BU6" i="29"/>
  <c r="BU10" i="35"/>
  <c r="BU10" i="29"/>
  <c r="BU17" i="35"/>
  <c r="BU22" i="29"/>
  <c r="BU21" i="35"/>
  <c r="BU26" i="29"/>
  <c r="BU26" i="35"/>
  <c r="BU31" i="29"/>
  <c r="BU36" i="35"/>
  <c r="BU41" i="29"/>
  <c r="BU38" i="35"/>
  <c r="BU44" i="29"/>
  <c r="BU46" i="35"/>
  <c r="BU56" i="29"/>
  <c r="BU55" i="35"/>
  <c r="BU66" i="29"/>
  <c r="BU59" i="35"/>
  <c r="BU70" i="29"/>
  <c r="BU67" i="35"/>
  <c r="BU84" i="29"/>
  <c r="BU2" i="35"/>
  <c r="BU2" i="29"/>
  <c r="BU7" i="35"/>
  <c r="BU7" i="29"/>
  <c r="BU11" i="35"/>
  <c r="BU11" i="29"/>
  <c r="BU20" i="35"/>
  <c r="BU25" i="29"/>
  <c r="BU24" i="35"/>
  <c r="BU29" i="29"/>
  <c r="BU33" i="35"/>
  <c r="BU38" i="29"/>
  <c r="BU41" i="35"/>
  <c r="BU50" i="29"/>
  <c r="BU51" i="35"/>
  <c r="BU61" i="29"/>
  <c r="BU54" i="35"/>
  <c r="BU65" i="29"/>
  <c r="BU58" i="35"/>
  <c r="BU69" i="29"/>
  <c r="BU62" i="35"/>
  <c r="BU73" i="29"/>
  <c r="BU66" i="35"/>
  <c r="BU83" i="29"/>
  <c r="BU85" i="35"/>
  <c r="BU127" i="29"/>
  <c r="BU88" i="35"/>
  <c r="BU132" i="29"/>
  <c r="BU96" i="35"/>
  <c r="BU140" i="29"/>
  <c r="BU110" i="35"/>
  <c r="BU154" i="29"/>
  <c r="BU114" i="35"/>
  <c r="BU158" i="29"/>
  <c r="BU124" i="35"/>
  <c r="BU168" i="29"/>
  <c r="BU128" i="35"/>
  <c r="BU172" i="29"/>
  <c r="BU132" i="35"/>
  <c r="BU176" i="29"/>
  <c r="BU142" i="35"/>
  <c r="BU188" i="29"/>
  <c r="BU83" i="35"/>
  <c r="BU125" i="29"/>
  <c r="BU86" i="35"/>
  <c r="BU129" i="29"/>
  <c r="BU89" i="35"/>
  <c r="BU133" i="29"/>
  <c r="BU123" i="35"/>
  <c r="BU167" i="29"/>
  <c r="BU131" i="35"/>
  <c r="BU175" i="29"/>
  <c r="BU135" i="35"/>
  <c r="BU179" i="29"/>
  <c r="BU139" i="35"/>
  <c r="BU185" i="29"/>
  <c r="BU143" i="35"/>
  <c r="BU189" i="29"/>
  <c r="BU145" i="35"/>
  <c r="BU191" i="29"/>
  <c r="BU152" i="35"/>
  <c r="BU201" i="29"/>
  <c r="BU158" i="35"/>
  <c r="BU207" i="29"/>
  <c r="BU167" i="35"/>
  <c r="BU216" i="29"/>
  <c r="BU173" i="35"/>
  <c r="BU222" i="29"/>
  <c r="BU181" i="35"/>
  <c r="BU230" i="29"/>
  <c r="BU191" i="35"/>
  <c r="BU240" i="29"/>
  <c r="BU195" i="35"/>
  <c r="BU244" i="29"/>
  <c r="BU198" i="35"/>
  <c r="BU247" i="29"/>
  <c r="BU205" i="35"/>
  <c r="BU289" i="29"/>
  <c r="BU206" i="35"/>
  <c r="BU291" i="29"/>
  <c r="BU154" i="35"/>
  <c r="BU203" i="29"/>
  <c r="BU159" i="35"/>
  <c r="BU208" i="29"/>
  <c r="BU166" i="35"/>
  <c r="BU215" i="29"/>
  <c r="BU170" i="35"/>
  <c r="BU219" i="29"/>
  <c r="BU190" i="35"/>
  <c r="BU239" i="29"/>
  <c r="BU194" i="35"/>
  <c r="BU243" i="29"/>
  <c r="BU225" i="35"/>
  <c r="BU343" i="29"/>
  <c r="BU224" i="35"/>
  <c r="BU342" i="29"/>
  <c r="BU229" i="35"/>
  <c r="BU347" i="29"/>
  <c r="BU232" i="35"/>
  <c r="BU353" i="29"/>
  <c r="BU238" i="35"/>
  <c r="BU359" i="29"/>
  <c r="BU242" i="35"/>
  <c r="BU363" i="29"/>
  <c r="BU246" i="35"/>
  <c r="BU367" i="29"/>
  <c r="BU270" i="35"/>
  <c r="BU391" i="29"/>
  <c r="BU272" i="35"/>
  <c r="BU395" i="29"/>
  <c r="BU236" i="35"/>
  <c r="BU357" i="29"/>
  <c r="BU241" i="35"/>
  <c r="BU362" i="29"/>
  <c r="BU245" i="35"/>
  <c r="BU366" i="29"/>
  <c r="BU261" i="35"/>
  <c r="BU382" i="29"/>
  <c r="BU280" i="35"/>
  <c r="BU417" i="29"/>
  <c r="BU285" i="35"/>
  <c r="BU422" i="29"/>
  <c r="BU289" i="35"/>
  <c r="BU432" i="29"/>
  <c r="BU281" i="35"/>
  <c r="BU418" i="29"/>
  <c r="BU286" i="35"/>
  <c r="BU423" i="29"/>
  <c r="BU294" i="35"/>
  <c r="BU439" i="29"/>
  <c r="BU298" i="35"/>
  <c r="BU443" i="29"/>
  <c r="BU302" i="35"/>
  <c r="BU448" i="29"/>
  <c r="BU290" i="35"/>
  <c r="BU433" i="29"/>
  <c r="BU295" i="35"/>
  <c r="BU440" i="29"/>
  <c r="BU301" i="35"/>
  <c r="BU447" i="29"/>
  <c r="BU304" i="35"/>
  <c r="BU450" i="29"/>
  <c r="BU305" i="35"/>
  <c r="BU452" i="29"/>
  <c r="BP292" i="35"/>
  <c r="BP437" i="29"/>
  <c r="BP271" i="35"/>
  <c r="BP393" i="29"/>
  <c r="BP253" i="35"/>
  <c r="BP374" i="29"/>
  <c r="BP238" i="35"/>
  <c r="BP359" i="29"/>
  <c r="BP248" i="35"/>
  <c r="BP369" i="29"/>
  <c r="BP195" i="35"/>
  <c r="BP244" i="29"/>
  <c r="BP179" i="35"/>
  <c r="BP228" i="29"/>
  <c r="BP167" i="35"/>
  <c r="BP216" i="29"/>
  <c r="BP199" i="35"/>
  <c r="BP248" i="29"/>
  <c r="BP185" i="35"/>
  <c r="BP234" i="29"/>
  <c r="BP160" i="35"/>
  <c r="BP209" i="29"/>
  <c r="BP146" i="35"/>
  <c r="BP192" i="29"/>
  <c r="BP2" i="35"/>
  <c r="BP2" i="29"/>
  <c r="BP296" i="35"/>
  <c r="BP441" i="29"/>
  <c r="BP283" i="35"/>
  <c r="BP420" i="29"/>
  <c r="BP268" i="35"/>
  <c r="BP389" i="29"/>
  <c r="BP235" i="35"/>
  <c r="BP356" i="29"/>
  <c r="BP251" i="35"/>
  <c r="BP372" i="29"/>
  <c r="BP191" i="35"/>
  <c r="BP240" i="29"/>
  <c r="BP171" i="35"/>
  <c r="BP220" i="29"/>
  <c r="BP206" i="35"/>
  <c r="BP291" i="29"/>
  <c r="BP181" i="35"/>
  <c r="BP230" i="29"/>
  <c r="BP163" i="35"/>
  <c r="BP212" i="29"/>
  <c r="BP140" i="35"/>
  <c r="BP186" i="29"/>
  <c r="BP4" i="35"/>
  <c r="BP4" i="29"/>
  <c r="BP37" i="35"/>
  <c r="BP42" i="29"/>
  <c r="BP63" i="35"/>
  <c r="BP75" i="29"/>
  <c r="BP73" i="35"/>
  <c r="BP92" i="29"/>
  <c r="BP31" i="35"/>
  <c r="BP36" i="29"/>
  <c r="BP39" i="35"/>
  <c r="BP45" i="29"/>
  <c r="BP45" i="35"/>
  <c r="BP54" i="29"/>
  <c r="BP64" i="35"/>
  <c r="BP76" i="29"/>
  <c r="BP69" i="35"/>
  <c r="BP86" i="29"/>
  <c r="BP77" i="35"/>
  <c r="BP96" i="29"/>
  <c r="BP81" i="35"/>
  <c r="BP100" i="29"/>
  <c r="BP80" i="35"/>
  <c r="BP99" i="29"/>
  <c r="BP95" i="35"/>
  <c r="BP139" i="29"/>
  <c r="BP107" i="35"/>
  <c r="BP151" i="29"/>
  <c r="BP119" i="35"/>
  <c r="BP163" i="29"/>
  <c r="BP127" i="35"/>
  <c r="BP171" i="29"/>
  <c r="BP144" i="35"/>
  <c r="BP190" i="29"/>
  <c r="BP153" i="35"/>
  <c r="BP202" i="29"/>
  <c r="BP155" i="35"/>
  <c r="BP204" i="29"/>
  <c r="BP165" i="35"/>
  <c r="BP214" i="29"/>
  <c r="BP197" i="35"/>
  <c r="BP246" i="29"/>
  <c r="BP202" i="35"/>
  <c r="BP286" i="29"/>
  <c r="BP204" i="35"/>
  <c r="BP288" i="29"/>
  <c r="BP208" i="35"/>
  <c r="BP323" i="29"/>
  <c r="BP211" i="35"/>
  <c r="BP328" i="29"/>
  <c r="BP207" i="35"/>
  <c r="BP322" i="29"/>
  <c r="BP220" i="35"/>
  <c r="BP337" i="29"/>
  <c r="BP255" i="35"/>
  <c r="BP376" i="29"/>
  <c r="BP263" i="35"/>
  <c r="BP384" i="29"/>
  <c r="BP273" i="35"/>
  <c r="BP396" i="29"/>
  <c r="BP237" i="35"/>
  <c r="BP358" i="29"/>
  <c r="BP257" i="35"/>
  <c r="BP378" i="29"/>
  <c r="BP264" i="35"/>
  <c r="BP385" i="29"/>
  <c r="BP267" i="35"/>
  <c r="BP388" i="29"/>
  <c r="BP282" i="35"/>
  <c r="BP419" i="29"/>
  <c r="BP290" i="35"/>
  <c r="BP433" i="29"/>
  <c r="BP303" i="35"/>
  <c r="BP449" i="29"/>
  <c r="BT301" i="35"/>
  <c r="BT447" i="29"/>
  <c r="BT280" i="35"/>
  <c r="BT417" i="29"/>
  <c r="BV298" i="35"/>
  <c r="BV443" i="29"/>
  <c r="BT291" i="35"/>
  <c r="BT434" i="29"/>
  <c r="BV280" i="35"/>
  <c r="BV417" i="29"/>
  <c r="BV306" i="35"/>
  <c r="BV453" i="29"/>
  <c r="BP293" i="35"/>
  <c r="BP438" i="29"/>
  <c r="BV291" i="35"/>
  <c r="BV434" i="29"/>
  <c r="BT262" i="35"/>
  <c r="BT383" i="29"/>
  <c r="BT246" i="35"/>
  <c r="BT367" i="29"/>
  <c r="BP286" i="35"/>
  <c r="BP423" i="29"/>
  <c r="BT268" i="35"/>
  <c r="BT389" i="29"/>
  <c r="BU264" i="35"/>
  <c r="BU385" i="29"/>
  <c r="BV253" i="35"/>
  <c r="BV374" i="29"/>
  <c r="BR250" i="35"/>
  <c r="BR371" i="29"/>
  <c r="BT230" i="35"/>
  <c r="BT351" i="29"/>
  <c r="BR273" i="35"/>
  <c r="BR396" i="29"/>
  <c r="BU269" i="35"/>
  <c r="BU390" i="29"/>
  <c r="BP261" i="35"/>
  <c r="BP382" i="29"/>
  <c r="BR255" i="35"/>
  <c r="BR376" i="29"/>
  <c r="BP247" i="35"/>
  <c r="BP368" i="29"/>
  <c r="BP239" i="35"/>
  <c r="BP360" i="29"/>
  <c r="BT232" i="35"/>
  <c r="BT353" i="29"/>
  <c r="BP224" i="35"/>
  <c r="BP342" i="29"/>
  <c r="BT219" i="35"/>
  <c r="BT336" i="29"/>
  <c r="BT211" i="35"/>
  <c r="BT328" i="29"/>
  <c r="BU258" i="35"/>
  <c r="BU379" i="29"/>
  <c r="BR252" i="35"/>
  <c r="BR373" i="29"/>
  <c r="BV249" i="35"/>
  <c r="BV370" i="29"/>
  <c r="BV241" i="35"/>
  <c r="BV362" i="29"/>
  <c r="BT195" i="35"/>
  <c r="BT244" i="29"/>
  <c r="BU183" i="35"/>
  <c r="BU232" i="29"/>
  <c r="BT169" i="35"/>
  <c r="BT218" i="29"/>
  <c r="BT158" i="35"/>
  <c r="BT207" i="29"/>
  <c r="BV228" i="35"/>
  <c r="BV346" i="29"/>
  <c r="BV220" i="35"/>
  <c r="BV337" i="29"/>
  <c r="BP214" i="35"/>
  <c r="BP331" i="29"/>
  <c r="BV205" i="35"/>
  <c r="BV289" i="29"/>
  <c r="BV202" i="35"/>
  <c r="BV286" i="29"/>
  <c r="BT187" i="35"/>
  <c r="BT236" i="29"/>
  <c r="BV181" i="35"/>
  <c r="BV230" i="29"/>
  <c r="BV175" i="35"/>
  <c r="BV224" i="29"/>
  <c r="BR163" i="35"/>
  <c r="BR212" i="29"/>
  <c r="BV156" i="35"/>
  <c r="BV205" i="29"/>
  <c r="BU151" i="35"/>
  <c r="BU200" i="29"/>
  <c r="BR216" i="35"/>
  <c r="BR333" i="29"/>
  <c r="BV212" i="35"/>
  <c r="BV329" i="29"/>
  <c r="BU210" i="35"/>
  <c r="BU327" i="29"/>
  <c r="BR121" i="35"/>
  <c r="BR165" i="29"/>
  <c r="BR113" i="35"/>
  <c r="BR157" i="29"/>
  <c r="BP115" i="35"/>
  <c r="BP159" i="29"/>
  <c r="BP89" i="35"/>
  <c r="BP133" i="29"/>
  <c r="BP194" i="35"/>
  <c r="BP243" i="29"/>
  <c r="BP166" i="35"/>
  <c r="BP215" i="29"/>
  <c r="BP150" i="35"/>
  <c r="BP199" i="29"/>
  <c r="BP134" i="35"/>
  <c r="BP178" i="29"/>
  <c r="BP114" i="35"/>
  <c r="BP158" i="29"/>
  <c r="BP71" i="35"/>
  <c r="BP90" i="29"/>
  <c r="BP124" i="35"/>
  <c r="BP168" i="29"/>
  <c r="BP116" i="35"/>
  <c r="BP160" i="29"/>
  <c r="BP92" i="35"/>
  <c r="BP136" i="29"/>
  <c r="BP72" i="35"/>
  <c r="BP91" i="29"/>
  <c r="BP19" i="35"/>
  <c r="BP24" i="29"/>
  <c r="BP12" i="35"/>
  <c r="BP12" i="29"/>
  <c r="BP301" i="35"/>
  <c r="BP447" i="29"/>
  <c r="BP269" i="35"/>
  <c r="BP390" i="29"/>
  <c r="BP215" i="35"/>
  <c r="BP332" i="29"/>
  <c r="BP233" i="35"/>
  <c r="BP354" i="29"/>
  <c r="BP231" i="35"/>
  <c r="BP352" i="29"/>
  <c r="BP184" i="35"/>
  <c r="BP233" i="29"/>
  <c r="BP135" i="35"/>
  <c r="BP179" i="29"/>
  <c r="BP121" i="35"/>
  <c r="BP165" i="29"/>
  <c r="BP101" i="35"/>
  <c r="BP145" i="29"/>
  <c r="BP200" i="35"/>
  <c r="BP249" i="29"/>
  <c r="BP164" i="35"/>
  <c r="BP213" i="29"/>
  <c r="BP90" i="35"/>
  <c r="BP134" i="29"/>
  <c r="BP42" i="35"/>
  <c r="BP51" i="29"/>
  <c r="BP22" i="35"/>
  <c r="BP27" i="29"/>
  <c r="BP18" i="35"/>
  <c r="BP23" i="29"/>
  <c r="BP57" i="35"/>
  <c r="BP68" i="29"/>
  <c r="BP3" i="35"/>
  <c r="BP3" i="29"/>
  <c r="BP48" i="35"/>
  <c r="BP58" i="29"/>
  <c r="BP29" i="35"/>
  <c r="BP34" i="29"/>
  <c r="BR99" i="35"/>
  <c r="BR143" i="29"/>
  <c r="BV196" i="35"/>
  <c r="BV245" i="29"/>
  <c r="BU180" i="35"/>
  <c r="BU229" i="29"/>
  <c r="BV172" i="35"/>
  <c r="BV221" i="29"/>
  <c r="BV142" i="35"/>
  <c r="BV188" i="29"/>
  <c r="BT127" i="35"/>
  <c r="BT171" i="29"/>
  <c r="BU101" i="35"/>
  <c r="BU145" i="29"/>
  <c r="BT83" i="35"/>
  <c r="BT125" i="29"/>
  <c r="BV186" i="35"/>
  <c r="BV235" i="29"/>
  <c r="BV170" i="35"/>
  <c r="BV219" i="29"/>
  <c r="BT79" i="35"/>
  <c r="BT98" i="29"/>
  <c r="BR42" i="35"/>
  <c r="BR51" i="29"/>
  <c r="BT148" i="35"/>
  <c r="BT194" i="29"/>
  <c r="BT118" i="35"/>
  <c r="BT162" i="29"/>
  <c r="BU90" i="35"/>
  <c r="BU134" i="29"/>
  <c r="BU76" i="35"/>
  <c r="BU95" i="29"/>
  <c r="BU42" i="35"/>
  <c r="BU51" i="29"/>
  <c r="BT24" i="35"/>
  <c r="BT29" i="29"/>
  <c r="BT20" i="35"/>
  <c r="BT25" i="29"/>
  <c r="BV144" i="35"/>
  <c r="BV190" i="29"/>
  <c r="BR136" i="35"/>
  <c r="BR181" i="29"/>
  <c r="BT100" i="35"/>
  <c r="BT144" i="29"/>
  <c r="BU78" i="35"/>
  <c r="BU97" i="29"/>
  <c r="BT64" i="35"/>
  <c r="BT76" i="29"/>
  <c r="BR45" i="35"/>
  <c r="BR54" i="29"/>
  <c r="BT6" i="35"/>
  <c r="BT6" i="29"/>
  <c r="BU43" i="35"/>
  <c r="BU52" i="29"/>
  <c r="BT38" i="35"/>
  <c r="BT44" i="29"/>
  <c r="BT34" i="35"/>
  <c r="BT39" i="29"/>
  <c r="BU28" i="35"/>
  <c r="BU33" i="29"/>
  <c r="AP454" i="29"/>
  <c r="BQ307" i="35" l="1"/>
  <c r="BV2" i="29"/>
  <c r="BV2" i="35"/>
  <c r="BS2" i="29"/>
  <c r="BS2" i="35"/>
  <c r="BP70" i="29"/>
  <c r="BP59" i="35"/>
  <c r="BV7" i="29"/>
  <c r="BV7" i="35"/>
  <c r="BV75" i="29"/>
  <c r="BV63" i="35"/>
  <c r="BV183" i="29"/>
  <c r="BV138" i="35"/>
  <c r="BV10" i="29"/>
  <c r="BV10" i="35"/>
  <c r="BV164" i="29"/>
  <c r="BV120" i="35"/>
  <c r="BV409" i="29"/>
  <c r="BV274" i="35"/>
  <c r="BV418" i="29"/>
  <c r="BV281" i="35"/>
  <c r="BV139" i="29"/>
  <c r="BV95" i="35"/>
  <c r="BV47" i="29"/>
  <c r="BV40" i="35"/>
  <c r="BV66" i="29"/>
  <c r="BV55" i="35"/>
  <c r="BV79" i="29"/>
  <c r="BV65" i="35"/>
  <c r="BV144" i="29"/>
  <c r="BV100" i="35"/>
  <c r="BV210" i="29"/>
  <c r="BV161" i="35"/>
  <c r="BV201" i="29"/>
  <c r="BV152" i="35"/>
  <c r="BV216" i="29"/>
  <c r="BV167" i="35"/>
  <c r="BV232" i="29"/>
  <c r="BV183" i="35"/>
  <c r="BV242" i="29"/>
  <c r="BV193" i="35"/>
  <c r="BV287" i="29"/>
  <c r="BV203" i="35"/>
  <c r="BV439" i="29"/>
  <c r="BV294" i="35"/>
  <c r="BV42" i="29"/>
  <c r="BV37" i="35"/>
  <c r="BV91" i="29"/>
  <c r="BV72" i="35"/>
  <c r="BV162" i="29"/>
  <c r="BV118" i="35"/>
  <c r="BV41" i="29"/>
  <c r="BV36" i="35"/>
  <c r="BV76" i="29"/>
  <c r="BV64" i="35"/>
  <c r="BV160" i="29"/>
  <c r="BV116" i="35"/>
  <c r="BV202" i="29"/>
  <c r="BV153" i="35"/>
  <c r="BV331" i="29"/>
  <c r="BV214" i="35"/>
  <c r="BV395" i="29"/>
  <c r="BV272" i="35"/>
  <c r="BV410" i="29"/>
  <c r="BV275" i="35"/>
  <c r="BV170" i="29"/>
  <c r="BV126" i="35"/>
  <c r="BV68" i="29"/>
  <c r="BV57" i="35"/>
  <c r="BV101" i="29"/>
  <c r="BV82" i="35"/>
  <c r="BV176" i="29"/>
  <c r="BV132" i="35"/>
  <c r="BV136" i="29"/>
  <c r="BV92" i="35"/>
  <c r="BV149" i="29"/>
  <c r="BV105" i="35"/>
  <c r="BV158" i="29"/>
  <c r="BV114" i="35"/>
  <c r="BV223" i="29"/>
  <c r="BV174" i="35"/>
  <c r="BV236" i="29"/>
  <c r="BV187" i="35"/>
  <c r="BV244" i="29"/>
  <c r="BV195" i="35"/>
  <c r="BV285" i="29"/>
  <c r="BV201" i="35"/>
  <c r="BI307" i="35"/>
  <c r="BT2" i="29"/>
  <c r="BT2" i="35"/>
  <c r="BP442" i="29"/>
  <c r="BP297" i="35"/>
  <c r="BP52" i="29"/>
  <c r="BP43" i="35"/>
  <c r="BP47" i="29"/>
  <c r="BP40" i="35"/>
  <c r="BV97" i="29"/>
  <c r="BV78" i="35"/>
  <c r="BV151" i="29"/>
  <c r="BV107" i="35"/>
  <c r="BV6" i="29"/>
  <c r="BV6" i="35"/>
  <c r="BV31" i="29"/>
  <c r="BV26" i="35"/>
  <c r="BV89" i="29"/>
  <c r="BV70" i="35"/>
  <c r="BV217" i="29"/>
  <c r="BV168" i="35"/>
  <c r="BV229" i="29"/>
  <c r="BV180" i="35"/>
  <c r="BV241" i="29"/>
  <c r="BV192" i="35"/>
  <c r="BV335" i="29"/>
  <c r="BV218" i="35"/>
  <c r="BV358" i="29"/>
  <c r="BV237" i="35"/>
  <c r="BV415" i="29"/>
  <c r="BV278" i="35"/>
  <c r="BV421" i="29"/>
  <c r="BV284" i="35"/>
  <c r="BV12" i="29"/>
  <c r="BV12" i="35"/>
  <c r="BV37" i="29"/>
  <c r="BV32" i="35"/>
  <c r="BV70" i="29"/>
  <c r="BV59" i="35"/>
  <c r="BV127" i="29"/>
  <c r="BV85" i="35"/>
  <c r="BV138" i="29"/>
  <c r="BV94" i="35"/>
  <c r="BV152" i="29"/>
  <c r="BV108" i="35"/>
  <c r="BV199" i="29"/>
  <c r="BV150" i="35"/>
  <c r="BV211" i="29"/>
  <c r="BV162" i="35"/>
  <c r="BV226" i="29"/>
  <c r="BV177" i="35"/>
  <c r="C44" i="33" s="1"/>
  <c r="D44" i="33" s="1"/>
  <c r="BV238" i="29"/>
  <c r="BV189" i="35"/>
  <c r="BV246" i="29"/>
  <c r="BV197" i="35"/>
  <c r="BV372" i="29"/>
  <c r="BV251" i="35"/>
  <c r="BV3" i="29"/>
  <c r="BV3" i="35"/>
  <c r="BV14" i="29"/>
  <c r="BV14" i="35"/>
  <c r="BV34" i="29"/>
  <c r="BV29" i="35"/>
  <c r="BV44" i="29"/>
  <c r="BV38" i="35"/>
  <c r="BV58" i="29"/>
  <c r="BV48" i="35"/>
  <c r="BV93" i="29"/>
  <c r="BV74" i="35"/>
  <c r="BV150" i="29"/>
  <c r="BV106" i="35"/>
  <c r="BV322" i="29"/>
  <c r="BV207" i="35"/>
  <c r="BV389" i="29"/>
  <c r="BV268" i="35"/>
  <c r="BV391" i="29"/>
  <c r="BV270" i="35"/>
  <c r="BV384" i="29"/>
  <c r="BV263" i="35"/>
  <c r="BV64" i="29"/>
  <c r="BV53" i="35"/>
  <c r="BV72" i="29"/>
  <c r="BV61" i="35"/>
  <c r="BV140" i="29"/>
  <c r="BV96" i="35"/>
  <c r="BV171" i="29"/>
  <c r="BV127" i="35"/>
  <c r="BV343" i="29"/>
  <c r="BV225" i="35"/>
  <c r="BV218" i="29"/>
  <c r="BV169" i="35"/>
  <c r="BV240" i="29"/>
  <c r="BV191" i="35"/>
  <c r="BV247" i="29"/>
  <c r="BV198" i="35"/>
  <c r="BV361" i="29"/>
  <c r="BV240" i="35"/>
  <c r="BV369" i="29"/>
  <c r="BV248" i="35"/>
  <c r="BV387" i="29"/>
  <c r="BV266" i="35"/>
  <c r="BV359" i="29"/>
  <c r="BV238" i="35"/>
  <c r="BV367" i="29"/>
  <c r="BV246" i="35"/>
  <c r="BV432" i="29"/>
  <c r="BV289" i="35"/>
  <c r="BV189" i="29"/>
  <c r="BV143" i="35"/>
  <c r="BV54" i="29"/>
  <c r="BV45" i="35"/>
  <c r="BV414" i="29"/>
  <c r="BV277" i="35"/>
  <c r="BV381" i="29"/>
  <c r="BV260" i="35"/>
  <c r="BI454" i="29"/>
  <c r="BV185" i="29"/>
  <c r="BV139" i="35"/>
  <c r="BV92" i="29"/>
  <c r="BV73" i="35"/>
  <c r="BV39" i="29"/>
  <c r="BV34" i="35"/>
  <c r="BT59" i="29"/>
  <c r="BT49" i="35"/>
  <c r="BT90" i="29"/>
  <c r="BT71" i="35"/>
  <c r="BT186" i="29"/>
  <c r="BT140" i="35"/>
  <c r="BT36" i="29"/>
  <c r="BT31" i="35"/>
  <c r="BT56" i="29"/>
  <c r="BT46" i="35"/>
  <c r="BT79" i="29"/>
  <c r="BT65" i="35"/>
  <c r="BT172" i="29"/>
  <c r="BT128" i="35"/>
  <c r="BT181" i="29"/>
  <c r="BT136" i="35"/>
  <c r="BT26" i="29"/>
  <c r="BT21" i="35"/>
  <c r="BT202" i="29"/>
  <c r="BT153" i="35"/>
  <c r="BT206" i="29"/>
  <c r="BT157" i="35"/>
  <c r="BT223" i="29"/>
  <c r="BT174" i="35"/>
  <c r="BT239" i="29"/>
  <c r="BT190" i="35"/>
  <c r="BT158" i="29"/>
  <c r="BT114" i="35"/>
  <c r="BT165" i="29"/>
  <c r="BT121" i="35"/>
  <c r="BT329" i="29"/>
  <c r="BT212" i="35"/>
  <c r="BT338" i="29"/>
  <c r="BT221" i="35"/>
  <c r="BT342" i="29"/>
  <c r="BT224" i="35"/>
  <c r="BT364" i="29"/>
  <c r="BT243" i="35"/>
  <c r="BT11" i="29"/>
  <c r="BT11" i="35"/>
  <c r="BT143" i="29"/>
  <c r="BT99" i="35"/>
  <c r="BT183" i="29"/>
  <c r="BT138" i="35"/>
  <c r="BT221" i="29"/>
  <c r="BT172" i="35"/>
  <c r="BT142" i="29"/>
  <c r="BT98" i="35"/>
  <c r="BT187" i="29"/>
  <c r="BT141" i="35"/>
  <c r="BT127" i="29"/>
  <c r="BT85" i="35"/>
  <c r="BT156" i="29"/>
  <c r="BT112" i="35"/>
  <c r="BT220" i="29"/>
  <c r="BT171" i="35"/>
  <c r="BT286" i="29"/>
  <c r="BT202" i="35"/>
  <c r="BT341" i="29"/>
  <c r="BT223" i="35"/>
  <c r="BT201" i="29"/>
  <c r="BT152" i="35"/>
  <c r="BT238" i="29"/>
  <c r="BT189" i="35"/>
  <c r="BT374" i="29"/>
  <c r="BT253" i="35"/>
  <c r="BT409" i="29"/>
  <c r="BT274" i="35"/>
  <c r="BT376" i="29"/>
  <c r="BT255" i="35"/>
  <c r="BT370" i="29"/>
  <c r="BT249" i="35"/>
  <c r="BT379" i="29"/>
  <c r="BT258" i="35"/>
  <c r="BT422" i="29"/>
  <c r="BT285" i="35"/>
  <c r="BT446" i="29"/>
  <c r="BT300" i="35"/>
  <c r="BT438" i="29"/>
  <c r="BT293" i="35"/>
  <c r="BT450" i="29"/>
  <c r="BT304" i="35"/>
  <c r="BT40" i="29"/>
  <c r="BT35" i="35"/>
  <c r="BT99" i="29"/>
  <c r="BT80" i="35"/>
  <c r="BT155" i="29"/>
  <c r="BT111" i="35"/>
  <c r="BT170" i="29"/>
  <c r="BT126" i="35"/>
  <c r="BT178" i="29"/>
  <c r="BT134" i="35"/>
  <c r="BT33" i="29"/>
  <c r="BT28" i="35"/>
  <c r="BT129" i="29"/>
  <c r="BT86" i="35"/>
  <c r="BT145" i="29"/>
  <c r="BT101" i="35"/>
  <c r="BT31" i="29"/>
  <c r="BT26" i="35"/>
  <c r="BT70" i="29"/>
  <c r="BT59" i="35"/>
  <c r="BT213" i="29"/>
  <c r="BT164" i="35"/>
  <c r="BT219" i="29"/>
  <c r="BT170" i="35"/>
  <c r="BT249" i="29"/>
  <c r="BT200" i="35"/>
  <c r="BT94" i="29"/>
  <c r="BT75" i="35"/>
  <c r="BT159" i="29"/>
  <c r="BT115" i="35"/>
  <c r="BT333" i="29"/>
  <c r="BT216" i="35"/>
  <c r="BT361" i="29"/>
  <c r="BT240" i="35"/>
  <c r="BT369" i="29"/>
  <c r="BT248" i="35"/>
  <c r="BT334" i="29"/>
  <c r="BT217" i="35"/>
  <c r="BT347" i="29"/>
  <c r="BT229" i="35"/>
  <c r="BT357" i="29"/>
  <c r="BT236" i="35"/>
  <c r="BT366" i="29"/>
  <c r="BT245" i="35"/>
  <c r="BT5" i="29"/>
  <c r="BT5" i="35"/>
  <c r="BT57" i="29"/>
  <c r="BT47" i="35"/>
  <c r="BT147" i="29"/>
  <c r="BT103" i="35"/>
  <c r="BT14" i="29"/>
  <c r="BT14" i="35"/>
  <c r="BT52" i="29"/>
  <c r="BT43" i="35"/>
  <c r="BT20" i="29"/>
  <c r="BT16" i="35"/>
  <c r="BT208" i="29"/>
  <c r="BT159" i="35"/>
  <c r="BT225" i="29"/>
  <c r="BT176" i="35"/>
  <c r="BT237" i="29"/>
  <c r="BT188" i="35"/>
  <c r="BT245" i="29"/>
  <c r="BT196" i="35"/>
  <c r="BT146" i="29"/>
  <c r="BT102" i="35"/>
  <c r="BT169" i="29"/>
  <c r="BT125" i="35"/>
  <c r="BT189" i="29"/>
  <c r="BT143" i="35"/>
  <c r="BT212" i="29"/>
  <c r="BT163" i="35"/>
  <c r="BT234" i="29"/>
  <c r="BT185" i="35"/>
  <c r="BT205" i="29"/>
  <c r="BT156" i="35"/>
  <c r="BT222" i="29"/>
  <c r="BT173" i="35"/>
  <c r="BT242" i="29"/>
  <c r="BT193" i="35"/>
  <c r="BT391" i="29"/>
  <c r="BT270" i="35"/>
  <c r="BT345" i="29"/>
  <c r="BT227" i="35"/>
  <c r="BT410" i="29"/>
  <c r="BT275" i="35"/>
  <c r="BT373" i="29"/>
  <c r="BT252" i="35"/>
  <c r="BT437" i="29"/>
  <c r="BT292" i="35"/>
  <c r="BT448" i="29"/>
  <c r="BT302" i="35"/>
  <c r="BT396" i="29"/>
  <c r="BT273" i="35"/>
  <c r="BT377" i="29"/>
  <c r="BT256" i="35"/>
  <c r="BT416" i="29"/>
  <c r="BT279" i="35"/>
  <c r="BS30" i="29"/>
  <c r="BS25" i="35"/>
  <c r="BS50" i="29"/>
  <c r="BS41" i="35"/>
  <c r="BS19" i="29"/>
  <c r="BS15" i="35"/>
  <c r="BS27" i="29"/>
  <c r="BS22" i="35"/>
  <c r="BS38" i="29"/>
  <c r="BS33" i="35"/>
  <c r="BS53" i="29"/>
  <c r="BS44" i="35"/>
  <c r="BS85" i="29"/>
  <c r="BS68" i="35"/>
  <c r="BS155" i="29"/>
  <c r="BS111" i="35"/>
  <c r="BS170" i="29"/>
  <c r="BS126" i="35"/>
  <c r="BS178" i="29"/>
  <c r="BS134" i="35"/>
  <c r="BS70" i="29"/>
  <c r="BS59" i="35"/>
  <c r="BS133" i="29"/>
  <c r="BS89" i="35"/>
  <c r="BS153" i="29"/>
  <c r="BS109" i="35"/>
  <c r="BS56" i="29"/>
  <c r="BS46" i="35"/>
  <c r="BS94" i="29"/>
  <c r="BS75" i="35"/>
  <c r="BS132" i="29"/>
  <c r="BS88" i="35"/>
  <c r="BS156" i="29"/>
  <c r="BS112" i="35"/>
  <c r="BS182" i="29"/>
  <c r="BS137" i="35"/>
  <c r="BS219" i="29"/>
  <c r="BS170" i="35"/>
  <c r="BS235" i="29"/>
  <c r="BS186" i="35"/>
  <c r="BS134" i="29"/>
  <c r="BS90" i="35"/>
  <c r="BS149" i="29"/>
  <c r="BS105" i="35"/>
  <c r="BS177" i="29"/>
  <c r="BS133" i="35"/>
  <c r="BS191" i="29"/>
  <c r="BS145" i="35"/>
  <c r="BS329" i="29"/>
  <c r="BS212" i="35"/>
  <c r="BS343" i="29"/>
  <c r="BS225" i="35"/>
  <c r="BS201" i="29"/>
  <c r="BS152" i="35"/>
  <c r="BS238" i="29"/>
  <c r="BS189" i="35"/>
  <c r="BS246" i="29"/>
  <c r="BS197" i="35"/>
  <c r="BS204" i="29"/>
  <c r="BS155" i="35"/>
  <c r="BS361" i="29"/>
  <c r="BS240" i="35"/>
  <c r="BS369" i="29"/>
  <c r="BS248" i="35"/>
  <c r="BS347" i="29"/>
  <c r="BS229" i="35"/>
  <c r="BS351" i="29"/>
  <c r="BS230" i="35"/>
  <c r="BS381" i="29"/>
  <c r="BS260" i="35"/>
  <c r="BS357" i="29"/>
  <c r="BS236" i="35"/>
  <c r="BS5" i="29"/>
  <c r="BS5" i="35"/>
  <c r="BS13" i="29"/>
  <c r="BS13" i="35"/>
  <c r="BS97" i="29"/>
  <c r="BS78" i="35"/>
  <c r="BS135" i="29"/>
  <c r="BS91" i="35"/>
  <c r="BS162" i="29"/>
  <c r="BS118" i="35"/>
  <c r="BS8" i="29"/>
  <c r="BS8" i="35"/>
  <c r="BS26" i="29"/>
  <c r="BS21" i="35"/>
  <c r="BS41" i="29"/>
  <c r="BS36" i="35"/>
  <c r="BS93" i="29"/>
  <c r="BS74" i="35"/>
  <c r="BS164" i="29"/>
  <c r="BS120" i="35"/>
  <c r="BS47" i="29"/>
  <c r="BS40" i="35"/>
  <c r="BS76" i="29"/>
  <c r="BS64" i="35"/>
  <c r="BS208" i="29"/>
  <c r="BS159" i="35"/>
  <c r="BS221" i="29"/>
  <c r="BS172" i="35"/>
  <c r="BS237" i="29"/>
  <c r="BS188" i="35"/>
  <c r="BS245" i="29"/>
  <c r="BS196" i="35"/>
  <c r="BS100" i="29"/>
  <c r="BS81" i="35"/>
  <c r="BS194" i="29"/>
  <c r="BS148" i="35"/>
  <c r="BS150" i="29"/>
  <c r="BS106" i="35"/>
  <c r="BS175" i="29"/>
  <c r="BS131" i="35"/>
  <c r="BS200" i="29"/>
  <c r="BS151" i="35"/>
  <c r="BS209" i="29"/>
  <c r="BS160" i="35"/>
  <c r="BS230" i="29"/>
  <c r="BS181" i="35"/>
  <c r="BS289" i="29"/>
  <c r="BS205" i="35"/>
  <c r="BS337" i="29"/>
  <c r="BS220" i="35"/>
  <c r="BS226" i="29"/>
  <c r="BS177" i="35"/>
  <c r="C41" i="33" s="1"/>
  <c r="D41" i="33" s="1"/>
  <c r="BS248" i="29"/>
  <c r="BS199" i="35"/>
  <c r="BS287" i="29"/>
  <c r="BS203" i="35"/>
  <c r="BS328" i="29"/>
  <c r="BS211" i="35"/>
  <c r="BS353" i="29"/>
  <c r="BS232" i="35"/>
  <c r="BS391" i="29"/>
  <c r="BS270" i="35"/>
  <c r="BS332" i="29"/>
  <c r="BS215" i="35"/>
  <c r="BS423" i="29"/>
  <c r="BS286" i="35"/>
  <c r="BS437" i="29"/>
  <c r="BS292" i="35"/>
  <c r="BS448" i="29"/>
  <c r="BS302" i="35"/>
  <c r="BS439" i="29"/>
  <c r="BS294" i="35"/>
  <c r="BS416" i="29"/>
  <c r="BS279" i="35"/>
  <c r="BS417" i="29"/>
  <c r="BS280" i="35"/>
  <c r="BS434" i="29"/>
  <c r="BS291" i="35"/>
  <c r="BS447" i="29"/>
  <c r="BS301" i="35"/>
  <c r="BS382" i="29"/>
  <c r="BS261" i="35"/>
  <c r="BS445" i="29"/>
  <c r="BS299" i="35"/>
  <c r="BS35" i="29"/>
  <c r="BS30" i="35"/>
  <c r="BS63" i="29"/>
  <c r="BS52" i="35"/>
  <c r="BS71" i="29"/>
  <c r="BS60" i="35"/>
  <c r="BS147" i="29"/>
  <c r="BS103" i="35"/>
  <c r="BS186" i="29"/>
  <c r="BS140" i="35"/>
  <c r="BS64" i="29"/>
  <c r="BS53" i="35"/>
  <c r="BS72" i="29"/>
  <c r="BS61" i="35"/>
  <c r="BS145" i="29"/>
  <c r="BS101" i="35"/>
  <c r="BS168" i="29"/>
  <c r="BS124" i="35"/>
  <c r="BS176" i="29"/>
  <c r="BS132" i="35"/>
  <c r="BS12" i="29"/>
  <c r="BS12" i="35"/>
  <c r="BS60" i="29"/>
  <c r="BS50" i="35"/>
  <c r="BS154" i="29"/>
  <c r="BS110" i="35"/>
  <c r="BS203" i="29"/>
  <c r="BS154" i="35"/>
  <c r="BS210" i="29"/>
  <c r="BS161" i="35"/>
  <c r="BS231" i="29"/>
  <c r="BS182" i="35"/>
  <c r="BS243" i="29"/>
  <c r="BS194" i="35"/>
  <c r="BS136" i="29"/>
  <c r="BS92" i="35"/>
  <c r="BS146" i="29"/>
  <c r="BS102" i="35"/>
  <c r="BS173" i="29"/>
  <c r="BS129" i="35"/>
  <c r="BS327" i="29"/>
  <c r="BS210" i="35"/>
  <c r="BS214" i="29"/>
  <c r="BS165" i="35"/>
  <c r="BS240" i="29"/>
  <c r="BS191" i="35"/>
  <c r="BS247" i="29"/>
  <c r="BS198" i="35"/>
  <c r="BS228" i="29"/>
  <c r="BS179" i="35"/>
  <c r="BS286" i="29"/>
  <c r="BS202" i="35"/>
  <c r="BS340" i="29"/>
  <c r="BS222" i="35"/>
  <c r="BS359" i="29"/>
  <c r="BS238" i="35"/>
  <c r="BS367" i="29"/>
  <c r="BS246" i="35"/>
  <c r="BS378" i="29"/>
  <c r="BS257" i="35"/>
  <c r="BS383" i="29"/>
  <c r="BS262" i="35"/>
  <c r="BS362" i="29"/>
  <c r="BS241" i="35"/>
  <c r="BS29" i="29"/>
  <c r="BS24" i="35"/>
  <c r="BS61" i="29"/>
  <c r="BS51" i="35"/>
  <c r="BS69" i="29"/>
  <c r="BS58" i="35"/>
  <c r="BS83" i="29"/>
  <c r="BS66" i="35"/>
  <c r="BS11" i="29"/>
  <c r="BS11" i="35"/>
  <c r="BS91" i="29"/>
  <c r="BS72" i="35"/>
  <c r="BS139" i="29"/>
  <c r="BS95" i="35"/>
  <c r="BS6" i="29"/>
  <c r="BS6" i="35"/>
  <c r="BS20" i="29"/>
  <c r="BS16" i="35"/>
  <c r="BS28" i="29"/>
  <c r="BS23" i="35"/>
  <c r="BS188" i="29"/>
  <c r="BS142" i="35"/>
  <c r="BS197" i="29"/>
  <c r="BS149" i="35"/>
  <c r="BS233" i="29"/>
  <c r="BS184" i="35"/>
  <c r="BS161" i="29"/>
  <c r="BS117" i="35"/>
  <c r="BS202" i="29"/>
  <c r="BS153" i="35"/>
  <c r="BS171" i="29"/>
  <c r="BS127" i="35"/>
  <c r="BS187" i="29"/>
  <c r="BS141" i="35"/>
  <c r="BS222" i="29"/>
  <c r="BS173" i="35"/>
  <c r="BS341" i="29"/>
  <c r="BS223" i="35"/>
  <c r="BS354" i="29"/>
  <c r="BS233" i="35"/>
  <c r="BS232" i="29"/>
  <c r="BS183" i="35"/>
  <c r="BS374" i="29"/>
  <c r="BS253" i="35"/>
  <c r="BS388" i="29"/>
  <c r="BS267" i="35"/>
  <c r="BS323" i="29"/>
  <c r="BS208" i="35"/>
  <c r="BS324" i="29"/>
  <c r="BS209" i="35"/>
  <c r="BS334" i="29"/>
  <c r="BS217" i="35"/>
  <c r="BS355" i="29"/>
  <c r="BS234" i="35"/>
  <c r="BS415" i="29"/>
  <c r="BS278" i="35"/>
  <c r="BS421" i="29"/>
  <c r="BS284" i="35"/>
  <c r="BS379" i="29"/>
  <c r="BS258" i="35"/>
  <c r="BS360" i="29"/>
  <c r="BS239" i="35"/>
  <c r="BS376" i="29"/>
  <c r="BS255" i="35"/>
  <c r="BS419" i="29"/>
  <c r="BS282" i="35"/>
  <c r="BS424" i="29"/>
  <c r="BS287" i="35"/>
  <c r="BS432" i="29"/>
  <c r="BS289" i="35"/>
  <c r="BS420" i="29"/>
  <c r="BS283" i="35"/>
  <c r="BS442" i="29"/>
  <c r="BS297" i="35"/>
  <c r="BV355" i="29"/>
  <c r="BV234" i="35"/>
  <c r="BV365" i="29"/>
  <c r="BV244" i="35"/>
  <c r="BV393" i="29"/>
  <c r="BV271" i="35"/>
  <c r="BV363" i="29"/>
  <c r="BV242" i="35"/>
  <c r="BV419" i="29"/>
  <c r="BV282" i="35"/>
  <c r="BV422" i="29"/>
  <c r="BV285" i="35"/>
  <c r="BV433" i="29"/>
  <c r="BV290" i="35"/>
  <c r="BV412" i="29"/>
  <c r="BV276" i="35"/>
  <c r="BV336" i="29"/>
  <c r="BV219" i="35"/>
  <c r="BV193" i="29"/>
  <c r="BV147" i="35"/>
  <c r="BV194" i="29"/>
  <c r="BV148" i="35"/>
  <c r="BV56" i="29"/>
  <c r="BV46" i="35"/>
  <c r="BV420" i="29"/>
  <c r="BV283" i="35"/>
  <c r="BV328" i="29"/>
  <c r="BV211" i="35"/>
  <c r="BV191" i="29"/>
  <c r="BV145" i="35"/>
  <c r="BT53" i="29"/>
  <c r="BT44" i="35"/>
  <c r="BT148" i="29"/>
  <c r="BT104" i="35"/>
  <c r="BT192" i="29"/>
  <c r="BT146" i="35"/>
  <c r="BT47" i="29"/>
  <c r="BT40" i="35"/>
  <c r="BT60" i="29"/>
  <c r="BT50" i="35"/>
  <c r="BT95" i="29"/>
  <c r="BT76" i="35"/>
  <c r="BT168" i="29"/>
  <c r="BT124" i="35"/>
  <c r="BT176" i="29"/>
  <c r="BT132" i="35"/>
  <c r="BT8" i="29"/>
  <c r="BT8" i="35"/>
  <c r="BT152" i="29"/>
  <c r="BT108" i="35"/>
  <c r="BT203" i="29"/>
  <c r="BT154" i="35"/>
  <c r="BT210" i="29"/>
  <c r="BT161" i="35"/>
  <c r="BT235" i="29"/>
  <c r="BT186" i="35"/>
  <c r="BT243" i="29"/>
  <c r="BT194" i="35"/>
  <c r="BT96" i="29"/>
  <c r="BT77" i="35"/>
  <c r="BT138" i="29"/>
  <c r="BT94" i="35"/>
  <c r="BT161" i="29"/>
  <c r="BT117" i="35"/>
  <c r="BT352" i="29"/>
  <c r="BT231" i="35"/>
  <c r="BT330" i="29"/>
  <c r="BT213" i="35"/>
  <c r="BT380" i="29"/>
  <c r="BT259" i="35"/>
  <c r="BT360" i="29"/>
  <c r="BT239" i="35"/>
  <c r="BT368" i="29"/>
  <c r="BT247" i="35"/>
  <c r="BT13" i="29"/>
  <c r="BT13" i="35"/>
  <c r="BT51" i="29"/>
  <c r="BT42" i="35"/>
  <c r="BT7" i="29"/>
  <c r="BT7" i="35"/>
  <c r="BT151" i="29"/>
  <c r="BT107" i="35"/>
  <c r="BT24" i="29"/>
  <c r="BT19" i="35"/>
  <c r="BT68" i="29"/>
  <c r="BT57" i="35"/>
  <c r="BT229" i="29"/>
  <c r="BT180" i="35"/>
  <c r="BT191" i="29"/>
  <c r="BT145" i="35"/>
  <c r="BT140" i="29"/>
  <c r="BT96" i="35"/>
  <c r="BT248" i="29"/>
  <c r="BT199" i="35"/>
  <c r="BT346" i="29"/>
  <c r="BT228" i="35"/>
  <c r="BT209" i="29"/>
  <c r="BT160" i="35"/>
  <c r="BT388" i="29"/>
  <c r="BT267" i="35"/>
  <c r="BT340" i="29"/>
  <c r="BT222" i="35"/>
  <c r="BT386" i="29"/>
  <c r="BT265" i="35"/>
  <c r="BT375" i="29"/>
  <c r="BT254" i="35"/>
  <c r="BT390" i="29"/>
  <c r="BT269" i="35"/>
  <c r="BT442" i="29"/>
  <c r="BT297" i="35"/>
  <c r="BT30" i="29"/>
  <c r="BT25" i="35"/>
  <c r="BT19" i="29"/>
  <c r="BT15" i="35"/>
  <c r="BT38" i="29"/>
  <c r="BT33" i="35"/>
  <c r="BT166" i="29"/>
  <c r="BT122" i="35"/>
  <c r="BT174" i="29"/>
  <c r="BT130" i="35"/>
  <c r="BT54" i="29"/>
  <c r="BT45" i="35"/>
  <c r="BT133" i="29"/>
  <c r="BT89" i="35"/>
  <c r="BT157" i="29"/>
  <c r="BT113" i="35"/>
  <c r="BT22" i="29"/>
  <c r="BT17" i="35"/>
  <c r="BT84" i="29"/>
  <c r="BT67" i="35"/>
  <c r="BT175" i="29"/>
  <c r="BT131" i="35"/>
  <c r="BT199" i="29"/>
  <c r="BT150" i="35"/>
  <c r="BT215" i="29"/>
  <c r="BT166" i="35"/>
  <c r="BT231" i="29"/>
  <c r="BT182" i="35"/>
  <c r="BT154" i="29"/>
  <c r="BT110" i="35"/>
  <c r="BT193" i="29"/>
  <c r="BT147" i="35"/>
  <c r="BT327" i="29"/>
  <c r="BT210" i="35"/>
  <c r="BT337" i="29"/>
  <c r="BT220" i="35"/>
  <c r="BT365" i="29"/>
  <c r="BT244" i="35"/>
  <c r="BT371" i="29"/>
  <c r="BT250" i="35"/>
  <c r="BT362" i="29"/>
  <c r="BT241" i="35"/>
  <c r="BT382" i="29"/>
  <c r="BT261" i="35"/>
  <c r="BT9" i="29"/>
  <c r="BT9" i="35"/>
  <c r="BT131" i="29"/>
  <c r="BT87" i="35"/>
  <c r="BT34" i="29"/>
  <c r="BT29" i="35"/>
  <c r="BT89" i="29"/>
  <c r="BT70" i="35"/>
  <c r="BT28" i="29"/>
  <c r="BT23" i="35"/>
  <c r="BT217" i="29"/>
  <c r="BT168" i="35"/>
  <c r="BT233" i="29"/>
  <c r="BT184" i="35"/>
  <c r="BT241" i="29"/>
  <c r="BT192" i="35"/>
  <c r="BT134" i="29"/>
  <c r="BT90" i="35"/>
  <c r="BT163" i="29"/>
  <c r="BT119" i="35"/>
  <c r="BT132" i="29"/>
  <c r="BT88" i="35"/>
  <c r="BT204" i="29"/>
  <c r="BT155" i="35"/>
  <c r="BT228" i="29"/>
  <c r="BT179" i="35"/>
  <c r="BT288" i="29"/>
  <c r="BT204" i="35"/>
  <c r="BT216" i="29"/>
  <c r="BT167" i="35"/>
  <c r="BT227" i="29"/>
  <c r="BT178" i="35"/>
  <c r="BT289" i="29"/>
  <c r="BT205" i="35"/>
  <c r="BT332" i="29"/>
  <c r="BT215" i="35"/>
  <c r="BT395" i="29"/>
  <c r="BT272" i="35"/>
  <c r="BT423" i="29"/>
  <c r="BT286" i="35"/>
  <c r="BT441" i="29"/>
  <c r="BT296" i="35"/>
  <c r="BT453" i="29"/>
  <c r="BT306" i="35"/>
  <c r="BT433" i="29"/>
  <c r="BT290" i="35"/>
  <c r="BT443" i="29"/>
  <c r="BT298" i="35"/>
  <c r="BT440" i="29"/>
  <c r="BT295" i="35"/>
  <c r="BT452" i="29"/>
  <c r="BT305" i="35"/>
  <c r="BT45" i="29"/>
  <c r="BT39" i="35"/>
  <c r="BT86" i="29"/>
  <c r="BT69" i="35"/>
  <c r="BS4" i="29"/>
  <c r="BS4" i="35"/>
  <c r="BS42" i="29"/>
  <c r="BS37" i="35"/>
  <c r="BS23" i="29"/>
  <c r="BS18" i="35"/>
  <c r="BS32" i="29"/>
  <c r="BS27" i="35"/>
  <c r="BS40" i="29"/>
  <c r="BS35" i="35"/>
  <c r="BS59" i="29"/>
  <c r="BS49" i="35"/>
  <c r="BS148" i="29"/>
  <c r="BS104" i="35"/>
  <c r="BS166" i="29"/>
  <c r="BS122" i="35"/>
  <c r="BS174" i="29"/>
  <c r="BS130" i="35"/>
  <c r="BS66" i="29"/>
  <c r="BS55" i="35"/>
  <c r="BS86" i="29"/>
  <c r="BS69" i="35"/>
  <c r="BS129" i="29"/>
  <c r="BS86" i="35"/>
  <c r="BS137" i="29"/>
  <c r="BS93" i="35"/>
  <c r="BS14" i="29"/>
  <c r="BS14" i="35"/>
  <c r="BS34" i="29"/>
  <c r="BS29" i="35"/>
  <c r="BS79" i="29"/>
  <c r="BS65" i="35"/>
  <c r="BS127" i="29"/>
  <c r="BS85" i="35"/>
  <c r="BS138" i="29"/>
  <c r="BS94" i="35"/>
  <c r="BS159" i="29"/>
  <c r="BS115" i="35"/>
  <c r="BS215" i="29"/>
  <c r="BS166" i="35"/>
  <c r="BS223" i="29"/>
  <c r="BS174" i="35"/>
  <c r="BS144" i="29"/>
  <c r="BS100" i="35"/>
  <c r="BS152" i="29"/>
  <c r="BS108" i="35"/>
  <c r="BS185" i="29"/>
  <c r="BS139" i="35"/>
  <c r="BS322" i="29"/>
  <c r="BS207" i="35"/>
  <c r="BS352" i="29"/>
  <c r="BS231" i="35"/>
  <c r="BS216" i="29"/>
  <c r="BS167" i="35"/>
  <c r="BS242" i="29"/>
  <c r="BS193" i="35"/>
  <c r="BS211" i="29"/>
  <c r="BS162" i="35"/>
  <c r="BS288" i="29"/>
  <c r="BS204" i="35"/>
  <c r="BS365" i="29"/>
  <c r="BS244" i="35"/>
  <c r="BS393" i="29"/>
  <c r="BS271" i="35"/>
  <c r="BS342" i="29"/>
  <c r="BS224" i="35"/>
  <c r="BS371" i="29"/>
  <c r="BS250" i="35"/>
  <c r="BS375" i="29"/>
  <c r="BS254" i="35"/>
  <c r="BS396" i="29"/>
  <c r="BS273" i="35"/>
  <c r="BS366" i="29"/>
  <c r="BS245" i="35"/>
  <c r="BS9" i="29"/>
  <c r="BS9" i="35"/>
  <c r="BS51" i="29"/>
  <c r="BS42" i="35"/>
  <c r="BS131" i="29"/>
  <c r="BS87" i="35"/>
  <c r="BS143" i="29"/>
  <c r="BS99" i="35"/>
  <c r="BS3" i="29"/>
  <c r="BS3" i="35"/>
  <c r="BS22" i="29"/>
  <c r="BS17" i="35"/>
  <c r="BS31" i="29"/>
  <c r="BS26" i="35"/>
  <c r="BS44" i="29"/>
  <c r="BS38" i="35"/>
  <c r="BS58" i="29"/>
  <c r="BS48" i="35"/>
  <c r="BS33" i="29"/>
  <c r="BS28" i="35"/>
  <c r="BS54" i="29"/>
  <c r="BS45" i="35"/>
  <c r="BS89" i="29"/>
  <c r="BS70" i="35"/>
  <c r="BS217" i="29"/>
  <c r="BS168" i="35"/>
  <c r="BS229" i="29"/>
  <c r="BS180" i="35"/>
  <c r="BS241" i="29"/>
  <c r="BS192" i="35"/>
  <c r="BS92" i="29"/>
  <c r="BS73" i="35"/>
  <c r="BS165" i="29"/>
  <c r="BS121" i="35"/>
  <c r="BS199" i="29"/>
  <c r="BS150" i="35"/>
  <c r="BS169" i="29"/>
  <c r="BS125" i="35"/>
  <c r="BS190" i="29"/>
  <c r="BS144" i="35"/>
  <c r="BS205" i="29"/>
  <c r="BS156" i="35"/>
  <c r="BS224" i="29"/>
  <c r="BS175" i="35"/>
  <c r="BS291" i="29"/>
  <c r="BS206" i="35"/>
  <c r="BS331" i="29"/>
  <c r="BS214" i="35"/>
  <c r="BS220" i="29"/>
  <c r="BS171" i="35"/>
  <c r="BS234" i="29"/>
  <c r="BS185" i="35"/>
  <c r="BS389" i="29"/>
  <c r="BS268" i="35"/>
  <c r="BS336" i="29"/>
  <c r="BS219" i="35"/>
  <c r="BS358" i="29"/>
  <c r="BS237" i="35"/>
  <c r="BS395" i="29"/>
  <c r="BS272" i="35"/>
  <c r="BS410" i="29"/>
  <c r="BS275" i="35"/>
  <c r="BS364" i="29"/>
  <c r="BS243" i="35"/>
  <c r="BS441" i="29"/>
  <c r="BS296" i="35"/>
  <c r="BS453" i="29"/>
  <c r="BS306" i="35"/>
  <c r="BS443" i="29"/>
  <c r="BS298" i="35"/>
  <c r="BS422" i="29"/>
  <c r="BS285" i="35"/>
  <c r="BS440" i="29"/>
  <c r="BS295" i="35"/>
  <c r="BS452" i="29"/>
  <c r="BS305" i="35"/>
  <c r="BS414" i="29"/>
  <c r="BS277" i="35"/>
  <c r="BS438" i="29"/>
  <c r="BS293" i="35"/>
  <c r="BS57" i="29"/>
  <c r="BS47" i="35"/>
  <c r="BS67" i="29"/>
  <c r="BS56" i="35"/>
  <c r="BS75" i="29"/>
  <c r="BS63" i="35"/>
  <c r="BS151" i="29"/>
  <c r="BS107" i="35"/>
  <c r="BS192" i="29"/>
  <c r="BS146" i="35"/>
  <c r="BS37" i="29"/>
  <c r="BS32" i="35"/>
  <c r="BS68" i="29"/>
  <c r="BS57" i="35"/>
  <c r="BS84" i="29"/>
  <c r="BS67" i="35"/>
  <c r="BS141" i="29"/>
  <c r="BS97" i="35"/>
  <c r="BS157" i="29"/>
  <c r="BS113" i="35"/>
  <c r="BS172" i="29"/>
  <c r="BS128" i="35"/>
  <c r="BS181" i="29"/>
  <c r="BS136" i="35"/>
  <c r="BS36" i="29"/>
  <c r="BS31" i="35"/>
  <c r="BS98" i="29"/>
  <c r="BS79" i="35"/>
  <c r="BS140" i="29"/>
  <c r="BS96" i="35"/>
  <c r="BS158" i="29"/>
  <c r="BS114" i="35"/>
  <c r="BS206" i="29"/>
  <c r="BS157" i="35"/>
  <c r="BS213" i="29"/>
  <c r="BS164" i="35"/>
  <c r="BS239" i="29"/>
  <c r="BS190" i="35"/>
  <c r="BS249" i="29"/>
  <c r="BS200" i="35"/>
  <c r="BS142" i="29"/>
  <c r="BS98" i="35"/>
  <c r="BS163" i="29"/>
  <c r="BS119" i="35"/>
  <c r="BS189" i="29"/>
  <c r="BS143" i="35"/>
  <c r="BS333" i="29"/>
  <c r="BS216" i="35"/>
  <c r="BS218" i="29"/>
  <c r="BS169" i="35"/>
  <c r="BS244" i="29"/>
  <c r="BS195" i="35"/>
  <c r="BS387" i="29"/>
  <c r="BS266" i="35"/>
  <c r="BS345" i="29"/>
  <c r="BS227" i="35"/>
  <c r="BS363" i="29"/>
  <c r="BS242" i="35"/>
  <c r="BS372" i="29"/>
  <c r="BS251" i="35"/>
  <c r="BS380" i="29"/>
  <c r="BS259" i="35"/>
  <c r="BS370" i="29"/>
  <c r="BS249" i="35"/>
  <c r="BS25" i="29"/>
  <c r="BS20" i="35"/>
  <c r="BS65" i="29"/>
  <c r="BS54" i="35"/>
  <c r="BS73" i="29"/>
  <c r="BS62" i="35"/>
  <c r="BS7" i="29"/>
  <c r="BS7" i="35"/>
  <c r="BS90" i="29"/>
  <c r="BS71" i="35"/>
  <c r="BS183" i="29"/>
  <c r="BS138" i="35"/>
  <c r="BS10" i="29"/>
  <c r="BS10" i="35"/>
  <c r="BS24" i="29"/>
  <c r="BS19" i="35"/>
  <c r="BS39" i="29"/>
  <c r="BS34" i="35"/>
  <c r="BS45" i="29"/>
  <c r="BS39" i="35"/>
  <c r="BS125" i="29"/>
  <c r="BS83" i="35"/>
  <c r="BS160" i="29"/>
  <c r="BS116" i="35"/>
  <c r="BS52" i="29"/>
  <c r="BS43" i="35"/>
  <c r="BS225" i="29"/>
  <c r="BS176" i="35"/>
  <c r="BS96" i="29"/>
  <c r="BS77" i="35"/>
  <c r="BS193" i="29"/>
  <c r="BS147" i="35"/>
  <c r="BS167" i="29"/>
  <c r="BS123" i="35"/>
  <c r="BS179" i="29"/>
  <c r="BS135" i="35"/>
  <c r="BS207" i="29"/>
  <c r="BS158" i="35"/>
  <c r="BS227" i="29"/>
  <c r="BS178" i="35"/>
  <c r="BS335" i="29"/>
  <c r="BS218" i="35"/>
  <c r="BS346" i="29"/>
  <c r="BS228" i="35"/>
  <c r="BS212" i="29"/>
  <c r="BS163" i="35"/>
  <c r="BS236" i="29"/>
  <c r="BS187" i="35"/>
  <c r="BS285" i="29"/>
  <c r="BS201" i="35"/>
  <c r="BS385" i="29"/>
  <c r="BS264" i="35"/>
  <c r="BS356" i="29"/>
  <c r="BS235" i="35"/>
  <c r="BS330" i="29"/>
  <c r="BS213" i="35"/>
  <c r="BS338" i="29"/>
  <c r="BS221" i="35"/>
  <c r="BS409" i="29"/>
  <c r="BS274" i="35"/>
  <c r="BS418" i="29"/>
  <c r="BS281" i="35"/>
  <c r="BS373" i="29"/>
  <c r="BS252" i="35"/>
  <c r="BS390" i="29"/>
  <c r="BS269" i="35"/>
  <c r="BS368" i="29"/>
  <c r="BS247" i="35"/>
  <c r="BS386" i="29"/>
  <c r="BS265" i="35"/>
  <c r="BS446" i="29"/>
  <c r="BS300" i="35"/>
  <c r="BS377" i="29"/>
  <c r="BS256" i="35"/>
  <c r="BS450" i="29"/>
  <c r="BS304" i="35"/>
  <c r="BS384" i="29"/>
  <c r="BS263" i="35"/>
  <c r="BS412" i="29"/>
  <c r="BS276" i="35"/>
  <c r="BS433" i="29"/>
  <c r="BS290" i="35"/>
  <c r="BS449" i="29"/>
  <c r="BS303" i="35"/>
  <c r="BP454" i="29"/>
  <c r="BU454" i="29"/>
  <c r="BR454" i="29"/>
  <c r="BO454" i="29"/>
  <c r="BP307" i="35"/>
  <c r="BU307" i="35"/>
  <c r="BR307" i="35"/>
  <c r="BO307" i="35"/>
  <c r="D35" i="33"/>
  <c r="C34" i="33"/>
  <c r="BS454" i="29" l="1"/>
  <c r="BT454" i="29"/>
  <c r="BW454" i="29" s="1"/>
  <c r="BV454" i="29"/>
  <c r="BV307" i="35"/>
  <c r="BT307" i="35"/>
  <c r="BS307" i="35"/>
  <c r="D34" i="33"/>
  <c r="C14" i="33"/>
  <c r="D14" i="33" s="1"/>
  <c r="BW307" i="35" l="1"/>
</calcChain>
</file>

<file path=xl/sharedStrings.xml><?xml version="1.0" encoding="utf-8"?>
<sst xmlns="http://schemas.openxmlformats.org/spreadsheetml/2006/main" count="5471" uniqueCount="1723">
  <si>
    <t>Водоотведение</t>
  </si>
  <si>
    <t>Электроснабжение ночь</t>
  </si>
  <si>
    <t>Электроснабжение ОДН</t>
  </si>
  <si>
    <t>Электроснабжение день</t>
  </si>
  <si>
    <t>Электроснабжение</t>
  </si>
  <si>
    <t>Содержание ж/ф</t>
  </si>
  <si>
    <t>Вывоз ЖБО</t>
  </si>
  <si>
    <t>Капитальный ремонт долг</t>
  </si>
  <si>
    <t>Долг прошлых периодов</t>
  </si>
  <si>
    <t>Услуги консьержа</t>
  </si>
  <si>
    <t>Горячее в/с (энергия) ОДН</t>
  </si>
  <si>
    <t>Водоотведение ОДН</t>
  </si>
  <si>
    <t>Холодное в/с ОДН</t>
  </si>
  <si>
    <t>Отопление</t>
  </si>
  <si>
    <t>АГВ (изл.)</t>
  </si>
  <si>
    <t>АГВ</t>
  </si>
  <si>
    <t>Горячее в/с (носитель)</t>
  </si>
  <si>
    <t>Холодное в/с</t>
  </si>
  <si>
    <t>ТО ВКГО</t>
  </si>
  <si>
    <t>г.Одинцово, Комсомольская, 16 корп.1</t>
  </si>
  <si>
    <t>г.Одинцово, Комсомольская, 16 корп.2</t>
  </si>
  <si>
    <t>г.Одинцово, Комсомольская, 16 корп.3</t>
  </si>
  <si>
    <t>г.Одинцово, Комсомольская, 18</t>
  </si>
  <si>
    <t>г.Одинцово, Комсомольская, 2</t>
  </si>
  <si>
    <t>г.Одинцово, Комсомольская, 20</t>
  </si>
  <si>
    <t>г.Одинцово, Комсомольская, 3</t>
  </si>
  <si>
    <t>г.Одинцово, Комсомольская, 4</t>
  </si>
  <si>
    <t>г.Одинцово, Комсомольская, 6</t>
  </si>
  <si>
    <t>г.Одинцово, Комсомольская, 7</t>
  </si>
  <si>
    <t>г.Одинцово, Комсомольская, 7а</t>
  </si>
  <si>
    <t>г.Одинцово, Комсомольская, 9</t>
  </si>
  <si>
    <t>г.Одинцово, Любы Новоселовой бульвар, 1</t>
  </si>
  <si>
    <t>г.Одинцово, Любы Новоселовой бульвар, 10</t>
  </si>
  <si>
    <t>г.Одинцово, Любы Новоселовой бульвар, 10 корп.1</t>
  </si>
  <si>
    <t>г.Одинцово, Любы Новоселовой бульвар, 11</t>
  </si>
  <si>
    <t>г.Одинцово, Любы Новоселовой бульвар, 12</t>
  </si>
  <si>
    <t>г.Одинцово, Любы Новоселовой бульвар, 12 корп.А</t>
  </si>
  <si>
    <t>г.Одинцово, Любы Новоселовой бульвар, 13</t>
  </si>
  <si>
    <t>г.Одинцово, Любы Новоселовой бульвар, 15</t>
  </si>
  <si>
    <t>г.Одинцово, Любы Новоселовой бульвар, 2 корп.1</t>
  </si>
  <si>
    <t>г.Одинцово, Любы Новоселовой бульвар, 2 корп.2</t>
  </si>
  <si>
    <t>г.Одинцово, Любы Новоселовой бульвар, 2А</t>
  </si>
  <si>
    <t>г.Одинцово, Любы Новоселовой бульвар, 4 корп.1</t>
  </si>
  <si>
    <t>г.Одинцово, Любы Новоселовой бульвар, 4 корп.2</t>
  </si>
  <si>
    <t>г.Одинцово, Любы Новоселовой бульвар, 4А</t>
  </si>
  <si>
    <t>г.Одинцово, Любы Новоселовой бульвар, 9</t>
  </si>
  <si>
    <t>г.Одинцово, Маковского, 10</t>
  </si>
  <si>
    <t>г.Одинцово, Маковского, 22</t>
  </si>
  <si>
    <t>г.Одинцово, Маковского, 6</t>
  </si>
  <si>
    <t>г.Одинцово, Маршала Жукова, 1 корп.А</t>
  </si>
  <si>
    <t>г.Одинцово, Маршала Жукова, 10</t>
  </si>
  <si>
    <t>г.Одинцово, Маршала Жукова, 11А</t>
  </si>
  <si>
    <t>г.Одинцово, Маршала Жукова, 12</t>
  </si>
  <si>
    <t>г.Одинцово, Маршала Жукова, 13</t>
  </si>
  <si>
    <t>г.Одинцово, Маршала Жукова, 14</t>
  </si>
  <si>
    <t>г.Одинцово, Маршала Жукова, 15</t>
  </si>
  <si>
    <t>г.Одинцово, Маршала Жукова, 16</t>
  </si>
  <si>
    <t>г.Одинцово, Маршала Жукова, 17</t>
  </si>
  <si>
    <t>г.Одинцово, Маршала Жукова, 19</t>
  </si>
  <si>
    <t>г.Одинцово, Маршала Жукова, 21</t>
  </si>
  <si>
    <t>г.Одинцово, Маршала Жукова, 23</t>
  </si>
  <si>
    <t>г.Одинцово, Маршала Жукова, 25</t>
  </si>
  <si>
    <t>г.Одинцово, Маршала Жукова, 27</t>
  </si>
  <si>
    <t>г.Одинцово, Маршала Жукова, 29</t>
  </si>
  <si>
    <t>г.Одинцово, Маршала Жукова, 31</t>
  </si>
  <si>
    <t>г.Одинцово, Маршала Жукова, 33</t>
  </si>
  <si>
    <t>г.Одинцово, Маршала Жукова, 35</t>
  </si>
  <si>
    <t>г.Одинцово, Маршала Жукова, 37</t>
  </si>
  <si>
    <t>г.Одинцово, Маршала Жукова, 4</t>
  </si>
  <si>
    <t>г.Одинцово, Маршала Жукова, 41</t>
  </si>
  <si>
    <t>г.Одинцово, Маршала Жукова, 43</t>
  </si>
  <si>
    <t>г.Одинцово, Маршала Жукова, 45</t>
  </si>
  <si>
    <t>г.Одинцово, Маршала Жукова, 47</t>
  </si>
  <si>
    <t>г.Одинцово, Маршала Жукова, 49</t>
  </si>
  <si>
    <t>г.Одинцово, Маршала Жукова, 7</t>
  </si>
  <si>
    <t>г.Одинцово, Можайское шоссе, 100</t>
  </si>
  <si>
    <t>г.Одинцово, Можайское шоссе, 102</t>
  </si>
  <si>
    <t>г.Одинцово, Можайское шоссе, 104</t>
  </si>
  <si>
    <t>г.Одинцово, Можайское шоссе, 106</t>
  </si>
  <si>
    <t>г.Одинцово, Можайское шоссе, 108</t>
  </si>
  <si>
    <t>г.Одинцово, Можайское шоссе, 108А</t>
  </si>
  <si>
    <t>г.Одинцово, Можайское шоссе, 110</t>
  </si>
  <si>
    <t>г.Одинцово, Можайское шоссе, 112</t>
  </si>
  <si>
    <t>г.Одинцово, Можайское шоссе, 114</t>
  </si>
  <si>
    <t>г.Одинцово, Можайское шоссе, 116</t>
  </si>
  <si>
    <t>г.Одинцово, Можайское шоссе, 118</t>
  </si>
  <si>
    <t>г.Одинцово, Можайское шоссе, 120</t>
  </si>
  <si>
    <t>г.Одинцово, Можайское шоссе, 130</t>
  </si>
  <si>
    <t>г.Одинцово, Можайское шоссе, 132</t>
  </si>
  <si>
    <t>г.Одинцово, Можайское шоссе, 134</t>
  </si>
  <si>
    <t>г.Одинцово, Можайское шоссе, 136</t>
  </si>
  <si>
    <t>г.Одинцово, Можайское шоссе, 15</t>
  </si>
  <si>
    <t>г.Одинцово, Можайское шоссе, 23</t>
  </si>
  <si>
    <t>г.Одинцово, Можайское шоссе, 25</t>
  </si>
  <si>
    <t>г.Одинцово, Можайское шоссе, 26</t>
  </si>
  <si>
    <t>г.Одинцово, Можайское шоссе, 30</t>
  </si>
  <si>
    <t>г.Одинцово, Можайское шоссе, 32</t>
  </si>
  <si>
    <t>г.Одинцово, Можайское шоссе, 36</t>
  </si>
  <si>
    <t>г.Одинцово, Можайское шоссе, 38</t>
  </si>
  <si>
    <t>г.Одинцово, Можайское шоссе, 40</t>
  </si>
  <si>
    <t>г.Одинцово, Можайское шоссе, 41</t>
  </si>
  <si>
    <t>г.Одинцово, Можайское шоссе, 42</t>
  </si>
  <si>
    <t>г.Одинцово, Можайское шоссе, 44</t>
  </si>
  <si>
    <t>г.Одинцово, Можайское шоссе, 46</t>
  </si>
  <si>
    <t>г.Одинцово, Можайское шоссе, 48</t>
  </si>
  <si>
    <t>г.Одинцово, Можайское шоссе, 52</t>
  </si>
  <si>
    <t>г.Одинцово, Можайское шоссе, 54</t>
  </si>
  <si>
    <t>г.Одинцово, Можайское шоссе, 58</t>
  </si>
  <si>
    <t>г.Одинцово, Можайское шоссе, 62</t>
  </si>
  <si>
    <t>г.Одинцово, Можайское шоссе, 64</t>
  </si>
  <si>
    <t>г.Одинцово, Можайское шоссе, 66</t>
  </si>
  <si>
    <t>г.Одинцово, Можайское шоссе, 70</t>
  </si>
  <si>
    <t>г.Одинцово, Можайское шоссе, 76</t>
  </si>
  <si>
    <t>г.Одинцово, Можайское шоссе, 80</t>
  </si>
  <si>
    <t>г.Одинцово, Можайское шоссе, 82</t>
  </si>
  <si>
    <t>г.Одинцово, Можайское шоссе, 84</t>
  </si>
  <si>
    <t>г.Одинцово, Можайское шоссе, 86</t>
  </si>
  <si>
    <t>г.Одинцово, Можайское шоссе, 88</t>
  </si>
  <si>
    <t>г.Одинцово, Можайское шоссе, 90</t>
  </si>
  <si>
    <t>г.Одинцово, Можайское шоссе, 92</t>
  </si>
  <si>
    <t>г.Одинцово, Можайское шоссе, 94</t>
  </si>
  <si>
    <t>г.Одинцово, Можайское шоссе, 98</t>
  </si>
  <si>
    <t>г.Одинцово, Молодежная, 1А</t>
  </si>
  <si>
    <t>г.Одинцово, Молодежная, 1Б</t>
  </si>
  <si>
    <t>г.Одинцово, Ново-Спортивная, 10</t>
  </si>
  <si>
    <t>г.Одинцово, Ново-Спортивная, 16</t>
  </si>
  <si>
    <t>г.Одинцово, Ново-Спортивная, 18</t>
  </si>
  <si>
    <t>г.Одинцово, Ново-Спортивная, 20</t>
  </si>
  <si>
    <t>г.Одинцово, Садовая, 22 корп.А</t>
  </si>
  <si>
    <t>г.Одинцово, Садовая, 24</t>
  </si>
  <si>
    <t>г.Одинцово, Садовая, 26</t>
  </si>
  <si>
    <t>г.Одинцово, Садовая, 28</t>
  </si>
  <si>
    <t>г.Одинцово, Садовая, 28 корп.А</t>
  </si>
  <si>
    <t>г.Одинцово, Садовая, 30</t>
  </si>
  <si>
    <t>г.Одинцово, Садовая, 32</t>
  </si>
  <si>
    <t>г.Одинцово, Чикина, 17</t>
  </si>
  <si>
    <t>г.Одинцово, Чистяковой ул., 40</t>
  </si>
  <si>
    <t>г.Одинцово, Чистяковой ул., 42</t>
  </si>
  <si>
    <t>г.Одинцово, Чистяковой ул., 48</t>
  </si>
  <si>
    <t>г.Одинцово, Чистяковой ул., 52</t>
  </si>
  <si>
    <t>г.Одинцово, Чистяковой ул., 58</t>
  </si>
  <si>
    <t>г.Одинцово, Чистяковой ул., 62</t>
  </si>
  <si>
    <t>г.Одинцово, Чистяковой ул., 66</t>
  </si>
  <si>
    <t>г.Одинцово, Чистяковой ул., 68</t>
  </si>
  <si>
    <t>г.Одинцово, Чистяковой ул., 76</t>
  </si>
  <si>
    <t>г.Одинцово, Чистяковой ул., 78</t>
  </si>
  <si>
    <t>г.Одинцово, Чистяковой ул., 80</t>
  </si>
  <si>
    <t>г.Одинцово, Чистяковой ул., 84</t>
  </si>
  <si>
    <t>Содержание ж/ф.</t>
  </si>
  <si>
    <t>Горячая вода (носитель) ОДН</t>
  </si>
  <si>
    <t>Газоснабжение</t>
  </si>
  <si>
    <t>Горячее в/с (энергия)</t>
  </si>
  <si>
    <t>Электроснабжение день ОДН</t>
  </si>
  <si>
    <t>Электроснабжение ночь ОДН</t>
  </si>
  <si>
    <t>Обслуживание домофона</t>
  </si>
  <si>
    <t>Отопление КПУ</t>
  </si>
  <si>
    <t>г.Одинцово, 1-я Вокзальная, 41</t>
  </si>
  <si>
    <t>г.Одинцово, 1-я Вокзальная, 43</t>
  </si>
  <si>
    <t>г.Одинцово, 1-я Вокзальная, 44</t>
  </si>
  <si>
    <t>г.Одинцово, 1-я Вокзальная, 45</t>
  </si>
  <si>
    <t>г.Одинцово, 1-я Вокзальная, 46</t>
  </si>
  <si>
    <t>г.Одинцово, 1-я Вокзальная, 47</t>
  </si>
  <si>
    <t>г.Одинцово, 1-я Вокзальная, 48</t>
  </si>
  <si>
    <t>г.Одинцово, 1-я Вокзальная, 50</t>
  </si>
  <si>
    <t>г.Одинцово, 1-я Вокзальная, 52</t>
  </si>
  <si>
    <t>г.Одинцово, 1-я Вокзальная, 53</t>
  </si>
  <si>
    <t>г.Одинцово, Баковская, 2</t>
  </si>
  <si>
    <t>г.Одинцово, Баковская, 4</t>
  </si>
  <si>
    <t>г.Одинцово, Баковская, 8</t>
  </si>
  <si>
    <t>г.Одинцово, Белорусская, 11</t>
  </si>
  <si>
    <t>г.Одинцово, Белорусская, 13</t>
  </si>
  <si>
    <t>г.Одинцово, Белорусская, 3</t>
  </si>
  <si>
    <t>г.Одинцово, Белорусская, 9</t>
  </si>
  <si>
    <t>г.Одинцово, БЗРИ, 1</t>
  </si>
  <si>
    <t>г.Одинцово, БЗРИ, 2</t>
  </si>
  <si>
    <t>г.Одинцово, БЗРИ, 3</t>
  </si>
  <si>
    <t>г.Одинцово, БЗРИ, 4</t>
  </si>
  <si>
    <t>г.Одинцово, БЗРИ, 5</t>
  </si>
  <si>
    <t>г.Одинцово, БЗРИ, 6</t>
  </si>
  <si>
    <t>г.Одинцово, БЗРИ, 7</t>
  </si>
  <si>
    <t>г.Одинцово, БЗРИ, 8</t>
  </si>
  <si>
    <t>г.Одинцово, Буденовское шоссе, 1</t>
  </si>
  <si>
    <t>г.Одинцово, Буденовское шоссе, 10</t>
  </si>
  <si>
    <t>г.Одинцово, Буденовское шоссе, 2 а</t>
  </si>
  <si>
    <t>г.Одинцово, Буденовское шоссе, 3</t>
  </si>
  <si>
    <t>г.Одинцово, Буденовское шоссе, 8</t>
  </si>
  <si>
    <t>г.Одинцово, бульвар маршала Крылова, 1</t>
  </si>
  <si>
    <t>г.Одинцово, бульвар маршала Крылова, 27</t>
  </si>
  <si>
    <t>г.Одинцово, бульвар маршала Крылова, 3</t>
  </si>
  <si>
    <t>г.Одинцово, Верхне-Пролетарская, 1</t>
  </si>
  <si>
    <t>г.Одинцово, Верхне-Пролетарская, 16</t>
  </si>
  <si>
    <t>г.Одинцово, Верхне-Пролетарская, 27</t>
  </si>
  <si>
    <t>г.Одинцово, Верхне-Пролетарская, 29</t>
  </si>
  <si>
    <t>г.Одинцово, Верхне-Пролетарская, 3</t>
  </si>
  <si>
    <t>г.Одинцово, Верхне-Пролетарская, 31</t>
  </si>
  <si>
    <t>г.Одинцово, Верхне-Пролетарская, 33</t>
  </si>
  <si>
    <t>г.Одинцово, Верхне-Пролетарская, 37</t>
  </si>
  <si>
    <t>г.Одинцово, Верхне-Пролетарская, 41</t>
  </si>
  <si>
    <t>г.Одинцово, Верхне-Пролетарская, 43</t>
  </si>
  <si>
    <t>г.Одинцово, Верхне-Пролетарская, 45</t>
  </si>
  <si>
    <t>г.Одинцово, Верхне-Пролетарская, 46</t>
  </si>
  <si>
    <t>г.Одинцово, Верхне-Пролетарская, 5</t>
  </si>
  <si>
    <t>г.Одинцово, Верхне-Пролетарская, 57</t>
  </si>
  <si>
    <t>г.Одинцово, Верхне-Пролетарская, 65</t>
  </si>
  <si>
    <t>г.Одинцово, Верхне-Пролетарская, 67</t>
  </si>
  <si>
    <t>г.Одинцово, Вокзальная, 11</t>
  </si>
  <si>
    <t>г.Одинцово, Вокзальная, 13</t>
  </si>
  <si>
    <t>г.Одинцово, Вокзальная, 17</t>
  </si>
  <si>
    <t>г.Одинцово, Вокзальная, 19</t>
  </si>
  <si>
    <t>г.Одинцово, Вокзальная, 37</t>
  </si>
  <si>
    <t>г.Одинцово, Вокзальная, 39 корп.Б</t>
  </si>
  <si>
    <t>г.Одинцово, Вокзальная, 51</t>
  </si>
  <si>
    <t>г.Одинцово, Вокзальная, 69</t>
  </si>
  <si>
    <t>г.Одинцово, Вокзальная, 7</t>
  </si>
  <si>
    <t>г.Одинцово, Вокзальная, 9</t>
  </si>
  <si>
    <t>г.Одинцово, Вокзальный тупик, 25</t>
  </si>
  <si>
    <t>г.Одинцово, Вокзальный тупик, 36</t>
  </si>
  <si>
    <t>г.Одинцово, Восточная, 6а</t>
  </si>
  <si>
    <t>г.Одинцово, Восточная, 6б</t>
  </si>
  <si>
    <t>г.Одинцово, Глазынинская, 10</t>
  </si>
  <si>
    <t>г.Одинцово, Глазынинская, 12</t>
  </si>
  <si>
    <t>г.Одинцово, Глазынинская, 14</t>
  </si>
  <si>
    <t>г.Одинцово, Глазынинская, 16</t>
  </si>
  <si>
    <t>г.Одинцово, Глазынинская, 2</t>
  </si>
  <si>
    <t>г.Одинцово, Глазынинская, 20</t>
  </si>
  <si>
    <t>г.Одинцово, Глазынинская, 22</t>
  </si>
  <si>
    <t>г.Одинцово, Глазынинская, 24</t>
  </si>
  <si>
    <t>г.Одинцово, Глазынинская, 4</t>
  </si>
  <si>
    <t>г.Одинцово, Говорова, 11</t>
  </si>
  <si>
    <t>г.Одинцово, Говорова, 38</t>
  </si>
  <si>
    <t>г.Одинцово, Говорова, 40</t>
  </si>
  <si>
    <t>г.Одинцово, Говорова, 5</t>
  </si>
  <si>
    <t>г.Одинцово, Говорова, 7</t>
  </si>
  <si>
    <t>г.Одинцово, Говорова, 8</t>
  </si>
  <si>
    <t>г.Одинцово, Говорова, 83</t>
  </si>
  <si>
    <t>г.Одинцово, Говорова, 85</t>
  </si>
  <si>
    <t>г.Одинцово, Говорова, 9</t>
  </si>
  <si>
    <t>г.Одинцово, д.Мамоново Вокзальная, 51</t>
  </si>
  <si>
    <t>г.Одинцово, д.Мамоново Вокзальная, 53</t>
  </si>
  <si>
    <t>г.Одинцово, д.Мамоново Вокзальная, 98</t>
  </si>
  <si>
    <t>г.Одинцово, дер Мамоново Колхозная, 120</t>
  </si>
  <si>
    <t>г.Одинцово, дер Мамоново Колхозная, 172</t>
  </si>
  <si>
    <t>г.Одинцово, дер Мамоново Колхозная, 38</t>
  </si>
  <si>
    <t>г.Одинцово, Красногорское шоссе, 4</t>
  </si>
  <si>
    <t>г.Одинцово, Кутузовская ул., 1</t>
  </si>
  <si>
    <t>г.Одинцово, Кутузовская ул., 12</t>
  </si>
  <si>
    <t>г.Одинцово, Кутузовская ул., 15</t>
  </si>
  <si>
    <t>г.Одинцово, Кутузовская ул., 17</t>
  </si>
  <si>
    <t>г.Одинцово, Кутузовская ул., 19</t>
  </si>
  <si>
    <t>г.Одинцово, Кутузовская ул., 2</t>
  </si>
  <si>
    <t>г.Одинцово, Кутузовская ул., 21</t>
  </si>
  <si>
    <t>г.Одинцово, Кутузовская ул., 23</t>
  </si>
  <si>
    <t>г.Одинцово, Кутузовская ул., 25</t>
  </si>
  <si>
    <t>г.Одинцово, Кутузовская ул., 3</t>
  </si>
  <si>
    <t>г.Одинцово, Кутузовская ул., 31</t>
  </si>
  <si>
    <t>г.Одинцово, Кутузовская ул., 33</t>
  </si>
  <si>
    <t>г.Одинцово, Кутузовская ул., 35</t>
  </si>
  <si>
    <t>г.Одинцово, Кутузовская ул., 4</t>
  </si>
  <si>
    <t>г.Одинцово, Кутузовская ул., 4А</t>
  </si>
  <si>
    <t>г.Одинцово, Кутузовская ул., 7</t>
  </si>
  <si>
    <t>г.Одинцово, Кутузовская ул., 72А</t>
  </si>
  <si>
    <t>г.Одинцово, Кутузовская ул., 72Б</t>
  </si>
  <si>
    <t>г.Одинцово, Кутузовская ул., 72В</t>
  </si>
  <si>
    <t>г.Одинцово, Кутузовская ул., 74А</t>
  </si>
  <si>
    <t>г.Одинцово, Кутузовская ул., 74Б</t>
  </si>
  <si>
    <t>г.Одинцово, Кутузовская ул., 74В</t>
  </si>
  <si>
    <t>г.Одинцово, Кутузовская ул., 9</t>
  </si>
  <si>
    <t>г.Одинцово, Луначарского проезд, 10</t>
  </si>
  <si>
    <t>г.Одинцово, Луначарского проезд, 12</t>
  </si>
  <si>
    <t>г.Одинцово, Луначарского проезд, 14</t>
  </si>
  <si>
    <t>г.Одинцово, Луначарского проезд, 2</t>
  </si>
  <si>
    <t>г.Одинцово, Луначарского проезд, 3</t>
  </si>
  <si>
    <t>г.Одинцово, Луначарского, 17</t>
  </si>
  <si>
    <t>г.Одинцово, Луначарского, 4</t>
  </si>
  <si>
    <t>г.Одинцово, Луначарского, 5</t>
  </si>
  <si>
    <t>г.Одинцово, Луначарского, 8</t>
  </si>
  <si>
    <t>г.Одинцово, Маршала Бирюзова, 10</t>
  </si>
  <si>
    <t>г.Одинцово, Маршала Бирюзова, 12</t>
  </si>
  <si>
    <t>г.Одинцово, Маршала Бирюзова, 14</t>
  </si>
  <si>
    <t>г.Одинцово, Маршала Бирюзова, 16</t>
  </si>
  <si>
    <t>г.Одинцово, Маршала Бирюзова, 18</t>
  </si>
  <si>
    <t>г.Одинцово, Маршала Бирюзова, 2</t>
  </si>
  <si>
    <t>г.Одинцово, Маршала Бирюзова, 20</t>
  </si>
  <si>
    <t>г.Одинцово, Маршала Бирюзова, 24 корп.1</t>
  </si>
  <si>
    <t>г.Одинцово, Маршала Бирюзова, 24 корп.2</t>
  </si>
  <si>
    <t>г.Одинцово, Маршала Бирюзова, 26</t>
  </si>
  <si>
    <t>г.Одинцово, Маршала Бирюзова, 28</t>
  </si>
  <si>
    <t>г.Одинцово, Маршала Бирюзова, 2а</t>
  </si>
  <si>
    <t>г.Одинцово, Маршала Бирюзова, 30 корп.А</t>
  </si>
  <si>
    <t>г.Одинцово, Маршала Бирюзова, 30 корп.Б</t>
  </si>
  <si>
    <t>г.Одинцово, Маршала Бирюзова, 4</t>
  </si>
  <si>
    <t>г.Одинцово, Маршала Бирюзова, 6</t>
  </si>
  <si>
    <t>г.Одинцово, Маршала Бирюзова, 8</t>
  </si>
  <si>
    <t>г.Одинцово, Маршала Толубко, 1</t>
  </si>
  <si>
    <t>г.Одинцово, Маршала Толубко, 3 корп.1</t>
  </si>
  <si>
    <t>г.Одинцово, Маршала Толубко, 3 корп.3</t>
  </si>
  <si>
    <t>г.Одинцово, Маршала Толубко, 3 корп.4</t>
  </si>
  <si>
    <t>г.Одинцово, Неделина, 5</t>
  </si>
  <si>
    <t>г.Одинцово, Неделина, 7</t>
  </si>
  <si>
    <t>г.Одинцово, Новое Яскино, 10</t>
  </si>
  <si>
    <t>г.Одинцово, Новое Яскино, 13</t>
  </si>
  <si>
    <t>г.Одинцово, Новое Яскино, 14</t>
  </si>
  <si>
    <t>г.Одинцово, Новое Яскино, 15</t>
  </si>
  <si>
    <t>г.Одинцово, Новое Яскино, 21</t>
  </si>
  <si>
    <t>г.Одинцово, Новое Яскино, 22</t>
  </si>
  <si>
    <t>г.Одинцово, Новое Яскино, 23</t>
  </si>
  <si>
    <t>г.Одинцово, Новое Яскино, 24</t>
  </si>
  <si>
    <t>г.Одинцово, Новое Яскино, 28</t>
  </si>
  <si>
    <t>г.Одинцово, Новое Яскино, 35</t>
  </si>
  <si>
    <t>г.Одинцово, Новое Яскино, 36</t>
  </si>
  <si>
    <t>г.Одинцово, Новое Яскино, 40</t>
  </si>
  <si>
    <t>г.Одинцово, Новое Яскино, 41</t>
  </si>
  <si>
    <t>г.Одинцово, Новое Яскино, 42</t>
  </si>
  <si>
    <t>г.Одинцово, Новое Яскино, 46</t>
  </si>
  <si>
    <t>г.Одинцово, Новое Яскино, 47</t>
  </si>
  <si>
    <t>г.Одинцово, Новое Яскино, 48</t>
  </si>
  <si>
    <t>г.Одинцово, Новое Яскино, 49</t>
  </si>
  <si>
    <t>г.Одинцово, Новое Яскино, 52</t>
  </si>
  <si>
    <t>г.Одинцово, Новое Яскино, 53</t>
  </si>
  <si>
    <t>г.Одинцово, Новое Яскино, 54</t>
  </si>
  <si>
    <t>г.Одинцово, Новое Яскино, 56</t>
  </si>
  <si>
    <t>г.Одинцово, Новое Яскино, 57</t>
  </si>
  <si>
    <t>г.Одинцово, Новое Яскино, 59</t>
  </si>
  <si>
    <t>г.Одинцово, Новое Яскино, 60</t>
  </si>
  <si>
    <t>г.Одинцово, Новое Яскино, 62</t>
  </si>
  <si>
    <t>г.Одинцово, Новое Яскино, 65</t>
  </si>
  <si>
    <t>г.Одинцово, Новое Яскино, 66</t>
  </si>
  <si>
    <t>г.Одинцово, Новое Яскино, 7</t>
  </si>
  <si>
    <t>г.Одинцово, Новое Яскино, 70</t>
  </si>
  <si>
    <t>г.Одинцово, Новое Яскино, 71</t>
  </si>
  <si>
    <t>г.Одинцово, Новое Яскино, 72</t>
  </si>
  <si>
    <t>г.Одинцово, Новое Яскино, 80</t>
  </si>
  <si>
    <t>г.Одинцово, Новое Яскино, 81</t>
  </si>
  <si>
    <t>г.Одинцово, Покровская, 9</t>
  </si>
  <si>
    <t>г.Одинцово, Привокзальная, 28</t>
  </si>
  <si>
    <t>г.Одинцово, Привокзальная, 34</t>
  </si>
  <si>
    <t>г.Одинцово, Ракетчиков, 15</t>
  </si>
  <si>
    <t>г.Одинцово, Ракетчиков, 16</t>
  </si>
  <si>
    <t>г.Одинцово, Ракетчиков, 18</t>
  </si>
  <si>
    <t>г.Одинцово, Ракетчиков, 3</t>
  </si>
  <si>
    <t>г.Одинцово, Ракетчиков, 30</t>
  </si>
  <si>
    <t>г.Одинцово, Ракетчиков, 31</t>
  </si>
  <si>
    <t>г.Одинцово, Ракетчиков, 32</t>
  </si>
  <si>
    <t>г.Одинцово, Ракетчиков, 33</t>
  </si>
  <si>
    <t>г.Одинцово, Ракетчиков, 34</t>
  </si>
  <si>
    <t>г.Одинцово, Ракетчиков, 35</t>
  </si>
  <si>
    <t>г.Одинцово, Ракетчиков, 36</t>
  </si>
  <si>
    <t>г.Одинцово, Ракетчиков, 37</t>
  </si>
  <si>
    <t>г.Одинцово, Ракетчиков, 39</t>
  </si>
  <si>
    <t>г.Одинцово, Ракетчиков, 40</t>
  </si>
  <si>
    <t>г.Одинцово, Ракетчиков, 41</t>
  </si>
  <si>
    <t>г.Одинцово, Ракетчиков, 42</t>
  </si>
  <si>
    <t>г.Одинцово, Ракетчиков, 43</t>
  </si>
  <si>
    <t>г.Одинцово, Ракетчиков, 46</t>
  </si>
  <si>
    <t>г.Одинцово, Ракетчиков, 47</t>
  </si>
  <si>
    <t>г.Одинцово, Ракетчиков, 48</t>
  </si>
  <si>
    <t>г.Одинцово, Ракетчиков, 49</t>
  </si>
  <si>
    <t>г.Одинцово, Ракетчиков, 50</t>
  </si>
  <si>
    <t>г.Одинцово, Ракетчиков, 51</t>
  </si>
  <si>
    <t>г.Одинцово, Ракетчиков, 52</t>
  </si>
  <si>
    <t>г.Одинцово, Ракетчиков, 53</t>
  </si>
  <si>
    <t>г.Одинцово, Ракетчиков, 54</t>
  </si>
  <si>
    <t>г.Одинцово, Ракетчиков, 55</t>
  </si>
  <si>
    <t>г.Одинцово, Ракетчиков, 56</t>
  </si>
  <si>
    <t>г.Одинцово, Ракетчиков, 57</t>
  </si>
  <si>
    <t>г.Одинцово, Ракетчиков, 58</t>
  </si>
  <si>
    <t>г.Одинцово, Северная, 12</t>
  </si>
  <si>
    <t>г.Одинцово, Северная, 14</t>
  </si>
  <si>
    <t>г.Одинцово, Северная, 16</t>
  </si>
  <si>
    <t>г.Одинцово, Северная, 24</t>
  </si>
  <si>
    <t>г.Одинцово, Северная, 26</t>
  </si>
  <si>
    <t>г.Одинцово, Северная, 28</t>
  </si>
  <si>
    <t>г.Одинцово, Северная, 30</t>
  </si>
  <si>
    <t>г.Одинцово, Северная, 32</t>
  </si>
  <si>
    <t>г.Одинцово, Северная, 36</t>
  </si>
  <si>
    <t>г.Одинцово, Северная, 4</t>
  </si>
  <si>
    <t>г.Одинцово, Северная, 40</t>
  </si>
  <si>
    <t>г.Одинцово, Северная, 42</t>
  </si>
  <si>
    <t>г.Одинцово, Северная, 44</t>
  </si>
  <si>
    <t>г.Одинцово, Северная, 46</t>
  </si>
  <si>
    <t>г.Одинцово, Северная, 48</t>
  </si>
  <si>
    <t>г.Одинцово, Северная, 50</t>
  </si>
  <si>
    <t>г.Одинцово, Северная, 52</t>
  </si>
  <si>
    <t>г.Одинцово, Северная, 54</t>
  </si>
  <si>
    <t>г.Одинцово, Северная, 55</t>
  </si>
  <si>
    <t>г.Одинцово, Северная, 57</t>
  </si>
  <si>
    <t>г.Одинцово, Северная, 59</t>
  </si>
  <si>
    <t>г.Одинцово, Северная, 6</t>
  </si>
  <si>
    <t>г.Одинцово, Северная, 62</t>
  </si>
  <si>
    <t>г.Одинцово, Северная, 64</t>
  </si>
  <si>
    <t>г.Одинцово, Северная, 8</t>
  </si>
  <si>
    <t>г.Одинцово, Советская, 1</t>
  </si>
  <si>
    <t>г.Одинцово, Солнечная, 10</t>
  </si>
  <si>
    <t>г.Одинцово, Солнечная, 12</t>
  </si>
  <si>
    <t>г.Одинцово, Солнечная, 16</t>
  </si>
  <si>
    <t>г.Одинцово, Солнечная, 2</t>
  </si>
  <si>
    <t>г.Одинцово, Солнечная, 24</t>
  </si>
  <si>
    <t>г.Одинцово, Солнечная, 26</t>
  </si>
  <si>
    <t>г.Одинцово, Солнечная, 2а</t>
  </si>
  <si>
    <t>г.Одинцово, Солнечная, 3</t>
  </si>
  <si>
    <t>г.Одинцово, Солнечная, 4</t>
  </si>
  <si>
    <t>г.Одинцово, Солнечная, 5</t>
  </si>
  <si>
    <t>г.Одинцово, Солнечная, 6</t>
  </si>
  <si>
    <t>г.Одинцово, Солнечная, 7</t>
  </si>
  <si>
    <t>г.Одинцово, Солнечная, 8</t>
  </si>
  <si>
    <t>г.Одинцово, Солнечная, 9</t>
  </si>
  <si>
    <t>г.Одинцово, Сосновая, 12</t>
  </si>
  <si>
    <t>г.Одинцово, Сосновая, 14</t>
  </si>
  <si>
    <t>г.Одинцово, Сосновая, 20</t>
  </si>
  <si>
    <t>г.Одинцово, Сосновая, 22</t>
  </si>
  <si>
    <t>г.Одинцово, Сосновая, 24</t>
  </si>
  <si>
    <t>г.Одинцово, Сосновая, 28</t>
  </si>
  <si>
    <t>г.Одинцово, Сосновая, 30</t>
  </si>
  <si>
    <t>г.Одинцово, Сосновая, 32</t>
  </si>
  <si>
    <t>г.Одинцово, Сосновая, 34</t>
  </si>
  <si>
    <t>г.Одинцово, Союзная, 10</t>
  </si>
  <si>
    <t>г.Одинцово, Союзная, 2</t>
  </si>
  <si>
    <t>г.Одинцово, Союзная, 24</t>
  </si>
  <si>
    <t>г.Одинцово, Союзная, 28</t>
  </si>
  <si>
    <t>г.Одинцово, Союзная, 30</t>
  </si>
  <si>
    <t>г.Одинцово, Союзная, 32</t>
  </si>
  <si>
    <t>г.Одинцово, Союзная, 32а</t>
  </si>
  <si>
    <t>г.Одинцово, Союзная, 34</t>
  </si>
  <si>
    <t>г.Одинцово, Союзная, 36</t>
  </si>
  <si>
    <t>г.Одинцово, Союзная, 4</t>
  </si>
  <si>
    <t>г.Одинцово, Союзная, 6</t>
  </si>
  <si>
    <t>г.Одинцово, Союзная, 8</t>
  </si>
  <si>
    <t>г.Одинцово, Трудовая, 10</t>
  </si>
  <si>
    <t>г.Одинцово, Трудовая, 11</t>
  </si>
  <si>
    <t>г.Одинцово, Трудовая, 20</t>
  </si>
  <si>
    <t>г.Одинцово, Трудовая, 21</t>
  </si>
  <si>
    <t>г.Одинцово, Трудовая, 4</t>
  </si>
  <si>
    <t>Голицыно г.п., Виндавский проспект, 43</t>
  </si>
  <si>
    <t>Голицыно г.п., Железнодорожный, 12</t>
  </si>
  <si>
    <t>Голицыно г.п., Крестьянский проспект, 4</t>
  </si>
  <si>
    <t>Голицыно г.п., Пушкинский, 50</t>
  </si>
  <si>
    <t>д.Назарьево, Назарьево, 81/3</t>
  </si>
  <si>
    <t>п.Огарево, Огарево, 4</t>
  </si>
  <si>
    <t>п.Огарево, Огарево, 6</t>
  </si>
  <si>
    <t>п.Усово-Тупик, Усово-Тупик, 1</t>
  </si>
  <si>
    <t>п.Усово-Тупик, Усово-Тупик, 11</t>
  </si>
  <si>
    <t>п.Усово-Тупик, Усово-Тупик, 12</t>
  </si>
  <si>
    <t>п.Усово-Тупик, Усово-Тупик, 13</t>
  </si>
  <si>
    <t>п.Усово-Тупик, Усово-Тупик, 20</t>
  </si>
  <si>
    <t>п.Усово-Тупик, Усово-Тупик, 3</t>
  </si>
  <si>
    <t>п.Усово-Тупик, Усово-Тупик, 4</t>
  </si>
  <si>
    <t>п.Усово-Тупик, Усово-Тупик, 5</t>
  </si>
  <si>
    <t>п.Усово-Тупик, Усово-Тупик, 9</t>
  </si>
  <si>
    <t>пгт.Новоивановское, Амбулаторная, 62</t>
  </si>
  <si>
    <t>пгт.Новоивановское, Новоивановское, 131</t>
  </si>
  <si>
    <t>пгт.Новоивановское, Овражная, 22</t>
  </si>
  <si>
    <t>пгт.Новоивановское, Овражная, 30</t>
  </si>
  <si>
    <t>пгт.Новоивановское, Овражная, 39</t>
  </si>
  <si>
    <t>пгт.Новоивановское, ул. Можайское шоссе, 32</t>
  </si>
  <si>
    <t>РОМАШКОВО, Ромашково, 6км</t>
  </si>
  <si>
    <t>с.Жаворонки, 2  Советская, 10</t>
  </si>
  <si>
    <t>с.Жаворонки, 7 Советская, 41</t>
  </si>
  <si>
    <t>с.Немчиновка, 1  Запрудная, 18</t>
  </si>
  <si>
    <t>с.Немчиновка, 1  просек, 6</t>
  </si>
  <si>
    <t>с.Немчиновка, 16 просек, 8</t>
  </si>
  <si>
    <t>с.Немчиновка, 2  просек, 9</t>
  </si>
  <si>
    <t>с.Немчиновка, больница  Каширина, 1</t>
  </si>
  <si>
    <t>с.Немчиновка, Нагорная, 10</t>
  </si>
  <si>
    <t>с.Немчиновка, Революции, 30</t>
  </si>
  <si>
    <t>с.Немчиновка, Революции, 33</t>
  </si>
  <si>
    <t>с.Немчиновка, Революции, 35</t>
  </si>
  <si>
    <t>с.Немчиновка, Революции, 38</t>
  </si>
  <si>
    <t>с.Немчиновка, Революции, 39</t>
  </si>
  <si>
    <t>с.Немчиновка, Революции, 4</t>
  </si>
  <si>
    <t>с.Немчиновка, Революции, 59</t>
  </si>
  <si>
    <t>с.Немчиновка, Революции, 59б</t>
  </si>
  <si>
    <t>с.Немчиновка, Советский проспект, 30</t>
  </si>
  <si>
    <t>с.Покровское, Дачная, 17</t>
  </si>
  <si>
    <t>с.Покровское, Дачная, 17а</t>
  </si>
  <si>
    <t>СОЛОСЛОВО, Солослово, 125</t>
  </si>
  <si>
    <t>УСОВО, Усово, 60</t>
  </si>
  <si>
    <t>УСОВО, Усово, 62</t>
  </si>
  <si>
    <t>г.Одинцово, Северная, 5 корп.3</t>
  </si>
  <si>
    <t>г.Одинцово, Новое Яскино, 39</t>
  </si>
  <si>
    <t>Итого</t>
  </si>
  <si>
    <t>&lt;...&gt;</t>
  </si>
  <si>
    <t>Содержание и текущий ремонт</t>
  </si>
  <si>
    <t>ЦЕНТРАЛЬНЫЙ СКЛАД &lt;Репнин Антон Сергеевич&gt;</t>
  </si>
  <si>
    <t>электроизмерение защитных средств</t>
  </si>
  <si>
    <t>Статья №30</t>
  </si>
  <si>
    <t>Услуги</t>
  </si>
  <si>
    <t>&lt;&gt;</t>
  </si>
  <si>
    <t>Сборы с ЕРКЦ</t>
  </si>
  <si>
    <t>Усово Тупик, Усово Тупик, 9</t>
  </si>
  <si>
    <t>Одинцово, Чикина, 17</t>
  </si>
  <si>
    <t>Одинцово, Солнечная, 8, ЖЭУ-7</t>
  </si>
  <si>
    <t>Одинцово, Солнечная, 6</t>
  </si>
  <si>
    <t>Одинцово, Солнечная, 4</t>
  </si>
  <si>
    <t>Одинцово, Солнечная, 2а, ЖЭУ-6</t>
  </si>
  <si>
    <t>Одинцово, Северная, 46</t>
  </si>
  <si>
    <t>Одинцово, Северная, 36</t>
  </si>
  <si>
    <t>Одинцово, Северная, 16</t>
  </si>
  <si>
    <t>Одинцово, Садовая, 24</t>
  </si>
  <si>
    <t>Одинцово, Ново-Спортивная, 18, 1</t>
  </si>
  <si>
    <t>Одинцово, Ново-Спортивная, 10</t>
  </si>
  <si>
    <t>Одинцово, Неделина, 7</t>
  </si>
  <si>
    <t>Одинцово, Молодежная, 1А</t>
  </si>
  <si>
    <t>Одинцово, Можайское шоссе, 84</t>
  </si>
  <si>
    <t>Одинцово, Можайское шоссе, 80</t>
  </si>
  <si>
    <t>Одинцово, Можайское шоссе, 76</t>
  </si>
  <si>
    <t>Одинцово, Можайское шоссе, 52</t>
  </si>
  <si>
    <t>Одинцово, Можайское шоссе, 48</t>
  </si>
  <si>
    <t>Одинцово, Можайское шоссе, 42</t>
  </si>
  <si>
    <t>Одинцово, Можайское шоссе, 40</t>
  </si>
  <si>
    <t>Одинцово, Можайское шоссе, 36</t>
  </si>
  <si>
    <t>Одинцово, Можайское шоссе, 23</t>
  </si>
  <si>
    <t>Одинцово, Можайское шоссе, 15</t>
  </si>
  <si>
    <t>Одинцово, Можайское шоссе, 118</t>
  </si>
  <si>
    <t>Одинцово, Можайское шоссе, 108</t>
  </si>
  <si>
    <t>Одинцово, Можайское шоссе, 106</t>
  </si>
  <si>
    <t>Одинцово, Можайское шоссе, 100, ЖЭУ-8</t>
  </si>
  <si>
    <t>Одинцово, Маковского, 6</t>
  </si>
  <si>
    <t>Одинцово, Крылова, 1</t>
  </si>
  <si>
    <t>Одинцово, Комсомольская, 6</t>
  </si>
  <si>
    <t>Одинцово, Комсомольская, 4</t>
  </si>
  <si>
    <t>Одинцово, Комсомольская, 16, 2</t>
  </si>
  <si>
    <t>Одинцово, Жукова, 7/1</t>
  </si>
  <si>
    <t>Одинцово, Жукова, 43</t>
  </si>
  <si>
    <t>Одинцово, Жукова, 37</t>
  </si>
  <si>
    <t>Одинцово, Жукова, 29</t>
  </si>
  <si>
    <t>Одинцово, Жукова, 16</t>
  </si>
  <si>
    <t>Одинцово, Жукова, 15, ЖЭУ-10</t>
  </si>
  <si>
    <t>Одинцово, Жукова, 1, А</t>
  </si>
  <si>
    <t>Одинцово, Вокзальная, 9</t>
  </si>
  <si>
    <t>Одинцово, Вокзальная, 7</t>
  </si>
  <si>
    <t>Одинцово, Вокзальная, 17</t>
  </si>
  <si>
    <t>Одинцово, Вокзальная, 11</t>
  </si>
  <si>
    <t>Одинцово, Верхне-Пролетарская, 5</t>
  </si>
  <si>
    <t>Одинцово, Верхне-Пролетарская, 3    , 2</t>
  </si>
  <si>
    <t>Одинцово, Верхне-Пролетарская, 3    , 1</t>
  </si>
  <si>
    <t>Одинцово, Бульвар Любы Новоселовой, 2А</t>
  </si>
  <si>
    <t>Одинцово, Бульвар Любы Новоселовой, 13</t>
  </si>
  <si>
    <t>Одинцово, Бульвар Любы Новоселовой, 12,</t>
  </si>
  <si>
    <t>Одинцово, Бульвар Любы Новоселовой, 10</t>
  </si>
  <si>
    <t>Одинцово, Бирюзова, 8</t>
  </si>
  <si>
    <t>Одинцово, Бирюзова, 6</t>
  </si>
  <si>
    <t>Одинцово, Бирюзова, 4</t>
  </si>
  <si>
    <t>Одинцово, Бирюзова, 26</t>
  </si>
  <si>
    <t>Одинцово, Бирюзова, 20</t>
  </si>
  <si>
    <t>Одинцово, Бирюзова, 2 А</t>
  </si>
  <si>
    <t>Одинцово, Бирюзова, 2</t>
  </si>
  <si>
    <t>Одинцово, Бирюзова, 14</t>
  </si>
  <si>
    <t>Одинцово, Бирюзова, 12</t>
  </si>
  <si>
    <t>Одинцово, БЗРИ, 4</t>
  </si>
  <si>
    <t>Одинцово, 1-я Вокзальная, 48</t>
  </si>
  <si>
    <t>Огарево, Огарево, 6</t>
  </si>
  <si>
    <t>Списание материалов в производство</t>
  </si>
  <si>
    <t>РСГ</t>
  </si>
  <si>
    <t>Зарплата</t>
  </si>
  <si>
    <t>Ремонтно-строительная группа ТР</t>
  </si>
  <si>
    <t>Ремонтно-строительная группа</t>
  </si>
  <si>
    <t>Резервы предстоящих расходов</t>
  </si>
  <si>
    <t>Резерв предстоящих расходов (резерв отпусков)</t>
  </si>
  <si>
    <t>Резерв отпусков</t>
  </si>
  <si>
    <t>Транспортный налог</t>
  </si>
  <si>
    <t>Прочие</t>
  </si>
  <si>
    <t>Производственно-техническая база ТР</t>
  </si>
  <si>
    <t>Производственно-техническая база ОП</t>
  </si>
  <si>
    <t>Производственно-техническая база</t>
  </si>
  <si>
    <t>Отдел снабжения</t>
  </si>
  <si>
    <t>Отдел закупок</t>
  </si>
  <si>
    <t>Отдел взыскания задолженности</t>
  </si>
  <si>
    <t>Одинцово, Северная, 5</t>
  </si>
  <si>
    <t>ОДИНБУРГ</t>
  </si>
  <si>
    <t>Информационно-аналитический отдел</t>
  </si>
  <si>
    <t>ЖЭУ-6.7мкр-на</t>
  </si>
  <si>
    <t>ЖЭУ-5 ТР</t>
  </si>
  <si>
    <t>ЖЭУ-5 &lt;Розанова Ирина  Андреевна&gt;</t>
  </si>
  <si>
    <t>ЖЭУ-5 &lt;НИКИШИНА&gt;</t>
  </si>
  <si>
    <t>Одинцово, Ново-Спортивная, 20, 1</t>
  </si>
  <si>
    <t>Одинцово, Ново-Спортивная, 18, 2</t>
  </si>
  <si>
    <t>Одинцово, Ново-Спортивная, 16, 2</t>
  </si>
  <si>
    <t>Одинцово, Ново-Спортивная, 16, 1</t>
  </si>
  <si>
    <t>Одинцово, Крылова, 3</t>
  </si>
  <si>
    <t>Одинцово, Крылова, 27</t>
  </si>
  <si>
    <t>Одинцово, Красногорское шоссе, 4, ЖЭУ-5</t>
  </si>
  <si>
    <t>Одинцово, Красногорское шоссе, 4</t>
  </si>
  <si>
    <t>Одинцово, Говорова, 8</t>
  </si>
  <si>
    <t>Одинцово, Говорова, 40</t>
  </si>
  <si>
    <t>Одинцово, Говорова, 38</t>
  </si>
  <si>
    <t>Списание материалов (ЖЭУ общие)</t>
  </si>
  <si>
    <t>ЖЭУ-5 &lt;Казакова Т.А.&gt;</t>
  </si>
  <si>
    <t>ЖЭУ-5</t>
  </si>
  <si>
    <t>ЖЭУ-4 ТР</t>
  </si>
  <si>
    <t>ЖЭУ-4 &lt;ТЕРЕХИНА О.В. (ЭКСПЛ.)&gt;</t>
  </si>
  <si>
    <t>Усово Тупик, -, 1</t>
  </si>
  <si>
    <t>ЖЭУ-4 &lt;Минкаилов С.А.&gt;</t>
  </si>
  <si>
    <t xml:space="preserve">ЖЭУ-4 </t>
  </si>
  <si>
    <t>ЖЭУ-13</t>
  </si>
  <si>
    <t xml:space="preserve">ЖЭУ-13 </t>
  </si>
  <si>
    <t>Одинцово, Северная, 64</t>
  </si>
  <si>
    <t>Одинцово, Северная, 62</t>
  </si>
  <si>
    <t>Одинцово, Северная, 54</t>
  </si>
  <si>
    <t>Одинцово, Северная, 52</t>
  </si>
  <si>
    <t>Одинцово, Северная, 48</t>
  </si>
  <si>
    <t>Одинцово, Северная, 44</t>
  </si>
  <si>
    <t>Одинцово, Садовая, 32</t>
  </si>
  <si>
    <t>Одинцово, Садовая, 22 А</t>
  </si>
  <si>
    <t>Одинцово, Молодежная, 1Б</t>
  </si>
  <si>
    <t>Одинцово, Можайское шоссе, 41</t>
  </si>
  <si>
    <t>Одинцово, Жукова, 7</t>
  </si>
  <si>
    <t>Одинцово, Жукова, 49</t>
  </si>
  <si>
    <t>Одинцово, Жукова, 45</t>
  </si>
  <si>
    <t>Одинцово, Жукова, 41</t>
  </si>
  <si>
    <t>Одинцово, Жукова, 4</t>
  </si>
  <si>
    <t>Одинцово, Жукова, 35</t>
  </si>
  <si>
    <t>Одинцово, Жукова, 21</t>
  </si>
  <si>
    <t>Одинцово, Жукова, 13</t>
  </si>
  <si>
    <t>Одинцово, Бульвар Любы Новоселовой, 9</t>
  </si>
  <si>
    <t>Одинцово, Бульвар Любы Новоселовой, 4</t>
  </si>
  <si>
    <t>Одинцово, Бульвар Любы Новоселовой, 2</t>
  </si>
  <si>
    <t>Одинцово, Бульвар Любы Новоселовой, 11</t>
  </si>
  <si>
    <t>Одинцово, Бульвар Любы Новоселовой, 1</t>
  </si>
  <si>
    <t>Одинцово, Бирюзова, 30, б</t>
  </si>
  <si>
    <t>Одинцово, Бирюзова, 28</t>
  </si>
  <si>
    <t>Одинцово, Бирюзова, 24/1</t>
  </si>
  <si>
    <t>Одинцово, Бирюзова, 18</t>
  </si>
  <si>
    <t>Одинцово, Бирюзова, 16</t>
  </si>
  <si>
    <t>Одинцово, Бирюзова, 10</t>
  </si>
  <si>
    <t>ЖЭУ-1,2,3 мкр  Парилова О.В.</t>
  </si>
  <si>
    <t>Одинцово, Северная, 8</t>
  </si>
  <si>
    <t>Одинцово, Северная, 6</t>
  </si>
  <si>
    <t>Одинцово, Северная, 50</t>
  </si>
  <si>
    <t>Одинцово, Северная, 42</t>
  </si>
  <si>
    <t>Одинцово, Северная, 4</t>
  </si>
  <si>
    <t>Одинцово, Северная, 32</t>
  </si>
  <si>
    <t>Одинцово, Северная, 30</t>
  </si>
  <si>
    <t>Одинцово, Северная, 28</t>
  </si>
  <si>
    <t>Одинцово, Северная, 26</t>
  </si>
  <si>
    <t>Одинцово, Северная, 24</t>
  </si>
  <si>
    <t>Одинцово, Северная, 14</t>
  </si>
  <si>
    <t>Одинцово, Северная, 12</t>
  </si>
  <si>
    <t>Одинцово, Садовая, 30</t>
  </si>
  <si>
    <t>Одинцово, Неделина, 5</t>
  </si>
  <si>
    <t>Одинцово, Можайское шоссе, 25</t>
  </si>
  <si>
    <t>Одинцово, Жукова, 33</t>
  </si>
  <si>
    <t>Одинцово, Жукова, 25</t>
  </si>
  <si>
    <t>Одинцово, Жукова, 19, ЖЭУ-1</t>
  </si>
  <si>
    <t>Одинцово, Жукова, 17</t>
  </si>
  <si>
    <t>Одинцово, Жукова, 14</t>
  </si>
  <si>
    <t>Одинцово, Жукова, 12</t>
  </si>
  <si>
    <t>Одинцово, Жукова, 10</t>
  </si>
  <si>
    <t>Одинцово, Бульвар Любы Новоселовой, 4А</t>
  </si>
  <si>
    <t>Одинцово, Бульвар Любы Новоселовой, 15</t>
  </si>
  <si>
    <t>Одинцово, Бульвар Любы Новоселовой, 12а,</t>
  </si>
  <si>
    <t>Одинцово, Бирюзова, 30</t>
  </si>
  <si>
    <t>Одинцово, Бирюзова, 24</t>
  </si>
  <si>
    <t>ЖЭУ-1,2,3 мкр  (Березкин А.Ю.)</t>
  </si>
  <si>
    <t>Одинцово, Бирюзова, 28/2</t>
  </si>
  <si>
    <t>ЖЭУ-1,2,3 мкр  (Баботин Д.А.)</t>
  </si>
  <si>
    <t>Одинцово, Садовая, 26</t>
  </si>
  <si>
    <t>Одинцово, Жукова, 47</t>
  </si>
  <si>
    <t>Одинцово, Жукова, 27</t>
  </si>
  <si>
    <t>Одинцово, Бульвар Любы Новоселовой, 10/1</t>
  </si>
  <si>
    <t>Одинцово, Бирюзова, 24/2</t>
  </si>
  <si>
    <t>ЖЭУ-1,2,3 мкр  (Алмазов Д.А.)</t>
  </si>
  <si>
    <t>Одинцово, Союзная, 8</t>
  </si>
  <si>
    <t>Одинцово, Союзная, 6    , 2</t>
  </si>
  <si>
    <t>Одинцово, Союзная, 6</t>
  </si>
  <si>
    <t>Одинцово, Союзная, 4</t>
  </si>
  <si>
    <t>Одинцово, Союзная, 36</t>
  </si>
  <si>
    <t>Одинцово, Союзная, 34</t>
  </si>
  <si>
    <t>Одинцово, Союзная, 32А</t>
  </si>
  <si>
    <t>Одинцово, Союзная, 32</t>
  </si>
  <si>
    <t>Одинцово, Союзная, 30</t>
  </si>
  <si>
    <t>Одинцово, Союзная, 28</t>
  </si>
  <si>
    <t>Одинцово, Союзная, 24</t>
  </si>
  <si>
    <t>Одинцово, Союзная, 2</t>
  </si>
  <si>
    <t>Одинцово, Союзная, 10</t>
  </si>
  <si>
    <t>Одинцово, Сосновая, 34</t>
  </si>
  <si>
    <t>Одинцово, Сосновая, 32</t>
  </si>
  <si>
    <t>Одинцово, Сосновая, 30</t>
  </si>
  <si>
    <t>Одинцово, Сосновая, 28</t>
  </si>
  <si>
    <t>Одинцово, Сосновая, 24</t>
  </si>
  <si>
    <t>Одинцово, Сосновая, 22</t>
  </si>
  <si>
    <t>Одинцово, Сосновая, 20</t>
  </si>
  <si>
    <t>Одинцово, Сосновая, 14</t>
  </si>
  <si>
    <t>Одинцово, Сосновая, 12</t>
  </si>
  <si>
    <t>Одинцово, Солнечная, 9</t>
  </si>
  <si>
    <t>Одинцово, Солнечная, 7</t>
  </si>
  <si>
    <t>Одинцово, Солнечная, 5</t>
  </si>
  <si>
    <t>Одинцово, Солнечная, 3</t>
  </si>
  <si>
    <t>Одинцово, Солнечная, 26</t>
  </si>
  <si>
    <t>Одинцово, Солнечная, 24</t>
  </si>
  <si>
    <t>Одинцово, Солнечная, 2</t>
  </si>
  <si>
    <t>Одинцово, Солнечная, 16</t>
  </si>
  <si>
    <t>Одинцово, Солнечная, 12</t>
  </si>
  <si>
    <t>Одинцово, Солнечная, 10</t>
  </si>
  <si>
    <t>Одинцово, Маковского, 22</t>
  </si>
  <si>
    <t>Одинцово, Маковского, 10</t>
  </si>
  <si>
    <t>Одинцово, Комсомольская, 9</t>
  </si>
  <si>
    <t>Одинцово, Комсомольская, 7А</t>
  </si>
  <si>
    <t>Одинцово, Комсомольская, 7</t>
  </si>
  <si>
    <t>Одинцово, Комсомольская, 3</t>
  </si>
  <si>
    <t>Одинцово, Комсомольская, 20</t>
  </si>
  <si>
    <t>Одинцово, Комсомольская, 2</t>
  </si>
  <si>
    <t>Одинцово, Комсомольская, 18</t>
  </si>
  <si>
    <t>Одинцово, Комсомольская, 16, 3</t>
  </si>
  <si>
    <t>Одинцово, Комсомольская, 16, 1</t>
  </si>
  <si>
    <t>Одинцово, Глазынинская, 4</t>
  </si>
  <si>
    <t>Одинцово, Глазынинская, 24</t>
  </si>
  <si>
    <t>Одинцово, Глазынинская, 22</t>
  </si>
  <si>
    <t>Одинцово, Глазынинская, 20</t>
  </si>
  <si>
    <t>Одинцово, Глазынинская, 2</t>
  </si>
  <si>
    <t>Одинцово, Глазынинская, 16</t>
  </si>
  <si>
    <t>Одинцово, Глазынинская, 14</t>
  </si>
  <si>
    <t>Одинцово, Глазынинская, 12</t>
  </si>
  <si>
    <t>Одинцово, Глазынинская, 10</t>
  </si>
  <si>
    <t>Одинцово, Восточная, 2</t>
  </si>
  <si>
    <t>Одинцово, Восточная, 1</t>
  </si>
  <si>
    <t>Одинцово, Верхне-Пролетарская, 46</t>
  </si>
  <si>
    <t>Одинцово, Верхне-Пролетарская, 45</t>
  </si>
  <si>
    <t>Одинцово, Верхне-Пролетарская, 43</t>
  </si>
  <si>
    <t>Одинцово, Верхне-Пролетарская, 37</t>
  </si>
  <si>
    <t>Одинцово, Верхне-Пролетарская, 33</t>
  </si>
  <si>
    <t>Одинцово, Верхне-Пролетарская, 31</t>
  </si>
  <si>
    <t>Одинцово, Верхне-Пролетарская, 29, ЖЭУ-2</t>
  </si>
  <si>
    <t>Одинцово, Верхне-Пролетарская, 27</t>
  </si>
  <si>
    <t>Одинцово, Верхне-Пролетарская, 16</t>
  </si>
  <si>
    <t>Одинцово, Верхне-Пролетарская, 1, 1</t>
  </si>
  <si>
    <t>Одинцово, Верхне-Пролетарская, 1    , 2</t>
  </si>
  <si>
    <t>ЖЭУ 8-го микрорайона</t>
  </si>
  <si>
    <t>ЖЭУ 8-го м-на ТР</t>
  </si>
  <si>
    <t xml:space="preserve">ЖЭУ 8-го м-на </t>
  </si>
  <si>
    <t>Одинцово, Толубко, 3, 3</t>
  </si>
  <si>
    <t>Одинцово, Советская, 1</t>
  </si>
  <si>
    <t>Одинцово, Можайское шоссе, 98</t>
  </si>
  <si>
    <t>Одинцово, Можайское шоссе, 94</t>
  </si>
  <si>
    <t>Одинцово, Можайское шоссе, 92</t>
  </si>
  <si>
    <t>Одинцово, Можайское шоссе, 90</t>
  </si>
  <si>
    <t>Одинцово, Можайское шоссе, 88</t>
  </si>
  <si>
    <t>Одинцово, Можайское шоссе, 86</t>
  </si>
  <si>
    <t>Одинцово, Можайское шоссе, 82</t>
  </si>
  <si>
    <t>Одинцово, Можайское шоссе, 70</t>
  </si>
  <si>
    <t>Одинцово, Можайское шоссе, 66</t>
  </si>
  <si>
    <t>Одинцово, Можайское шоссе, 64</t>
  </si>
  <si>
    <t>Одинцово, Можайское шоссе, 62</t>
  </si>
  <si>
    <t>Одинцово, Можайское шоссе, 58</t>
  </si>
  <si>
    <t>Одинцово, Можайское шоссе, 54</t>
  </si>
  <si>
    <t>Одинцово, Можайское шоссе, 46</t>
  </si>
  <si>
    <t>Одинцово, Можайское шоссе, 44</t>
  </si>
  <si>
    <t>Одинцово, Можайское шоссе, 38</t>
  </si>
  <si>
    <t>Одинцово, Можайское шоссе, 32</t>
  </si>
  <si>
    <t>Одинцово, Можайское шоссе, 30</t>
  </si>
  <si>
    <t>Одинцово, Можайское шоссе, 26</t>
  </si>
  <si>
    <t>Одинцово, Можайское шоссе, 136</t>
  </si>
  <si>
    <t>Одинцово, Можайское шоссе, 134</t>
  </si>
  <si>
    <t>Одинцово, Можайское шоссе, 132</t>
  </si>
  <si>
    <t>Одинцово, Можайское шоссе, 130</t>
  </si>
  <si>
    <t>Одинцово, Можайское шоссе, 120, ЖЭУ-8</t>
  </si>
  <si>
    <t>Одинцово, Можайское шоссе, 116</t>
  </si>
  <si>
    <t>Одинцово, Можайское шоссе, 114</t>
  </si>
  <si>
    <t>Одинцово, Можайское шоссе, 112</t>
  </si>
  <si>
    <t>Одинцово, Можайское шоссе, 110</t>
  </si>
  <si>
    <t>Одинцово, Можайское шоссе, 108А</t>
  </si>
  <si>
    <t>Одинцово, Можайское шоссе, 104</t>
  </si>
  <si>
    <t>Одинцово, Можайское шоссе, 102</t>
  </si>
  <si>
    <t>Одинцово, Вокзальная, 69</t>
  </si>
  <si>
    <t>Одинцово, Вокзальная, 51</t>
  </si>
  <si>
    <t>Одинцово, Вокзальная, 39, Б</t>
  </si>
  <si>
    <t>Одинцово, Вокзальная, 13</t>
  </si>
  <si>
    <t>Одинцово, Баковская, 8</t>
  </si>
  <si>
    <t>Одинцово, Баковская, 4</t>
  </si>
  <si>
    <t>Одинцово, Баковская, 2</t>
  </si>
  <si>
    <t>Одинцово, 1-я Вокзальная, 53</t>
  </si>
  <si>
    <t>Одинцово, 1-я Вокзальная, 52</t>
  </si>
  <si>
    <t>Одинцово, 1-я Вокзальная, 50</t>
  </si>
  <si>
    <t>Одинцово, 1-я Вокзальная, 46</t>
  </si>
  <si>
    <t>Одинцово, 1-я Вокзальная, 45</t>
  </si>
  <si>
    <t>Одинцово, 1-я Вокзальная, 43</t>
  </si>
  <si>
    <t>Одинцово, 1-я Вокзальная, 41</t>
  </si>
  <si>
    <t>БЗРИ, БЗРИ, 8</t>
  </si>
  <si>
    <t>БЗРИ, БЗРИ, 6</t>
  </si>
  <si>
    <t>БЗРИ, БЗРИ, 5</t>
  </si>
  <si>
    <t>БЗРИ, БЗРИ, 4</t>
  </si>
  <si>
    <t>БЗРИ, БЗРИ, 2</t>
  </si>
  <si>
    <t>БЗРИ, БЗРИ, 1</t>
  </si>
  <si>
    <t xml:space="preserve">ЖЭУ 6,7-го мкр. </t>
  </si>
  <si>
    <t>ЖЭУ 6,7-го мкр ТР</t>
  </si>
  <si>
    <t>Одинцово, БЗРИ, 8</t>
  </si>
  <si>
    <t>Одинцово, БЗРИ, 1</t>
  </si>
  <si>
    <t>Одинцово, 1-я Вокзальная, 47</t>
  </si>
  <si>
    <t>ЖЭУ 6,7 микр-на &lt;Розанова И.А.&gt;</t>
  </si>
  <si>
    <t>ЖЭУ 6,7 микр-на &lt;Полещук А.Е.&gt;</t>
  </si>
  <si>
    <t>Баковка, Вокзальная, 34</t>
  </si>
  <si>
    <t>Аренда оборудования</t>
  </si>
  <si>
    <t>ЖЭУ 6,7 микр-на &lt;Казакова Т.А.&gt;</t>
  </si>
  <si>
    <t xml:space="preserve">ЖЭУ 1,2,3-го мкр. ТР </t>
  </si>
  <si>
    <t xml:space="preserve">ЖЭУ 1,2,3-го мкр. </t>
  </si>
  <si>
    <t>Усово Тупик, -, все</t>
  </si>
  <si>
    <t xml:space="preserve">Одинцово Всё, весь фонд,      </t>
  </si>
  <si>
    <t>электроэнергия</t>
  </si>
  <si>
    <t>Электроэнергия</t>
  </si>
  <si>
    <t xml:space="preserve">Барвиха, ,, </t>
  </si>
  <si>
    <t>Водоснабжение</t>
  </si>
  <si>
    <t xml:space="preserve">Холодная вода </t>
  </si>
  <si>
    <t>транспортный налог</t>
  </si>
  <si>
    <t>транспортные услуги</t>
  </si>
  <si>
    <t>Теплоэнергия</t>
  </si>
  <si>
    <t>Услуги согл.п.2.1.11 по дог.№230/15(доп.согл б/н от 18.11.16)</t>
  </si>
  <si>
    <t>ТО газового оборудования</t>
  </si>
  <si>
    <t>Одинцово, Можайское шоссе, 38, Г</t>
  </si>
  <si>
    <t>Технологическое присоединение энергопринемающих устройств к электрической сети</t>
  </si>
  <si>
    <t>Тех. обслуживание систем противопожарной защиты зданий</t>
  </si>
  <si>
    <t>Одинцово, Северная, 54, ЖЭУ-1</t>
  </si>
  <si>
    <t>Текущий ремонт жилого фонда</t>
  </si>
  <si>
    <t>Стоимость услуг по ЕПД</t>
  </si>
  <si>
    <t>Одинцово, ,, .</t>
  </si>
  <si>
    <t>Содержание и техническое обслуживание общего имущества жилищного фонда</t>
  </si>
  <si>
    <t>Сбор, транспортирование и передача на ликвидацию отходов 4 и 5 классов опасности(ТКО)</t>
  </si>
  <si>
    <t>Санитарное содержание мест общего пользования и прилегающей территории к многоквартирным домам</t>
  </si>
  <si>
    <t>Санитарное содержание и уборка контейнерный площадок</t>
  </si>
  <si>
    <t>Ремонт откосов</t>
  </si>
  <si>
    <t>Ремонт кровли козырька</t>
  </si>
  <si>
    <t>Усово Тупик, -, 12</t>
  </si>
  <si>
    <t>Ремонт кровли дома и балкона</t>
  </si>
  <si>
    <t xml:space="preserve">РЕМОНТ КРОВЛИ </t>
  </si>
  <si>
    <t>Ремонт входных групп</t>
  </si>
  <si>
    <t>Ремонт водосточных труб</t>
  </si>
  <si>
    <t>Ремонт балконных плит</t>
  </si>
  <si>
    <t>Одинцово, Говорова, 8 а</t>
  </si>
  <si>
    <t>Пуск газа</t>
  </si>
  <si>
    <t>Промывка трубопроводов и теплообменников ИТП</t>
  </si>
  <si>
    <t>Промывка трубопроводов</t>
  </si>
  <si>
    <t>Промывка системы отопления</t>
  </si>
  <si>
    <t>Проверка вентиляционных каналов</t>
  </si>
  <si>
    <t>Предоставление услуг автогидроподъемника (автовышки)</t>
  </si>
  <si>
    <t>Очистка кровли от снега, наледи и сосулек</t>
  </si>
  <si>
    <t>Откидной пандус для дет. колясок</t>
  </si>
  <si>
    <t>Оказание услуг консьержей</t>
  </si>
  <si>
    <t>Усово Тупик, -, 13</t>
  </si>
  <si>
    <t>Одинцово, Ново-Спортивная, 20, 2</t>
  </si>
  <si>
    <t>Одинцово, Бульвар Любы Новоселовой, 10/2</t>
  </si>
  <si>
    <t>Одинцово, Бирюзова, 28/1, ЖЭУ-1</t>
  </si>
  <si>
    <t>Обслуживание лифтов</t>
  </si>
  <si>
    <t>Обрезка и удаление аварийных деревьев</t>
  </si>
  <si>
    <t>мусор вывоз КГМ</t>
  </si>
  <si>
    <t xml:space="preserve">мусор вывоз и утилизация отходов, в т.ч. ГКМ </t>
  </si>
  <si>
    <t>мусор вывоз ЖБО</t>
  </si>
  <si>
    <t>Косметический ремонт фасада</t>
  </si>
  <si>
    <t>Кап.ремонт лифтов</t>
  </si>
  <si>
    <t>Замена стеклопакета</t>
  </si>
  <si>
    <t>демонтаж балконного экрана</t>
  </si>
  <si>
    <t>Дезобработка жилого фонда</t>
  </si>
  <si>
    <t xml:space="preserve">герметизация примыкания слухового окна к кровли </t>
  </si>
  <si>
    <t xml:space="preserve">герметизация примыканий кровли </t>
  </si>
  <si>
    <t>герметизация межпанельных швов и ремонт кровли балкона</t>
  </si>
  <si>
    <t xml:space="preserve">Герметизация межпанельных швов </t>
  </si>
  <si>
    <t>Огарево, -, 4</t>
  </si>
  <si>
    <t>Амортизация ОС</t>
  </si>
  <si>
    <t>Аварийно-техническое обслуживание многоквартирных домов</t>
  </si>
  <si>
    <t>Аварийная промывка канализационных сетей</t>
  </si>
  <si>
    <t>Усово Тупик, -, 3</t>
  </si>
  <si>
    <t>Усово Тупик, -, 11</t>
  </si>
  <si>
    <t>Одинцово, Бульвар Любы Новоселовой, 10А</t>
  </si>
  <si>
    <t>РЕМОНТ ПОДЪЕЗДА</t>
  </si>
  <si>
    <t>Ремонт подъезда</t>
  </si>
  <si>
    <t>Усово Тупик, -, 20</t>
  </si>
  <si>
    <t>Баковка, Буденовское шоссе, 9</t>
  </si>
  <si>
    <t>Баковка, Буденовское шоссе, 13</t>
  </si>
  <si>
    <t>Баковка, Буденовское шоссе, 11</t>
  </si>
  <si>
    <t xml:space="preserve">Горячая вода </t>
  </si>
  <si>
    <t>Канализация</t>
  </si>
  <si>
    <t>Немчиновка, -, все</t>
  </si>
  <si>
    <t>Баковка, -, все</t>
  </si>
  <si>
    <t>Транспортировка газа</t>
  </si>
  <si>
    <t xml:space="preserve">Баковка, Трудовая, </t>
  </si>
  <si>
    <t>Баковка, Луначарского, 8</t>
  </si>
  <si>
    <t>Газ для населения</t>
  </si>
  <si>
    <t>АГВ и газ</t>
  </si>
  <si>
    <t>для 20 счета общие</t>
  </si>
  <si>
    <t>БАЗА &lt;Хохлов О.В.&gt;</t>
  </si>
  <si>
    <t>БАЗА &lt;Потапов М.А.&gt;</t>
  </si>
  <si>
    <t>БАЗА</t>
  </si>
  <si>
    <t>страхование гражданской ответственности</t>
  </si>
  <si>
    <t>Амортизация</t>
  </si>
  <si>
    <t>АУП</t>
  </si>
  <si>
    <t>АДС</t>
  </si>
  <si>
    <t>Аварийно-диспетчерская служба ТР</t>
  </si>
  <si>
    <t>Аварийно-диспетчерская служба</t>
  </si>
  <si>
    <t>20.01</t>
  </si>
  <si>
    <t>Адрес наш</t>
  </si>
  <si>
    <t>Статьи затрат</t>
  </si>
  <si>
    <t>Номенклатурные группы</t>
  </si>
  <si>
    <t>Кредит</t>
  </si>
  <si>
    <t>Дебет</t>
  </si>
  <si>
    <t>Подразделение</t>
  </si>
  <si>
    <t>Сальдо на конец периода</t>
  </si>
  <si>
    <t>Обороты за период</t>
  </si>
  <si>
    <t>Сальдо на начало периода</t>
  </si>
  <si>
    <t>Счет</t>
  </si>
  <si>
    <t>БУ (данные бухгалтерского учета)</t>
  </si>
  <si>
    <t>Выводимые данные:</t>
  </si>
  <si>
    <t>Оборотно-сальдовая ведомость по счету 20.01 за 2018 г.</t>
  </si>
  <si>
    <t>АО "Управление жилищного хозяйства"</t>
  </si>
  <si>
    <t>Ремонт лифтового оборудования</t>
  </si>
  <si>
    <t>Промывка канализационных сетей</t>
  </si>
  <si>
    <t>Оборотно-сальдовая ведомость по счету 60 за 2018 г.</t>
  </si>
  <si>
    <t>Контрагенты</t>
  </si>
  <si>
    <t>Договоры</t>
  </si>
  <si>
    <t>АБЛОРЕНО ИНВЕСТМЕНТ ЛТД</t>
  </si>
  <si>
    <t>Договор № 21/03 от 01.04.17</t>
  </si>
  <si>
    <t>АБС-СОФТ</t>
  </si>
  <si>
    <t>Основной</t>
  </si>
  <si>
    <t>АГАТ РУСТЕХ ООО</t>
  </si>
  <si>
    <t>Договор № 69/10/17 от 05.10.17</t>
  </si>
  <si>
    <t>АКМЕ СЕРВИС</t>
  </si>
  <si>
    <t>Договор № 30801 от 01.02.2018</t>
  </si>
  <si>
    <t>АНО УМЦ "Финконт"</t>
  </si>
  <si>
    <t>САНОМС000551 от 04.07.18</t>
  </si>
  <si>
    <t>Арт Адванс ООО</t>
  </si>
  <si>
    <t>Договор № 285 от 29.09.2016</t>
  </si>
  <si>
    <t>АССОЦИАЦИЯ "МСЦК"</t>
  </si>
  <si>
    <t>АСТАТ</t>
  </si>
  <si>
    <t>Договор № 34-2/ПО от 07.09.18</t>
  </si>
  <si>
    <t>Договор № 34-3/ПО от 07.09.18</t>
  </si>
  <si>
    <t>Договор № Г14/1 от 03.10.18</t>
  </si>
  <si>
    <t>Договор № Г14/2 от 03.10.18</t>
  </si>
  <si>
    <t>Договор № Г2/2 от 01.10.18</t>
  </si>
  <si>
    <t>Договор № Ж37/2-3-5 от 01.10.18</t>
  </si>
  <si>
    <t>Асфальт-Строй</t>
  </si>
  <si>
    <t>АТЛАНТИК ГРУПП</t>
  </si>
  <si>
    <t>Договор № М106-1-2 от 19.02.18</t>
  </si>
  <si>
    <t>Договор № М118-4 от 19.02.18</t>
  </si>
  <si>
    <t>Договор № М26-3 от 21.12.17</t>
  </si>
  <si>
    <t>Договор № М26-4 от 21.12.17</t>
  </si>
  <si>
    <t>Договор № СОС24  от 19.02.18</t>
  </si>
  <si>
    <t>Договор № СОС30-1-2  от 19.02.18</t>
  </si>
  <si>
    <t>Аудит Хаус</t>
  </si>
  <si>
    <t>Договор № О-11-17/65 от 14.11.2017</t>
  </si>
  <si>
    <t>АУТО НИТА</t>
  </si>
  <si>
    <t>Основной договор</t>
  </si>
  <si>
    <t>Баковский завод</t>
  </si>
  <si>
    <t>Договор № Т_   от 01.01,2011</t>
  </si>
  <si>
    <t>Барвиха</t>
  </si>
  <si>
    <t>договор на вывоз мусора</t>
  </si>
  <si>
    <t>основной договор (новый)№6 от 01.03.12</t>
  </si>
  <si>
    <t>Блокмонтаж ООО</t>
  </si>
  <si>
    <t>Договор № 20-17 от 01.09.2017</t>
  </si>
  <si>
    <t>Договор УТ3 от 14.12.18 (Усово-Тупик д.3, п.1,2)</t>
  </si>
  <si>
    <t>ДоговорУТ11-3 от14.12.18 (Усово-Тупик д.11, п.3)</t>
  </si>
  <si>
    <t>ВЗОИ</t>
  </si>
  <si>
    <t>Основной договор № 586-Тэ</t>
  </si>
  <si>
    <t>ВИКС</t>
  </si>
  <si>
    <t>Виктория</t>
  </si>
  <si>
    <t>Договор № 1/ПО-01-18  от 02.02.2018 (вышка)</t>
  </si>
  <si>
    <t>Договор № 4/ПО-02-18  от 06.02.2018 (очист.кровли)</t>
  </si>
  <si>
    <t>Договор № 7/ПО-04-18  от 23.04.2018 (обрезка дере)</t>
  </si>
  <si>
    <t>Договор № 8/ПО-12-17 от 28.12.17</t>
  </si>
  <si>
    <t>Договор № МЖ 27-1 от 10.01.2018</t>
  </si>
  <si>
    <t>Договор № МЖ 27-2 от 10.01.2018</t>
  </si>
  <si>
    <t>Договор № СД 26 от 10.01.2018</t>
  </si>
  <si>
    <t>Внедренческий центр АВИС</t>
  </si>
  <si>
    <t>Водная Техника</t>
  </si>
  <si>
    <t>ВсеИнструменты.ру ООО</t>
  </si>
  <si>
    <t>ВымпелКом</t>
  </si>
  <si>
    <t>Договор № 165247145 (сотовая связь)</t>
  </si>
  <si>
    <t>ГАРАНТСЕРВИС ООО</t>
  </si>
  <si>
    <t>Договор № 6 (ЖЭУ- 5,6,7,8) от 06.09.18</t>
  </si>
  <si>
    <t>ГЕСТ-М</t>
  </si>
  <si>
    <t>Договор № ГЛ24 от 02.03.2018</t>
  </si>
  <si>
    <t>Договор № М108-1 от 20.10.2017 (Мож.ш.108, п.1)</t>
  </si>
  <si>
    <t>Договор № М108-2 от 20.10.2017 (Мож.ш.108, п.2)</t>
  </si>
  <si>
    <t>Договор № М108-3 от 20.10.2017 (Мож.ш.108, п.3)</t>
  </si>
  <si>
    <t>Договор № М112 от 26.10.2017 (Можайское ш. д.112 )</t>
  </si>
  <si>
    <t>Договор № М52 от 20.01.2018 (Мож.ш.52)</t>
  </si>
  <si>
    <t>Договор № М84-2 от 20.10.2017 (Мож.ш.84, п.2)</t>
  </si>
  <si>
    <t>Договор № М84-3 от 20.10.2017 (Мож.ш.84, п.3)</t>
  </si>
  <si>
    <t>Договор № М84-4 от 20.10.2017 (Мож.ш.84, п.4)</t>
  </si>
  <si>
    <t>Договор № М84-5 от 20.10.2017 (Мож.ш.84, п.5)</t>
  </si>
  <si>
    <t>Договор № МБ-24-1  от 15.01.2018</t>
  </si>
  <si>
    <t>Договор № МБ20-2 (Бирюзова 20  п.2</t>
  </si>
  <si>
    <t>Договор № МБ24-2 (Бирюзова 24  к.2</t>
  </si>
  <si>
    <t>Договор № МБ2А-2 (Бирюзова 2А  п.2</t>
  </si>
  <si>
    <t>Договор № МЖ 4-3 от 12.03.2018 (М.Жукова,4, п.3)</t>
  </si>
  <si>
    <t>Договор № МК10 от 25.10.2017 (Маковского д.10 )</t>
  </si>
  <si>
    <t>Договор № МК10-6 от 29.01.2018  (Маковск.10, п.6)</t>
  </si>
  <si>
    <t>Договор № МК3 от 21.02.2018  (М.Крылова,3, п.1,2)</t>
  </si>
  <si>
    <t>Договор № ОГ6-2-4  (Огарево 6, п.2)</t>
  </si>
  <si>
    <t>Договор № СЛ-7  п. 1,2,3,4  от 15.01.2018</t>
  </si>
  <si>
    <t>Договор № СЛ5 от 20.02.2018</t>
  </si>
  <si>
    <t>Договор № СЛЗ-1,2,3 от 15.01.2018</t>
  </si>
  <si>
    <t>Договор № УТЗ--1-2 от 18.04.2018</t>
  </si>
  <si>
    <t>Городское хозяйство</t>
  </si>
  <si>
    <t>Договор № 1/С от 12.03.18</t>
  </si>
  <si>
    <t>Гратис ОАО</t>
  </si>
  <si>
    <t>Договор № 5-54 от 01.02.17</t>
  </si>
  <si>
    <t>ГроссАудит</t>
  </si>
  <si>
    <t>Договор № 45-О от 05.12.2017</t>
  </si>
  <si>
    <t>ГТС АО</t>
  </si>
  <si>
    <t>Договор теплоснабжения № 04-01/205-Од (Общ.)</t>
  </si>
  <si>
    <t>ГУ ЖКХ Кубинское</t>
  </si>
  <si>
    <t>Договор №90-01-0107 от 14.09.16</t>
  </si>
  <si>
    <t>ГУП МО "МОБТИ"</t>
  </si>
  <si>
    <t>Договор № 39-00007538-00 от 30.10.18 (Вокз.9, 7)</t>
  </si>
  <si>
    <t>ДОМОСТРОЙ</t>
  </si>
  <si>
    <t>Договор № ГЛ 14 от 01.03.18</t>
  </si>
  <si>
    <t>Договор № ГЛ 2 от 01.03.18</t>
  </si>
  <si>
    <t>Договор № ЛН10А от 20.03.18</t>
  </si>
  <si>
    <t>Договор № ЛН10К1 от 20.03.18</t>
  </si>
  <si>
    <t>Договор № ЛН10К2 от 20.03.18</t>
  </si>
  <si>
    <t>Договор № ЛН12 от 20.03.18</t>
  </si>
  <si>
    <t>Договор № М66 от 21.01.2018</t>
  </si>
  <si>
    <t>Договор № МЖ116-1 от 13.12.2017</t>
  </si>
  <si>
    <t>Договор № МЖ116-2 от 13.12.2017</t>
  </si>
  <si>
    <t>Договор № МЖ116-3 от 13.12.2017</t>
  </si>
  <si>
    <t>Договор № МЖ116-4 от 13.12.2017</t>
  </si>
  <si>
    <t>Договор № МЖ116-5 от 13.12.2017</t>
  </si>
  <si>
    <t>Договор № МЖ116-6 от 13.12.2017</t>
  </si>
  <si>
    <t>Договор № МЖ17-1 от 13.12.2017</t>
  </si>
  <si>
    <t>Договор № МЖ17-2 от 13.12.2017</t>
  </si>
  <si>
    <t>Договор № МЖ17-3 от 13.12.2017</t>
  </si>
  <si>
    <t>Договор № МЖ19-2 от 13.12.2017</t>
  </si>
  <si>
    <t>Договор №С44-1 от 13.12.2017 Северная д.44 п.1</t>
  </si>
  <si>
    <t>Договор №С44-2 от 13.12.2017 Северная д.44 п.2</t>
  </si>
  <si>
    <t>Договор №С44-3 от 13.12.2017 Северная д.44 п.3</t>
  </si>
  <si>
    <t>Договор №С44-4 от 13.12.2017 Северная д.44 п.4</t>
  </si>
  <si>
    <t>Договор №С44-5 от 13.12.2017 Северная д.44 п.5</t>
  </si>
  <si>
    <t>Договор №С44-6  от 13.12.2017 Северная д.44 п.6</t>
  </si>
  <si>
    <t>Договор №С44-7  от 13.12.2017 Северная д.44 п.7</t>
  </si>
  <si>
    <t>Договор №С44-8  от 13.12.2017 Северная д.44 п.8</t>
  </si>
  <si>
    <t>Договор №С50-1 от 13.12.2017 Северная д.50 п.1</t>
  </si>
  <si>
    <t>Договор №С50-2 от 13.12.2017 Северная д.50 п.2</t>
  </si>
  <si>
    <t>Договор №С50-3 от 13.12.2017 Северная д.50 п.3</t>
  </si>
  <si>
    <t>Договор №С50-4 от 13.12.2017 Северная д.50 п.4</t>
  </si>
  <si>
    <t>Договор №С52-1  от 13.12.2017 Северная д.52 п.1</t>
  </si>
  <si>
    <t>Договор №С52-2  от 13.12.2017 Северная д.52 п.2</t>
  </si>
  <si>
    <t>Договор №С52-3  от 13.12.2017 Северная д.52 п.3</t>
  </si>
  <si>
    <t>Договор №С52-4  от 13.12.2017 Северная д.52 п.4</t>
  </si>
  <si>
    <t>Доступный Сервис</t>
  </si>
  <si>
    <t>ДЭП № 13</t>
  </si>
  <si>
    <t>Евростройинвест Плюс</t>
  </si>
  <si>
    <t>Договор №98198 от 15.03.17 (ул.М.Бирю. дом 2)</t>
  </si>
  <si>
    <t>Жилкомаудит</t>
  </si>
  <si>
    <t>ЖКХ -Маркет</t>
  </si>
  <si>
    <t>Договор № 175 от 05.09.2016</t>
  </si>
  <si>
    <t>Инициатива Борна СПБ ООО</t>
  </si>
  <si>
    <t>текущий ремонт</t>
  </si>
  <si>
    <t>Инсмарт</t>
  </si>
  <si>
    <t>Договор № В7-6 (Вокз.7,п.6)</t>
  </si>
  <si>
    <t>Договор № В9-1 от 21.12.17</t>
  </si>
  <si>
    <t>Договор № В9-2 от 21.12.17</t>
  </si>
  <si>
    <t>Договор № В9-3  от 22.12.17</t>
  </si>
  <si>
    <t>Договор № В9-4 от 21.12.17</t>
  </si>
  <si>
    <t>Договор № В9-5  от 22.12.17</t>
  </si>
  <si>
    <t>Договор № В9-6  от 22.12.17</t>
  </si>
  <si>
    <t>Договор № М 80-1  от 21.12.17</t>
  </si>
  <si>
    <t>Договор № М 80-2  от 21.12.17</t>
  </si>
  <si>
    <t>Договор № М 80-3  от 21.12.17</t>
  </si>
  <si>
    <t>Договор № М 80-4  от 21.12.17</t>
  </si>
  <si>
    <t>Договор № М26-1 от 21.12.17</t>
  </si>
  <si>
    <t>Договор № М26-2 от 21.12.17</t>
  </si>
  <si>
    <t>ИнтерЭлектроПроф</t>
  </si>
  <si>
    <t>Информационные технологии ООО</t>
  </si>
  <si>
    <t>Основной договор №101</t>
  </si>
  <si>
    <t>ИП Александрова Ольга Александровна</t>
  </si>
  <si>
    <t>Договор № 16 от 28.04.18</t>
  </si>
  <si>
    <t>Договор № 17 от 11.05.18</t>
  </si>
  <si>
    <t>Договор № 20 от 17.05.18</t>
  </si>
  <si>
    <t>Договор № 22 от 24.05.18</t>
  </si>
  <si>
    <t>Договор № 23 от 28.05.18</t>
  </si>
  <si>
    <t>Договор № 24 от 04.06.18</t>
  </si>
  <si>
    <t>Договор № 31 от 10.07.18</t>
  </si>
  <si>
    <t>Договор № 40 от 16.08.18</t>
  </si>
  <si>
    <t>ИП Белокуров А.П.</t>
  </si>
  <si>
    <t>счет</t>
  </si>
  <si>
    <t>ИП Власов Илья Витальевич</t>
  </si>
  <si>
    <t>Договор 11/2018 от 23.07.2018</t>
  </si>
  <si>
    <t>Договор 15/2018 от 06.09.2018</t>
  </si>
  <si>
    <t>Договор 19/2018 от 12.09.2018</t>
  </si>
  <si>
    <t>Договор 21/2018 от 05.11.2018</t>
  </si>
  <si>
    <t>Договор 22/2018 от 16.11.2018</t>
  </si>
  <si>
    <t>Договор 24/2018 от 13.11.2018</t>
  </si>
  <si>
    <t>Договор 26/2018 от 10.12.2018</t>
  </si>
  <si>
    <t>Договор 28/2018 от 14.12.2018</t>
  </si>
  <si>
    <t>Договор 29/2018 от 14.12.2018</t>
  </si>
  <si>
    <t>Договор 33/2018 от 20.12.2018</t>
  </si>
  <si>
    <t>Договор 34/2018 от 21,12.2018</t>
  </si>
  <si>
    <t>Договор 35/2018 от 21,12.2018</t>
  </si>
  <si>
    <t>Договор 8/2018 от 18.07.2018</t>
  </si>
  <si>
    <t>Договор 9/2018 от 18.07.2018</t>
  </si>
  <si>
    <t>ИП Григорьев Александр Владимирович</t>
  </si>
  <si>
    <t>ИП Жильцов Алексей Федорович</t>
  </si>
  <si>
    <t>Договор № 4/06-18 от 26.06.2018г</t>
  </si>
  <si>
    <t>Договор №1 от 18.07.2012г</t>
  </si>
  <si>
    <t>ИП ИМАМВЕРДИЕВ Ф.Б.</t>
  </si>
  <si>
    <t>ИП Козлов Д.Э.</t>
  </si>
  <si>
    <t>ИП Королев Д.А.</t>
  </si>
  <si>
    <t>Договор № 18/67 от 11.07.2018</t>
  </si>
  <si>
    <t>Договор № 18/68 от 11.07.2018</t>
  </si>
  <si>
    <t>Договор № 18/72 от 16.07.2018</t>
  </si>
  <si>
    <t>ИП Лемсадзе Ю.Л.</t>
  </si>
  <si>
    <t>Договор подряда №26/07-2018 от 03.07.18</t>
  </si>
  <si>
    <t>Договор подряда №27/07-2018 от 05.07.18</t>
  </si>
  <si>
    <t>Договор подряда №28/07-2018 от 04.07.18</t>
  </si>
  <si>
    <t>Договор подряда №29/07-2018 от 06.07.18</t>
  </si>
  <si>
    <t>Договор подряда №30/07-2018 от 09.07.18</t>
  </si>
  <si>
    <t>Договор подряда №31/07-2018 от 11.07.18</t>
  </si>
  <si>
    <t>Договор подряда №34/08-2018 от 13.08.18</t>
  </si>
  <si>
    <t>Договор подряда №42/09-2018 от 21.09.18</t>
  </si>
  <si>
    <t>Договор подряда №43/09-2018 от 21.09.18</t>
  </si>
  <si>
    <t>Договор подряда №44/09-2018 от 24.09.18</t>
  </si>
  <si>
    <t>Договор подряда №47/10-2018 от 15.10.18</t>
  </si>
  <si>
    <t>Договор подряда №50/11-2018 от 26.11.18</t>
  </si>
  <si>
    <t>Договор подряда №51/11-2018 от 28.11.18</t>
  </si>
  <si>
    <t>Договор подряда №52/12-2018 от 21.12.18</t>
  </si>
  <si>
    <t>ИП Лютая Елена Витальевна</t>
  </si>
  <si>
    <t>№В11-1 от 22.02.2018 (Вокз.11,п.1)</t>
  </si>
  <si>
    <t>№В11-2 от 22.02.2018 (Вокз.11,п.2)</t>
  </si>
  <si>
    <t>№В11-3 от 22.02.2018 (Вокз.11,п.3)</t>
  </si>
  <si>
    <t>№В11-4 от 22.02.2018 (Вокз.11,п.4)</t>
  </si>
  <si>
    <t>№В11-5 от 22.02.2018 (Вокз.11,п.5)</t>
  </si>
  <si>
    <t>№В11-6 от 22.02.2018 (Вокз.11,п.6)</t>
  </si>
  <si>
    <t>Договор №МШ-48 от 22.02.2018</t>
  </si>
  <si>
    <t>ИП Мастеренко Владимир Петрович</t>
  </si>
  <si>
    <t>ИП Мельник Елена Витальевна</t>
  </si>
  <si>
    <t>Договор № 08/18 от 06.08.2018</t>
  </si>
  <si>
    <t>Договор № 09/17 от 01.09.2017</t>
  </si>
  <si>
    <t>ИП Мормиль Ирина Витальевна</t>
  </si>
  <si>
    <t>ИП Навроцкий А.В.</t>
  </si>
  <si>
    <t>ИП Покровская С.В.</t>
  </si>
  <si>
    <t>ИП Удальцов Д.Н.</t>
  </si>
  <si>
    <t>ИСК"БАРС</t>
  </si>
  <si>
    <t>Договор № М66 от 22.12.17</t>
  </si>
  <si>
    <t>Искрателеком</t>
  </si>
  <si>
    <t>Основной договор U-25318-190416</t>
  </si>
  <si>
    <t>ИЦ Водос</t>
  </si>
  <si>
    <t>Комкон-ГеоПост</t>
  </si>
  <si>
    <t>Основной договор № 59/2017-О от 25.07.2017</t>
  </si>
  <si>
    <t>Коммунальные услуги</t>
  </si>
  <si>
    <t>Обсл.конт.площ.№ 152</t>
  </si>
  <si>
    <t>Компания Центрогаз ООО</t>
  </si>
  <si>
    <t>КОМУС</t>
  </si>
  <si>
    <t>Комус (старый)</t>
  </si>
  <si>
    <t>Кондитерпром-Подарки</t>
  </si>
  <si>
    <t>КОНТУР</t>
  </si>
  <si>
    <t>основной</t>
  </si>
  <si>
    <t>Контур СКБ</t>
  </si>
  <si>
    <t>Договор №07290052/15УЦ от 29.07.16</t>
  </si>
  <si>
    <t>КХиБ</t>
  </si>
  <si>
    <t>Договор № 01-07 от 01.07.2018г.</t>
  </si>
  <si>
    <t>Договор №139713 от 25.12.2017 (бункер)</t>
  </si>
  <si>
    <t>Договор №139716 от 25.12.2017 (контейн)</t>
  </si>
  <si>
    <t>Договор №139720 от 25.12.2017 (КГМ)</t>
  </si>
  <si>
    <t>Основной договор на вывоз ЖБО №249 А</t>
  </si>
  <si>
    <t>Основной договор на вывоз ТКО №358894 от 07.06.17</t>
  </si>
  <si>
    <t>ЛАБОРАТОРИЯ ЭНЕРГОЭФФЕКТИВНЫХ РЕШЕНИЙ</t>
  </si>
  <si>
    <t>Договор №ЭА-03/10/2016 от 03.10.16</t>
  </si>
  <si>
    <t>ЛАЗУРИТ ООО</t>
  </si>
  <si>
    <t>Договор №11358020 от 01.03.18</t>
  </si>
  <si>
    <t>Леруа Мерлен Восток</t>
  </si>
  <si>
    <t>Договор № ЮС 56/437 от 24 августа 2016</t>
  </si>
  <si>
    <t>ЛИФТЕК</t>
  </si>
  <si>
    <t>Договор № 06-2017 от 02.03.2017</t>
  </si>
  <si>
    <t>Договор № 1-др от 29.08.2018 г.</t>
  </si>
  <si>
    <t>Договор №01-кр от 01.06.2015</t>
  </si>
  <si>
    <t>Основной договор(обсл.лифтов) №13</t>
  </si>
  <si>
    <t>Основной договор(обсл.лифтов) №14</t>
  </si>
  <si>
    <t>Основной договор(обсл.лифтов) №16</t>
  </si>
  <si>
    <t>Основной договор(обсл.лифтов) №23</t>
  </si>
  <si>
    <t>основной(кап.ремонт) №23/кр</t>
  </si>
  <si>
    <t>ЛифтРемСервис</t>
  </si>
  <si>
    <t>Договор № 29-05/18 от 01.06.18</t>
  </si>
  <si>
    <t>Манго Телеком</t>
  </si>
  <si>
    <t>Договор №16715042 от 18.01.17</t>
  </si>
  <si>
    <t>Договор №ASD#P030157 от 18.01.17</t>
  </si>
  <si>
    <t>Договор №МТТ#P029728 от 18.01.17</t>
  </si>
  <si>
    <t>Договор №РВХ#Р038416 от 18.01.17</t>
  </si>
  <si>
    <t>Маркет ООО</t>
  </si>
  <si>
    <t>Маркет-Аудит ноу</t>
  </si>
  <si>
    <t>Договор от 08.02.18</t>
  </si>
  <si>
    <t>МГТС</t>
  </si>
  <si>
    <t>Договор №280102646-1/2013 от 08.08.2014</t>
  </si>
  <si>
    <t>МЕГАЛИФТ</t>
  </si>
  <si>
    <t>Межрегионгаз Газпром</t>
  </si>
  <si>
    <t>Основной договор (газ природн,снаб.сбыт.услуги)/13</t>
  </si>
  <si>
    <t>Пени, штрафы/13</t>
  </si>
  <si>
    <t>МЕРАЛ ООО</t>
  </si>
  <si>
    <t>Договор № 354965 от 22.05.17</t>
  </si>
  <si>
    <t>МЗМЗ №231 ФГУП ГУИР №2</t>
  </si>
  <si>
    <t>МиТОЛ ООО</t>
  </si>
  <si>
    <t>контракт № 31401904281 от 03/02/2015</t>
  </si>
  <si>
    <t>МКС</t>
  </si>
  <si>
    <t>Договор №1 от 14.02.2018</t>
  </si>
  <si>
    <t>МО Военная прокуратура РЭУ</t>
  </si>
  <si>
    <t>Основной договор №407-09-0703-150</t>
  </si>
  <si>
    <t>Основной договор №407-09-0703-150/13 от 07.12.2014</t>
  </si>
  <si>
    <t>Мое Дело</t>
  </si>
  <si>
    <t>Московск.насосн.завод</t>
  </si>
  <si>
    <t>Договор №04/12-Т от 01.03.2012</t>
  </si>
  <si>
    <t>Мособлгаз</t>
  </si>
  <si>
    <t>Основной договор(большой) 409/1-Н</t>
  </si>
  <si>
    <t>Пуск ГРП</t>
  </si>
  <si>
    <t>разовые работы</t>
  </si>
  <si>
    <t>ТО газ.оборуд. 5/106</t>
  </si>
  <si>
    <t>трансп.газа Баковка,Немчиновка 409-МК</t>
  </si>
  <si>
    <t>Мособлгаз АО</t>
  </si>
  <si>
    <t>Основной 409/2-Н от 26.11.2009</t>
  </si>
  <si>
    <t>Основной договор(большой) 409/1-Н от 26.11.2009</t>
  </si>
  <si>
    <t>ТО газ.оборуд. 5/106 (3)</t>
  </si>
  <si>
    <t>ТО газ.оборуд. 5/876 от 01.02.2005</t>
  </si>
  <si>
    <t>трансп.газа Баковка,Немчиновка 409-МК от01.10.2009</t>
  </si>
  <si>
    <t>Мособлэнерго АО Одинцовский филиал</t>
  </si>
  <si>
    <t>Договор № 1/13708-18-П от 07.11.18</t>
  </si>
  <si>
    <t>Мосэнергосбыт</t>
  </si>
  <si>
    <t>Основной (Вокз) абон.2603 №72435215 от 01.01.2007</t>
  </si>
  <si>
    <t>основной Усово абон.1165 №72402415 от 25.12.2006</t>
  </si>
  <si>
    <t>основной(большой) абон.0593 №99904415 от 01.01.07</t>
  </si>
  <si>
    <t>МФЦ МКУ (многофункциональный центр)</t>
  </si>
  <si>
    <t>Договор б/н от 27.06.2017</t>
  </si>
  <si>
    <t>МЦФЭР-пресс</t>
  </si>
  <si>
    <t>Насос -Центр</t>
  </si>
  <si>
    <t>Новый регистратор АО</t>
  </si>
  <si>
    <t>Договор №77-02062/15 от 27.10.2015</t>
  </si>
  <si>
    <t>Нотариус Нестеров А.В.</t>
  </si>
  <si>
    <t>Одинц.Водоканал</t>
  </si>
  <si>
    <t>Договор № 16 от 18.07.17</t>
  </si>
  <si>
    <t>Основной договор №2/155 от 31.12.05</t>
  </si>
  <si>
    <t>Одинц.Теплосеть</t>
  </si>
  <si>
    <t>Договор №593999 от 29.01.2016</t>
  </si>
  <si>
    <t>Договор цессия с ЛифтРемСервисом</t>
  </si>
  <si>
    <t>Договр № 171229/1 от 29.12.2017</t>
  </si>
  <si>
    <t>Основной договор (593) от 01.01.2011</t>
  </si>
  <si>
    <t>Основной договор 593052</t>
  </si>
  <si>
    <t>Основной договор 593058</t>
  </si>
  <si>
    <t>Основной договор 593066</t>
  </si>
  <si>
    <t>Одинцово-Сервис</t>
  </si>
  <si>
    <t>Договор № 15/11-2017 от 15.11.2017г</t>
  </si>
  <si>
    <t>Одинцовские Окна</t>
  </si>
  <si>
    <t>ОКГ ООО</t>
  </si>
  <si>
    <t>Дело А41-53958/2018</t>
  </si>
  <si>
    <t>Дело А41-67102/17</t>
  </si>
  <si>
    <t>Основной договор окт,ноя,дек 2015</t>
  </si>
  <si>
    <t>По постановлению СП от 11.07.18</t>
  </si>
  <si>
    <t>ОКНА ДОМКОМ</t>
  </si>
  <si>
    <t>ОнЛайн Трейд</t>
  </si>
  <si>
    <t>ООО "Автомобили"</t>
  </si>
  <si>
    <t>СЧЕТ № 0107 от 22 мая 2018</t>
  </si>
  <si>
    <t>ОРТК-ПРОЦЕССИНГ</t>
  </si>
  <si>
    <t>Договор № 9 от 01.03.2018</t>
  </si>
  <si>
    <t>ОРТК-Регион</t>
  </si>
  <si>
    <t>Договор №84933 от 13.12.16</t>
  </si>
  <si>
    <t>Договор №84933/01 от 01.01.18</t>
  </si>
  <si>
    <t>Договор №84933/02 от 01.01.18</t>
  </si>
  <si>
    <t>Договор №84933/03 от 05.02.18</t>
  </si>
  <si>
    <t>ОТТО технические системы-М ООО</t>
  </si>
  <si>
    <t>Доп.сог№1 Договор № 114- ИТП9-2 от 25.02.2016</t>
  </si>
  <si>
    <t>Доп.сог№2 Договор № 114- ИТП9-2 от 25.02.2016</t>
  </si>
  <si>
    <t>Доп.согл. №1к Договор № 114- ИТП1  от 25.02.2016</t>
  </si>
  <si>
    <t>Доп.согл. №2к Договор № 114- ИТП1-2  от 24.03.2016</t>
  </si>
  <si>
    <t>Доп.согл.№1 к Договор № 11-ИТП4 от 23.12.2015</t>
  </si>
  <si>
    <t>Доп.согл.№1 к Договор № 114- ИТП4  от 25.02.2016</t>
  </si>
  <si>
    <t>Доп.согл№1 к Договор № 114- ИТП7  от 01.03.2016</t>
  </si>
  <si>
    <t>Пандус.су</t>
  </si>
  <si>
    <t>Партнер</t>
  </si>
  <si>
    <t>ПОЖКОМПЛЕКТ МСК</t>
  </si>
  <si>
    <t>ПожСервис ООО</t>
  </si>
  <si>
    <t>Договор № 153262 от 16.03.2018</t>
  </si>
  <si>
    <t>Договор № 26 от 01.02. 2018</t>
  </si>
  <si>
    <t>Договор № 3 от 11.01. 2018</t>
  </si>
  <si>
    <t>Договор № 93464 от 31.01. 2017</t>
  </si>
  <si>
    <t>Почта России</t>
  </si>
  <si>
    <t>Курьерская  деятельность №0002-2017/508</t>
  </si>
  <si>
    <t>Премьер Партнер"</t>
  </si>
  <si>
    <t>Прогресс-Сервис СДМ</t>
  </si>
  <si>
    <t>Договор № 20-15/А от 12.10.2015</t>
  </si>
  <si>
    <t>ПРОЕКТИНВЕСТ</t>
  </si>
  <si>
    <t>Договор № К16-2  от 16.01.2018</t>
  </si>
  <si>
    <t>Договор № К3 -1,2,3,4,5  от 16.01.2018</t>
  </si>
  <si>
    <t>Договор № М44  от 11.12.2017</t>
  </si>
  <si>
    <t>Договор № МБ2А-2  от 20.04.2018</t>
  </si>
  <si>
    <t>Договор № МК1-1 от 20.12.2017 (Крылова д.1 п.1)</t>
  </si>
  <si>
    <t>Договор № МК1-4 от 20.12.2017 (Крылова д.1 п.4)</t>
  </si>
  <si>
    <t>Договор № МК1-5 от 20.12.2017 (Крылова д.1 п.5)</t>
  </si>
  <si>
    <t>Договор № РО  от 20.05.2018</t>
  </si>
  <si>
    <t>Договор № С32А от 12.12.2017</t>
  </si>
  <si>
    <t>ПРОМАЛЬПИНТЕГРАЛ</t>
  </si>
  <si>
    <t>Договор М/01/28 от 05.10.2017</t>
  </si>
  <si>
    <t>Договор М/01/32 от 01.11.2017</t>
  </si>
  <si>
    <t>Договор М/01/33 от 05.12.2017</t>
  </si>
  <si>
    <t>Договор М/01/34 от 12.01.2018</t>
  </si>
  <si>
    <t>Договор М/01/36 от 25.01.2018</t>
  </si>
  <si>
    <t>Договор М/01/37 от 01.02.2018</t>
  </si>
  <si>
    <t>Договор М/01/38 от 10.02.2018</t>
  </si>
  <si>
    <t>Договор М/01/40 от 10.02.2018</t>
  </si>
  <si>
    <t>Договор М/01/43 от 01.03.2018</t>
  </si>
  <si>
    <t>Договор М/01/45 от 10.03.2018</t>
  </si>
  <si>
    <t>Договор М/01/47 от 20.03.2018</t>
  </si>
  <si>
    <t>Договор М/01/49 от 05.04.2018</t>
  </si>
  <si>
    <t>Договор М/01/50 от 02.04.2018</t>
  </si>
  <si>
    <t>Договор М/01/51 от 05.04.2018</t>
  </si>
  <si>
    <t>Договор М/01/52 от 10.04.2018</t>
  </si>
  <si>
    <t>Договор М/01/53 от 16.04.2018</t>
  </si>
  <si>
    <t>Договор М/01/54 от 20.04.2018</t>
  </si>
  <si>
    <t>Договор М/01/55 от 25.04.2018</t>
  </si>
  <si>
    <t>Договор М/01/56 от 25.04.2018</t>
  </si>
  <si>
    <t>Договор М/01/57 от 25.04.2018</t>
  </si>
  <si>
    <t>Договор М/01/58 от 25.04.2018</t>
  </si>
  <si>
    <t>Договор М/01/59 от 10.04.2018</t>
  </si>
  <si>
    <t>Договор М/01/60 от 10.04.2018</t>
  </si>
  <si>
    <t>Договор М/01/62 от 20.04.2018</t>
  </si>
  <si>
    <t>Договор М/01/65 от 01.05.2018</t>
  </si>
  <si>
    <t>Договор М/01/66 от 04.05.2018</t>
  </si>
  <si>
    <t>Договор М/01/67 от 07.05.2018</t>
  </si>
  <si>
    <t>Договор М/01/68 от 10.05.2018</t>
  </si>
  <si>
    <t>Договор М/01/69 от 14.05.2018</t>
  </si>
  <si>
    <t>Договор М/01/70 от 01.05.2018</t>
  </si>
  <si>
    <t>Договор М/01/71 от 04.05.2018</t>
  </si>
  <si>
    <t>Договор М/01/72 от 07.05.2018</t>
  </si>
  <si>
    <t>Договор М/01/73 от 11.05.2018</t>
  </si>
  <si>
    <t>Договор М/01/74 от 15.05.2018</t>
  </si>
  <si>
    <t>Договор М/01/75 от 15.05.2018</t>
  </si>
  <si>
    <t>Договор М/01/76 от 14.05.2018</t>
  </si>
  <si>
    <t>Договор М/01/77 от 15.05.2018</t>
  </si>
  <si>
    <t>Договор М/01/78 от 16.05.2018</t>
  </si>
  <si>
    <t>Договор М/01/79 от 18.05.2018</t>
  </si>
  <si>
    <t>Договор М/01/80 от 18.05.2018</t>
  </si>
  <si>
    <t>Договор М/01/82 от 01.06.2018</t>
  </si>
  <si>
    <t>Договор М/01/83 от 01.06.2018</t>
  </si>
  <si>
    <t>Договор М/01/84 от 01.06.2018</t>
  </si>
  <si>
    <t>Договор М/01/85 от 01.06.2018</t>
  </si>
  <si>
    <t>Договор М/01/86 от 01.06.2018</t>
  </si>
  <si>
    <t>Договор М/01/87 от 01.06.2018</t>
  </si>
  <si>
    <t>Договор М/01/88 от 01.06.2018</t>
  </si>
  <si>
    <t>Договор М/01/89 от 01.06.2018</t>
  </si>
  <si>
    <t>Договор М/01/90 от 01.06.2018</t>
  </si>
  <si>
    <t>Договор М/01/91 от 01.06.2018</t>
  </si>
  <si>
    <t>Договор М/01/92 от 01.06.2018</t>
  </si>
  <si>
    <t>Договор М/01/93 от 01.06.2018</t>
  </si>
  <si>
    <t>Договор М/01/94 от 01.06.2018</t>
  </si>
  <si>
    <t>Договор М/01/95 от 01.06.2018</t>
  </si>
  <si>
    <t>Договор М/01/96 от 01.06.2018</t>
  </si>
  <si>
    <t>Профессионал</t>
  </si>
  <si>
    <t>Договор № 28 от 22.01.18</t>
  </si>
  <si>
    <t>Договор № 467 от 19.06.18</t>
  </si>
  <si>
    <t>Договор № 5 от 10.01.18</t>
  </si>
  <si>
    <t>Договор №849/1 от 04.12.2017г.</t>
  </si>
  <si>
    <t>ПрофЭлектро ГК ООО</t>
  </si>
  <si>
    <t>РАСХОДОЧКА</t>
  </si>
  <si>
    <t>РегионГазСервис</t>
  </si>
  <si>
    <t>Основной договор (обучение)</t>
  </si>
  <si>
    <t>Проверка вентеляционных каналов</t>
  </si>
  <si>
    <t>РеДи</t>
  </si>
  <si>
    <t>Ростелеком ПАО</t>
  </si>
  <si>
    <t>Междугородние связи (выставляется автоматически)</t>
  </si>
  <si>
    <t>усл.связи(большой) №1740</t>
  </si>
  <si>
    <t>усл.связи(маленький) РК-610</t>
  </si>
  <si>
    <t>РСИЦ</t>
  </si>
  <si>
    <t>Договор 1432134/NIC-D от 12.10.2012 г.</t>
  </si>
  <si>
    <t>РСУ</t>
  </si>
  <si>
    <t>Эксплуатация, содержание и обслуживание ж/ф</t>
  </si>
  <si>
    <t>Рубл.-Усп.ЛОК"Упр.д</t>
  </si>
  <si>
    <t>Договор 140/У-Ю</t>
  </si>
  <si>
    <t>Договор 48/У-Ю от 01.10.2015</t>
  </si>
  <si>
    <t>Договор 49/У-Ю от 01.10.2015</t>
  </si>
  <si>
    <t>Договор ХВС 95/У-Ю от 05.12.16(л/сч №00001681)</t>
  </si>
  <si>
    <t>Рублевский строительный участок  ООО</t>
  </si>
  <si>
    <t>Договор № 128942  от 20.10.2017</t>
  </si>
  <si>
    <t>Русь ЭО</t>
  </si>
  <si>
    <t>Договор № 118-г/18 от 30.06.2018 г.</t>
  </si>
  <si>
    <t>Договор № 119-г/18 от 08.10.2018 г.</t>
  </si>
  <si>
    <t>Договор № 120-г/18 от 08.10.2018 г.</t>
  </si>
  <si>
    <t>Договор № 134451 от 01.12.2017 г.</t>
  </si>
  <si>
    <t>Договор № 38/20 от 19.12.2018 г.</t>
  </si>
  <si>
    <t>Договор № 38/21 от 19.12.2018 г.</t>
  </si>
  <si>
    <t>Договор № 53/053 от 14.05.2018 г.</t>
  </si>
  <si>
    <t>Договор № 53/87 от 31.08.2018 г.</t>
  </si>
  <si>
    <t>Договор № 68/50 от 01.11.2017 г.</t>
  </si>
  <si>
    <t>Договор №68/2 от 11.01.2016 г.</t>
  </si>
  <si>
    <t>Русь-Телеком</t>
  </si>
  <si>
    <t>Договор №Г-Тм77/1/16-7-1882 от 27.07.16</t>
  </si>
  <si>
    <t>Договор №Г-Тм77/1/18-6-1900 от 26.06.18</t>
  </si>
  <si>
    <t>СВ Групп</t>
  </si>
  <si>
    <t>Договор № 1185236 от 01.11.2017</t>
  </si>
  <si>
    <t>СВАРТ</t>
  </si>
  <si>
    <t>Договор № СВ27/04/16 от 27.04.16</t>
  </si>
  <si>
    <t>СервисГрад</t>
  </si>
  <si>
    <t>Дог.Подр. 01.02.2015(по санит.сод.и убор.+вн.дор.)</t>
  </si>
  <si>
    <t>Дог.Подряда №5 (Уборка помещений центр.офиса)</t>
  </si>
  <si>
    <t>Доровор №78947 от 24.10.16(ХВС, отопление)</t>
  </si>
  <si>
    <t>Доровор подряда №П-54/16 от 01.08.16(ГВС)</t>
  </si>
  <si>
    <t>Технич.обсл.жилых и обществ.зданий №04/15</t>
  </si>
  <si>
    <t>СИТИЛИНК</t>
  </si>
  <si>
    <t>СК КОМПРЕССОР</t>
  </si>
  <si>
    <t>Союз предприятий ЖКХ МО Ассоциация РООР</t>
  </si>
  <si>
    <t>Договор № 04/07/2018 от 03.07.18</t>
  </si>
  <si>
    <t>Союзмаркет</t>
  </si>
  <si>
    <t>СПЕЦСТРОЙГАРАНТ</t>
  </si>
  <si>
    <t>Договор № БЗ1-1 от 23.10.2018</t>
  </si>
  <si>
    <t>Договор № БЗ1-2 от 23.10.2018</t>
  </si>
  <si>
    <t>Договор № БЗ2-1 от 23.10.2018</t>
  </si>
  <si>
    <t>Договор № БЗ2-2 от 23.10.2018</t>
  </si>
  <si>
    <t>Договор № БЗ5-1,2 от 23.10.2018</t>
  </si>
  <si>
    <t>Договор № ВП27-1 от 14.12.2018</t>
  </si>
  <si>
    <t>Договор № ВП27-2 от 14.12.2018</t>
  </si>
  <si>
    <t>Договор № ВП27-3 от 14.12.2018</t>
  </si>
  <si>
    <t>Договор № ВП27-4 от 14.12.2018</t>
  </si>
  <si>
    <t>Договор № ВП29-1 от 14.12.2018</t>
  </si>
  <si>
    <t>Договор № ВП29-2 от 14.12.2018</t>
  </si>
  <si>
    <t>Договор № ВП31-1 от 23.10.2018</t>
  </si>
  <si>
    <t>Договор № ВП31-2 от 23.10.2018</t>
  </si>
  <si>
    <t>Договор № ВП31-3 от 23.10.2018</t>
  </si>
  <si>
    <t>Договор № ВП31-4 от 23.10.2018</t>
  </si>
  <si>
    <t>Договор № К16/1-1 от 22.10.2018</t>
  </si>
  <si>
    <t>Договор № К16/1-2 от 22.10.2018</t>
  </si>
  <si>
    <t>Договор № К16/1-3 от 22.10.2018</t>
  </si>
  <si>
    <t>Договор № К16/1-4 от 22.10.2018</t>
  </si>
  <si>
    <t>Договор № К6-1 от 14.12.2018</t>
  </si>
  <si>
    <t>Договор № К6-2 от 14.12.2018</t>
  </si>
  <si>
    <t>Договор № К6-3 от 14.12.2018</t>
  </si>
  <si>
    <t>Договор № К6-4 от 14.12.2018</t>
  </si>
  <si>
    <t>Договор № М82-1 от 22.10.2018</t>
  </si>
  <si>
    <t>Договор № М82-2 от 22.10.2018</t>
  </si>
  <si>
    <t>Договор № М82-3 от 22.10.2018</t>
  </si>
  <si>
    <t>Договор № М82-4 от 22.10.2018</t>
  </si>
  <si>
    <t>Договор № М82-5 от 22.10.2018</t>
  </si>
  <si>
    <t>Договор № М82-6 от 22.10.2018</t>
  </si>
  <si>
    <t>Договор № МК22-1 от 22.10.2018</t>
  </si>
  <si>
    <t>Договор № МК22-2 от 22.10.2018</t>
  </si>
  <si>
    <t>Договор № МК22-3 от 22.10.2018</t>
  </si>
  <si>
    <t>Договор № МК22-4 от 22.10.2018</t>
  </si>
  <si>
    <t>Договор № МК22-5 от 22.10.2018</t>
  </si>
  <si>
    <t>Договор № МК22-6 от 22.10.2018</t>
  </si>
  <si>
    <t>Договор № СЮ2-1 от 23.10.2018</t>
  </si>
  <si>
    <t>Договор № СЮ2-2 от 23.10.2018</t>
  </si>
  <si>
    <t>Договор № СЮ2-3 от 23.10.2018</t>
  </si>
  <si>
    <t>Договор № СЮ2-4 от 23.10.2018</t>
  </si>
  <si>
    <t>Договор № СЮ2-5 от 23.10.2018</t>
  </si>
  <si>
    <t>Договор № СЮ2-6 от 23.10.2018</t>
  </si>
  <si>
    <t>Договор №СЛ2А-1 от 14.12.2018</t>
  </si>
  <si>
    <t>Договор №СЛ2А-2 от 14.12.2018</t>
  </si>
  <si>
    <t>СТОЛИЧНЫЕ ТЕНДЕРЫ  УЦ</t>
  </si>
  <si>
    <t>СТРОЙ-УПРАВЛЕНИЕ</t>
  </si>
  <si>
    <t>Договор № 37158620 от 31.01.2018</t>
  </si>
  <si>
    <t>Стройгазкомплект</t>
  </si>
  <si>
    <t>Договор № 6/ХОЗ от 01.02.14 (трансф.подст)</t>
  </si>
  <si>
    <t>СтройЖилПроект</t>
  </si>
  <si>
    <t>Стройкомплект</t>
  </si>
  <si>
    <t>СтройСервис МФК</t>
  </si>
  <si>
    <t>Договор №36-П от 08.11.16 (М.ш.д.44)</t>
  </si>
  <si>
    <t>СтройЭлитКомплексСервис</t>
  </si>
  <si>
    <t>Договор №22/ДОУ-2017 от 08.02.2017</t>
  </si>
  <si>
    <t>ТГВстрой  ООО</t>
  </si>
  <si>
    <t>Договор № 15/09/1 от 15.09.2018</t>
  </si>
  <si>
    <t>Договор № 15/09/2 от 15.09.2018</t>
  </si>
  <si>
    <t>Договор № 15/09/3 от 15.09.2018</t>
  </si>
  <si>
    <t>Договор № 15/09/4 от 15.09.2018</t>
  </si>
  <si>
    <t>Договор № 15/09/5 от 15.09.2018</t>
  </si>
  <si>
    <t>Договор № 15/09/6 от 15.09.2018</t>
  </si>
  <si>
    <t>ТЕПЛОСЕРВИС ООО</t>
  </si>
  <si>
    <t>Договор № 93195 от 23.01.17</t>
  </si>
  <si>
    <t>Территория права</t>
  </si>
  <si>
    <t>Договор № ТП-12/2017 от 22.12.2017</t>
  </si>
  <si>
    <t>Технологический Процессинг и Сервис</t>
  </si>
  <si>
    <t>Договор № 156208 от 15.03.2018</t>
  </si>
  <si>
    <t>ТОПФРЕНД</t>
  </si>
  <si>
    <t>Договор на закупку в 2018 г от 01.02.18</t>
  </si>
  <si>
    <t>Договор на закупку в 2018 г от 01.03.18</t>
  </si>
  <si>
    <t>Договор на закупку в 2018 г от 01.04.18</t>
  </si>
  <si>
    <t>Договор на закупку в 2018 г от 01.05.18</t>
  </si>
  <si>
    <t>Договор на закупку в 2018 г от 01.06.18</t>
  </si>
  <si>
    <t>Договор на закупку в 2018 г от 01.07.18</t>
  </si>
  <si>
    <t>Договор на закупку в 2018 г от 01.08.18</t>
  </si>
  <si>
    <t>Договор на закупку в 2018 г от 01.09.18</t>
  </si>
  <si>
    <t>Договор на закупку в 2018 г от 01.10.18</t>
  </si>
  <si>
    <t>Договор на закупку в 2018 г от 01.11.18</t>
  </si>
  <si>
    <t>Договор на закупку в 2018 г от 01.12.18</t>
  </si>
  <si>
    <t>УПАК-СЕРВИС  ООО</t>
  </si>
  <si>
    <t>ФГБУ Центральное жилищно-коммунальное управление</t>
  </si>
  <si>
    <t>Договор № 14-24-50-01-088  от 01.04.2017</t>
  </si>
  <si>
    <t>ФГУП "Комплекс"</t>
  </si>
  <si>
    <t>Договор 3/12-Т/274-1 1.3 от 01.03.1Усово-Тупик, 20</t>
  </si>
  <si>
    <t>Договор № 353-1.1.3 от 01.06.13 Усово-Тупик ,9</t>
  </si>
  <si>
    <t>ФОНД "ОБЩЕСТВЕННАЯ ИНИЦИАТИВА"</t>
  </si>
  <si>
    <t>Договор от 28.05.2018</t>
  </si>
  <si>
    <t>Халмер</t>
  </si>
  <si>
    <t>Доровор аренды № АР-0000953 от 01.04.17</t>
  </si>
  <si>
    <t>Центр дезинф.</t>
  </si>
  <si>
    <t>№ 161 р от 29.05.18</t>
  </si>
  <si>
    <t>№ 182 р от 01.07.18</t>
  </si>
  <si>
    <t>№ 197 р от 01.08.18</t>
  </si>
  <si>
    <t>№ 206 р от 01.09.18</t>
  </si>
  <si>
    <t>№ 218 р от 01.10.18</t>
  </si>
  <si>
    <t>№ 223 р от 01.11.18</t>
  </si>
  <si>
    <t>№ 226 р от 01.12.18</t>
  </si>
  <si>
    <t>Договор № 173 р</t>
  </si>
  <si>
    <t>Договор № 177 р</t>
  </si>
  <si>
    <t>Договор № 181 р</t>
  </si>
  <si>
    <t>Договор № 182 р</t>
  </si>
  <si>
    <t>Основной договор №93</t>
  </si>
  <si>
    <t>Цифрал-Сервис-Одинцово ООО</t>
  </si>
  <si>
    <t>оплата по счету</t>
  </si>
  <si>
    <t>Штарком</t>
  </si>
  <si>
    <t>ЭВМ-О</t>
  </si>
  <si>
    <t>Договор № А0901 от 09.01.2018</t>
  </si>
  <si>
    <t>Эко Свет Электротехническая компания ООО</t>
  </si>
  <si>
    <t>ЭКО-ГОРОД</t>
  </si>
  <si>
    <t>Договор № 136879 от 29.12.2017</t>
  </si>
  <si>
    <t>Договор № 140615 от 01.04.2018</t>
  </si>
  <si>
    <t>Договор №КР-06 от 24.04.18</t>
  </si>
  <si>
    <t>Договор №КР-08 от 24.04.18</t>
  </si>
  <si>
    <t>Договор №КР-09 от 18.06.2018</t>
  </si>
  <si>
    <t>Договор №КР-10 от 03.05.18</t>
  </si>
  <si>
    <t>Договор №КР-11 от 03.05.18</t>
  </si>
  <si>
    <t>Экостройсервис</t>
  </si>
  <si>
    <t>Договор № 02-1 от 27.11.2017</t>
  </si>
  <si>
    <t>Договор № 02-2 от 27.11.2017</t>
  </si>
  <si>
    <t>Договор № 02-3 от 27.11.2017</t>
  </si>
  <si>
    <t>Договор № 02-4  от 27.11.2017</t>
  </si>
  <si>
    <t>Договор № 03-1 от 27.11.2017</t>
  </si>
  <si>
    <t>Договор № 04-1  от 27.11.2017</t>
  </si>
  <si>
    <t>Договор № 04-2  от 27.11.2017</t>
  </si>
  <si>
    <t>Договор № 04-3  от 27.11.2017</t>
  </si>
  <si>
    <t>Договор № 04-4  от 27.11.2017</t>
  </si>
  <si>
    <t>Договор № 05-1  от 27.11.2017</t>
  </si>
  <si>
    <t>Договор № 05-2  от 27.11.2017</t>
  </si>
  <si>
    <t>Договор № 05-3  от 27.11.2017</t>
  </si>
  <si>
    <t>Договор № 05-4  от 27.11.2017</t>
  </si>
  <si>
    <t>Договор № 06-1  от 27.11.2017</t>
  </si>
  <si>
    <t>Договор № 06-2  от 27.11.2017</t>
  </si>
  <si>
    <t>Договор № 06-3  от 27.11.2017</t>
  </si>
  <si>
    <t>Договор № 06-4  от 27.11.2017</t>
  </si>
  <si>
    <t>Договор № 07-1  от 27.11.2017</t>
  </si>
  <si>
    <t>Договор № 07-2  от 27.11.2017</t>
  </si>
  <si>
    <t>Договор № 07-3  от 27.11.2017</t>
  </si>
  <si>
    <t>Договор № 07-4  от 27.11.2017</t>
  </si>
  <si>
    <t>Договор № 07-5  от 27.11.2017</t>
  </si>
  <si>
    <t>Договор № 07-6 от 27.11.2017</t>
  </si>
  <si>
    <t>Договор № 08-1 от 27.11.2017</t>
  </si>
  <si>
    <t>Договор № 08-2 от 27.11.2017</t>
  </si>
  <si>
    <t>Договор № 08-3 от 27.11.2017</t>
  </si>
  <si>
    <t>Договор № 08-4 от 27.11.2017</t>
  </si>
  <si>
    <t>Договор № 09-1 от 27.11.2017</t>
  </si>
  <si>
    <t>Договор № 09-2 от 27.11.2017</t>
  </si>
  <si>
    <t>Договор № 09-3 от 27.11.2017</t>
  </si>
  <si>
    <t>Договор № 09-4 от 27.11.2017</t>
  </si>
  <si>
    <t>Договор № 10-1 от 27.11.2017</t>
  </si>
  <si>
    <t>Договор № 10-2 от 27.11.2017</t>
  </si>
  <si>
    <t>Договор № 10-3 от 27.11.2017</t>
  </si>
  <si>
    <t>Договор № 10-4 от 27.11.2017</t>
  </si>
  <si>
    <t>Договор № 11-1 от 27.11.2017</t>
  </si>
  <si>
    <t>Договор № 11-2 от 27.11.2017</t>
  </si>
  <si>
    <t>Договор № 11-3 от 27.11.2017</t>
  </si>
  <si>
    <t>Договор № 11-4 от 27.11.2017</t>
  </si>
  <si>
    <t>Договор № 12-1 от 27.11.2017</t>
  </si>
  <si>
    <t>Договор № 12-2 от 27.11.2017</t>
  </si>
  <si>
    <t>Договор № 12-3 от 27.11.2017</t>
  </si>
  <si>
    <t>Договор № 12-4 от 27.11.2017</t>
  </si>
  <si>
    <t>Договор № 14-1  от 27.11.2017</t>
  </si>
  <si>
    <t>Договор № 14-2  от 27.11.2017</t>
  </si>
  <si>
    <t>Договор № 14-3  от 27.11.2017</t>
  </si>
  <si>
    <t>Договор № 14-4  от 27.11.2017</t>
  </si>
  <si>
    <t>Договор № МЖ12 от 04.04.2018</t>
  </si>
  <si>
    <t>Договор № С30 от 19.02.18</t>
  </si>
  <si>
    <t>Договор № С32-2 от 05.03.18</t>
  </si>
  <si>
    <t>Договор № С64 от 02.02.18</t>
  </si>
  <si>
    <t>Договор № С8 от 05.03.18</t>
  </si>
  <si>
    <t>№</t>
  </si>
  <si>
    <t>п/п</t>
  </si>
  <si>
    <t>Улица</t>
  </si>
  <si>
    <t>№ дома</t>
  </si>
  <si>
    <t>Этажность</t>
  </si>
  <si>
    <t>Количество</t>
  </si>
  <si>
    <t>подъездов</t>
  </si>
  <si>
    <t>квартир</t>
  </si>
  <si>
    <t>Год</t>
  </si>
  <si>
    <t>постройки</t>
  </si>
  <si>
    <r>
      <t>1</t>
    </r>
    <r>
      <rPr>
        <sz val="7"/>
        <color rgb="FF000000"/>
        <rFont val="Times New Roman"/>
        <family val="1"/>
        <charset val="204"/>
      </rPr>
      <t>.</t>
    </r>
  </si>
  <si>
    <t>Верхне</t>
  </si>
  <si>
    <t>2.</t>
  </si>
  <si>
    <t>3.</t>
  </si>
  <si>
    <t>4.</t>
  </si>
  <si>
    <t>Вокзальная</t>
  </si>
  <si>
    <t>5.</t>
  </si>
  <si>
    <t>6.</t>
  </si>
  <si>
    <t>7.</t>
  </si>
  <si>
    <t>Говорова</t>
  </si>
  <si>
    <t>8.</t>
  </si>
  <si>
    <t>Комсомольская</t>
  </si>
  <si>
    <t>9.</t>
  </si>
  <si>
    <r>
      <t xml:space="preserve">4 </t>
    </r>
    <r>
      <rPr>
        <vertAlign val="superscript"/>
        <sz val="12"/>
        <color rgb="FF000000"/>
        <rFont val="Times New Roman"/>
        <family val="1"/>
        <charset val="204"/>
      </rPr>
      <t>v</t>
    </r>
  </si>
  <si>
    <t>7а</t>
  </si>
  <si>
    <t>Красногорское</t>
  </si>
  <si>
    <t>Маковского</t>
  </si>
  <si>
    <t>Маршала</t>
  </si>
  <si>
    <t>30а</t>
  </si>
  <si>
    <t>2а</t>
  </si>
  <si>
    <t>Можайское ш.</t>
  </si>
  <si>
    <t>Ново-</t>
  </si>
  <si>
    <t>Садовая</t>
  </si>
  <si>
    <t>22а</t>
  </si>
  <si>
    <t>Северная</t>
  </si>
  <si>
    <t>Солнечная</t>
  </si>
  <si>
    <t>Сосновая</t>
  </si>
  <si>
    <t>Союзная</t>
  </si>
  <si>
    <t>32а</t>
  </si>
  <si>
    <t>Советская</t>
  </si>
  <si>
    <t>б-р Любы Новоселовой</t>
  </si>
  <si>
    <t>4а</t>
  </si>
  <si>
    <t>12а</t>
  </si>
  <si>
    <t>Чикина</t>
  </si>
  <si>
    <t>Расходы</t>
  </si>
  <si>
    <t>Текущий ремонт</t>
  </si>
  <si>
    <t>Расчетный центр</t>
  </si>
  <si>
    <t>С и Р начисление</t>
  </si>
  <si>
    <t>С и Р оплата</t>
  </si>
  <si>
    <t>Долг</t>
  </si>
  <si>
    <t>Санитарное содержание придомовой территории</t>
  </si>
  <si>
    <t>Уборка МОП</t>
  </si>
  <si>
    <t>Содержание мусоропроводов</t>
  </si>
  <si>
    <t>Содержание контейнерных площадок</t>
  </si>
  <si>
    <t>ПП и ДУ</t>
  </si>
  <si>
    <t xml:space="preserve">по адресу: </t>
  </si>
  <si>
    <t>Общая площадь квартир/нежилых помещений</t>
  </si>
  <si>
    <t>кв. м.</t>
  </si>
  <si>
    <t>руб./кв.м</t>
  </si>
  <si>
    <t>руб.</t>
  </si>
  <si>
    <t>Начислено за содержание и текущий ремонт</t>
  </si>
  <si>
    <t>№ п.п.</t>
  </si>
  <si>
    <t>Наименование работ, затрат</t>
  </si>
  <si>
    <t>Фактические расходы УК, рублей в год</t>
  </si>
  <si>
    <t>расходы в месяц за 1 кв.м. общей S дома</t>
  </si>
  <si>
    <t>1.</t>
  </si>
  <si>
    <t>Текущий ремонт общего имущества жилого дома, в т. ч.</t>
  </si>
  <si>
    <t>1.1</t>
  </si>
  <si>
    <t>1.2</t>
  </si>
  <si>
    <t>1.3</t>
  </si>
  <si>
    <t>1.4</t>
  </si>
  <si>
    <t>1.5</t>
  </si>
  <si>
    <t>Замена окон</t>
  </si>
  <si>
    <t>1.6</t>
  </si>
  <si>
    <t>1.7</t>
  </si>
  <si>
    <t>Мытье окон</t>
  </si>
  <si>
    <t>1.8</t>
  </si>
  <si>
    <t>1.9</t>
  </si>
  <si>
    <t>Проведение строительно-технической экспертизы обследования внутридомового газопровода</t>
  </si>
  <si>
    <t>1.10</t>
  </si>
  <si>
    <t>1.11</t>
  </si>
  <si>
    <t>1.12</t>
  </si>
  <si>
    <t>1.13</t>
  </si>
  <si>
    <t>1.14</t>
  </si>
  <si>
    <t>Ремонт фасадной части балкона</t>
  </si>
  <si>
    <t>1.15</t>
  </si>
  <si>
    <t>Установка дверей</t>
  </si>
  <si>
    <t>1.16</t>
  </si>
  <si>
    <t>Планово-предупредительный ремонт</t>
  </si>
  <si>
    <t>Содержание общего имущства в многоквартирном доме, в т.ч.</t>
  </si>
  <si>
    <t>2.1</t>
  </si>
  <si>
    <t>Проверка дымового и вен. каналов</t>
  </si>
  <si>
    <t>2.2</t>
  </si>
  <si>
    <t>Обеспечение ДУ и ППА</t>
  </si>
  <si>
    <t>2.3</t>
  </si>
  <si>
    <t>Обслуживание ИТП</t>
  </si>
  <si>
    <t>2.4</t>
  </si>
  <si>
    <t>Дератизация/дезинсекция</t>
  </si>
  <si>
    <t>2.5</t>
  </si>
  <si>
    <t>Работы, необходимые для надлежащего содержания общего имущества МКД</t>
  </si>
  <si>
    <t>Работы по управлению многоквартирным домом</t>
  </si>
  <si>
    <t>Уборка придомовой территории</t>
  </si>
  <si>
    <t>Уборка лестничных клеток</t>
  </si>
  <si>
    <t>Обслуживание мусоропроводов</t>
  </si>
  <si>
    <t>Содержание контейнерной площадки</t>
  </si>
  <si>
    <t>Обслуживание и содержание лифтового хозяйства</t>
  </si>
  <si>
    <t>Вывоз и захоронение ТБО</t>
  </si>
  <si>
    <t>10.</t>
  </si>
  <si>
    <t>Обслуживание внутридомового газового обслуживания</t>
  </si>
  <si>
    <t>11.</t>
  </si>
  <si>
    <t>Услуги расчетного центра</t>
  </si>
  <si>
    <t>Адрес</t>
  </si>
  <si>
    <t>S, м2</t>
  </si>
  <si>
    <t>S 1, м2</t>
  </si>
  <si>
    <t>Период</t>
  </si>
  <si>
    <t>Т1</t>
  </si>
  <si>
    <t>Т2</t>
  </si>
  <si>
    <t>Ремонт подъезда по субсидии</t>
  </si>
  <si>
    <t>РЕМОНТ КРОВЛИ НАД КВАРТИРАМИ</t>
  </si>
  <si>
    <t>Сварт</t>
  </si>
  <si>
    <t>Дезобработка</t>
  </si>
  <si>
    <t>Управление</t>
  </si>
  <si>
    <t>Проверка дымового и вен. Каналов</t>
  </si>
  <si>
    <t>Сальдо на начало</t>
  </si>
  <si>
    <t>Начислено за С и Р</t>
  </si>
  <si>
    <t>Оплачено за С и Р</t>
  </si>
  <si>
    <t>Сальдо за С и Р на конец</t>
  </si>
  <si>
    <t>ДУ и ППА</t>
  </si>
  <si>
    <t>ИТП</t>
  </si>
  <si>
    <t>г.Одинцово, д.Глазынино, 13</t>
  </si>
  <si>
    <t>г.Одинцово, Маршала Бирюзова, 1 корп.2</t>
  </si>
  <si>
    <t>г.Одинцово, Маршала Бирюзова, 1, стр.2</t>
  </si>
  <si>
    <t>г.Одинцово, Новое Яскино, 33</t>
  </si>
  <si>
    <t>г.Одинцово, Новое Яскино, 38</t>
  </si>
  <si>
    <t>г.Одинцово, Новое Яскино, 67</t>
  </si>
  <si>
    <t>г.Одинцово, Новое Яскино, 73</t>
  </si>
  <si>
    <t>г.Одинцово, Привокзальная, 24</t>
  </si>
  <si>
    <t>г.Одинцово, Ракетчиков, 38</t>
  </si>
  <si>
    <t>г.Одинцово, ул.1905 года, 1</t>
  </si>
  <si>
    <t>г.Одинцово, ул.1905 года, 2</t>
  </si>
  <si>
    <t>Голицыно г.п., Владимирский проспект, 9</t>
  </si>
  <si>
    <t>пгт.Новоивановское, Амбулаторная, 56</t>
  </si>
  <si>
    <t>пгт.Новоивановское, Овражная, 25</t>
  </si>
  <si>
    <t>г.Одинцово, Можайское шоссе, 38г</t>
  </si>
  <si>
    <t>г.Одинцово, Северная, 5 к. 3</t>
  </si>
  <si>
    <t>К1</t>
  </si>
  <si>
    <t>Сумма</t>
  </si>
  <si>
    <t>ВДГО</t>
  </si>
  <si>
    <t>Дезинфекция/дератизация</t>
  </si>
  <si>
    <t xml:space="preserve"> в многоквартирном доме за 2018 г.</t>
  </si>
  <si>
    <t>Размер платы за содержание и текущий ремонт в 1 полугодии 2018 г.</t>
  </si>
  <si>
    <t>Размер платы за содержание и текущий ремонт во 2 полугодии 2018 г.</t>
  </si>
  <si>
    <t xml:space="preserve">Отчет об использовании денежных средств </t>
  </si>
  <si>
    <t xml:space="preserve">населения в рамках оказания услуг по управлению,  содержанию и  ремонту общего имущества </t>
  </si>
  <si>
    <t>Оплачено за содержание и текущий ремонт</t>
  </si>
  <si>
    <t>Расходы по управлению,  содержанию и  ремонту общего имущества , итого</t>
  </si>
  <si>
    <t>1.17</t>
  </si>
  <si>
    <t>1.18</t>
  </si>
  <si>
    <t>Генеральный директор АО "Управление жилищного хозяйства" ______________________  Кочевалин С. В.</t>
  </si>
  <si>
    <t>Задолженность за содержание и текущий ремонт на конец 2018 г.</t>
  </si>
  <si>
    <t>Начальник ПЭО АО "УЖХ"     ____________________________________________________ Третьяков И.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</si>
</sst>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mmmm\ yyyy;@"/>
    <numFmt numFmtId="167" formatCode="_-* #,##0_р_._-;\-* #,##0_р_._-;_-* &quot;-&quot;??_р_.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indexed="24"/>
      <name val="Arial"/>
      <family val="2"/>
    </font>
    <font>
      <sz val="9"/>
      <name val="Arial"/>
      <family val="2"/>
    </font>
    <font>
      <sz val="9"/>
      <color indexed="24"/>
      <name val="Arial"/>
      <family val="2"/>
    </font>
    <font>
      <sz val="9"/>
      <color indexed="10"/>
      <name val="Arial"/>
      <family val="2"/>
    </font>
    <font>
      <sz val="10"/>
      <color indexed="24"/>
      <name val="Arial"/>
      <family val="2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003F2F"/>
      <name val="Arial"/>
      <family val="2"/>
    </font>
    <font>
      <sz val="9"/>
      <color rgb="FF003F2F"/>
      <name val="Arial"/>
      <family val="2"/>
    </font>
    <font>
      <sz val="9"/>
      <color rgb="FFFF0000"/>
      <name val="Arial"/>
      <family val="2"/>
    </font>
    <font>
      <b/>
      <sz val="10"/>
      <color rgb="FF003F2F"/>
      <name val="Arial"/>
      <family val="2"/>
    </font>
    <font>
      <sz val="12"/>
      <color rgb="FF000000"/>
      <name val="Times New Roman"/>
      <family val="1"/>
      <charset val="204"/>
    </font>
    <font>
      <sz val="10.5"/>
      <color rgb="FF000000"/>
      <name val="Microsoft Sans Serif"/>
      <family val="2"/>
      <charset val="204"/>
    </font>
    <font>
      <sz val="7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5"/>
      <color rgb="FF000000"/>
      <name val="Arial Unicode MS"/>
      <family val="2"/>
      <charset val="204"/>
    </font>
    <font>
      <b/>
      <sz val="10.5"/>
      <color rgb="FF000000"/>
      <name val="Times New Roman"/>
      <family val="1"/>
      <charset val="204"/>
    </font>
    <font>
      <sz val="1"/>
      <color rgb="FF000000"/>
      <name val="Arial Unicode MS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Arial Cyr"/>
      <family val="2"/>
      <charset val="204"/>
    </font>
    <font>
      <sz val="8"/>
      <color indexed="8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F0F6EF"/>
        <bgColor auto="1"/>
      </patternFill>
    </fill>
    <fill>
      <patternFill patternType="solid">
        <fgColor rgb="FFFFFFFF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33CC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/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/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/>
      <right style="thin">
        <color indexed="26"/>
      </right>
      <top/>
      <bottom/>
      <diagonal/>
    </border>
    <border>
      <left style="thin">
        <color indexed="26"/>
      </left>
      <right/>
      <top/>
      <bottom/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/>
      <diagonal/>
    </border>
    <border>
      <left style="thin">
        <color rgb="FFB3AC86"/>
      </left>
      <right style="thin">
        <color rgb="FFB3AC86"/>
      </right>
      <top/>
      <bottom style="thin">
        <color rgb="FFB3AC86"/>
      </bottom>
      <diagonal/>
    </border>
    <border>
      <left style="thin">
        <color rgb="FFB3AC86"/>
      </left>
      <right/>
      <top/>
      <bottom style="thin">
        <color rgb="FFB3AC86"/>
      </bottom>
      <diagonal/>
    </border>
    <border>
      <left/>
      <right style="thin">
        <color rgb="FFB3AC86"/>
      </right>
      <top/>
      <bottom style="thin">
        <color rgb="FFB3AC86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0" fontId="3" fillId="0" borderId="0"/>
    <xf numFmtId="0" fontId="16" fillId="0" borderId="0"/>
    <xf numFmtId="0" fontId="2" fillId="0" borderId="0"/>
    <xf numFmtId="164" fontId="2" fillId="0" borderId="0" applyFont="0" applyFill="0" applyBorder="0" applyAlignment="0" applyProtection="0"/>
    <xf numFmtId="0" fontId="31" fillId="0" borderId="0"/>
    <xf numFmtId="0" fontId="31" fillId="0" borderId="0" applyFont="0" applyFill="0" applyBorder="0" applyAlignment="0" applyProtection="0"/>
    <xf numFmtId="0" fontId="2" fillId="0" borderId="0"/>
    <xf numFmtId="9" fontId="31" fillId="0" borderId="0" applyFont="0" applyFill="0" applyBorder="0" applyAlignment="0" applyProtection="0"/>
    <xf numFmtId="0" fontId="2" fillId="0" borderId="0"/>
    <xf numFmtId="0" fontId="2" fillId="0" borderId="0"/>
  </cellStyleXfs>
  <cellXfs count="220">
    <xf numFmtId="0" fontId="0" fillId="0" borderId="0" xfId="0"/>
    <xf numFmtId="0" fontId="5" fillId="0" borderId="0" xfId="0" applyFont="1"/>
    <xf numFmtId="0" fontId="6" fillId="0" borderId="0" xfId="7"/>
    <xf numFmtId="0" fontId="9" fillId="3" borderId="2" xfId="7" applyNumberFormat="1" applyFont="1" applyFill="1" applyBorder="1" applyAlignment="1">
      <alignment horizontal="right" vertical="top" wrapText="1"/>
    </xf>
    <xf numFmtId="0" fontId="9" fillId="3" borderId="3" xfId="7" applyNumberFormat="1" applyFont="1" applyFill="1" applyBorder="1" applyAlignment="1">
      <alignment horizontal="right" vertical="top" wrapText="1"/>
    </xf>
    <xf numFmtId="0" fontId="9" fillId="3" borderId="4" xfId="7" applyNumberFormat="1" applyFont="1" applyFill="1" applyBorder="1" applyAlignment="1">
      <alignment horizontal="right" vertical="top" wrapText="1"/>
    </xf>
    <xf numFmtId="4" fontId="9" fillId="3" borderId="4" xfId="7" applyNumberFormat="1" applyFont="1" applyFill="1" applyBorder="1" applyAlignment="1">
      <alignment horizontal="right" vertical="top" wrapText="1"/>
    </xf>
    <xf numFmtId="0" fontId="10" fillId="0" borderId="5" xfId="7" applyNumberFormat="1" applyFont="1" applyBorder="1" applyAlignment="1">
      <alignment horizontal="right" vertical="top" wrapText="1"/>
    </xf>
    <xf numFmtId="0" fontId="10" fillId="0" borderId="6" xfId="7" applyNumberFormat="1" applyFont="1" applyBorder="1" applyAlignment="1">
      <alignment horizontal="right" vertical="top" wrapText="1"/>
    </xf>
    <xf numFmtId="0" fontId="10" fillId="0" borderId="7" xfId="7" applyNumberFormat="1" applyFont="1" applyBorder="1" applyAlignment="1">
      <alignment horizontal="right" vertical="top" wrapText="1"/>
    </xf>
    <xf numFmtId="4" fontId="10" fillId="0" borderId="7" xfId="7" applyNumberFormat="1" applyFont="1" applyBorder="1" applyAlignment="1">
      <alignment horizontal="right" vertical="top" wrapText="1"/>
    </xf>
    <xf numFmtId="0" fontId="10" fillId="4" borderId="5" xfId="7" applyNumberFormat="1" applyFont="1" applyFill="1" applyBorder="1" applyAlignment="1">
      <alignment horizontal="right" vertical="top" wrapText="1"/>
    </xf>
    <xf numFmtId="0" fontId="10" fillId="4" borderId="6" xfId="7" applyNumberFormat="1" applyFont="1" applyFill="1" applyBorder="1" applyAlignment="1">
      <alignment horizontal="right" vertical="top" wrapText="1"/>
    </xf>
    <xf numFmtId="0" fontId="10" fillId="4" borderId="7" xfId="7" applyNumberFormat="1" applyFont="1" applyFill="1" applyBorder="1" applyAlignment="1">
      <alignment horizontal="right" vertical="top" wrapText="1"/>
    </xf>
    <xf numFmtId="4" fontId="10" fillId="4" borderId="7" xfId="7" applyNumberFormat="1" applyFont="1" applyFill="1" applyBorder="1" applyAlignment="1">
      <alignment horizontal="right" vertical="top" wrapText="1"/>
    </xf>
    <xf numFmtId="0" fontId="11" fillId="4" borderId="5" xfId="7" applyNumberFormat="1" applyFont="1" applyFill="1" applyBorder="1" applyAlignment="1">
      <alignment horizontal="right" vertical="top" wrapText="1"/>
    </xf>
    <xf numFmtId="0" fontId="11" fillId="4" borderId="6" xfId="7" applyNumberFormat="1" applyFont="1" applyFill="1" applyBorder="1" applyAlignment="1">
      <alignment horizontal="right" vertical="top" wrapText="1"/>
    </xf>
    <xf numFmtId="0" fontId="11" fillId="4" borderId="7" xfId="7" applyNumberFormat="1" applyFont="1" applyFill="1" applyBorder="1" applyAlignment="1">
      <alignment horizontal="right" vertical="top" wrapText="1"/>
    </xf>
    <xf numFmtId="4" fontId="11" fillId="4" borderId="7" xfId="7" applyNumberFormat="1" applyFont="1" applyFill="1" applyBorder="1" applyAlignment="1">
      <alignment horizontal="right" vertical="top" wrapText="1"/>
    </xf>
    <xf numFmtId="4" fontId="12" fillId="4" borderId="7" xfId="7" applyNumberFormat="1" applyFont="1" applyFill="1" applyBorder="1" applyAlignment="1">
      <alignment horizontal="right" vertical="top" wrapText="1"/>
    </xf>
    <xf numFmtId="2" fontId="10" fillId="0" borderId="7" xfId="7" applyNumberFormat="1" applyFont="1" applyBorder="1" applyAlignment="1">
      <alignment horizontal="right" vertical="top" wrapText="1"/>
    </xf>
    <xf numFmtId="2" fontId="12" fillId="4" borderId="7" xfId="7" applyNumberFormat="1" applyFont="1" applyFill="1" applyBorder="1" applyAlignment="1">
      <alignment horizontal="right" vertical="top" wrapText="1"/>
    </xf>
    <xf numFmtId="2" fontId="11" fillId="4" borderId="7" xfId="7" applyNumberFormat="1" applyFont="1" applyFill="1" applyBorder="1" applyAlignment="1">
      <alignment horizontal="right" vertical="top" wrapText="1"/>
    </xf>
    <xf numFmtId="2" fontId="10" fillId="4" borderId="7" xfId="7" applyNumberFormat="1" applyFont="1" applyFill="1" applyBorder="1" applyAlignment="1">
      <alignment horizontal="right" vertical="top" wrapText="1"/>
    </xf>
    <xf numFmtId="4" fontId="12" fillId="0" borderId="7" xfId="7" applyNumberFormat="1" applyFont="1" applyBorder="1" applyAlignment="1">
      <alignment horizontal="right" vertical="top" wrapText="1"/>
    </xf>
    <xf numFmtId="0" fontId="13" fillId="5" borderId="5" xfId="7" applyNumberFormat="1" applyFont="1" applyFill="1" applyBorder="1" applyAlignment="1">
      <alignment horizontal="right" vertical="top" wrapText="1"/>
    </xf>
    <xf numFmtId="0" fontId="13" fillId="5" borderId="6" xfId="7" applyNumberFormat="1" applyFont="1" applyFill="1" applyBorder="1" applyAlignment="1">
      <alignment horizontal="right" vertical="top" wrapText="1"/>
    </xf>
    <xf numFmtId="0" fontId="13" fillId="5" borderId="7" xfId="7" applyNumberFormat="1" applyFont="1" applyFill="1" applyBorder="1" applyAlignment="1">
      <alignment horizontal="right" vertical="top" wrapText="1"/>
    </xf>
    <xf numFmtId="4" fontId="13" fillId="5" borderId="7" xfId="7" applyNumberFormat="1" applyFont="1" applyFill="1" applyBorder="1" applyAlignment="1">
      <alignment horizontal="right" vertical="top" wrapText="1"/>
    </xf>
    <xf numFmtId="0" fontId="6" fillId="0" borderId="0" xfId="7" applyNumberFormat="1" applyAlignment="1">
      <alignment vertical="top" wrapText="1"/>
    </xf>
    <xf numFmtId="0" fontId="10" fillId="0" borderId="7" xfId="7" applyNumberFormat="1" applyFont="1" applyBorder="1" applyAlignment="1">
      <alignment vertical="top" wrapText="1"/>
    </xf>
    <xf numFmtId="0" fontId="10" fillId="2" borderId="7" xfId="7" applyNumberFormat="1" applyFont="1" applyFill="1" applyBorder="1" applyAlignment="1">
      <alignment vertical="top" wrapText="1"/>
    </xf>
    <xf numFmtId="0" fontId="10" fillId="6" borderId="7" xfId="7" applyNumberFormat="1" applyFont="1" applyFill="1" applyBorder="1" applyAlignment="1">
      <alignment vertical="top" wrapText="1"/>
    </xf>
    <xf numFmtId="0" fontId="10" fillId="7" borderId="7" xfId="7" applyNumberFormat="1" applyFont="1" applyFill="1" applyBorder="1" applyAlignment="1">
      <alignment vertical="top" wrapText="1"/>
    </xf>
    <xf numFmtId="0" fontId="16" fillId="0" borderId="0" xfId="9" applyAlignment="1">
      <alignment horizontal="left"/>
    </xf>
    <xf numFmtId="0" fontId="16" fillId="0" borderId="0" xfId="9"/>
    <xf numFmtId="0" fontId="6" fillId="0" borderId="0" xfId="9" applyFont="1" applyAlignment="1">
      <alignment horizontal="left" vertical="top" wrapText="1"/>
    </xf>
    <xf numFmtId="0" fontId="17" fillId="9" borderId="20" xfId="9" applyFont="1" applyFill="1" applyBorder="1" applyAlignment="1">
      <alignment horizontal="right" vertical="top" wrapText="1"/>
    </xf>
    <xf numFmtId="4" fontId="17" fillId="9" borderId="20" xfId="9" applyNumberFormat="1" applyFont="1" applyFill="1" applyBorder="1" applyAlignment="1">
      <alignment horizontal="right" vertical="top" wrapText="1"/>
    </xf>
    <xf numFmtId="0" fontId="18" fillId="10" borderId="20" xfId="9" applyFont="1" applyFill="1" applyBorder="1" applyAlignment="1">
      <alignment horizontal="right" vertical="top" wrapText="1"/>
    </xf>
    <xf numFmtId="4" fontId="18" fillId="10" borderId="20" xfId="9" applyNumberFormat="1" applyFont="1" applyFill="1" applyBorder="1" applyAlignment="1">
      <alignment horizontal="right" vertical="top" wrapText="1"/>
    </xf>
    <xf numFmtId="0" fontId="10" fillId="0" borderId="20" xfId="9" applyFont="1" applyBorder="1" applyAlignment="1">
      <alignment horizontal="right" vertical="top" wrapText="1"/>
    </xf>
    <xf numFmtId="4" fontId="10" fillId="0" borderId="20" xfId="9" applyNumberFormat="1" applyFont="1" applyBorder="1" applyAlignment="1">
      <alignment horizontal="right" vertical="top" wrapText="1"/>
    </xf>
    <xf numFmtId="0" fontId="18" fillId="10" borderId="21" xfId="9" applyFont="1" applyFill="1" applyBorder="1" applyAlignment="1">
      <alignment horizontal="right" vertical="top" wrapText="1"/>
    </xf>
    <xf numFmtId="0" fontId="18" fillId="10" borderId="22" xfId="9" applyFont="1" applyFill="1" applyBorder="1" applyAlignment="1">
      <alignment horizontal="right" vertical="top" wrapText="1"/>
    </xf>
    <xf numFmtId="0" fontId="10" fillId="0" borderId="21" xfId="9" applyFont="1" applyBorder="1" applyAlignment="1">
      <alignment horizontal="right" vertical="top" wrapText="1"/>
    </xf>
    <xf numFmtId="0" fontId="10" fillId="0" borderId="22" xfId="9" applyFont="1" applyBorder="1" applyAlignment="1">
      <alignment horizontal="right" vertical="top" wrapText="1"/>
    </xf>
    <xf numFmtId="2" fontId="18" fillId="10" borderId="20" xfId="9" applyNumberFormat="1" applyFont="1" applyFill="1" applyBorder="1" applyAlignment="1">
      <alignment horizontal="right" vertical="top" wrapText="1"/>
    </xf>
    <xf numFmtId="2" fontId="10" fillId="0" borderId="20" xfId="9" applyNumberFormat="1" applyFont="1" applyBorder="1" applyAlignment="1">
      <alignment horizontal="right" vertical="top" wrapText="1"/>
    </xf>
    <xf numFmtId="4" fontId="19" fillId="10" borderId="20" xfId="9" applyNumberFormat="1" applyFont="1" applyFill="1" applyBorder="1" applyAlignment="1">
      <alignment horizontal="right" vertical="top" wrapText="1"/>
    </xf>
    <xf numFmtId="4" fontId="19" fillId="0" borderId="20" xfId="9" applyNumberFormat="1" applyFont="1" applyBorder="1" applyAlignment="1">
      <alignment horizontal="right" vertical="top" wrapText="1"/>
    </xf>
    <xf numFmtId="2" fontId="19" fillId="0" borderId="20" xfId="9" applyNumberFormat="1" applyFont="1" applyBorder="1" applyAlignment="1">
      <alignment horizontal="right" vertical="top" wrapText="1"/>
    </xf>
    <xf numFmtId="0" fontId="20" fillId="8" borderId="15" xfId="9" applyFont="1" applyFill="1" applyBorder="1" applyAlignment="1">
      <alignment horizontal="right" vertical="top" wrapText="1"/>
    </xf>
    <xf numFmtId="4" fontId="20" fillId="8" borderId="15" xfId="9" applyNumberFormat="1" applyFont="1" applyFill="1" applyBorder="1" applyAlignment="1">
      <alignment horizontal="right" vertical="top" wrapText="1"/>
    </xf>
    <xf numFmtId="0" fontId="21" fillId="11" borderId="23" xfId="0" applyFont="1" applyFill="1" applyBorder="1" applyAlignment="1">
      <alignment horizontal="left" vertical="center" wrapText="1" indent="1"/>
    </xf>
    <xf numFmtId="0" fontId="21" fillId="11" borderId="24" xfId="0" applyFont="1" applyFill="1" applyBorder="1" applyAlignment="1">
      <alignment horizontal="left" vertical="center" wrapText="1" indent="1"/>
    </xf>
    <xf numFmtId="0" fontId="21" fillId="11" borderId="23" xfId="0" applyFont="1" applyFill="1" applyBorder="1" applyAlignment="1">
      <alignment horizontal="center" vertical="center" wrapText="1"/>
    </xf>
    <xf numFmtId="0" fontId="21" fillId="11" borderId="24" xfId="0" applyFont="1" applyFill="1" applyBorder="1" applyAlignment="1">
      <alignment horizontal="center" vertical="center" wrapText="1"/>
    </xf>
    <xf numFmtId="0" fontId="21" fillId="11" borderId="25" xfId="0" applyFont="1" applyFill="1" applyBorder="1" applyAlignment="1">
      <alignment horizontal="center" vertical="center" wrapText="1"/>
    </xf>
    <xf numFmtId="0" fontId="21" fillId="11" borderId="26" xfId="0" applyFont="1" applyFill="1" applyBorder="1" applyAlignment="1">
      <alignment horizontal="left" vertical="center" wrapText="1" indent="1"/>
    </xf>
    <xf numFmtId="0" fontId="21" fillId="11" borderId="23" xfId="0" applyFont="1" applyFill="1" applyBorder="1" applyAlignment="1">
      <alignment horizontal="right" vertical="center" wrapText="1"/>
    </xf>
    <xf numFmtId="0" fontId="21" fillId="11" borderId="27" xfId="0" applyFont="1" applyFill="1" applyBorder="1" applyAlignment="1">
      <alignment horizontal="right" vertical="center" wrapText="1"/>
    </xf>
    <xf numFmtId="0" fontId="21" fillId="11" borderId="27" xfId="0" applyFont="1" applyFill="1" applyBorder="1" applyAlignment="1">
      <alignment horizontal="left" vertical="center" wrapText="1" indent="1"/>
    </xf>
    <xf numFmtId="0" fontId="21" fillId="11" borderId="27" xfId="0" applyFont="1" applyFill="1" applyBorder="1" applyAlignment="1">
      <alignment horizontal="center" vertical="center" wrapText="1"/>
    </xf>
    <xf numFmtId="0" fontId="21" fillId="11" borderId="28" xfId="0" applyFont="1" applyFill="1" applyBorder="1" applyAlignment="1">
      <alignment horizontal="center" vertical="center" wrapText="1"/>
    </xf>
    <xf numFmtId="0" fontId="21" fillId="11" borderId="25" xfId="0" applyFont="1" applyFill="1" applyBorder="1" applyAlignment="1">
      <alignment horizontal="center" vertical="center" wrapText="1"/>
    </xf>
    <xf numFmtId="0" fontId="22" fillId="11" borderId="25" xfId="0" applyFont="1" applyFill="1" applyBorder="1" applyAlignment="1">
      <alignment horizontal="right" vertical="center" wrapText="1"/>
    </xf>
    <xf numFmtId="0" fontId="21" fillId="11" borderId="25" xfId="0" applyFont="1" applyFill="1" applyBorder="1" applyAlignment="1">
      <alignment horizontal="right" vertical="center" wrapText="1"/>
    </xf>
    <xf numFmtId="0" fontId="25" fillId="11" borderId="23" xfId="0" applyFont="1" applyFill="1" applyBorder="1" applyAlignment="1">
      <alignment horizontal="right" vertical="center" wrapText="1"/>
    </xf>
    <xf numFmtId="0" fontId="25" fillId="11" borderId="23" xfId="0" applyFont="1" applyFill="1" applyBorder="1" applyAlignment="1">
      <alignment horizontal="left" vertical="center" wrapText="1" indent="2"/>
    </xf>
    <xf numFmtId="0" fontId="25" fillId="11" borderId="23" xfId="0" applyFont="1" applyFill="1" applyBorder="1" applyAlignment="1">
      <alignment horizontal="center" vertical="center" wrapText="1"/>
    </xf>
    <xf numFmtId="0" fontId="25" fillId="11" borderId="25" xfId="0" applyFont="1" applyFill="1" applyBorder="1" applyAlignment="1">
      <alignment horizontal="center" vertical="center" wrapText="1"/>
    </xf>
    <xf numFmtId="0" fontId="26" fillId="11" borderId="23" xfId="0" applyFont="1" applyFill="1" applyBorder="1" applyAlignment="1">
      <alignment vertical="center" wrapText="1"/>
    </xf>
    <xf numFmtId="0" fontId="25" fillId="11" borderId="27" xfId="0" applyFont="1" applyFill="1" applyBorder="1" applyAlignment="1">
      <alignment horizontal="right" vertical="center" wrapText="1"/>
    </xf>
    <xf numFmtId="0" fontId="25" fillId="11" borderId="27" xfId="0" applyFont="1" applyFill="1" applyBorder="1" applyAlignment="1">
      <alignment horizontal="center" vertical="center" wrapText="1"/>
    </xf>
    <xf numFmtId="0" fontId="25" fillId="11" borderId="28" xfId="0" applyFont="1" applyFill="1" applyBorder="1" applyAlignment="1">
      <alignment horizontal="center" vertical="center" wrapText="1"/>
    </xf>
    <xf numFmtId="0" fontId="25" fillId="11" borderId="25" xfId="0" applyFont="1" applyFill="1" applyBorder="1" applyAlignment="1">
      <alignment horizontal="right" vertical="center" wrapText="1"/>
    </xf>
    <xf numFmtId="0" fontId="25" fillId="11" borderId="25" xfId="0" applyFont="1" applyFill="1" applyBorder="1" applyAlignment="1">
      <alignment horizontal="center" vertical="center" wrapText="1"/>
    </xf>
    <xf numFmtId="0" fontId="27" fillId="11" borderId="23" xfId="0" applyFont="1" applyFill="1" applyBorder="1" applyAlignment="1">
      <alignment horizontal="right" vertical="center" wrapText="1"/>
    </xf>
    <xf numFmtId="0" fontId="27" fillId="11" borderId="23" xfId="0" applyFont="1" applyFill="1" applyBorder="1" applyAlignment="1">
      <alignment horizontal="center" vertical="center" wrapText="1"/>
    </xf>
    <xf numFmtId="0" fontId="27" fillId="11" borderId="25" xfId="0" applyFont="1" applyFill="1" applyBorder="1" applyAlignment="1">
      <alignment horizontal="center" vertical="center" wrapText="1"/>
    </xf>
    <xf numFmtId="0" fontId="27" fillId="11" borderId="25" xfId="0" applyFont="1" applyFill="1" applyBorder="1" applyAlignment="1">
      <alignment horizontal="right" vertical="center" wrapText="1"/>
    </xf>
    <xf numFmtId="0" fontId="27" fillId="11" borderId="25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7" fillId="2" borderId="1" xfId="3" applyNumberFormat="1" applyFont="1" applyFill="1" applyBorder="1" applyAlignment="1" applyProtection="1">
      <alignment horizontal="left" vertical="center" wrapText="1"/>
    </xf>
    <xf numFmtId="0" fontId="7" fillId="0" borderId="1" xfId="3" applyNumberFormat="1" applyFont="1" applyFill="1" applyBorder="1" applyAlignment="1" applyProtection="1">
      <alignment horizontal="left" vertical="center" wrapText="1"/>
    </xf>
    <xf numFmtId="0" fontId="7" fillId="0" borderId="0" xfId="2" applyNumberFormat="1" applyFont="1" applyFill="1" applyBorder="1" applyAlignment="1" applyProtection="1">
      <alignment vertical="center" wrapText="1"/>
    </xf>
    <xf numFmtId="0" fontId="7" fillId="2" borderId="0" xfId="2" applyNumberFormat="1" applyFont="1" applyFill="1" applyBorder="1" applyAlignment="1" applyProtection="1">
      <alignment vertical="center" wrapText="1"/>
    </xf>
    <xf numFmtId="43" fontId="5" fillId="0" borderId="0" xfId="1" applyFont="1" applyAlignment="1">
      <alignment wrapText="1"/>
    </xf>
    <xf numFmtId="43" fontId="5" fillId="0" borderId="0" xfId="0" applyNumberFormat="1" applyFont="1" applyAlignment="1">
      <alignment wrapText="1"/>
    </xf>
    <xf numFmtId="165" fontId="5" fillId="0" borderId="0" xfId="0" applyNumberFormat="1" applyFont="1" applyAlignment="1">
      <alignment wrapText="1"/>
    </xf>
    <xf numFmtId="165" fontId="5" fillId="0" borderId="0" xfId="1" applyNumberFormat="1" applyFont="1" applyAlignment="1">
      <alignment wrapText="1"/>
    </xf>
    <xf numFmtId="43" fontId="8" fillId="0" borderId="0" xfId="1" applyFont="1" applyAlignment="1">
      <alignment wrapText="1"/>
    </xf>
    <xf numFmtId="43" fontId="8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18" fillId="10" borderId="20" xfId="9" applyNumberFormat="1" applyFont="1" applyFill="1" applyBorder="1" applyAlignment="1">
      <alignment horizontal="right" vertical="top" wrapText="1"/>
    </xf>
    <xf numFmtId="166" fontId="29" fillId="0" borderId="0" xfId="10" applyNumberFormat="1" applyFont="1" applyBorder="1" applyAlignment="1"/>
    <xf numFmtId="166" fontId="29" fillId="0" borderId="0" xfId="10" applyNumberFormat="1" applyFont="1" applyAlignment="1">
      <alignment horizontal="center"/>
    </xf>
    <xf numFmtId="166" fontId="30" fillId="0" borderId="30" xfId="10" applyNumberFormat="1" applyFont="1" applyBorder="1" applyAlignment="1">
      <alignment horizontal="left"/>
    </xf>
    <xf numFmtId="43" fontId="29" fillId="0" borderId="30" xfId="1" applyFont="1" applyBorder="1" applyAlignment="1">
      <alignment horizontal="center"/>
    </xf>
    <xf numFmtId="166" fontId="30" fillId="0" borderId="0" xfId="10" applyNumberFormat="1" applyFont="1" applyAlignment="1">
      <alignment horizontal="left"/>
    </xf>
    <xf numFmtId="166" fontId="32" fillId="0" borderId="0" xfId="10" applyNumberFormat="1" applyFont="1" applyAlignment="1">
      <alignment horizontal="center"/>
    </xf>
    <xf numFmtId="166" fontId="30" fillId="0" borderId="31" xfId="10" applyNumberFormat="1" applyFont="1" applyBorder="1" applyAlignment="1">
      <alignment vertical="center" wrapText="1"/>
    </xf>
    <xf numFmtId="4" fontId="30" fillId="0" borderId="0" xfId="10" applyNumberFormat="1" applyFont="1"/>
    <xf numFmtId="166" fontId="30" fillId="0" borderId="31" xfId="10" applyNumberFormat="1" applyFont="1" applyBorder="1"/>
    <xf numFmtId="167" fontId="29" fillId="0" borderId="30" xfId="11" applyNumberFormat="1" applyFont="1" applyBorder="1" applyAlignment="1">
      <alignment horizontal="center"/>
    </xf>
    <xf numFmtId="166" fontId="30" fillId="12" borderId="32" xfId="10" applyNumberFormat="1" applyFont="1" applyFill="1" applyBorder="1" applyAlignment="1">
      <alignment horizontal="center" vertical="center" wrapText="1"/>
    </xf>
    <xf numFmtId="0" fontId="30" fillId="12" borderId="32" xfId="10" applyFont="1" applyFill="1" applyBorder="1" applyAlignment="1">
      <alignment horizontal="center" vertical="center" wrapText="1"/>
    </xf>
    <xf numFmtId="4" fontId="30" fillId="12" borderId="33" xfId="10" applyNumberFormat="1" applyFont="1" applyFill="1" applyBorder="1" applyAlignment="1">
      <alignment horizontal="center" vertical="center" wrapText="1"/>
    </xf>
    <xf numFmtId="166" fontId="30" fillId="12" borderId="33" xfId="10" applyNumberFormat="1" applyFont="1" applyFill="1" applyBorder="1" applyAlignment="1">
      <alignment horizontal="center" vertical="center" wrapText="1"/>
    </xf>
    <xf numFmtId="166" fontId="30" fillId="0" borderId="32" xfId="10" applyNumberFormat="1" applyFont="1" applyFill="1" applyBorder="1" applyAlignment="1">
      <alignment horizontal="center" vertical="center" wrapText="1"/>
    </xf>
    <xf numFmtId="0" fontId="33" fillId="0" borderId="34" xfId="10" applyFont="1" applyFill="1" applyBorder="1" applyAlignment="1">
      <alignment horizontal="left" vertical="center" wrapText="1"/>
    </xf>
    <xf numFmtId="165" fontId="29" fillId="0" borderId="1" xfId="1" applyNumberFormat="1" applyFont="1" applyFill="1" applyBorder="1" applyAlignment="1">
      <alignment horizontal="center" vertical="center"/>
    </xf>
    <xf numFmtId="164" fontId="29" fillId="0" borderId="1" xfId="11" applyFont="1" applyFill="1" applyBorder="1" applyAlignment="1">
      <alignment horizontal="center" vertical="center"/>
    </xf>
    <xf numFmtId="49" fontId="30" fillId="0" borderId="32" xfId="10" applyNumberFormat="1" applyFont="1" applyFill="1" applyBorder="1" applyAlignment="1">
      <alignment horizontal="center" vertical="center" wrapText="1"/>
    </xf>
    <xf numFmtId="165" fontId="34" fillId="0" borderId="1" xfId="1" applyNumberFormat="1" applyFont="1" applyFill="1" applyBorder="1" applyAlignment="1">
      <alignment horizontal="center" vertical="center"/>
    </xf>
    <xf numFmtId="164" fontId="34" fillId="0" borderId="1" xfId="11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left" vertical="center" wrapText="1"/>
    </xf>
    <xf numFmtId="165" fontId="32" fillId="0" borderId="1" xfId="1" applyNumberFormat="1" applyFont="1" applyBorder="1" applyAlignment="1">
      <alignment horizontal="center" vertical="center"/>
    </xf>
    <xf numFmtId="164" fontId="35" fillId="0" borderId="1" xfId="11" applyFont="1" applyFill="1" applyBorder="1" applyAlignment="1">
      <alignment horizontal="center" vertical="center"/>
    </xf>
    <xf numFmtId="0" fontId="33" fillId="0" borderId="32" xfId="10" applyFont="1" applyFill="1" applyBorder="1" applyAlignment="1">
      <alignment horizontal="left" vertical="center" wrapText="1"/>
    </xf>
    <xf numFmtId="165" fontId="34" fillId="0" borderId="36" xfId="11" applyNumberFormat="1" applyFont="1" applyFill="1" applyBorder="1" applyAlignment="1">
      <alignment horizontal="center" vertical="center"/>
    </xf>
    <xf numFmtId="164" fontId="34" fillId="0" borderId="36" xfId="11" applyFont="1" applyFill="1" applyBorder="1" applyAlignment="1">
      <alignment horizontal="center" vertical="center"/>
    </xf>
    <xf numFmtId="0" fontId="35" fillId="0" borderId="1" xfId="10" applyFont="1" applyFill="1" applyBorder="1" applyAlignment="1">
      <alignment horizontal="left" vertical="center" wrapText="1"/>
    </xf>
    <xf numFmtId="164" fontId="35" fillId="0" borderId="32" xfId="1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wrapText="1"/>
    </xf>
    <xf numFmtId="164" fontId="34" fillId="0" borderId="32" xfId="11" applyFont="1" applyFill="1" applyBorder="1" applyAlignment="1">
      <alignment horizontal="center" vertical="center"/>
    </xf>
    <xf numFmtId="49" fontId="33" fillId="0" borderId="32" xfId="10" applyNumberFormat="1" applyFont="1" applyFill="1" applyBorder="1" applyAlignment="1">
      <alignment horizontal="left" vertical="center" wrapText="1"/>
    </xf>
    <xf numFmtId="166" fontId="30" fillId="0" borderId="0" xfId="10" applyNumberFormat="1" applyFont="1" applyAlignment="1">
      <alignment horizontal="center"/>
    </xf>
    <xf numFmtId="0" fontId="32" fillId="0" borderId="37" xfId="10" applyFont="1" applyFill="1" applyBorder="1" applyAlignment="1">
      <alignment horizontal="left" vertical="center" wrapText="1"/>
    </xf>
    <xf numFmtId="3" fontId="32" fillId="0" borderId="37" xfId="10" applyNumberFormat="1" applyFont="1" applyBorder="1"/>
    <xf numFmtId="166" fontId="30" fillId="0" borderId="0" xfId="10" applyNumberFormat="1" applyFont="1" applyBorder="1"/>
    <xf numFmtId="0" fontId="32" fillId="0" borderId="0" xfId="10" applyFont="1" applyFill="1" applyBorder="1" applyAlignment="1">
      <alignment horizontal="left" vertical="center" wrapText="1"/>
    </xf>
    <xf numFmtId="3" fontId="32" fillId="0" borderId="0" xfId="10" applyNumberFormat="1" applyFont="1" applyBorder="1"/>
    <xf numFmtId="0" fontId="30" fillId="0" borderId="0" xfId="10" applyFont="1" applyFill="1" applyBorder="1" applyAlignment="1">
      <alignment horizontal="left" vertical="center" wrapText="1"/>
    </xf>
    <xf numFmtId="4" fontId="30" fillId="0" borderId="0" xfId="10" applyNumberFormat="1" applyFont="1" applyBorder="1" applyAlignment="1">
      <alignment horizontal="right"/>
    </xf>
    <xf numFmtId="0" fontId="31" fillId="0" borderId="0" xfId="12"/>
    <xf numFmtId="0" fontId="11" fillId="13" borderId="1" xfId="7" applyNumberFormat="1" applyFont="1" applyFill="1" applyBorder="1" applyAlignment="1">
      <alignment vertical="top" wrapText="1"/>
    </xf>
    <xf numFmtId="0" fontId="10" fillId="4" borderId="1" xfId="7" applyNumberFormat="1" applyFont="1" applyFill="1" applyBorder="1" applyAlignment="1">
      <alignment vertical="top" wrapText="1"/>
    </xf>
    <xf numFmtId="0" fontId="10" fillId="4" borderId="7" xfId="7" applyNumberFormat="1" applyFont="1" applyFill="1" applyBorder="1" applyAlignment="1">
      <alignment vertical="top" wrapText="1"/>
    </xf>
    <xf numFmtId="0" fontId="10" fillId="4" borderId="0" xfId="7" applyNumberFormat="1" applyFont="1" applyFill="1" applyBorder="1" applyAlignment="1">
      <alignment vertical="top" wrapText="1"/>
    </xf>
    <xf numFmtId="0" fontId="35" fillId="0" borderId="1" xfId="12" applyFont="1" applyFill="1" applyBorder="1" applyAlignment="1">
      <alignment horizontal="left" vertical="center" wrapText="1"/>
    </xf>
    <xf numFmtId="165" fontId="35" fillId="0" borderId="1" xfId="13" applyNumberFormat="1" applyFont="1" applyFill="1" applyBorder="1" applyAlignment="1">
      <alignment horizontal="center" vertical="center" wrapText="1"/>
    </xf>
    <xf numFmtId="0" fontId="37" fillId="14" borderId="1" xfId="3" applyNumberFormat="1" applyFont="1" applyFill="1" applyBorder="1" applyAlignment="1" applyProtection="1">
      <alignment horizontal="left" vertical="center" readingOrder="1"/>
    </xf>
    <xf numFmtId="0" fontId="37" fillId="2" borderId="1" xfId="3" applyNumberFormat="1" applyFont="1" applyFill="1" applyBorder="1" applyAlignment="1" applyProtection="1">
      <alignment horizontal="left" vertical="center" readingOrder="1"/>
    </xf>
    <xf numFmtId="0" fontId="2" fillId="0" borderId="0" xfId="14"/>
    <xf numFmtId="9" fontId="0" fillId="0" borderId="0" xfId="15" applyFont="1"/>
    <xf numFmtId="0" fontId="5" fillId="2" borderId="0" xfId="0" applyFont="1" applyFill="1" applyAlignment="1">
      <alignment wrapText="1"/>
    </xf>
    <xf numFmtId="43" fontId="6" fillId="2" borderId="0" xfId="1" applyFont="1" applyFill="1" applyAlignment="1">
      <alignment wrapText="1"/>
    </xf>
    <xf numFmtId="43" fontId="33" fillId="0" borderId="32" xfId="1" applyFont="1" applyFill="1" applyBorder="1" applyAlignment="1">
      <alignment horizontal="left" vertical="center" wrapText="1"/>
    </xf>
    <xf numFmtId="43" fontId="36" fillId="0" borderId="32" xfId="1" applyFont="1" applyFill="1" applyBorder="1" applyAlignment="1">
      <alignment horizontal="center" vertical="center" wrapText="1"/>
    </xf>
    <xf numFmtId="0" fontId="18" fillId="10" borderId="21" xfId="9" applyFont="1" applyFill="1" applyBorder="1" applyAlignment="1">
      <alignment vertical="top" wrapText="1"/>
    </xf>
    <xf numFmtId="0" fontId="18" fillId="10" borderId="22" xfId="9" applyFont="1" applyFill="1" applyBorder="1" applyAlignment="1">
      <alignment vertical="top" wrapText="1"/>
    </xf>
    <xf numFmtId="0" fontId="10" fillId="2" borderId="0" xfId="7" applyNumberFormat="1" applyFont="1" applyFill="1" applyBorder="1" applyAlignment="1">
      <alignment vertical="top" wrapText="1"/>
    </xf>
    <xf numFmtId="49" fontId="30" fillId="0" borderId="34" xfId="10" applyNumberFormat="1" applyFont="1" applyFill="1" applyBorder="1" applyAlignment="1">
      <alignment horizontal="center" vertical="center" wrapText="1"/>
    </xf>
    <xf numFmtId="0" fontId="33" fillId="0" borderId="36" xfId="10" applyFont="1" applyFill="1" applyBorder="1" applyAlignment="1">
      <alignment horizontal="left" vertical="center" wrapText="1"/>
    </xf>
    <xf numFmtId="165" fontId="29" fillId="0" borderId="1" xfId="1" applyNumberFormat="1" applyFont="1" applyBorder="1" applyAlignment="1">
      <alignment horizontal="center" vertical="center"/>
    </xf>
    <xf numFmtId="0" fontId="38" fillId="0" borderId="0" xfId="0" applyFont="1"/>
    <xf numFmtId="0" fontId="39" fillId="0" borderId="0" xfId="0" applyFont="1" applyAlignment="1">
      <alignment wrapText="1"/>
    </xf>
    <xf numFmtId="165" fontId="35" fillId="0" borderId="1" xfId="1" applyNumberFormat="1" applyFont="1" applyFill="1" applyBorder="1" applyAlignment="1">
      <alignment horizontal="center" vertical="center" wrapText="1"/>
    </xf>
    <xf numFmtId="165" fontId="36" fillId="0" borderId="32" xfId="1" applyNumberFormat="1" applyFont="1" applyFill="1" applyBorder="1" applyAlignment="1">
      <alignment horizontal="center" vertical="center" wrapText="1"/>
    </xf>
    <xf numFmtId="165" fontId="36" fillId="0" borderId="0" xfId="1" applyNumberFormat="1" applyFont="1" applyFill="1" applyBorder="1" applyAlignment="1">
      <alignment horizontal="center" vertical="center" wrapText="1"/>
    </xf>
    <xf numFmtId="165" fontId="35" fillId="0" borderId="0" xfId="1" applyNumberFormat="1" applyFont="1" applyFill="1" applyBorder="1" applyAlignment="1">
      <alignment horizontal="center" vertical="center" wrapText="1"/>
    </xf>
    <xf numFmtId="0" fontId="2" fillId="14" borderId="0" xfId="0" applyFont="1" applyFill="1"/>
    <xf numFmtId="0" fontId="0" fillId="14" borderId="0" xfId="0" applyFill="1"/>
    <xf numFmtId="0" fontId="2" fillId="2" borderId="0" xfId="0" applyFont="1" applyFill="1"/>
    <xf numFmtId="0" fontId="0" fillId="2" borderId="0" xfId="0" applyFill="1"/>
    <xf numFmtId="0" fontId="2" fillId="0" borderId="0" xfId="0" applyFont="1"/>
    <xf numFmtId="165" fontId="0" fillId="0" borderId="0" xfId="1" applyNumberFormat="1" applyFont="1"/>
    <xf numFmtId="165" fontId="0" fillId="0" borderId="0" xfId="0" applyNumberFormat="1"/>
    <xf numFmtId="0" fontId="0" fillId="0" borderId="0" xfId="0" applyFill="1"/>
    <xf numFmtId="165" fontId="31" fillId="15" borderId="1" xfId="1" applyNumberFormat="1" applyFont="1" applyFill="1" applyBorder="1"/>
    <xf numFmtId="0" fontId="0" fillId="15" borderId="1" xfId="0" applyFill="1" applyBorder="1"/>
    <xf numFmtId="0" fontId="5" fillId="0" borderId="0" xfId="0" applyFont="1" applyAlignment="1">
      <alignment horizontal="center" wrapText="1"/>
    </xf>
    <xf numFmtId="0" fontId="11" fillId="4" borderId="7" xfId="7" applyNumberFormat="1" applyFont="1" applyFill="1" applyBorder="1" applyAlignment="1">
      <alignment vertical="top" wrapText="1" indent="1"/>
    </xf>
    <xf numFmtId="0" fontId="10" fillId="4" borderId="7" xfId="7" applyNumberFormat="1" applyFont="1" applyFill="1" applyBorder="1" applyAlignment="1">
      <alignment vertical="top" wrapText="1" indent="2"/>
    </xf>
    <xf numFmtId="0" fontId="10" fillId="0" borderId="7" xfId="7" applyNumberFormat="1" applyFont="1" applyBorder="1" applyAlignment="1">
      <alignment vertical="top" wrapText="1" indent="3"/>
    </xf>
    <xf numFmtId="0" fontId="10" fillId="0" borderId="7" xfId="7" applyNumberFormat="1" applyFont="1" applyBorder="1" applyAlignment="1">
      <alignment vertical="top" wrapText="1" indent="4"/>
    </xf>
    <xf numFmtId="0" fontId="9" fillId="3" borderId="4" xfId="7" applyNumberFormat="1" applyFont="1" applyFill="1" applyBorder="1" applyAlignment="1">
      <alignment vertical="top"/>
    </xf>
    <xf numFmtId="0" fontId="13" fillId="3" borderId="14" xfId="7" applyNumberFormat="1" applyFont="1" applyFill="1" applyBorder="1" applyAlignment="1">
      <alignment vertical="top" wrapText="1"/>
    </xf>
    <xf numFmtId="0" fontId="13" fillId="3" borderId="13" xfId="7" applyNumberFormat="1" applyFont="1" applyFill="1" applyBorder="1" applyAlignment="1">
      <alignment vertical="top" wrapText="1"/>
    </xf>
    <xf numFmtId="0" fontId="13" fillId="3" borderId="10" xfId="7" applyNumberFormat="1" applyFont="1" applyFill="1" applyBorder="1" applyAlignment="1">
      <alignment vertical="top" wrapText="1"/>
    </xf>
    <xf numFmtId="0" fontId="15" fillId="0" borderId="0" xfId="7" applyNumberFormat="1" applyFont="1" applyAlignment="1">
      <alignment wrapText="1"/>
    </xf>
    <xf numFmtId="0" fontId="14" fillId="0" borderId="0" xfId="7" applyNumberFormat="1" applyFont="1" applyAlignment="1">
      <alignment wrapText="1"/>
    </xf>
    <xf numFmtId="0" fontId="6" fillId="0" borderId="0" xfId="7" applyNumberFormat="1" applyAlignment="1">
      <alignment vertical="top" wrapText="1"/>
    </xf>
    <xf numFmtId="0" fontId="13" fillId="3" borderId="4" xfId="7" applyNumberFormat="1" applyFont="1" applyFill="1" applyBorder="1" applyAlignment="1">
      <alignment vertical="top" wrapText="1"/>
    </xf>
    <xf numFmtId="0" fontId="13" fillId="3" borderId="12" xfId="7" applyNumberFormat="1" applyFont="1" applyFill="1" applyBorder="1" applyAlignment="1">
      <alignment vertical="top" wrapText="1"/>
    </xf>
    <xf numFmtId="0" fontId="13" fillId="3" borderId="11" xfId="7" applyNumberFormat="1" applyFont="1" applyFill="1" applyBorder="1" applyAlignment="1">
      <alignment vertical="top" wrapText="1"/>
    </xf>
    <xf numFmtId="0" fontId="13" fillId="3" borderId="9" xfId="7" applyNumberFormat="1" applyFont="1" applyFill="1" applyBorder="1" applyAlignment="1">
      <alignment vertical="top" wrapText="1"/>
    </xf>
    <xf numFmtId="0" fontId="13" fillId="3" borderId="8" xfId="7" applyNumberFormat="1" applyFont="1" applyFill="1" applyBorder="1" applyAlignment="1">
      <alignment vertical="top" wrapText="1"/>
    </xf>
    <xf numFmtId="0" fontId="13" fillId="5" borderId="7" xfId="7" applyNumberFormat="1" applyFont="1" applyFill="1" applyBorder="1" applyAlignment="1">
      <alignment vertical="top" wrapText="1"/>
    </xf>
    <xf numFmtId="0" fontId="15" fillId="0" borderId="0" xfId="9" applyFont="1" applyAlignment="1">
      <alignment horizontal="left" wrapText="1"/>
    </xf>
    <xf numFmtId="0" fontId="14" fillId="0" borderId="0" xfId="9" applyFont="1" applyAlignment="1">
      <alignment horizontal="left" wrapText="1"/>
    </xf>
    <xf numFmtId="0" fontId="6" fillId="0" borderId="0" xfId="9" applyFont="1" applyAlignment="1">
      <alignment horizontal="left" vertical="top" wrapText="1"/>
    </xf>
    <xf numFmtId="0" fontId="17" fillId="8" borderId="15" xfId="9" applyFont="1" applyFill="1" applyBorder="1" applyAlignment="1">
      <alignment horizontal="left" vertical="top" wrapText="1"/>
    </xf>
    <xf numFmtId="0" fontId="10" fillId="0" borderId="20" xfId="9" applyFont="1" applyBorder="1" applyAlignment="1">
      <alignment horizontal="left" vertical="top" wrapText="1" indent="2"/>
    </xf>
    <xf numFmtId="4" fontId="10" fillId="0" borderId="20" xfId="9" applyNumberFormat="1" applyFont="1" applyBorder="1" applyAlignment="1">
      <alignment horizontal="right" vertical="top" wrapText="1"/>
    </xf>
    <xf numFmtId="0" fontId="18" fillId="10" borderId="20" xfId="9" applyFont="1" applyFill="1" applyBorder="1" applyAlignment="1">
      <alignment horizontal="left" vertical="top" wrapText="1" indent="1"/>
    </xf>
    <xf numFmtId="4" fontId="18" fillId="10" borderId="20" xfId="9" applyNumberFormat="1" applyFont="1" applyFill="1" applyBorder="1" applyAlignment="1">
      <alignment horizontal="right" vertical="top" wrapText="1"/>
    </xf>
    <xf numFmtId="0" fontId="17" fillId="8" borderId="16" xfId="9" applyFont="1" applyFill="1" applyBorder="1" applyAlignment="1">
      <alignment horizontal="left" vertical="top" wrapText="1"/>
    </xf>
    <xf numFmtId="0" fontId="17" fillId="8" borderId="18" xfId="9" applyFont="1" applyFill="1" applyBorder="1" applyAlignment="1">
      <alignment horizontal="left" vertical="top" wrapText="1"/>
    </xf>
    <xf numFmtId="0" fontId="17" fillId="8" borderId="19" xfId="9" applyFont="1" applyFill="1" applyBorder="1" applyAlignment="1">
      <alignment horizontal="left" vertical="top" wrapText="1"/>
    </xf>
    <xf numFmtId="1" fontId="17" fillId="9" borderId="20" xfId="9" applyNumberFormat="1" applyFont="1" applyFill="1" applyBorder="1" applyAlignment="1">
      <alignment horizontal="left" vertical="top" wrapText="1"/>
    </xf>
    <xf numFmtId="4" fontId="17" fillId="9" borderId="20" xfId="9" applyNumberFormat="1" applyFont="1" applyFill="1" applyBorder="1" applyAlignment="1">
      <alignment horizontal="right" vertical="top" wrapText="1"/>
    </xf>
    <xf numFmtId="0" fontId="17" fillId="8" borderId="17" xfId="9" applyFont="1" applyFill="1" applyBorder="1" applyAlignment="1">
      <alignment horizontal="left" vertical="top" wrapText="1"/>
    </xf>
    <xf numFmtId="2" fontId="10" fillId="0" borderId="20" xfId="9" applyNumberFormat="1" applyFont="1" applyBorder="1" applyAlignment="1">
      <alignment horizontal="right" vertical="top" wrapText="1"/>
    </xf>
    <xf numFmtId="2" fontId="18" fillId="10" borderId="20" xfId="9" applyNumberFormat="1" applyFont="1" applyFill="1" applyBorder="1" applyAlignment="1">
      <alignment horizontal="right" vertical="top" wrapText="1"/>
    </xf>
    <xf numFmtId="0" fontId="20" fillId="8" borderId="15" xfId="9" applyFont="1" applyFill="1" applyBorder="1" applyAlignment="1">
      <alignment horizontal="left" vertical="top"/>
    </xf>
    <xf numFmtId="4" fontId="20" fillId="8" borderId="15" xfId="9" applyNumberFormat="1" applyFont="1" applyFill="1" applyBorder="1" applyAlignment="1">
      <alignment horizontal="right" vertical="top" wrapText="1"/>
    </xf>
    <xf numFmtId="0" fontId="21" fillId="11" borderId="25" xfId="0" applyFont="1" applyFill="1" applyBorder="1" applyAlignment="1">
      <alignment horizontal="center" vertical="center" wrapText="1"/>
    </xf>
    <xf numFmtId="0" fontId="21" fillId="11" borderId="29" xfId="0" applyFont="1" applyFill="1" applyBorder="1" applyAlignment="1">
      <alignment horizontal="center" vertical="center" wrapText="1"/>
    </xf>
    <xf numFmtId="0" fontId="21" fillId="11" borderId="25" xfId="0" applyFont="1" applyFill="1" applyBorder="1" applyAlignment="1">
      <alignment horizontal="left" vertical="center" wrapText="1" indent="2"/>
    </xf>
    <xf numFmtId="0" fontId="21" fillId="11" borderId="29" xfId="0" applyFont="1" applyFill="1" applyBorder="1" applyAlignment="1">
      <alignment horizontal="left" vertical="center" wrapText="1" indent="2"/>
    </xf>
    <xf numFmtId="0" fontId="21" fillId="11" borderId="25" xfId="0" applyFont="1" applyFill="1" applyBorder="1" applyAlignment="1">
      <alignment horizontal="left" vertical="center" wrapText="1" indent="1"/>
    </xf>
    <xf numFmtId="0" fontId="21" fillId="11" borderId="29" xfId="0" applyFont="1" applyFill="1" applyBorder="1" applyAlignment="1">
      <alignment horizontal="left" vertical="center" wrapText="1" indent="1"/>
    </xf>
    <xf numFmtId="0" fontId="35" fillId="0" borderId="0" xfId="10" applyFont="1" applyFill="1" applyBorder="1" applyAlignment="1">
      <alignment horizontal="center" vertical="center"/>
    </xf>
    <xf numFmtId="166" fontId="29" fillId="0" borderId="0" xfId="10" applyNumberFormat="1" applyFont="1" applyBorder="1" applyAlignment="1">
      <alignment horizontal="center" vertical="center" wrapText="1"/>
    </xf>
    <xf numFmtId="166" fontId="29" fillId="0" borderId="0" xfId="10" applyNumberFormat="1" applyFont="1" applyBorder="1" applyAlignment="1">
      <alignment horizontal="center"/>
    </xf>
    <xf numFmtId="43" fontId="0" fillId="0" borderId="0" xfId="1" applyFont="1"/>
  </cellXfs>
  <cellStyles count="18">
    <cellStyle name="Обычный" xfId="0" builtinId="0"/>
    <cellStyle name="Обычный 10" xfId="6"/>
    <cellStyle name="Обычный 2" xfId="7"/>
    <cellStyle name="Обычный 3" xfId="8"/>
    <cellStyle name="Обычный 3 2" xfId="14"/>
    <cellStyle name="Обычный 4" xfId="9"/>
    <cellStyle name="Обычный 4 2" xfId="10"/>
    <cellStyle name="Обычный 5" xfId="3"/>
    <cellStyle name="Обычный 6" xfId="12"/>
    <cellStyle name="Обычный 7" xfId="16"/>
    <cellStyle name="Обычный 7 2" xfId="2"/>
    <cellStyle name="Обычный 8" xfId="17"/>
    <cellStyle name="Обычный 9" xfId="5"/>
    <cellStyle name="Процентный 2" xfId="15"/>
    <cellStyle name="Финансовый" xfId="1" builtinId="3"/>
    <cellStyle name="Финансовый 2" xfId="4"/>
    <cellStyle name="Финансовый 3" xfId="13"/>
    <cellStyle name="Финансовый 4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4"/>
  <sheetViews>
    <sheetView workbookViewId="0">
      <selection activeCell="B9" sqref="B9"/>
    </sheetView>
  </sheetViews>
  <sheetFormatPr defaultRowHeight="15" x14ac:dyDescent="0.25"/>
  <cols>
    <col min="1" max="1" width="38.42578125" customWidth="1"/>
    <col min="2" max="2" width="24" style="219" customWidth="1"/>
  </cols>
  <sheetData>
    <row r="1" spans="1:2" x14ac:dyDescent="0.25">
      <c r="B1" s="219" t="s">
        <v>148</v>
      </c>
    </row>
    <row r="2" spans="1:2" x14ac:dyDescent="0.25">
      <c r="A2" t="s">
        <v>156</v>
      </c>
      <c r="B2" s="219">
        <v>192498.12000000002</v>
      </c>
    </row>
    <row r="3" spans="1:2" x14ac:dyDescent="0.25">
      <c r="A3" t="s">
        <v>157</v>
      </c>
      <c r="B3" s="219">
        <v>168094.43999999997</v>
      </c>
    </row>
    <row r="4" spans="1:2" x14ac:dyDescent="0.25">
      <c r="A4" t="s">
        <v>158</v>
      </c>
      <c r="B4" s="219">
        <v>499335.24000000005</v>
      </c>
    </row>
    <row r="5" spans="1:2" x14ac:dyDescent="0.25">
      <c r="A5" t="s">
        <v>159</v>
      </c>
      <c r="B5" s="219">
        <v>177324.48000000007</v>
      </c>
    </row>
    <row r="6" spans="1:2" x14ac:dyDescent="0.25">
      <c r="A6" t="s">
        <v>160</v>
      </c>
      <c r="B6" s="219">
        <v>457178.39000000007</v>
      </c>
    </row>
    <row r="7" spans="1:2" x14ac:dyDescent="0.25">
      <c r="A7" t="s">
        <v>161</v>
      </c>
      <c r="B7" s="219">
        <v>196500.72</v>
      </c>
    </row>
    <row r="8" spans="1:2" x14ac:dyDescent="0.25">
      <c r="A8" t="s">
        <v>162</v>
      </c>
      <c r="B8" s="219">
        <v>243298.23999999993</v>
      </c>
    </row>
    <row r="9" spans="1:2" x14ac:dyDescent="0.25">
      <c r="A9" t="s">
        <v>163</v>
      </c>
      <c r="B9" s="219">
        <v>391505.14999999997</v>
      </c>
    </row>
    <row r="10" spans="1:2" x14ac:dyDescent="0.25">
      <c r="A10" t="s">
        <v>164</v>
      </c>
      <c r="B10" s="219">
        <v>460316.54999999993</v>
      </c>
    </row>
    <row r="11" spans="1:2" x14ac:dyDescent="0.25">
      <c r="A11" t="s">
        <v>165</v>
      </c>
      <c r="B11" s="219">
        <v>184294.20000000004</v>
      </c>
    </row>
    <row r="12" spans="1:2" x14ac:dyDescent="0.25">
      <c r="A12" t="s">
        <v>166</v>
      </c>
      <c r="B12" s="219">
        <v>1040590.4700000001</v>
      </c>
    </row>
    <row r="13" spans="1:2" x14ac:dyDescent="0.25">
      <c r="A13" t="s">
        <v>167</v>
      </c>
      <c r="B13" s="219">
        <v>1074562.4899999998</v>
      </c>
    </row>
    <row r="14" spans="1:2" x14ac:dyDescent="0.25">
      <c r="A14" t="s">
        <v>168</v>
      </c>
      <c r="B14" s="219">
        <v>1094005.7</v>
      </c>
    </row>
    <row r="15" spans="1:2" x14ac:dyDescent="0.25">
      <c r="A15" t="s">
        <v>169</v>
      </c>
      <c r="B15" s="219">
        <v>0</v>
      </c>
    </row>
    <row r="16" spans="1:2" x14ac:dyDescent="0.25">
      <c r="A16" t="s">
        <v>170</v>
      </c>
      <c r="B16" s="219">
        <v>-658604.28</v>
      </c>
    </row>
    <row r="17" spans="1:2" x14ac:dyDescent="0.25">
      <c r="A17" t="s">
        <v>171</v>
      </c>
      <c r="B17" s="219">
        <v>-1224952.49</v>
      </c>
    </row>
    <row r="18" spans="1:2" x14ac:dyDescent="0.25">
      <c r="A18" t="s">
        <v>172</v>
      </c>
      <c r="B18" s="219">
        <v>0</v>
      </c>
    </row>
    <row r="19" spans="1:2" x14ac:dyDescent="0.25">
      <c r="A19" t="s">
        <v>173</v>
      </c>
      <c r="B19" s="219">
        <v>184676.78</v>
      </c>
    </row>
    <row r="20" spans="1:2" x14ac:dyDescent="0.25">
      <c r="A20" t="s">
        <v>174</v>
      </c>
      <c r="B20" s="219">
        <v>202786.68000000005</v>
      </c>
    </row>
    <row r="21" spans="1:2" x14ac:dyDescent="0.25">
      <c r="A21" t="s">
        <v>175</v>
      </c>
      <c r="B21" s="219">
        <v>0</v>
      </c>
    </row>
    <row r="22" spans="1:2" x14ac:dyDescent="0.25">
      <c r="A22" t="s">
        <v>176</v>
      </c>
      <c r="B22" s="219">
        <v>232271.03999999992</v>
      </c>
    </row>
    <row r="23" spans="1:2" x14ac:dyDescent="0.25">
      <c r="A23" t="s">
        <v>177</v>
      </c>
      <c r="B23" s="219">
        <v>233934.84000000005</v>
      </c>
    </row>
    <row r="24" spans="1:2" x14ac:dyDescent="0.25">
      <c r="A24" t="s">
        <v>178</v>
      </c>
      <c r="B24" s="219">
        <v>196942.83</v>
      </c>
    </row>
    <row r="25" spans="1:2" x14ac:dyDescent="0.25">
      <c r="A25" t="s">
        <v>179</v>
      </c>
      <c r="B25" s="219">
        <v>211401.59999999995</v>
      </c>
    </row>
    <row r="26" spans="1:2" x14ac:dyDescent="0.25">
      <c r="A26" t="s">
        <v>180</v>
      </c>
      <c r="B26" s="219">
        <v>369618.84</v>
      </c>
    </row>
    <row r="27" spans="1:2" x14ac:dyDescent="0.25">
      <c r="A27" t="s">
        <v>181</v>
      </c>
      <c r="B27" s="219">
        <v>61162.079999999987</v>
      </c>
    </row>
    <row r="28" spans="1:2" x14ac:dyDescent="0.25">
      <c r="A28" t="s">
        <v>182</v>
      </c>
      <c r="B28" s="219">
        <v>43869.960000000014</v>
      </c>
    </row>
    <row r="29" spans="1:2" x14ac:dyDescent="0.25">
      <c r="A29" t="s">
        <v>183</v>
      </c>
      <c r="B29" s="219">
        <v>36549.589999999997</v>
      </c>
    </row>
    <row r="30" spans="1:2" x14ac:dyDescent="0.25">
      <c r="A30" t="s">
        <v>184</v>
      </c>
      <c r="B30" s="219">
        <v>3785.3299999999981</v>
      </c>
    </row>
    <row r="31" spans="1:2" x14ac:dyDescent="0.25">
      <c r="A31" t="s">
        <v>185</v>
      </c>
      <c r="B31" s="219">
        <v>14207.2</v>
      </c>
    </row>
    <row r="32" spans="1:2" x14ac:dyDescent="0.25">
      <c r="A32" t="s">
        <v>186</v>
      </c>
      <c r="B32" s="219">
        <v>4753075.5799999991</v>
      </c>
    </row>
    <row r="33" spans="1:2" x14ac:dyDescent="0.25">
      <c r="A33" t="s">
        <v>187</v>
      </c>
      <c r="B33" s="219">
        <v>4327181.17</v>
      </c>
    </row>
    <row r="34" spans="1:2" x14ac:dyDescent="0.25">
      <c r="A34" t="s">
        <v>188</v>
      </c>
      <c r="B34" s="219">
        <v>1739444.45</v>
      </c>
    </row>
    <row r="35" spans="1:2" x14ac:dyDescent="0.25">
      <c r="A35" t="s">
        <v>189</v>
      </c>
      <c r="B35" s="219">
        <v>3669391.379999999</v>
      </c>
    </row>
    <row r="36" spans="1:2" x14ac:dyDescent="0.25">
      <c r="A36" t="s">
        <v>190</v>
      </c>
      <c r="B36" s="219">
        <v>4562441.9299999988</v>
      </c>
    </row>
    <row r="37" spans="1:2" x14ac:dyDescent="0.25">
      <c r="A37" t="s">
        <v>191</v>
      </c>
      <c r="B37" s="219">
        <v>998756.85999999975</v>
      </c>
    </row>
    <row r="38" spans="1:2" x14ac:dyDescent="0.25">
      <c r="A38" t="s">
        <v>192</v>
      </c>
      <c r="B38" s="219">
        <v>470840.17999999988</v>
      </c>
    </row>
    <row r="39" spans="1:2" x14ac:dyDescent="0.25">
      <c r="A39" t="s">
        <v>193</v>
      </c>
      <c r="B39" s="219">
        <v>3650279.5300000003</v>
      </c>
    </row>
    <row r="40" spans="1:2" x14ac:dyDescent="0.25">
      <c r="A40" t="s">
        <v>194</v>
      </c>
      <c r="B40" s="219">
        <v>758075.72</v>
      </c>
    </row>
    <row r="41" spans="1:2" x14ac:dyDescent="0.25">
      <c r="A41" t="s">
        <v>195</v>
      </c>
      <c r="B41" s="219">
        <v>184385.15999999995</v>
      </c>
    </row>
    <row r="42" spans="1:2" x14ac:dyDescent="0.25">
      <c r="A42" t="s">
        <v>196</v>
      </c>
      <c r="B42" s="219">
        <v>1892061.6999999995</v>
      </c>
    </row>
    <row r="43" spans="1:2" x14ac:dyDescent="0.25">
      <c r="A43" t="s">
        <v>197</v>
      </c>
      <c r="B43" s="219">
        <v>0</v>
      </c>
    </row>
    <row r="44" spans="1:2" x14ac:dyDescent="0.25">
      <c r="A44" t="s">
        <v>198</v>
      </c>
      <c r="B44" s="219">
        <v>83314.680000000008</v>
      </c>
    </row>
    <row r="45" spans="1:2" x14ac:dyDescent="0.25">
      <c r="A45" t="s">
        <v>199</v>
      </c>
      <c r="B45" s="219">
        <v>83541.84</v>
      </c>
    </row>
    <row r="46" spans="1:2" x14ac:dyDescent="0.25">
      <c r="A46" t="s">
        <v>200</v>
      </c>
      <c r="B46" s="219">
        <v>0</v>
      </c>
    </row>
    <row r="47" spans="1:2" x14ac:dyDescent="0.25">
      <c r="A47" t="s">
        <v>201</v>
      </c>
      <c r="B47" s="219">
        <v>5053026.7299999986</v>
      </c>
    </row>
    <row r="48" spans="1:2" x14ac:dyDescent="0.25">
      <c r="A48" t="s">
        <v>202</v>
      </c>
      <c r="B48" s="219">
        <v>0</v>
      </c>
    </row>
    <row r="49" spans="1:2" x14ac:dyDescent="0.25">
      <c r="A49" t="s">
        <v>203</v>
      </c>
      <c r="B49" s="219">
        <v>0</v>
      </c>
    </row>
    <row r="50" spans="1:2" x14ac:dyDescent="0.25">
      <c r="A50" t="s">
        <v>204</v>
      </c>
      <c r="B50" s="219">
        <v>42779.879999999983</v>
      </c>
    </row>
    <row r="51" spans="1:2" x14ac:dyDescent="0.25">
      <c r="A51" t="s">
        <v>205</v>
      </c>
      <c r="B51" s="219">
        <v>5011586.42</v>
      </c>
    </row>
    <row r="52" spans="1:2" x14ac:dyDescent="0.25">
      <c r="A52" t="s">
        <v>206</v>
      </c>
      <c r="B52" s="219">
        <v>1667664.8300000005</v>
      </c>
    </row>
    <row r="53" spans="1:2" x14ac:dyDescent="0.25">
      <c r="A53" t="s">
        <v>207</v>
      </c>
      <c r="B53" s="219">
        <v>1732449.89</v>
      </c>
    </row>
    <row r="54" spans="1:2" x14ac:dyDescent="0.25">
      <c r="A54" t="s">
        <v>208</v>
      </c>
      <c r="B54" s="219">
        <v>56.57</v>
      </c>
    </row>
    <row r="55" spans="1:2" x14ac:dyDescent="0.25">
      <c r="A55" t="s">
        <v>209</v>
      </c>
      <c r="B55" s="219">
        <v>0</v>
      </c>
    </row>
    <row r="56" spans="1:2" x14ac:dyDescent="0.25">
      <c r="A56" t="s">
        <v>210</v>
      </c>
      <c r="B56" s="219">
        <v>5279232.49</v>
      </c>
    </row>
    <row r="57" spans="1:2" x14ac:dyDescent="0.25">
      <c r="A57" t="s">
        <v>211</v>
      </c>
      <c r="B57" s="219">
        <v>9744609.6600000001</v>
      </c>
    </row>
    <row r="58" spans="1:2" x14ac:dyDescent="0.25">
      <c r="A58" t="s">
        <v>212</v>
      </c>
      <c r="B58" s="219">
        <v>233247.59999999995</v>
      </c>
    </row>
    <row r="59" spans="1:2" x14ac:dyDescent="0.25">
      <c r="A59" t="s">
        <v>213</v>
      </c>
      <c r="B59" s="219">
        <v>5187283.08</v>
      </c>
    </row>
    <row r="60" spans="1:2" x14ac:dyDescent="0.25">
      <c r="A60" t="s">
        <v>214</v>
      </c>
      <c r="B60" s="219">
        <v>5179511.2299999986</v>
      </c>
    </row>
    <row r="61" spans="1:2" x14ac:dyDescent="0.25">
      <c r="A61" t="s">
        <v>215</v>
      </c>
      <c r="B61" s="219">
        <v>10503.240000000003</v>
      </c>
    </row>
    <row r="62" spans="1:2" x14ac:dyDescent="0.25">
      <c r="A62" t="s">
        <v>216</v>
      </c>
      <c r="B62" s="219">
        <v>0</v>
      </c>
    </row>
    <row r="63" spans="1:2" x14ac:dyDescent="0.25">
      <c r="A63" t="s">
        <v>217</v>
      </c>
      <c r="B63" s="219">
        <v>69412.319999999992</v>
      </c>
    </row>
    <row r="64" spans="1:2" x14ac:dyDescent="0.25">
      <c r="A64" t="s">
        <v>218</v>
      </c>
      <c r="B64" s="219">
        <v>69747.360000000001</v>
      </c>
    </row>
    <row r="65" spans="1:2" x14ac:dyDescent="0.25">
      <c r="A65" t="s">
        <v>219</v>
      </c>
      <c r="B65" s="219">
        <v>250396.38</v>
      </c>
    </row>
    <row r="66" spans="1:2" x14ac:dyDescent="0.25">
      <c r="A66" t="s">
        <v>220</v>
      </c>
      <c r="B66" s="219">
        <v>269809.86</v>
      </c>
    </row>
    <row r="67" spans="1:2" x14ac:dyDescent="0.25">
      <c r="A67" t="s">
        <v>221</v>
      </c>
      <c r="B67" s="219">
        <v>420538.56</v>
      </c>
    </row>
    <row r="68" spans="1:2" x14ac:dyDescent="0.25">
      <c r="A68" t="s">
        <v>222</v>
      </c>
      <c r="B68" s="219">
        <v>160044</v>
      </c>
    </row>
    <row r="69" spans="1:2" x14ac:dyDescent="0.25">
      <c r="A69" t="s">
        <v>223</v>
      </c>
      <c r="B69" s="219">
        <v>404074.44</v>
      </c>
    </row>
    <row r="70" spans="1:2" x14ac:dyDescent="0.25">
      <c r="A70" t="s">
        <v>224</v>
      </c>
      <c r="B70" s="219">
        <v>137130.72</v>
      </c>
    </row>
    <row r="71" spans="1:2" x14ac:dyDescent="0.25">
      <c r="A71" t="s">
        <v>225</v>
      </c>
      <c r="B71" s="219">
        <v>150712.19000000003</v>
      </c>
    </row>
    <row r="72" spans="1:2" x14ac:dyDescent="0.25">
      <c r="A72" t="s">
        <v>226</v>
      </c>
      <c r="B72" s="219">
        <v>222512.40000000005</v>
      </c>
    </row>
    <row r="73" spans="1:2" x14ac:dyDescent="0.25">
      <c r="A73" t="s">
        <v>227</v>
      </c>
      <c r="B73" s="219">
        <v>267877.2</v>
      </c>
    </row>
    <row r="74" spans="1:2" x14ac:dyDescent="0.25">
      <c r="A74" t="s">
        <v>228</v>
      </c>
      <c r="B74" s="219">
        <v>0</v>
      </c>
    </row>
    <row r="75" spans="1:2" x14ac:dyDescent="0.25">
      <c r="A75" t="s">
        <v>229</v>
      </c>
      <c r="B75" s="219">
        <v>4711428</v>
      </c>
    </row>
    <row r="76" spans="1:2" x14ac:dyDescent="0.25">
      <c r="A76" t="s">
        <v>230</v>
      </c>
      <c r="B76" s="219">
        <v>2407977.4099999992</v>
      </c>
    </row>
    <row r="77" spans="1:2" x14ac:dyDescent="0.25">
      <c r="A77" t="s">
        <v>231</v>
      </c>
      <c r="B77" s="219">
        <v>0</v>
      </c>
    </row>
    <row r="78" spans="1:2" x14ac:dyDescent="0.25">
      <c r="A78" t="s">
        <v>232</v>
      </c>
      <c r="B78" s="219">
        <v>0</v>
      </c>
    </row>
    <row r="79" spans="1:2" x14ac:dyDescent="0.25">
      <c r="A79" t="s">
        <v>233</v>
      </c>
      <c r="B79" s="219">
        <v>5604963.1900000004</v>
      </c>
    </row>
    <row r="80" spans="1:2" x14ac:dyDescent="0.25">
      <c r="A80" t="s">
        <v>234</v>
      </c>
      <c r="B80" s="219">
        <v>-22657.200000000001</v>
      </c>
    </row>
    <row r="81" spans="1:2" x14ac:dyDescent="0.25">
      <c r="A81" t="s">
        <v>235</v>
      </c>
      <c r="B81" s="219">
        <v>0</v>
      </c>
    </row>
    <row r="82" spans="1:2" x14ac:dyDescent="0.25">
      <c r="A82" t="s">
        <v>236</v>
      </c>
      <c r="B82" s="219">
        <v>0</v>
      </c>
    </row>
    <row r="83" spans="1:2" x14ac:dyDescent="0.25">
      <c r="A83" t="s">
        <v>237</v>
      </c>
      <c r="B83" s="219">
        <v>20953.460000000003</v>
      </c>
    </row>
    <row r="84" spans="1:2" x14ac:dyDescent="0.25">
      <c r="A84" t="s">
        <v>238</v>
      </c>
      <c r="B84" s="219">
        <v>6363.81</v>
      </c>
    </row>
    <row r="85" spans="1:2" x14ac:dyDescent="0.25">
      <c r="A85" t="s">
        <v>239</v>
      </c>
      <c r="B85" s="219">
        <v>27686.559999999994</v>
      </c>
    </row>
    <row r="86" spans="1:2" x14ac:dyDescent="0.25">
      <c r="A86" t="s">
        <v>240</v>
      </c>
      <c r="B86" s="219">
        <v>18349.210000000003</v>
      </c>
    </row>
    <row r="87" spans="1:2" x14ac:dyDescent="0.25">
      <c r="A87" t="s">
        <v>241</v>
      </c>
      <c r="B87" s="219">
        <v>0</v>
      </c>
    </row>
    <row r="88" spans="1:2" x14ac:dyDescent="0.25">
      <c r="A88" t="s">
        <v>242</v>
      </c>
      <c r="B88" s="219">
        <v>0</v>
      </c>
    </row>
    <row r="89" spans="1:2" x14ac:dyDescent="0.25">
      <c r="A89" t="s">
        <v>19</v>
      </c>
      <c r="B89" s="219">
        <v>3034913.6500000004</v>
      </c>
    </row>
    <row r="90" spans="1:2" x14ac:dyDescent="0.25">
      <c r="A90" t="s">
        <v>20</v>
      </c>
      <c r="B90" s="219">
        <v>3430584.7499999995</v>
      </c>
    </row>
    <row r="91" spans="1:2" x14ac:dyDescent="0.25">
      <c r="A91" t="s">
        <v>21</v>
      </c>
      <c r="B91" s="219">
        <v>3241747.16</v>
      </c>
    </row>
    <row r="92" spans="1:2" x14ac:dyDescent="0.25">
      <c r="A92" t="s">
        <v>22</v>
      </c>
      <c r="B92" s="219">
        <v>2548405.0899999994</v>
      </c>
    </row>
    <row r="93" spans="1:2" x14ac:dyDescent="0.25">
      <c r="A93" t="s">
        <v>23</v>
      </c>
      <c r="B93" s="219">
        <v>1470709.6799999997</v>
      </c>
    </row>
    <row r="94" spans="1:2" x14ac:dyDescent="0.25">
      <c r="A94" t="s">
        <v>24</v>
      </c>
      <c r="B94" s="219">
        <v>2358857.58</v>
      </c>
    </row>
    <row r="95" spans="1:2" x14ac:dyDescent="0.25">
      <c r="A95" t="s">
        <v>25</v>
      </c>
      <c r="B95" s="219">
        <v>6176501.1599999992</v>
      </c>
    </row>
    <row r="96" spans="1:2" x14ac:dyDescent="0.25">
      <c r="A96" t="s">
        <v>26</v>
      </c>
      <c r="B96" s="219">
        <v>1856066.81</v>
      </c>
    </row>
    <row r="97" spans="1:2" x14ac:dyDescent="0.25">
      <c r="A97" t="s">
        <v>27</v>
      </c>
      <c r="B97" s="219">
        <v>3748341.2100000004</v>
      </c>
    </row>
    <row r="98" spans="1:2" x14ac:dyDescent="0.25">
      <c r="A98" t="s">
        <v>28</v>
      </c>
      <c r="B98" s="219">
        <v>2528034.1800000002</v>
      </c>
    </row>
    <row r="99" spans="1:2" x14ac:dyDescent="0.25">
      <c r="A99" t="s">
        <v>29</v>
      </c>
      <c r="B99" s="219">
        <v>2522588.54</v>
      </c>
    </row>
    <row r="100" spans="1:2" x14ac:dyDescent="0.25">
      <c r="A100" t="s">
        <v>30</v>
      </c>
      <c r="B100" s="219">
        <v>2513026.8000000003</v>
      </c>
    </row>
    <row r="101" spans="1:2" x14ac:dyDescent="0.25">
      <c r="A101" t="s">
        <v>243</v>
      </c>
      <c r="B101" s="219">
        <v>2044121.5199999998</v>
      </c>
    </row>
    <row r="102" spans="1:2" x14ac:dyDescent="0.25">
      <c r="A102" t="s">
        <v>244</v>
      </c>
      <c r="B102" s="219">
        <v>0</v>
      </c>
    </row>
    <row r="103" spans="1:2" x14ac:dyDescent="0.25">
      <c r="A103" t="s">
        <v>245</v>
      </c>
      <c r="B103" s="219">
        <v>0</v>
      </c>
    </row>
    <row r="104" spans="1:2" x14ac:dyDescent="0.25">
      <c r="A104" t="s">
        <v>246</v>
      </c>
      <c r="B104" s="219">
        <v>0</v>
      </c>
    </row>
    <row r="105" spans="1:2" x14ac:dyDescent="0.25">
      <c r="A105" t="s">
        <v>247</v>
      </c>
      <c r="B105" s="219">
        <v>0</v>
      </c>
    </row>
    <row r="106" spans="1:2" x14ac:dyDescent="0.25">
      <c r="A106" t="s">
        <v>248</v>
      </c>
      <c r="B106" s="219">
        <v>0</v>
      </c>
    </row>
    <row r="107" spans="1:2" x14ac:dyDescent="0.25">
      <c r="A107" t="s">
        <v>249</v>
      </c>
      <c r="B107" s="219">
        <v>0</v>
      </c>
    </row>
    <row r="108" spans="1:2" x14ac:dyDescent="0.25">
      <c r="A108" t="s">
        <v>250</v>
      </c>
      <c r="B108" s="219">
        <v>0</v>
      </c>
    </row>
    <row r="109" spans="1:2" x14ac:dyDescent="0.25">
      <c r="A109" t="s">
        <v>251</v>
      </c>
      <c r="B109" s="219">
        <v>0</v>
      </c>
    </row>
    <row r="110" spans="1:2" x14ac:dyDescent="0.25">
      <c r="A110" t="s">
        <v>252</v>
      </c>
      <c r="B110" s="219">
        <v>0</v>
      </c>
    </row>
    <row r="111" spans="1:2" x14ac:dyDescent="0.25">
      <c r="A111" t="s">
        <v>253</v>
      </c>
      <c r="B111" s="219">
        <v>0</v>
      </c>
    </row>
    <row r="112" spans="1:2" x14ac:dyDescent="0.25">
      <c r="A112" t="s">
        <v>254</v>
      </c>
      <c r="B112" s="219">
        <v>0</v>
      </c>
    </row>
    <row r="113" spans="1:2" x14ac:dyDescent="0.25">
      <c r="A113" t="s">
        <v>255</v>
      </c>
      <c r="B113" s="219">
        <v>0</v>
      </c>
    </row>
    <row r="114" spans="1:2" x14ac:dyDescent="0.25">
      <c r="A114" t="s">
        <v>256</v>
      </c>
      <c r="B114" s="219">
        <v>0</v>
      </c>
    </row>
    <row r="115" spans="1:2" x14ac:dyDescent="0.25">
      <c r="A115" t="s">
        <v>257</v>
      </c>
      <c r="B115" s="219">
        <v>0</v>
      </c>
    </row>
    <row r="116" spans="1:2" x14ac:dyDescent="0.25">
      <c r="A116" t="s">
        <v>258</v>
      </c>
      <c r="B116" s="219">
        <v>0</v>
      </c>
    </row>
    <row r="117" spans="1:2" x14ac:dyDescent="0.25">
      <c r="A117" t="s">
        <v>259</v>
      </c>
      <c r="B117" s="219">
        <v>0</v>
      </c>
    </row>
    <row r="118" spans="1:2" x14ac:dyDescent="0.25">
      <c r="A118" t="s">
        <v>260</v>
      </c>
      <c r="B118" s="219">
        <v>0</v>
      </c>
    </row>
    <row r="119" spans="1:2" x14ac:dyDescent="0.25">
      <c r="A119" t="s">
        <v>261</v>
      </c>
      <c r="B119" s="219">
        <v>0</v>
      </c>
    </row>
    <row r="120" spans="1:2" x14ac:dyDescent="0.25">
      <c r="A120" t="s">
        <v>262</v>
      </c>
      <c r="B120" s="219">
        <v>0</v>
      </c>
    </row>
    <row r="121" spans="1:2" x14ac:dyDescent="0.25">
      <c r="A121" t="s">
        <v>263</v>
      </c>
      <c r="B121" s="219">
        <v>0</v>
      </c>
    </row>
    <row r="122" spans="1:2" x14ac:dyDescent="0.25">
      <c r="A122" t="s">
        <v>264</v>
      </c>
      <c r="B122" s="219">
        <v>0</v>
      </c>
    </row>
    <row r="123" spans="1:2" x14ac:dyDescent="0.25">
      <c r="A123" t="s">
        <v>265</v>
      </c>
      <c r="B123" s="219">
        <v>0</v>
      </c>
    </row>
    <row r="124" spans="1:2" x14ac:dyDescent="0.25">
      <c r="A124" t="s">
        <v>266</v>
      </c>
      <c r="B124" s="219">
        <v>0</v>
      </c>
    </row>
    <row r="125" spans="1:2" x14ac:dyDescent="0.25">
      <c r="A125" t="s">
        <v>267</v>
      </c>
      <c r="B125" s="219">
        <v>27034.320000000003</v>
      </c>
    </row>
    <row r="126" spans="1:2" x14ac:dyDescent="0.25">
      <c r="A126" t="s">
        <v>268</v>
      </c>
      <c r="B126" s="219">
        <v>8136.48</v>
      </c>
    </row>
    <row r="127" spans="1:2" x14ac:dyDescent="0.25">
      <c r="A127" t="s">
        <v>269</v>
      </c>
      <c r="B127" s="219">
        <v>30327.400000000005</v>
      </c>
    </row>
    <row r="128" spans="1:2" x14ac:dyDescent="0.25">
      <c r="A128" t="s">
        <v>270</v>
      </c>
      <c r="B128" s="219">
        <v>0</v>
      </c>
    </row>
    <row r="129" spans="1:2" x14ac:dyDescent="0.25">
      <c r="A129" t="s">
        <v>271</v>
      </c>
      <c r="B129" s="219">
        <v>21795.4</v>
      </c>
    </row>
    <row r="130" spans="1:2" x14ac:dyDescent="0.25">
      <c r="A130" t="s">
        <v>272</v>
      </c>
      <c r="B130" s="219">
        <v>0</v>
      </c>
    </row>
    <row r="131" spans="1:2" x14ac:dyDescent="0.25">
      <c r="A131" t="s">
        <v>273</v>
      </c>
      <c r="B131" s="219">
        <v>12195.37</v>
      </c>
    </row>
    <row r="132" spans="1:2" x14ac:dyDescent="0.25">
      <c r="A132" t="s">
        <v>274</v>
      </c>
      <c r="B132" s="219">
        <v>5816.96</v>
      </c>
    </row>
    <row r="133" spans="1:2" x14ac:dyDescent="0.25">
      <c r="A133" t="s">
        <v>275</v>
      </c>
      <c r="B133" s="219">
        <v>15587.659999999996</v>
      </c>
    </row>
    <row r="134" spans="1:2" x14ac:dyDescent="0.25">
      <c r="A134" t="s">
        <v>31</v>
      </c>
      <c r="B134" s="219">
        <v>2820834.8800000004</v>
      </c>
    </row>
    <row r="135" spans="1:2" x14ac:dyDescent="0.25">
      <c r="A135" t="s">
        <v>32</v>
      </c>
      <c r="B135" s="219">
        <v>2749306.19</v>
      </c>
    </row>
    <row r="136" spans="1:2" x14ac:dyDescent="0.25">
      <c r="A136" t="s">
        <v>33</v>
      </c>
      <c r="B136" s="219">
        <v>1445209.03</v>
      </c>
    </row>
    <row r="137" spans="1:2" x14ac:dyDescent="0.25">
      <c r="A137" t="s">
        <v>34</v>
      </c>
      <c r="B137" s="219">
        <v>2817867.0900000008</v>
      </c>
    </row>
    <row r="138" spans="1:2" x14ac:dyDescent="0.25">
      <c r="A138" t="s">
        <v>35</v>
      </c>
      <c r="B138" s="219">
        <v>2400757.41</v>
      </c>
    </row>
    <row r="139" spans="1:2" x14ac:dyDescent="0.25">
      <c r="A139" t="s">
        <v>36</v>
      </c>
      <c r="B139" s="219">
        <v>2670796.25</v>
      </c>
    </row>
    <row r="140" spans="1:2" x14ac:dyDescent="0.25">
      <c r="A140" t="s">
        <v>37</v>
      </c>
      <c r="B140" s="219">
        <v>940259.88</v>
      </c>
    </row>
    <row r="141" spans="1:2" x14ac:dyDescent="0.25">
      <c r="A141" t="s">
        <v>38</v>
      </c>
      <c r="B141" s="219">
        <v>1080239.26</v>
      </c>
    </row>
    <row r="142" spans="1:2" x14ac:dyDescent="0.25">
      <c r="A142" t="s">
        <v>39</v>
      </c>
      <c r="B142" s="219">
        <v>1401202.4699999997</v>
      </c>
    </row>
    <row r="143" spans="1:2" x14ac:dyDescent="0.25">
      <c r="A143" t="s">
        <v>40</v>
      </c>
      <c r="B143" s="219">
        <v>1384415.6700000002</v>
      </c>
    </row>
    <row r="144" spans="1:2" x14ac:dyDescent="0.25">
      <c r="A144" t="s">
        <v>41</v>
      </c>
      <c r="B144" s="219">
        <v>4637756.0900000008</v>
      </c>
    </row>
    <row r="145" spans="1:2" x14ac:dyDescent="0.25">
      <c r="A145" t="s">
        <v>42</v>
      </c>
      <c r="B145" s="219">
        <v>1367597.99</v>
      </c>
    </row>
    <row r="146" spans="1:2" x14ac:dyDescent="0.25">
      <c r="A146" t="s">
        <v>43</v>
      </c>
      <c r="B146" s="219">
        <v>1383759.8599999999</v>
      </c>
    </row>
    <row r="147" spans="1:2" x14ac:dyDescent="0.25">
      <c r="A147" t="s">
        <v>44</v>
      </c>
      <c r="B147" s="219">
        <v>2886827.96</v>
      </c>
    </row>
    <row r="148" spans="1:2" x14ac:dyDescent="0.25">
      <c r="A148" t="s">
        <v>45</v>
      </c>
      <c r="B148" s="219">
        <v>2903375.6999999997</v>
      </c>
    </row>
    <row r="149" spans="1:2" x14ac:dyDescent="0.25">
      <c r="A149" t="s">
        <v>46</v>
      </c>
      <c r="B149" s="219">
        <v>7496958.6199999992</v>
      </c>
    </row>
    <row r="150" spans="1:2" x14ac:dyDescent="0.25">
      <c r="A150" t="s">
        <v>47</v>
      </c>
      <c r="B150" s="219">
        <v>5010807.5500000007</v>
      </c>
    </row>
    <row r="151" spans="1:2" x14ac:dyDescent="0.25">
      <c r="A151" t="s">
        <v>48</v>
      </c>
      <c r="B151" s="219">
        <v>2788404.4999999995</v>
      </c>
    </row>
    <row r="152" spans="1:2" x14ac:dyDescent="0.25">
      <c r="A152" t="s">
        <v>276</v>
      </c>
      <c r="B152" s="219">
        <v>2920569.9899999998</v>
      </c>
    </row>
    <row r="153" spans="1:2" x14ac:dyDescent="0.25">
      <c r="A153" t="s">
        <v>277</v>
      </c>
      <c r="B153" s="219">
        <v>4321798.6100000003</v>
      </c>
    </row>
    <row r="154" spans="1:2" x14ac:dyDescent="0.25">
      <c r="A154" t="s">
        <v>278</v>
      </c>
      <c r="B154" s="219">
        <v>913162.21000000008</v>
      </c>
    </row>
    <row r="155" spans="1:2" x14ac:dyDescent="0.25">
      <c r="A155" t="s">
        <v>279</v>
      </c>
      <c r="B155" s="219">
        <v>1224815.0000000002</v>
      </c>
    </row>
    <row r="156" spans="1:2" x14ac:dyDescent="0.25">
      <c r="A156" t="s">
        <v>280</v>
      </c>
      <c r="B156" s="219">
        <v>1239354.18</v>
      </c>
    </row>
    <row r="157" spans="1:2" x14ac:dyDescent="0.25">
      <c r="A157" t="s">
        <v>281</v>
      </c>
      <c r="B157" s="219">
        <v>4926533.3500000006</v>
      </c>
    </row>
    <row r="158" spans="1:2" x14ac:dyDescent="0.25">
      <c r="A158" t="s">
        <v>282</v>
      </c>
      <c r="B158" s="219">
        <v>1211115.1500000001</v>
      </c>
    </row>
    <row r="159" spans="1:2" x14ac:dyDescent="0.25">
      <c r="A159" t="s">
        <v>283</v>
      </c>
      <c r="B159" s="219">
        <v>1690671.1200000006</v>
      </c>
    </row>
    <row r="160" spans="1:2" x14ac:dyDescent="0.25">
      <c r="A160" t="s">
        <v>284</v>
      </c>
      <c r="B160" s="219">
        <v>1764197.2700000003</v>
      </c>
    </row>
    <row r="161" spans="1:2" x14ac:dyDescent="0.25">
      <c r="A161" t="s">
        <v>285</v>
      </c>
      <c r="B161" s="219">
        <v>4368825.09</v>
      </c>
    </row>
    <row r="162" spans="1:2" x14ac:dyDescent="0.25">
      <c r="A162" t="s">
        <v>286</v>
      </c>
      <c r="B162" s="219">
        <v>3252290.1000000006</v>
      </c>
    </row>
    <row r="163" spans="1:2" x14ac:dyDescent="0.25">
      <c r="A163" t="s">
        <v>287</v>
      </c>
      <c r="B163" s="219">
        <v>10553599.700000003</v>
      </c>
    </row>
    <row r="164" spans="1:2" x14ac:dyDescent="0.25">
      <c r="A164" t="s">
        <v>288</v>
      </c>
      <c r="B164" s="219">
        <v>2390622.4899999998</v>
      </c>
    </row>
    <row r="165" spans="1:2" x14ac:dyDescent="0.25">
      <c r="A165" t="s">
        <v>289</v>
      </c>
      <c r="B165" s="219">
        <v>2404035.27</v>
      </c>
    </row>
    <row r="166" spans="1:2" x14ac:dyDescent="0.25">
      <c r="A166" t="s">
        <v>290</v>
      </c>
      <c r="B166" s="219">
        <v>1240222.3400000001</v>
      </c>
    </row>
    <row r="167" spans="1:2" x14ac:dyDescent="0.25">
      <c r="A167" t="s">
        <v>291</v>
      </c>
      <c r="B167" s="219">
        <v>1227436.75</v>
      </c>
    </row>
    <row r="168" spans="1:2" x14ac:dyDescent="0.25">
      <c r="A168" t="s">
        <v>292</v>
      </c>
      <c r="B168" s="219">
        <v>1206963.71</v>
      </c>
    </row>
    <row r="169" spans="1:2" x14ac:dyDescent="0.25">
      <c r="A169" t="s">
        <v>49</v>
      </c>
      <c r="B169" s="219">
        <v>3097749.72</v>
      </c>
    </row>
    <row r="170" spans="1:2" x14ac:dyDescent="0.25">
      <c r="A170" t="s">
        <v>50</v>
      </c>
      <c r="B170" s="219">
        <v>1489450.7199999997</v>
      </c>
    </row>
    <row r="171" spans="1:2" x14ac:dyDescent="0.25">
      <c r="A171" t="s">
        <v>51</v>
      </c>
      <c r="B171" s="219">
        <v>954682.29</v>
      </c>
    </row>
    <row r="172" spans="1:2" x14ac:dyDescent="0.25">
      <c r="A172" t="s">
        <v>52</v>
      </c>
      <c r="B172" s="219">
        <v>1588987.9600000002</v>
      </c>
    </row>
    <row r="173" spans="1:2" x14ac:dyDescent="0.25">
      <c r="A173" t="s">
        <v>53</v>
      </c>
      <c r="B173" s="219">
        <v>2389029.4</v>
      </c>
    </row>
    <row r="174" spans="1:2" x14ac:dyDescent="0.25">
      <c r="A174" t="s">
        <v>54</v>
      </c>
      <c r="B174" s="219">
        <v>1595980.9199999997</v>
      </c>
    </row>
    <row r="175" spans="1:2" x14ac:dyDescent="0.25">
      <c r="A175" t="s">
        <v>55</v>
      </c>
      <c r="B175" s="219">
        <v>1246250.2000000002</v>
      </c>
    </row>
    <row r="176" spans="1:2" x14ac:dyDescent="0.25">
      <c r="A176" t="s">
        <v>56</v>
      </c>
      <c r="B176" s="219">
        <v>952403.04999999981</v>
      </c>
    </row>
    <row r="177" spans="1:2" x14ac:dyDescent="0.25">
      <c r="A177" t="s">
        <v>57</v>
      </c>
      <c r="B177" s="219">
        <v>1243306.1199999999</v>
      </c>
    </row>
    <row r="178" spans="1:2" x14ac:dyDescent="0.25">
      <c r="A178" t="s">
        <v>58</v>
      </c>
      <c r="B178" s="219">
        <v>1181803.47</v>
      </c>
    </row>
    <row r="179" spans="1:2" x14ac:dyDescent="0.25">
      <c r="A179" t="s">
        <v>59</v>
      </c>
      <c r="B179" s="219">
        <v>1240460.17</v>
      </c>
    </row>
    <row r="180" spans="1:2" x14ac:dyDescent="0.25">
      <c r="A180" t="s">
        <v>60</v>
      </c>
      <c r="B180" s="219">
        <v>-33435.9</v>
      </c>
    </row>
    <row r="181" spans="1:2" x14ac:dyDescent="0.25">
      <c r="A181" t="s">
        <v>61</v>
      </c>
      <c r="B181" s="219">
        <v>2743617.46</v>
      </c>
    </row>
    <row r="182" spans="1:2" x14ac:dyDescent="0.25">
      <c r="A182" t="s">
        <v>62</v>
      </c>
      <c r="B182" s="219">
        <v>2875188.7500000005</v>
      </c>
    </row>
    <row r="183" spans="1:2" x14ac:dyDescent="0.25">
      <c r="A183" t="s">
        <v>63</v>
      </c>
      <c r="B183" s="219">
        <v>3276436.74</v>
      </c>
    </row>
    <row r="184" spans="1:2" x14ac:dyDescent="0.25">
      <c r="A184" t="s">
        <v>64</v>
      </c>
      <c r="B184" s="219">
        <v>-78819.66</v>
      </c>
    </row>
    <row r="185" spans="1:2" x14ac:dyDescent="0.25">
      <c r="A185" t="s">
        <v>65</v>
      </c>
      <c r="B185" s="219">
        <v>1211389.3900000001</v>
      </c>
    </row>
    <row r="186" spans="1:2" x14ac:dyDescent="0.25">
      <c r="A186" t="s">
        <v>66</v>
      </c>
      <c r="B186" s="219">
        <v>1227357.5999999999</v>
      </c>
    </row>
    <row r="187" spans="1:2" x14ac:dyDescent="0.25">
      <c r="A187" t="s">
        <v>67</v>
      </c>
      <c r="B187" s="219">
        <v>2486566.3600000003</v>
      </c>
    </row>
    <row r="188" spans="1:2" x14ac:dyDescent="0.25">
      <c r="A188" t="s">
        <v>68</v>
      </c>
      <c r="B188" s="219">
        <v>1161677.67</v>
      </c>
    </row>
    <row r="189" spans="1:2" x14ac:dyDescent="0.25">
      <c r="A189" t="s">
        <v>69</v>
      </c>
      <c r="B189" s="219">
        <v>1237860.1499999999</v>
      </c>
    </row>
    <row r="190" spans="1:2" x14ac:dyDescent="0.25">
      <c r="A190" t="s">
        <v>70</v>
      </c>
      <c r="B190" s="219">
        <v>1274868.04</v>
      </c>
    </row>
    <row r="191" spans="1:2" x14ac:dyDescent="0.25">
      <c r="A191" t="s">
        <v>71</v>
      </c>
      <c r="B191" s="219">
        <v>1173951.0799999998</v>
      </c>
    </row>
    <row r="192" spans="1:2" x14ac:dyDescent="0.25">
      <c r="A192" t="s">
        <v>72</v>
      </c>
      <c r="B192" s="219">
        <v>1121642.0399999998</v>
      </c>
    </row>
    <row r="193" spans="1:2" x14ac:dyDescent="0.25">
      <c r="A193" t="s">
        <v>73</v>
      </c>
      <c r="B193" s="219">
        <v>2455016.4799999995</v>
      </c>
    </row>
    <row r="194" spans="1:2" x14ac:dyDescent="0.25">
      <c r="A194" t="s">
        <v>74</v>
      </c>
      <c r="B194" s="219">
        <v>2922232.6199999996</v>
      </c>
    </row>
    <row r="195" spans="1:2" x14ac:dyDescent="0.25">
      <c r="A195" t="s">
        <v>293</v>
      </c>
      <c r="B195" s="219">
        <v>0</v>
      </c>
    </row>
    <row r="196" spans="1:2" x14ac:dyDescent="0.25">
      <c r="A196" t="s">
        <v>294</v>
      </c>
      <c r="B196" s="219">
        <v>-46892.25</v>
      </c>
    </row>
    <row r="197" spans="1:2" x14ac:dyDescent="0.25">
      <c r="A197" t="s">
        <v>295</v>
      </c>
      <c r="B197" s="219">
        <v>3863447.67</v>
      </c>
    </row>
    <row r="198" spans="1:2" x14ac:dyDescent="0.25">
      <c r="A198" t="s">
        <v>296</v>
      </c>
      <c r="B198" s="219">
        <v>-21138.78</v>
      </c>
    </row>
    <row r="199" spans="1:2" x14ac:dyDescent="0.25">
      <c r="A199" t="s">
        <v>75</v>
      </c>
      <c r="B199" s="219">
        <v>1072756.8499999999</v>
      </c>
    </row>
    <row r="200" spans="1:2" x14ac:dyDescent="0.25">
      <c r="A200" t="s">
        <v>76</v>
      </c>
      <c r="B200" s="219">
        <v>1071122.3899999999</v>
      </c>
    </row>
    <row r="201" spans="1:2" x14ac:dyDescent="0.25">
      <c r="A201" t="s">
        <v>77</v>
      </c>
      <c r="B201" s="219">
        <v>1188611.8799999999</v>
      </c>
    </row>
    <row r="202" spans="1:2" x14ac:dyDescent="0.25">
      <c r="A202" t="s">
        <v>78</v>
      </c>
      <c r="B202" s="219">
        <v>1188812.8399999999</v>
      </c>
    </row>
    <row r="203" spans="1:2" x14ac:dyDescent="0.25">
      <c r="A203" t="s">
        <v>79</v>
      </c>
      <c r="B203" s="219">
        <v>1196842.8</v>
      </c>
    </row>
    <row r="204" spans="1:2" x14ac:dyDescent="0.25">
      <c r="A204" t="s">
        <v>80</v>
      </c>
      <c r="B204" s="219">
        <v>2243119.1300000004</v>
      </c>
    </row>
    <row r="205" spans="1:2" x14ac:dyDescent="0.25">
      <c r="A205" t="s">
        <v>81</v>
      </c>
      <c r="B205" s="219">
        <v>886351.08999999973</v>
      </c>
    </row>
    <row r="206" spans="1:2" x14ac:dyDescent="0.25">
      <c r="A206" t="s">
        <v>82</v>
      </c>
      <c r="B206" s="219">
        <v>707084.16000000015</v>
      </c>
    </row>
    <row r="207" spans="1:2" x14ac:dyDescent="0.25">
      <c r="A207" t="s">
        <v>83</v>
      </c>
      <c r="B207" s="219">
        <v>931407.11000000022</v>
      </c>
    </row>
    <row r="208" spans="1:2" x14ac:dyDescent="0.25">
      <c r="A208" t="s">
        <v>84</v>
      </c>
      <c r="B208" s="219">
        <v>1715646.2799999998</v>
      </c>
    </row>
    <row r="209" spans="1:2" x14ac:dyDescent="0.25">
      <c r="A209" t="s">
        <v>85</v>
      </c>
      <c r="B209" s="219">
        <v>1739541.4999999998</v>
      </c>
    </row>
    <row r="210" spans="1:2" x14ac:dyDescent="0.25">
      <c r="A210" t="s">
        <v>86</v>
      </c>
      <c r="B210" s="219">
        <v>174087.59999999998</v>
      </c>
    </row>
    <row r="211" spans="1:2" x14ac:dyDescent="0.25">
      <c r="A211" t="s">
        <v>87</v>
      </c>
      <c r="B211" s="219">
        <v>1860949.3499999999</v>
      </c>
    </row>
    <row r="212" spans="1:2" x14ac:dyDescent="0.25">
      <c r="A212" t="s">
        <v>88</v>
      </c>
      <c r="B212" s="219">
        <v>1787387.0399999998</v>
      </c>
    </row>
    <row r="213" spans="1:2" x14ac:dyDescent="0.25">
      <c r="A213" t="s">
        <v>89</v>
      </c>
      <c r="B213" s="219">
        <v>1728005.74</v>
      </c>
    </row>
    <row r="214" spans="1:2" x14ac:dyDescent="0.25">
      <c r="A214" t="s">
        <v>90</v>
      </c>
      <c r="B214" s="219">
        <v>4567931.54</v>
      </c>
    </row>
    <row r="215" spans="1:2" x14ac:dyDescent="0.25">
      <c r="A215" t="s">
        <v>91</v>
      </c>
      <c r="B215" s="219">
        <v>1247321.31</v>
      </c>
    </row>
    <row r="216" spans="1:2" x14ac:dyDescent="0.25">
      <c r="A216" t="s">
        <v>92</v>
      </c>
      <c r="B216" s="219">
        <v>1125913.28</v>
      </c>
    </row>
    <row r="217" spans="1:2" x14ac:dyDescent="0.25">
      <c r="A217" t="s">
        <v>93</v>
      </c>
      <c r="B217" s="219">
        <v>1269143.82</v>
      </c>
    </row>
    <row r="218" spans="1:2" x14ac:dyDescent="0.25">
      <c r="A218" t="s">
        <v>94</v>
      </c>
      <c r="B218" s="219">
        <v>1172635.5999999999</v>
      </c>
    </row>
    <row r="219" spans="1:2" x14ac:dyDescent="0.25">
      <c r="A219" t="s">
        <v>95</v>
      </c>
      <c r="B219" s="219">
        <v>1168577.8500000001</v>
      </c>
    </row>
    <row r="220" spans="1:2" x14ac:dyDescent="0.25">
      <c r="A220" t="s">
        <v>96</v>
      </c>
      <c r="B220" s="219">
        <v>3120873.1799999992</v>
      </c>
    </row>
    <row r="221" spans="1:2" x14ac:dyDescent="0.25">
      <c r="A221" t="s">
        <v>97</v>
      </c>
      <c r="B221" s="219">
        <v>1635203.6900000002</v>
      </c>
    </row>
    <row r="222" spans="1:2" x14ac:dyDescent="0.25">
      <c r="A222" t="s">
        <v>98</v>
      </c>
      <c r="B222" s="219">
        <v>2267543.0799999996</v>
      </c>
    </row>
    <row r="223" spans="1:2" x14ac:dyDescent="0.25">
      <c r="A223" t="s">
        <v>99</v>
      </c>
      <c r="B223" s="219">
        <v>1631953.2099999997</v>
      </c>
    </row>
    <row r="224" spans="1:2" x14ac:dyDescent="0.25">
      <c r="A224" t="s">
        <v>100</v>
      </c>
      <c r="B224" s="219">
        <v>1243065.04</v>
      </c>
    </row>
    <row r="225" spans="1:2" x14ac:dyDescent="0.25">
      <c r="A225" t="s">
        <v>101</v>
      </c>
      <c r="B225" s="219">
        <v>3719668.3900000006</v>
      </c>
    </row>
    <row r="226" spans="1:2" x14ac:dyDescent="0.25">
      <c r="A226" t="s">
        <v>102</v>
      </c>
      <c r="B226" s="219">
        <v>2454842.7600000002</v>
      </c>
    </row>
    <row r="227" spans="1:2" x14ac:dyDescent="0.25">
      <c r="A227" t="s">
        <v>103</v>
      </c>
      <c r="B227" s="219">
        <v>4518602.1399999997</v>
      </c>
    </row>
    <row r="228" spans="1:2" x14ac:dyDescent="0.25">
      <c r="A228" t="s">
        <v>104</v>
      </c>
      <c r="B228" s="219">
        <v>1458908.35</v>
      </c>
    </row>
    <row r="229" spans="1:2" x14ac:dyDescent="0.25">
      <c r="A229" t="s">
        <v>105</v>
      </c>
      <c r="B229" s="219">
        <v>1461471.06</v>
      </c>
    </row>
    <row r="230" spans="1:2" x14ac:dyDescent="0.25">
      <c r="A230" t="s">
        <v>106</v>
      </c>
      <c r="B230" s="219">
        <v>947306.24000000011</v>
      </c>
    </row>
    <row r="231" spans="1:2" x14ac:dyDescent="0.25">
      <c r="A231" t="s">
        <v>107</v>
      </c>
      <c r="B231" s="219">
        <v>1466278.8299999996</v>
      </c>
    </row>
    <row r="232" spans="1:2" x14ac:dyDescent="0.25">
      <c r="A232" t="s">
        <v>108</v>
      </c>
      <c r="B232" s="219">
        <v>3358004.0399999996</v>
      </c>
    </row>
    <row r="233" spans="1:2" x14ac:dyDescent="0.25">
      <c r="A233" t="s">
        <v>109</v>
      </c>
      <c r="B233" s="219">
        <v>1608639.37</v>
      </c>
    </row>
    <row r="234" spans="1:2" x14ac:dyDescent="0.25">
      <c r="A234" t="s">
        <v>110</v>
      </c>
      <c r="B234" s="219">
        <v>3442903.04</v>
      </c>
    </row>
    <row r="235" spans="1:2" x14ac:dyDescent="0.25">
      <c r="A235" t="s">
        <v>111</v>
      </c>
      <c r="B235" s="219">
        <v>3370500.790000001</v>
      </c>
    </row>
    <row r="236" spans="1:2" x14ac:dyDescent="0.25">
      <c r="A236" t="s">
        <v>112</v>
      </c>
      <c r="B236" s="219">
        <v>1071543.1200000001</v>
      </c>
    </row>
    <row r="237" spans="1:2" x14ac:dyDescent="0.25">
      <c r="A237" t="s">
        <v>113</v>
      </c>
      <c r="B237" s="219">
        <v>1216169.5000000002</v>
      </c>
    </row>
    <row r="238" spans="1:2" x14ac:dyDescent="0.25">
      <c r="A238" t="s">
        <v>114</v>
      </c>
      <c r="B238" s="219">
        <v>1751832.1600000001</v>
      </c>
    </row>
    <row r="239" spans="1:2" x14ac:dyDescent="0.25">
      <c r="A239" t="s">
        <v>115</v>
      </c>
      <c r="B239" s="219">
        <v>1727433.6900000004</v>
      </c>
    </row>
    <row r="240" spans="1:2" x14ac:dyDescent="0.25">
      <c r="A240" t="s">
        <v>116</v>
      </c>
      <c r="B240" s="219">
        <v>1223535.8600000001</v>
      </c>
    </row>
    <row r="241" spans="1:2" x14ac:dyDescent="0.25">
      <c r="A241" t="s">
        <v>117</v>
      </c>
      <c r="B241" s="219">
        <v>1235726.9499999997</v>
      </c>
    </row>
    <row r="242" spans="1:2" x14ac:dyDescent="0.25">
      <c r="A242" t="s">
        <v>118</v>
      </c>
      <c r="B242" s="219">
        <v>1738261.3599999996</v>
      </c>
    </row>
    <row r="243" spans="1:2" x14ac:dyDescent="0.25">
      <c r="A243" t="s">
        <v>119</v>
      </c>
      <c r="B243" s="219">
        <v>1713310.7100000004</v>
      </c>
    </row>
    <row r="244" spans="1:2" x14ac:dyDescent="0.25">
      <c r="A244" t="s">
        <v>120</v>
      </c>
      <c r="B244" s="219">
        <v>1083110.46</v>
      </c>
    </row>
    <row r="245" spans="1:2" x14ac:dyDescent="0.25">
      <c r="A245" t="s">
        <v>121</v>
      </c>
      <c r="B245" s="219">
        <v>1165954.1599999997</v>
      </c>
    </row>
    <row r="246" spans="1:2" x14ac:dyDescent="0.25">
      <c r="A246" t="s">
        <v>122</v>
      </c>
      <c r="B246" s="219">
        <v>1326385.0900000003</v>
      </c>
    </row>
    <row r="247" spans="1:2" x14ac:dyDescent="0.25">
      <c r="A247" t="s">
        <v>123</v>
      </c>
      <c r="B247" s="219">
        <v>1255007.1399999999</v>
      </c>
    </row>
    <row r="248" spans="1:2" x14ac:dyDescent="0.25">
      <c r="A248" t="s">
        <v>297</v>
      </c>
      <c r="B248" s="219">
        <v>1873129.3500000003</v>
      </c>
    </row>
    <row r="249" spans="1:2" x14ac:dyDescent="0.25">
      <c r="A249" t="s">
        <v>298</v>
      </c>
      <c r="B249" s="219">
        <v>1872111.31</v>
      </c>
    </row>
    <row r="250" spans="1:2" x14ac:dyDescent="0.25">
      <c r="A250" t="s">
        <v>299</v>
      </c>
      <c r="B250" s="219">
        <v>0</v>
      </c>
    </row>
    <row r="251" spans="1:2" x14ac:dyDescent="0.25">
      <c r="A251" t="s">
        <v>300</v>
      </c>
      <c r="B251" s="219">
        <v>0</v>
      </c>
    </row>
    <row r="252" spans="1:2" x14ac:dyDescent="0.25">
      <c r="A252" t="s">
        <v>301</v>
      </c>
      <c r="B252" s="219">
        <v>0</v>
      </c>
    </row>
    <row r="253" spans="1:2" x14ac:dyDescent="0.25">
      <c r="A253" t="s">
        <v>302</v>
      </c>
      <c r="B253" s="219">
        <v>0</v>
      </c>
    </row>
    <row r="254" spans="1:2" x14ac:dyDescent="0.25">
      <c r="A254" t="s">
        <v>303</v>
      </c>
      <c r="B254" s="219">
        <v>0</v>
      </c>
    </row>
    <row r="255" spans="1:2" x14ac:dyDescent="0.25">
      <c r="A255" t="s">
        <v>304</v>
      </c>
      <c r="B255" s="219">
        <v>0</v>
      </c>
    </row>
    <row r="256" spans="1:2" x14ac:dyDescent="0.25">
      <c r="A256" t="s">
        <v>305</v>
      </c>
      <c r="B256" s="219">
        <v>0</v>
      </c>
    </row>
    <row r="257" spans="1:2" x14ac:dyDescent="0.25">
      <c r="A257" t="s">
        <v>306</v>
      </c>
      <c r="B257" s="219">
        <v>0</v>
      </c>
    </row>
    <row r="258" spans="1:2" x14ac:dyDescent="0.25">
      <c r="A258" t="s">
        <v>307</v>
      </c>
      <c r="B258" s="219">
        <v>0</v>
      </c>
    </row>
    <row r="259" spans="1:2" x14ac:dyDescent="0.25">
      <c r="A259" t="s">
        <v>308</v>
      </c>
      <c r="B259" s="219">
        <v>0</v>
      </c>
    </row>
    <row r="260" spans="1:2" x14ac:dyDescent="0.25">
      <c r="A260" t="s">
        <v>309</v>
      </c>
      <c r="B260" s="219">
        <v>0</v>
      </c>
    </row>
    <row r="261" spans="1:2" x14ac:dyDescent="0.25">
      <c r="A261" t="s">
        <v>478</v>
      </c>
      <c r="B261" s="219">
        <v>0</v>
      </c>
    </row>
    <row r="262" spans="1:2" x14ac:dyDescent="0.25">
      <c r="A262" t="s">
        <v>310</v>
      </c>
      <c r="B262" s="219">
        <v>0</v>
      </c>
    </row>
    <row r="263" spans="1:2" x14ac:dyDescent="0.25">
      <c r="A263" t="s">
        <v>311</v>
      </c>
      <c r="B263" s="219">
        <v>0</v>
      </c>
    </row>
    <row r="264" spans="1:2" x14ac:dyDescent="0.25">
      <c r="A264" t="s">
        <v>312</v>
      </c>
      <c r="B264" s="219">
        <v>0</v>
      </c>
    </row>
    <row r="265" spans="1:2" x14ac:dyDescent="0.25">
      <c r="A265" t="s">
        <v>313</v>
      </c>
      <c r="B265" s="219">
        <v>0</v>
      </c>
    </row>
    <row r="266" spans="1:2" x14ac:dyDescent="0.25">
      <c r="A266" t="s">
        <v>314</v>
      </c>
      <c r="B266" s="219">
        <v>0</v>
      </c>
    </row>
    <row r="267" spans="1:2" x14ac:dyDescent="0.25">
      <c r="A267" t="s">
        <v>315</v>
      </c>
      <c r="B267" s="219">
        <v>0</v>
      </c>
    </row>
    <row r="268" spans="1:2" x14ac:dyDescent="0.25">
      <c r="A268" t="s">
        <v>316</v>
      </c>
      <c r="B268" s="219">
        <v>0</v>
      </c>
    </row>
    <row r="269" spans="1:2" x14ac:dyDescent="0.25">
      <c r="A269" t="s">
        <v>317</v>
      </c>
      <c r="B269" s="219">
        <v>0</v>
      </c>
    </row>
    <row r="270" spans="1:2" x14ac:dyDescent="0.25">
      <c r="A270" t="s">
        <v>318</v>
      </c>
      <c r="B270" s="219">
        <v>0</v>
      </c>
    </row>
    <row r="271" spans="1:2" x14ac:dyDescent="0.25">
      <c r="A271" t="s">
        <v>319</v>
      </c>
      <c r="B271" s="219">
        <v>0</v>
      </c>
    </row>
    <row r="272" spans="1:2" x14ac:dyDescent="0.25">
      <c r="A272" t="s">
        <v>320</v>
      </c>
      <c r="B272" s="219">
        <v>0</v>
      </c>
    </row>
    <row r="273" spans="1:2" x14ac:dyDescent="0.25">
      <c r="A273" t="s">
        <v>321</v>
      </c>
      <c r="B273" s="219">
        <v>0</v>
      </c>
    </row>
    <row r="274" spans="1:2" x14ac:dyDescent="0.25">
      <c r="A274" t="s">
        <v>322</v>
      </c>
      <c r="B274" s="219">
        <v>0</v>
      </c>
    </row>
    <row r="275" spans="1:2" x14ac:dyDescent="0.25">
      <c r="A275" t="s">
        <v>323</v>
      </c>
      <c r="B275" s="219">
        <v>0</v>
      </c>
    </row>
    <row r="276" spans="1:2" x14ac:dyDescent="0.25">
      <c r="A276" t="s">
        <v>324</v>
      </c>
      <c r="B276" s="219">
        <v>0</v>
      </c>
    </row>
    <row r="277" spans="1:2" x14ac:dyDescent="0.25">
      <c r="A277" t="s">
        <v>325</v>
      </c>
      <c r="B277" s="219">
        <v>0</v>
      </c>
    </row>
    <row r="278" spans="1:2" x14ac:dyDescent="0.25">
      <c r="A278" t="s">
        <v>326</v>
      </c>
      <c r="B278" s="219">
        <v>0</v>
      </c>
    </row>
    <row r="279" spans="1:2" x14ac:dyDescent="0.25">
      <c r="A279" t="s">
        <v>327</v>
      </c>
      <c r="B279" s="219">
        <v>0</v>
      </c>
    </row>
    <row r="280" spans="1:2" x14ac:dyDescent="0.25">
      <c r="A280" t="s">
        <v>328</v>
      </c>
      <c r="B280" s="219">
        <v>0</v>
      </c>
    </row>
    <row r="281" spans="1:2" x14ac:dyDescent="0.25">
      <c r="A281" t="s">
        <v>329</v>
      </c>
      <c r="B281" s="219">
        <v>0</v>
      </c>
    </row>
    <row r="282" spans="1:2" x14ac:dyDescent="0.25">
      <c r="A282" t="s">
        <v>330</v>
      </c>
      <c r="B282" s="219">
        <v>0</v>
      </c>
    </row>
    <row r="283" spans="1:2" x14ac:dyDescent="0.25">
      <c r="A283" t="s">
        <v>331</v>
      </c>
      <c r="B283" s="219">
        <v>0</v>
      </c>
    </row>
    <row r="284" spans="1:2" x14ac:dyDescent="0.25">
      <c r="A284" t="s">
        <v>332</v>
      </c>
      <c r="B284" s="219">
        <v>0</v>
      </c>
    </row>
    <row r="285" spans="1:2" x14ac:dyDescent="0.25">
      <c r="A285" t="s">
        <v>124</v>
      </c>
      <c r="B285" s="219">
        <v>6438995.3000000026</v>
      </c>
    </row>
    <row r="286" spans="1:2" x14ac:dyDescent="0.25">
      <c r="A286" t="s">
        <v>125</v>
      </c>
      <c r="B286" s="219">
        <v>3706574.5800000005</v>
      </c>
    </row>
    <row r="287" spans="1:2" x14ac:dyDescent="0.25">
      <c r="A287" t="s">
        <v>126</v>
      </c>
      <c r="B287" s="219">
        <v>3691404.59</v>
      </c>
    </row>
    <row r="288" spans="1:2" x14ac:dyDescent="0.25">
      <c r="A288" t="s">
        <v>127</v>
      </c>
      <c r="B288" s="219">
        <v>3746234.8200000008</v>
      </c>
    </row>
    <row r="289" spans="1:2" x14ac:dyDescent="0.25">
      <c r="A289" t="s">
        <v>333</v>
      </c>
      <c r="B289" s="219">
        <v>6558.1999999999989</v>
      </c>
    </row>
    <row r="290" spans="1:2" x14ac:dyDescent="0.25">
      <c r="A290" t="s">
        <v>334</v>
      </c>
      <c r="B290" s="219">
        <v>0</v>
      </c>
    </row>
    <row r="291" spans="1:2" x14ac:dyDescent="0.25">
      <c r="A291" t="s">
        <v>335</v>
      </c>
      <c r="B291" s="219">
        <v>38316.960000000006</v>
      </c>
    </row>
    <row r="292" spans="1:2" x14ac:dyDescent="0.25">
      <c r="A292" t="s">
        <v>336</v>
      </c>
      <c r="B292" s="219">
        <v>0</v>
      </c>
    </row>
    <row r="293" spans="1:2" x14ac:dyDescent="0.25">
      <c r="A293" t="s">
        <v>337</v>
      </c>
      <c r="B293" s="219">
        <v>0</v>
      </c>
    </row>
    <row r="294" spans="1:2" x14ac:dyDescent="0.25">
      <c r="A294" t="s">
        <v>338</v>
      </c>
      <c r="B294" s="219">
        <v>0</v>
      </c>
    </row>
    <row r="295" spans="1:2" x14ac:dyDescent="0.25">
      <c r="A295" t="s">
        <v>339</v>
      </c>
      <c r="B295" s="219">
        <v>0</v>
      </c>
    </row>
    <row r="296" spans="1:2" x14ac:dyDescent="0.25">
      <c r="A296" t="s">
        <v>340</v>
      </c>
      <c r="B296" s="219">
        <v>0</v>
      </c>
    </row>
    <row r="297" spans="1:2" x14ac:dyDescent="0.25">
      <c r="A297" t="s">
        <v>341</v>
      </c>
      <c r="B297" s="219">
        <v>0</v>
      </c>
    </row>
    <row r="298" spans="1:2" x14ac:dyDescent="0.25">
      <c r="A298" t="s">
        <v>342</v>
      </c>
      <c r="B298" s="219">
        <v>0</v>
      </c>
    </row>
    <row r="299" spans="1:2" x14ac:dyDescent="0.25">
      <c r="A299" t="s">
        <v>343</v>
      </c>
      <c r="B299" s="219">
        <v>0</v>
      </c>
    </row>
    <row r="300" spans="1:2" x14ac:dyDescent="0.25">
      <c r="A300" t="s">
        <v>344</v>
      </c>
      <c r="B300" s="219">
        <v>0</v>
      </c>
    </row>
    <row r="301" spans="1:2" x14ac:dyDescent="0.25">
      <c r="A301" t="s">
        <v>345</v>
      </c>
      <c r="B301" s="219">
        <v>0</v>
      </c>
    </row>
    <row r="302" spans="1:2" x14ac:dyDescent="0.25">
      <c r="A302" t="s">
        <v>346</v>
      </c>
      <c r="B302" s="219">
        <v>0</v>
      </c>
    </row>
    <row r="303" spans="1:2" x14ac:dyDescent="0.25">
      <c r="A303" t="s">
        <v>347</v>
      </c>
      <c r="B303" s="219">
        <v>0</v>
      </c>
    </row>
    <row r="304" spans="1:2" x14ac:dyDescent="0.25">
      <c r="A304" t="s">
        <v>348</v>
      </c>
      <c r="B304" s="219">
        <v>-16730.72</v>
      </c>
    </row>
    <row r="305" spans="1:2" x14ac:dyDescent="0.25">
      <c r="A305" t="s">
        <v>349</v>
      </c>
      <c r="B305" s="219">
        <v>0</v>
      </c>
    </row>
    <row r="306" spans="1:2" x14ac:dyDescent="0.25">
      <c r="A306" t="s">
        <v>350</v>
      </c>
      <c r="B306" s="219">
        <v>0</v>
      </c>
    </row>
    <row r="307" spans="1:2" x14ac:dyDescent="0.25">
      <c r="A307" t="s">
        <v>351</v>
      </c>
      <c r="B307" s="219">
        <v>0</v>
      </c>
    </row>
    <row r="308" spans="1:2" x14ac:dyDescent="0.25">
      <c r="A308" t="s">
        <v>352</v>
      </c>
      <c r="B308" s="219">
        <v>0</v>
      </c>
    </row>
    <row r="309" spans="1:2" x14ac:dyDescent="0.25">
      <c r="A309" t="s">
        <v>353</v>
      </c>
      <c r="B309" s="219">
        <v>0</v>
      </c>
    </row>
    <row r="310" spans="1:2" x14ac:dyDescent="0.25">
      <c r="A310" t="s">
        <v>354</v>
      </c>
      <c r="B310" s="219">
        <v>0</v>
      </c>
    </row>
    <row r="311" spans="1:2" x14ac:dyDescent="0.25">
      <c r="A311" t="s">
        <v>355</v>
      </c>
      <c r="B311" s="219">
        <v>0</v>
      </c>
    </row>
    <row r="312" spans="1:2" x14ac:dyDescent="0.25">
      <c r="A312" t="s">
        <v>356</v>
      </c>
      <c r="B312" s="219">
        <v>0</v>
      </c>
    </row>
    <row r="313" spans="1:2" x14ac:dyDescent="0.25">
      <c r="A313" t="s">
        <v>357</v>
      </c>
      <c r="B313" s="219">
        <v>0</v>
      </c>
    </row>
    <row r="314" spans="1:2" x14ac:dyDescent="0.25">
      <c r="A314" t="s">
        <v>358</v>
      </c>
      <c r="B314" s="219">
        <v>0</v>
      </c>
    </row>
    <row r="315" spans="1:2" x14ac:dyDescent="0.25">
      <c r="A315" t="s">
        <v>359</v>
      </c>
      <c r="B315" s="219">
        <v>0</v>
      </c>
    </row>
    <row r="316" spans="1:2" x14ac:dyDescent="0.25">
      <c r="A316" t="s">
        <v>360</v>
      </c>
      <c r="B316" s="219">
        <v>0</v>
      </c>
    </row>
    <row r="317" spans="1:2" x14ac:dyDescent="0.25">
      <c r="A317" t="s">
        <v>361</v>
      </c>
      <c r="B317" s="219">
        <v>0</v>
      </c>
    </row>
    <row r="318" spans="1:2" x14ac:dyDescent="0.25">
      <c r="A318" t="s">
        <v>362</v>
      </c>
      <c r="B318" s="219">
        <v>0</v>
      </c>
    </row>
    <row r="319" spans="1:2" x14ac:dyDescent="0.25">
      <c r="A319" t="s">
        <v>363</v>
      </c>
      <c r="B319" s="219">
        <v>0</v>
      </c>
    </row>
    <row r="320" spans="1:2" x14ac:dyDescent="0.25">
      <c r="A320" t="s">
        <v>364</v>
      </c>
      <c r="B320" s="219">
        <v>0</v>
      </c>
    </row>
    <row r="321" spans="1:2" x14ac:dyDescent="0.25">
      <c r="A321" t="s">
        <v>365</v>
      </c>
      <c r="B321" s="219">
        <v>0</v>
      </c>
    </row>
    <row r="322" spans="1:2" x14ac:dyDescent="0.25">
      <c r="A322" t="s">
        <v>128</v>
      </c>
      <c r="B322" s="219">
        <v>8117587.370000001</v>
      </c>
    </row>
    <row r="323" spans="1:2" x14ac:dyDescent="0.25">
      <c r="A323" t="s">
        <v>129</v>
      </c>
      <c r="B323" s="219">
        <v>12676859.359999999</v>
      </c>
    </row>
    <row r="324" spans="1:2" x14ac:dyDescent="0.25">
      <c r="A324" t="s">
        <v>130</v>
      </c>
      <c r="B324" s="219">
        <v>1671094.87</v>
      </c>
    </row>
    <row r="325" spans="1:2" x14ac:dyDescent="0.25">
      <c r="A325" t="s">
        <v>131</v>
      </c>
      <c r="B325" s="219">
        <v>0</v>
      </c>
    </row>
    <row r="326" spans="1:2" x14ac:dyDescent="0.25">
      <c r="A326" t="s">
        <v>132</v>
      </c>
      <c r="B326" s="219">
        <v>0</v>
      </c>
    </row>
    <row r="327" spans="1:2" x14ac:dyDescent="0.25">
      <c r="A327" t="s">
        <v>133</v>
      </c>
      <c r="B327" s="219">
        <v>1726135.0600000005</v>
      </c>
    </row>
    <row r="328" spans="1:2" x14ac:dyDescent="0.25">
      <c r="A328" t="s">
        <v>134</v>
      </c>
      <c r="B328" s="219">
        <v>2542268.73</v>
      </c>
    </row>
    <row r="329" spans="1:2" x14ac:dyDescent="0.25">
      <c r="A329" t="s">
        <v>366</v>
      </c>
      <c r="B329" s="219">
        <v>2618794.21</v>
      </c>
    </row>
    <row r="330" spans="1:2" x14ac:dyDescent="0.25">
      <c r="A330" t="s">
        <v>367</v>
      </c>
      <c r="B330" s="219">
        <v>1996297.0799999998</v>
      </c>
    </row>
    <row r="331" spans="1:2" x14ac:dyDescent="0.25">
      <c r="A331" t="s">
        <v>368</v>
      </c>
      <c r="B331" s="219">
        <v>2018017.2999999998</v>
      </c>
    </row>
    <row r="332" spans="1:2" x14ac:dyDescent="0.25">
      <c r="A332" t="s">
        <v>369</v>
      </c>
      <c r="B332" s="219">
        <v>2482379.94</v>
      </c>
    </row>
    <row r="333" spans="1:2" x14ac:dyDescent="0.25">
      <c r="A333" t="s">
        <v>370</v>
      </c>
      <c r="B333" s="219">
        <v>2503615.5</v>
      </c>
    </row>
    <row r="334" spans="1:2" x14ac:dyDescent="0.25">
      <c r="A334" t="s">
        <v>371</v>
      </c>
      <c r="B334" s="219">
        <v>2584303.0700000008</v>
      </c>
    </row>
    <row r="335" spans="1:2" x14ac:dyDescent="0.25">
      <c r="A335" t="s">
        <v>372</v>
      </c>
      <c r="B335" s="219">
        <v>2066783.2599999998</v>
      </c>
    </row>
    <row r="336" spans="1:2" x14ac:dyDescent="0.25">
      <c r="A336" t="s">
        <v>373</v>
      </c>
      <c r="B336" s="219">
        <v>3089870.1999999993</v>
      </c>
    </row>
    <row r="337" spans="1:2" x14ac:dyDescent="0.25">
      <c r="A337" t="s">
        <v>374</v>
      </c>
      <c r="B337" s="219">
        <v>11630132.59</v>
      </c>
    </row>
    <row r="338" spans="1:2" x14ac:dyDescent="0.25">
      <c r="A338" t="s">
        <v>375</v>
      </c>
      <c r="B338" s="219">
        <v>2001288.2400000002</v>
      </c>
    </row>
    <row r="339" spans="1:2" x14ac:dyDescent="0.25">
      <c r="A339" t="s">
        <v>376</v>
      </c>
      <c r="B339" s="219">
        <v>-785.85</v>
      </c>
    </row>
    <row r="340" spans="1:2" x14ac:dyDescent="0.25">
      <c r="A340" t="s">
        <v>377</v>
      </c>
      <c r="B340" s="219">
        <v>1245911.3100000003</v>
      </c>
    </row>
    <row r="341" spans="1:2" x14ac:dyDescent="0.25">
      <c r="A341" t="s">
        <v>378</v>
      </c>
      <c r="B341" s="219">
        <v>2450404.6500000004</v>
      </c>
    </row>
    <row r="342" spans="1:2" x14ac:dyDescent="0.25">
      <c r="A342" t="s">
        <v>379</v>
      </c>
      <c r="B342" s="219">
        <v>1225167.1499999999</v>
      </c>
    </row>
    <row r="343" spans="1:2" x14ac:dyDescent="0.25">
      <c r="A343" t="s">
        <v>380</v>
      </c>
      <c r="B343" s="219">
        <v>1228375.76</v>
      </c>
    </row>
    <row r="344" spans="1:2" x14ac:dyDescent="0.25">
      <c r="A344" t="s">
        <v>477</v>
      </c>
      <c r="B344" s="219">
        <v>0</v>
      </c>
    </row>
    <row r="345" spans="1:2" x14ac:dyDescent="0.25">
      <c r="A345" t="s">
        <v>381</v>
      </c>
      <c r="B345" s="219">
        <v>1257115.3800000001</v>
      </c>
    </row>
    <row r="346" spans="1:2" x14ac:dyDescent="0.25">
      <c r="A346" t="s">
        <v>382</v>
      </c>
      <c r="B346" s="219">
        <v>1224718.3000000003</v>
      </c>
    </row>
    <row r="347" spans="1:2" x14ac:dyDescent="0.25">
      <c r="A347" t="s">
        <v>383</v>
      </c>
      <c r="B347" s="219">
        <v>2419148.1500000004</v>
      </c>
    </row>
    <row r="348" spans="1:2" x14ac:dyDescent="0.25">
      <c r="A348" t="s">
        <v>384</v>
      </c>
      <c r="B348" s="219">
        <v>0</v>
      </c>
    </row>
    <row r="349" spans="1:2" x14ac:dyDescent="0.25">
      <c r="A349" t="s">
        <v>385</v>
      </c>
      <c r="B349" s="219">
        <v>0</v>
      </c>
    </row>
    <row r="350" spans="1:2" x14ac:dyDescent="0.25">
      <c r="A350" t="s">
        <v>386</v>
      </c>
      <c r="B350" s="219">
        <v>0</v>
      </c>
    </row>
    <row r="351" spans="1:2" x14ac:dyDescent="0.25">
      <c r="A351" t="s">
        <v>387</v>
      </c>
      <c r="B351" s="219">
        <v>1753192.5599999996</v>
      </c>
    </row>
    <row r="352" spans="1:2" x14ac:dyDescent="0.25">
      <c r="A352" t="s">
        <v>388</v>
      </c>
      <c r="B352" s="219">
        <v>2909835.4000000004</v>
      </c>
    </row>
    <row r="353" spans="1:2" x14ac:dyDescent="0.25">
      <c r="A353" t="s">
        <v>389</v>
      </c>
      <c r="B353" s="219">
        <v>2435977.4</v>
      </c>
    </row>
    <row r="354" spans="1:2" x14ac:dyDescent="0.25">
      <c r="A354" t="s">
        <v>390</v>
      </c>
      <c r="B354" s="219">
        <v>2063698.3</v>
      </c>
    </row>
    <row r="355" spans="1:2" x14ac:dyDescent="0.25">
      <c r="A355" t="s">
        <v>391</v>
      </c>
      <c r="B355" s="219">
        <v>3752057.62</v>
      </c>
    </row>
    <row r="356" spans="1:2" x14ac:dyDescent="0.25">
      <c r="A356" t="s">
        <v>392</v>
      </c>
      <c r="B356" s="219">
        <v>229716.57</v>
      </c>
    </row>
    <row r="357" spans="1:2" x14ac:dyDescent="0.25">
      <c r="A357" t="s">
        <v>393</v>
      </c>
      <c r="B357" s="219">
        <v>236973</v>
      </c>
    </row>
    <row r="358" spans="1:2" x14ac:dyDescent="0.25">
      <c r="A358" t="s">
        <v>394</v>
      </c>
      <c r="B358" s="219">
        <v>2512532.9</v>
      </c>
    </row>
    <row r="359" spans="1:2" x14ac:dyDescent="0.25">
      <c r="A359" t="s">
        <v>395</v>
      </c>
      <c r="B359" s="219">
        <v>237135.23999999996</v>
      </c>
    </row>
    <row r="360" spans="1:2" x14ac:dyDescent="0.25">
      <c r="A360" t="s">
        <v>396</v>
      </c>
      <c r="B360" s="219">
        <v>57561.120000000017</v>
      </c>
    </row>
    <row r="361" spans="1:2" x14ac:dyDescent="0.25">
      <c r="A361" t="s">
        <v>397</v>
      </c>
      <c r="B361" s="219">
        <v>1203803.6399999999</v>
      </c>
    </row>
    <row r="362" spans="1:2" x14ac:dyDescent="0.25">
      <c r="A362" t="s">
        <v>398</v>
      </c>
      <c r="B362" s="219">
        <v>220489.31999999995</v>
      </c>
    </row>
    <row r="363" spans="1:2" x14ac:dyDescent="0.25">
      <c r="A363" t="s">
        <v>399</v>
      </c>
      <c r="B363" s="219">
        <v>858992.47</v>
      </c>
    </row>
    <row r="364" spans="1:2" x14ac:dyDescent="0.25">
      <c r="A364" t="s">
        <v>400</v>
      </c>
      <c r="B364" s="219">
        <v>217631.91</v>
      </c>
    </row>
    <row r="365" spans="1:2" x14ac:dyDescent="0.25">
      <c r="A365" t="s">
        <v>401</v>
      </c>
      <c r="B365" s="219">
        <v>1163337.4300000002</v>
      </c>
    </row>
    <row r="366" spans="1:2" x14ac:dyDescent="0.25">
      <c r="A366" t="s">
        <v>402</v>
      </c>
      <c r="B366" s="219">
        <v>230136.84000000005</v>
      </c>
    </row>
    <row r="367" spans="1:2" x14ac:dyDescent="0.25">
      <c r="A367" t="s">
        <v>403</v>
      </c>
      <c r="B367" s="219">
        <v>1193534.77</v>
      </c>
    </row>
    <row r="368" spans="1:2" x14ac:dyDescent="0.25">
      <c r="A368" t="s">
        <v>404</v>
      </c>
      <c r="B368" s="219">
        <v>223755.21999999997</v>
      </c>
    </row>
    <row r="369" spans="1:2" x14ac:dyDescent="0.25">
      <c r="A369" t="s">
        <v>405</v>
      </c>
      <c r="B369" s="219">
        <v>1450866.7199999995</v>
      </c>
    </row>
    <row r="370" spans="1:2" x14ac:dyDescent="0.25">
      <c r="A370" t="s">
        <v>406</v>
      </c>
      <c r="B370" s="219">
        <v>2234304.89</v>
      </c>
    </row>
    <row r="371" spans="1:2" x14ac:dyDescent="0.25">
      <c r="A371" t="s">
        <v>407</v>
      </c>
      <c r="B371" s="219">
        <v>1791343.3699999996</v>
      </c>
    </row>
    <row r="372" spans="1:2" x14ac:dyDescent="0.25">
      <c r="A372" t="s">
        <v>408</v>
      </c>
      <c r="B372" s="219">
        <v>1675570.26</v>
      </c>
    </row>
    <row r="373" spans="1:2" x14ac:dyDescent="0.25">
      <c r="A373" t="s">
        <v>409</v>
      </c>
      <c r="B373" s="219">
        <v>1765138.2700000003</v>
      </c>
    </row>
    <row r="374" spans="1:2" x14ac:dyDescent="0.25">
      <c r="A374" t="s">
        <v>410</v>
      </c>
      <c r="B374" s="219">
        <v>1772461.4800000002</v>
      </c>
    </row>
    <row r="375" spans="1:2" x14ac:dyDescent="0.25">
      <c r="A375" t="s">
        <v>411</v>
      </c>
      <c r="B375" s="219">
        <v>4197542.01</v>
      </c>
    </row>
    <row r="376" spans="1:2" x14ac:dyDescent="0.25">
      <c r="A376" t="s">
        <v>412</v>
      </c>
      <c r="B376" s="219">
        <v>3221071.08</v>
      </c>
    </row>
    <row r="377" spans="1:2" x14ac:dyDescent="0.25">
      <c r="A377" t="s">
        <v>413</v>
      </c>
      <c r="B377" s="219">
        <v>0</v>
      </c>
    </row>
    <row r="378" spans="1:2" x14ac:dyDescent="0.25">
      <c r="A378" t="s">
        <v>414</v>
      </c>
      <c r="B378" s="219">
        <v>4694945.96</v>
      </c>
    </row>
    <row r="379" spans="1:2" x14ac:dyDescent="0.25">
      <c r="A379" t="s">
        <v>415</v>
      </c>
      <c r="B379" s="219">
        <v>4262149.09</v>
      </c>
    </row>
    <row r="380" spans="1:2" x14ac:dyDescent="0.25">
      <c r="A380" t="s">
        <v>416</v>
      </c>
      <c r="B380" s="219">
        <v>5045523.16</v>
      </c>
    </row>
    <row r="381" spans="1:2" x14ac:dyDescent="0.25">
      <c r="A381" t="s">
        <v>417</v>
      </c>
      <c r="B381" s="219">
        <v>4274639.8900000006</v>
      </c>
    </row>
    <row r="382" spans="1:2" x14ac:dyDescent="0.25">
      <c r="A382" t="s">
        <v>418</v>
      </c>
      <c r="B382" s="219">
        <v>1187200.4099999999</v>
      </c>
    </row>
    <row r="383" spans="1:2" x14ac:dyDescent="0.25">
      <c r="A383" t="s">
        <v>419</v>
      </c>
      <c r="B383" s="219">
        <v>2493370.25</v>
      </c>
    </row>
    <row r="384" spans="1:2" x14ac:dyDescent="0.25">
      <c r="A384" t="s">
        <v>420</v>
      </c>
      <c r="B384" s="219">
        <v>2532393.350000001</v>
      </c>
    </row>
    <row r="385" spans="1:2" x14ac:dyDescent="0.25">
      <c r="A385" t="s">
        <v>421</v>
      </c>
      <c r="B385" s="219">
        <v>2518678.12</v>
      </c>
    </row>
    <row r="386" spans="1:2" x14ac:dyDescent="0.25">
      <c r="A386" t="s">
        <v>422</v>
      </c>
      <c r="B386" s="219">
        <v>1198279.19</v>
      </c>
    </row>
    <row r="387" spans="1:2" x14ac:dyDescent="0.25">
      <c r="A387" t="s">
        <v>423</v>
      </c>
      <c r="B387" s="219">
        <v>2602204.3499999996</v>
      </c>
    </row>
    <row r="388" spans="1:2" x14ac:dyDescent="0.25">
      <c r="A388" t="s">
        <v>424</v>
      </c>
      <c r="B388" s="219">
        <v>8173170.5999999987</v>
      </c>
    </row>
    <row r="389" spans="1:2" x14ac:dyDescent="0.25">
      <c r="A389" t="s">
        <v>425</v>
      </c>
      <c r="B389" s="219">
        <v>3624864.6199999996</v>
      </c>
    </row>
    <row r="390" spans="1:2" x14ac:dyDescent="0.25">
      <c r="A390" t="s">
        <v>426</v>
      </c>
      <c r="B390" s="219">
        <v>3574502.6300000004</v>
      </c>
    </row>
    <row r="391" spans="1:2" x14ac:dyDescent="0.25">
      <c r="A391" t="s">
        <v>427</v>
      </c>
      <c r="B391" s="219">
        <v>7668.87</v>
      </c>
    </row>
    <row r="392" spans="1:2" x14ac:dyDescent="0.25">
      <c r="A392" t="s">
        <v>428</v>
      </c>
      <c r="B392" s="219">
        <v>0</v>
      </c>
    </row>
    <row r="393" spans="1:2" x14ac:dyDescent="0.25">
      <c r="A393" t="s">
        <v>429</v>
      </c>
      <c r="B393" s="219">
        <v>36928.560000000005</v>
      </c>
    </row>
    <row r="394" spans="1:2" x14ac:dyDescent="0.25">
      <c r="A394" t="s">
        <v>430</v>
      </c>
      <c r="B394" s="219">
        <v>0</v>
      </c>
    </row>
    <row r="395" spans="1:2" x14ac:dyDescent="0.25">
      <c r="A395" t="s">
        <v>431</v>
      </c>
      <c r="B395" s="219">
        <v>5302.3299999999981</v>
      </c>
    </row>
    <row r="396" spans="1:2" x14ac:dyDescent="0.25">
      <c r="A396" t="s">
        <v>135</v>
      </c>
      <c r="B396" s="219">
        <v>1781333.3400000003</v>
      </c>
    </row>
    <row r="397" spans="1:2" x14ac:dyDescent="0.25">
      <c r="A397" t="s">
        <v>136</v>
      </c>
      <c r="B397" s="219">
        <v>0</v>
      </c>
    </row>
    <row r="398" spans="1:2" x14ac:dyDescent="0.25">
      <c r="A398" t="s">
        <v>137</v>
      </c>
      <c r="B398" s="219">
        <v>0</v>
      </c>
    </row>
    <row r="399" spans="1:2" x14ac:dyDescent="0.25">
      <c r="A399" t="s">
        <v>138</v>
      </c>
      <c r="B399" s="219">
        <v>0</v>
      </c>
    </row>
    <row r="400" spans="1:2" x14ac:dyDescent="0.25">
      <c r="A400" t="s">
        <v>139</v>
      </c>
      <c r="B400" s="219">
        <v>0</v>
      </c>
    </row>
    <row r="401" spans="1:2" x14ac:dyDescent="0.25">
      <c r="A401" t="s">
        <v>140</v>
      </c>
      <c r="B401" s="219">
        <v>0</v>
      </c>
    </row>
    <row r="402" spans="1:2" x14ac:dyDescent="0.25">
      <c r="A402" t="s">
        <v>141</v>
      </c>
      <c r="B402" s="219">
        <v>0</v>
      </c>
    </row>
    <row r="403" spans="1:2" x14ac:dyDescent="0.25">
      <c r="A403" t="s">
        <v>142</v>
      </c>
      <c r="B403" s="219">
        <v>0</v>
      </c>
    </row>
    <row r="404" spans="1:2" x14ac:dyDescent="0.25">
      <c r="A404" t="s">
        <v>143</v>
      </c>
      <c r="B404" s="219">
        <v>0</v>
      </c>
    </row>
    <row r="405" spans="1:2" x14ac:dyDescent="0.25">
      <c r="A405" t="s">
        <v>144</v>
      </c>
      <c r="B405" s="219">
        <v>0</v>
      </c>
    </row>
    <row r="406" spans="1:2" x14ac:dyDescent="0.25">
      <c r="A406" t="s">
        <v>145</v>
      </c>
      <c r="B406" s="219">
        <v>0</v>
      </c>
    </row>
    <row r="407" spans="1:2" x14ac:dyDescent="0.25">
      <c r="A407" t="s">
        <v>146</v>
      </c>
      <c r="B407" s="219">
        <v>0</v>
      </c>
    </row>
    <row r="408" spans="1:2" x14ac:dyDescent="0.25">
      <c r="A408" t="s">
        <v>147</v>
      </c>
      <c r="B408" s="219">
        <v>0</v>
      </c>
    </row>
    <row r="409" spans="1:2" x14ac:dyDescent="0.25">
      <c r="A409" t="s">
        <v>432</v>
      </c>
      <c r="B409" s="219">
        <v>4332.0200000000004</v>
      </c>
    </row>
    <row r="410" spans="1:2" x14ac:dyDescent="0.25">
      <c r="A410" t="s">
        <v>433</v>
      </c>
      <c r="B410" s="219">
        <v>5228.3000000000011</v>
      </c>
    </row>
    <row r="411" spans="1:2" x14ac:dyDescent="0.25">
      <c r="A411" t="s">
        <v>434</v>
      </c>
      <c r="B411" s="219">
        <v>0</v>
      </c>
    </row>
    <row r="412" spans="1:2" x14ac:dyDescent="0.25">
      <c r="A412" t="s">
        <v>435</v>
      </c>
      <c r="B412" s="219">
        <v>4822.8399999999992</v>
      </c>
    </row>
    <row r="413" spans="1:2" x14ac:dyDescent="0.25">
      <c r="A413" t="s">
        <v>436</v>
      </c>
      <c r="B413" s="219">
        <v>0</v>
      </c>
    </row>
    <row r="414" spans="1:2" x14ac:dyDescent="0.25">
      <c r="A414" t="s">
        <v>437</v>
      </c>
      <c r="B414" s="219">
        <v>596763.3600000001</v>
      </c>
    </row>
    <row r="415" spans="1:2" x14ac:dyDescent="0.25">
      <c r="A415" t="s">
        <v>438</v>
      </c>
      <c r="B415" s="219">
        <v>978502.68</v>
      </c>
    </row>
    <row r="416" spans="1:2" x14ac:dyDescent="0.25">
      <c r="A416" t="s">
        <v>439</v>
      </c>
      <c r="B416" s="219">
        <v>1471350.2399999998</v>
      </c>
    </row>
    <row r="417" spans="1:2" x14ac:dyDescent="0.25">
      <c r="A417" t="s">
        <v>440</v>
      </c>
      <c r="B417" s="219">
        <v>699834.95000000007</v>
      </c>
    </row>
    <row r="418" spans="1:2" x14ac:dyDescent="0.25">
      <c r="A418" t="s">
        <v>441</v>
      </c>
      <c r="B418" s="219">
        <v>715671.08</v>
      </c>
    </row>
    <row r="419" spans="1:2" x14ac:dyDescent="0.25">
      <c r="A419" t="s">
        <v>442</v>
      </c>
      <c r="B419" s="219">
        <v>1152583.7400000002</v>
      </c>
    </row>
    <row r="420" spans="1:2" x14ac:dyDescent="0.25">
      <c r="A420" t="s">
        <v>443</v>
      </c>
      <c r="B420" s="219">
        <v>901971.00999999978</v>
      </c>
    </row>
    <row r="421" spans="1:2" x14ac:dyDescent="0.25">
      <c r="A421" t="s">
        <v>444</v>
      </c>
      <c r="B421" s="219">
        <v>182273.51999999993</v>
      </c>
    </row>
    <row r="422" spans="1:2" x14ac:dyDescent="0.25">
      <c r="A422" t="s">
        <v>445</v>
      </c>
      <c r="B422" s="219">
        <v>182841.59999999998</v>
      </c>
    </row>
    <row r="423" spans="1:2" x14ac:dyDescent="0.25">
      <c r="A423" t="s">
        <v>446</v>
      </c>
      <c r="B423" s="219">
        <v>216643.68000000005</v>
      </c>
    </row>
    <row r="424" spans="1:2" x14ac:dyDescent="0.25">
      <c r="A424" t="s">
        <v>447</v>
      </c>
      <c r="B424" s="219">
        <v>2197597.84</v>
      </c>
    </row>
    <row r="425" spans="1:2" x14ac:dyDescent="0.25">
      <c r="A425" t="s">
        <v>448</v>
      </c>
      <c r="B425" s="219">
        <v>0</v>
      </c>
    </row>
    <row r="426" spans="1:2" x14ac:dyDescent="0.25">
      <c r="A426" t="s">
        <v>449</v>
      </c>
      <c r="B426" s="219">
        <v>0</v>
      </c>
    </row>
    <row r="427" spans="1:2" x14ac:dyDescent="0.25">
      <c r="A427" t="s">
        <v>450</v>
      </c>
      <c r="B427" s="219">
        <v>0</v>
      </c>
    </row>
    <row r="428" spans="1:2" x14ac:dyDescent="0.25">
      <c r="A428" t="s">
        <v>451</v>
      </c>
      <c r="B428" s="219">
        <v>0</v>
      </c>
    </row>
    <row r="429" spans="1:2" x14ac:dyDescent="0.25">
      <c r="A429" t="s">
        <v>452</v>
      </c>
      <c r="B429" s="219">
        <v>0</v>
      </c>
    </row>
    <row r="430" spans="1:2" x14ac:dyDescent="0.25">
      <c r="A430" t="s">
        <v>453</v>
      </c>
      <c r="B430" s="219">
        <v>0</v>
      </c>
    </row>
    <row r="431" spans="1:2" x14ac:dyDescent="0.25">
      <c r="A431" t="s">
        <v>454</v>
      </c>
      <c r="B431" s="219">
        <v>38692.32</v>
      </c>
    </row>
    <row r="432" spans="1:2" x14ac:dyDescent="0.25">
      <c r="A432" t="s">
        <v>455</v>
      </c>
      <c r="B432" s="219">
        <v>5428.5</v>
      </c>
    </row>
    <row r="433" spans="1:2" x14ac:dyDescent="0.25">
      <c r="A433" t="s">
        <v>456</v>
      </c>
      <c r="B433" s="219">
        <v>80802</v>
      </c>
    </row>
    <row r="434" spans="1:2" x14ac:dyDescent="0.25">
      <c r="A434" t="s">
        <v>457</v>
      </c>
      <c r="B434" s="219">
        <v>13273.560000000005</v>
      </c>
    </row>
    <row r="435" spans="1:2" x14ac:dyDescent="0.25">
      <c r="A435" t="s">
        <v>458</v>
      </c>
      <c r="B435" s="219">
        <v>0</v>
      </c>
    </row>
    <row r="436" spans="1:2" x14ac:dyDescent="0.25">
      <c r="A436" t="s">
        <v>459</v>
      </c>
      <c r="B436" s="219">
        <v>0</v>
      </c>
    </row>
    <row r="437" spans="1:2" x14ac:dyDescent="0.25">
      <c r="A437" t="s">
        <v>460</v>
      </c>
      <c r="B437" s="219">
        <v>43839.48</v>
      </c>
    </row>
    <row r="438" spans="1:2" x14ac:dyDescent="0.25">
      <c r="A438" t="s">
        <v>461</v>
      </c>
      <c r="B438" s="219">
        <v>9589.92</v>
      </c>
    </row>
    <row r="439" spans="1:2" x14ac:dyDescent="0.25">
      <c r="A439" t="s">
        <v>462</v>
      </c>
      <c r="B439" s="219">
        <v>10800.019999999999</v>
      </c>
    </row>
    <row r="440" spans="1:2" x14ac:dyDescent="0.25">
      <c r="A440" t="s">
        <v>463</v>
      </c>
      <c r="B440" s="219">
        <v>72897.990000000005</v>
      </c>
    </row>
    <row r="441" spans="1:2" x14ac:dyDescent="0.25">
      <c r="A441" t="s">
        <v>464</v>
      </c>
      <c r="B441" s="219">
        <v>13702.37</v>
      </c>
    </row>
    <row r="442" spans="1:2" x14ac:dyDescent="0.25">
      <c r="A442" t="s">
        <v>465</v>
      </c>
      <c r="B442" s="219">
        <v>12558.149999999998</v>
      </c>
    </row>
    <row r="443" spans="1:2" x14ac:dyDescent="0.25">
      <c r="A443" t="s">
        <v>466</v>
      </c>
      <c r="B443" s="219">
        <v>32567.48</v>
      </c>
    </row>
    <row r="444" spans="1:2" x14ac:dyDescent="0.25">
      <c r="A444" t="s">
        <v>467</v>
      </c>
      <c r="B444" s="219">
        <v>0</v>
      </c>
    </row>
    <row r="445" spans="1:2" x14ac:dyDescent="0.25">
      <c r="A445" t="s">
        <v>468</v>
      </c>
      <c r="B445" s="219">
        <v>12641.86</v>
      </c>
    </row>
    <row r="446" spans="1:2" x14ac:dyDescent="0.25">
      <c r="A446" t="s">
        <v>469</v>
      </c>
      <c r="B446" s="219">
        <v>5053.68</v>
      </c>
    </row>
    <row r="447" spans="1:2" x14ac:dyDescent="0.25">
      <c r="A447" t="s">
        <v>470</v>
      </c>
      <c r="B447" s="219">
        <v>8242.44</v>
      </c>
    </row>
    <row r="448" spans="1:2" x14ac:dyDescent="0.25">
      <c r="A448" t="s">
        <v>471</v>
      </c>
      <c r="B448" s="219">
        <v>9782.64</v>
      </c>
    </row>
    <row r="449" spans="1:2" x14ac:dyDescent="0.25">
      <c r="A449" t="s">
        <v>472</v>
      </c>
      <c r="B449" s="219">
        <v>62352.58</v>
      </c>
    </row>
    <row r="450" spans="1:2" x14ac:dyDescent="0.25">
      <c r="A450" t="s">
        <v>473</v>
      </c>
      <c r="B450" s="219">
        <v>26805.83</v>
      </c>
    </row>
    <row r="451" spans="1:2" x14ac:dyDescent="0.25">
      <c r="A451" t="s">
        <v>474</v>
      </c>
      <c r="B451" s="219">
        <v>0</v>
      </c>
    </row>
    <row r="452" spans="1:2" x14ac:dyDescent="0.25">
      <c r="A452" t="s">
        <v>475</v>
      </c>
      <c r="B452" s="219">
        <v>46736.760000000009</v>
      </c>
    </row>
    <row r="453" spans="1:2" x14ac:dyDescent="0.25">
      <c r="A453" t="s">
        <v>476</v>
      </c>
      <c r="B453" s="219">
        <v>99682.920000000027</v>
      </c>
    </row>
    <row r="454" spans="1:2" x14ac:dyDescent="0.25">
      <c r="B454" s="219">
        <v>539994706.24999988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15"/>
  <sheetViews>
    <sheetView zoomScale="70" zoomScaleNormal="70" workbookViewId="0">
      <pane xSplit="1" ySplit="1" topLeftCell="C285" activePane="bottomRight" state="frozen"/>
      <selection pane="topRight" activeCell="B1" sqref="B1"/>
      <selection pane="bottomLeft" activeCell="A2" sqref="A2"/>
      <selection pane="bottomRight" activeCell="AH2" sqref="AH2:AH306"/>
    </sheetView>
  </sheetViews>
  <sheetFormatPr defaultRowHeight="32.25" customHeight="1" outlineLevelCol="1" x14ac:dyDescent="0.25"/>
  <cols>
    <col min="1" max="1" width="41.28515625" style="84" customWidth="1"/>
    <col min="2" max="3" width="12.140625" style="84" bestFit="1" customWidth="1"/>
    <col min="4" max="6" width="8" style="84" customWidth="1"/>
    <col min="7" max="7" width="16" style="84" bestFit="1" customWidth="1"/>
    <col min="8" max="8" width="12" style="84" customWidth="1" outlineLevel="1"/>
    <col min="9" max="9" width="9.28515625" style="84" customWidth="1" outlineLevel="1"/>
    <col min="10" max="10" width="11" style="84" customWidth="1" outlineLevel="1"/>
    <col min="11" max="11" width="9.5703125" style="84" customWidth="1" outlineLevel="1"/>
    <col min="12" max="12" width="12" style="84" customWidth="1" outlineLevel="1"/>
    <col min="13" max="14" width="9.28515625" style="84" customWidth="1" outlineLevel="1"/>
    <col min="15" max="17" width="11" style="84" customWidth="1" outlineLevel="1"/>
    <col min="18" max="19" width="9.28515625" style="84" customWidth="1" outlineLevel="1"/>
    <col min="20" max="20" width="11" style="84" customWidth="1" outlineLevel="1"/>
    <col min="21" max="30" width="9.28515625" style="84" customWidth="1" outlineLevel="1"/>
    <col min="31" max="31" width="1.7109375" style="84" customWidth="1" outlineLevel="1"/>
    <col min="32" max="32" width="15.42578125" style="84" customWidth="1"/>
    <col min="33" max="33" width="13.140625" style="84" bestFit="1" customWidth="1" outlineLevel="1"/>
    <col min="34" max="34" width="23.7109375" style="84" customWidth="1"/>
    <col min="35" max="36" width="23.7109375" style="84" customWidth="1" outlineLevel="1"/>
    <col min="37" max="37" width="23.7109375" style="84" customWidth="1"/>
    <col min="38" max="39" width="23.7109375" style="84" hidden="1" customWidth="1" outlineLevel="1"/>
    <col min="40" max="40" width="23.7109375" style="84" customWidth="1" collapsed="1"/>
    <col min="41" max="41" width="17.7109375" style="84" customWidth="1"/>
    <col min="42" max="42" width="14.140625" style="84" customWidth="1"/>
    <col min="43" max="43" width="13.42578125" style="84" hidden="1" customWidth="1" outlineLevel="1"/>
    <col min="44" max="44" width="10.7109375" style="84" hidden="1" customWidth="1" outlineLevel="1"/>
    <col min="45" max="45" width="12.28515625" style="84" hidden="1" customWidth="1" outlineLevel="1"/>
    <col min="46" max="46" width="9.140625" style="84" hidden="1" customWidth="1" outlineLevel="1"/>
    <col min="47" max="47" width="10.7109375" style="84" hidden="1" customWidth="1" outlineLevel="1"/>
    <col min="48" max="48" width="12.28515625" style="84" hidden="1" customWidth="1" outlineLevel="1"/>
    <col min="49" max="49" width="10.7109375" style="84" hidden="1" customWidth="1" outlineLevel="1"/>
    <col min="50" max="50" width="9.7109375" style="84" hidden="1" customWidth="1" outlineLevel="1"/>
    <col min="51" max="51" width="10.7109375" style="84" hidden="1" customWidth="1" outlineLevel="1"/>
    <col min="52" max="57" width="9.140625" style="84" hidden="1" customWidth="1" outlineLevel="1"/>
    <col min="58" max="58" width="11.42578125" style="84" hidden="1" customWidth="1" outlineLevel="1"/>
    <col min="59" max="59" width="9.140625" style="84" hidden="1" customWidth="1" outlineLevel="1"/>
    <col min="60" max="60" width="19.7109375" style="84" hidden="1" customWidth="1" outlineLevel="1"/>
    <col min="61" max="61" width="19.7109375" style="84" customWidth="1" collapsed="1"/>
    <col min="62" max="62" width="12.140625" style="84" bestFit="1" customWidth="1"/>
    <col min="63" max="63" width="13.140625" style="84" bestFit="1" customWidth="1"/>
    <col min="64" max="64" width="16" style="89" bestFit="1" customWidth="1"/>
    <col min="65" max="66" width="12.42578125" style="84" bestFit="1" customWidth="1"/>
    <col min="67" max="67" width="15" style="84" bestFit="1" customWidth="1"/>
    <col min="68" max="68" width="9.140625" style="84"/>
    <col min="69" max="70" width="16" style="89" bestFit="1" customWidth="1"/>
    <col min="71" max="71" width="17.140625" style="89" bestFit="1" customWidth="1"/>
    <col min="72" max="74" width="16" style="89" bestFit="1" customWidth="1"/>
    <col min="75" max="75" width="17.140625" style="84" bestFit="1" customWidth="1"/>
    <col min="76" max="16384" width="9.140625" style="84"/>
  </cols>
  <sheetData>
    <row r="1" spans="1:74" ht="32.25" customHeight="1" x14ac:dyDescent="0.25">
      <c r="B1" s="137" t="s">
        <v>1674</v>
      </c>
      <c r="C1" s="137" t="s">
        <v>1675</v>
      </c>
      <c r="D1" s="137" t="s">
        <v>1676</v>
      </c>
      <c r="E1" s="137" t="s">
        <v>1677</v>
      </c>
      <c r="F1" s="137" t="s">
        <v>1678</v>
      </c>
      <c r="G1" s="85" t="s">
        <v>148</v>
      </c>
      <c r="H1" s="86" t="s">
        <v>13</v>
      </c>
      <c r="I1" s="86" t="s">
        <v>7</v>
      </c>
      <c r="J1" s="86" t="s">
        <v>17</v>
      </c>
      <c r="K1" s="86" t="s">
        <v>2</v>
      </c>
      <c r="L1" s="86" t="s">
        <v>4</v>
      </c>
      <c r="M1" s="86" t="s">
        <v>12</v>
      </c>
      <c r="N1" s="86" t="s">
        <v>149</v>
      </c>
      <c r="O1" s="86" t="s">
        <v>150</v>
      </c>
      <c r="P1" s="86" t="s">
        <v>0</v>
      </c>
      <c r="Q1" s="86" t="s">
        <v>16</v>
      </c>
      <c r="R1" s="86" t="s">
        <v>8</v>
      </c>
      <c r="S1" s="86" t="s">
        <v>10</v>
      </c>
      <c r="T1" s="86" t="s">
        <v>151</v>
      </c>
      <c r="U1" s="86" t="s">
        <v>15</v>
      </c>
      <c r="V1" s="86" t="s">
        <v>14</v>
      </c>
      <c r="W1" s="86" t="s">
        <v>6</v>
      </c>
      <c r="X1" s="86" t="s">
        <v>152</v>
      </c>
      <c r="Y1" s="86" t="s">
        <v>3</v>
      </c>
      <c r="Z1" s="86" t="s">
        <v>153</v>
      </c>
      <c r="AA1" s="86" t="s">
        <v>1</v>
      </c>
      <c r="AB1" s="87" t="s">
        <v>154</v>
      </c>
      <c r="AC1" s="84" t="s">
        <v>155</v>
      </c>
      <c r="AD1" s="84" t="s">
        <v>9</v>
      </c>
      <c r="AE1" s="84" t="s">
        <v>11</v>
      </c>
      <c r="AF1" s="88" t="s">
        <v>5</v>
      </c>
      <c r="AG1" s="87" t="s">
        <v>18</v>
      </c>
      <c r="AH1" s="84" t="s">
        <v>1609</v>
      </c>
      <c r="AI1" s="174" t="s">
        <v>1610</v>
      </c>
      <c r="AJ1" s="174"/>
      <c r="AK1" s="174"/>
      <c r="AL1" s="174" t="s">
        <v>1611</v>
      </c>
      <c r="AM1" s="174"/>
      <c r="AN1" s="174"/>
      <c r="AO1" s="84" t="s">
        <v>1606</v>
      </c>
      <c r="AP1" s="148" t="s">
        <v>1607</v>
      </c>
      <c r="AQ1" s="31" t="s">
        <v>860</v>
      </c>
      <c r="AR1" s="31" t="s">
        <v>901</v>
      </c>
      <c r="AS1" s="31" t="s">
        <v>851</v>
      </c>
      <c r="AT1" s="31" t="s">
        <v>847</v>
      </c>
      <c r="AU1" s="31" t="s">
        <v>846</v>
      </c>
      <c r="AV1" s="31" t="s">
        <v>900</v>
      </c>
      <c r="AW1" s="31" t="s">
        <v>844</v>
      </c>
      <c r="AX1" s="31" t="s">
        <v>833</v>
      </c>
      <c r="AY1" s="31" t="s">
        <v>831</v>
      </c>
      <c r="AZ1" s="31" t="s">
        <v>829</v>
      </c>
      <c r="BA1" s="31" t="s">
        <v>826</v>
      </c>
      <c r="BB1" s="31" t="s">
        <v>824</v>
      </c>
      <c r="BC1" s="31" t="s">
        <v>823</v>
      </c>
      <c r="BD1" s="31" t="s">
        <v>822</v>
      </c>
      <c r="BE1" s="31" t="s">
        <v>821</v>
      </c>
      <c r="BF1" s="31" t="s">
        <v>1607</v>
      </c>
      <c r="BG1" s="31" t="s">
        <v>807</v>
      </c>
      <c r="BH1" s="31" t="s">
        <v>551</v>
      </c>
      <c r="BI1" s="154" t="s">
        <v>1683</v>
      </c>
      <c r="BJ1" s="142" t="s">
        <v>1661</v>
      </c>
      <c r="BK1" s="148" t="s">
        <v>1616</v>
      </c>
      <c r="BL1" s="149" t="s">
        <v>1608</v>
      </c>
      <c r="BM1" s="84" t="s">
        <v>1709</v>
      </c>
      <c r="BN1" s="84" t="s">
        <v>1710</v>
      </c>
      <c r="BO1" s="143" t="s">
        <v>1657</v>
      </c>
      <c r="BP1" s="143" t="s">
        <v>1684</v>
      </c>
      <c r="BQ1" s="150" t="s">
        <v>1668</v>
      </c>
      <c r="BR1" s="150" t="s">
        <v>1667</v>
      </c>
      <c r="BS1" s="151" t="s">
        <v>1663</v>
      </c>
      <c r="BT1" s="151" t="s">
        <v>1664</v>
      </c>
      <c r="BU1" s="151" t="s">
        <v>1665</v>
      </c>
      <c r="BV1" s="151" t="s">
        <v>1666</v>
      </c>
    </row>
    <row r="2" spans="1:74" ht="32.25" customHeight="1" x14ac:dyDescent="0.25">
      <c r="A2" s="84" t="s">
        <v>156</v>
      </c>
      <c r="B2" s="84">
        <f>SUMIF(Об!$A:$A,$A:$A,Об!B:B)</f>
        <v>599.6</v>
      </c>
      <c r="C2" s="84">
        <f>SUMIF(Об!$A:$A,$A:$A,Об!C:C)</f>
        <v>599.6</v>
      </c>
      <c r="D2" s="84">
        <v>12</v>
      </c>
      <c r="E2" s="84">
        <f>SUMIF(Об!$A:$A,$A:$A,Об!F:F)</f>
        <v>30.14</v>
      </c>
      <c r="F2" s="84">
        <f>E2</f>
        <v>30.14</v>
      </c>
      <c r="G2" s="89">
        <f>SUMIF(Лист2!$A:$A,$A:$A,Лист2!$B:$B)</f>
        <v>192498.12000000002</v>
      </c>
      <c r="H2" s="89">
        <v>257039.16</v>
      </c>
      <c r="I2" s="89">
        <v>0</v>
      </c>
      <c r="J2" s="89">
        <v>42983.23</v>
      </c>
      <c r="K2" s="89">
        <v>1807.3200000000002</v>
      </c>
      <c r="L2" s="89">
        <v>129345.20999999999</v>
      </c>
      <c r="M2" s="89">
        <v>15.540000000000001</v>
      </c>
      <c r="N2" s="89">
        <v>15.540000000000001</v>
      </c>
      <c r="O2" s="89">
        <v>22210.93</v>
      </c>
      <c r="P2" s="89">
        <v>77254.919999999984</v>
      </c>
      <c r="Q2" s="89">
        <v>31009.129999999997</v>
      </c>
      <c r="R2" s="89">
        <v>0</v>
      </c>
      <c r="S2" s="89">
        <v>47.279999999999994</v>
      </c>
      <c r="T2" s="89">
        <v>94238.47</v>
      </c>
      <c r="U2" s="89">
        <v>0</v>
      </c>
      <c r="V2" s="89">
        <v>0</v>
      </c>
      <c r="W2" s="89">
        <v>0</v>
      </c>
      <c r="X2" s="89">
        <v>0</v>
      </c>
      <c r="Y2" s="89">
        <v>0</v>
      </c>
      <c r="Z2" s="89">
        <v>0</v>
      </c>
      <c r="AA2" s="89">
        <v>0</v>
      </c>
      <c r="AB2" s="89">
        <v>0</v>
      </c>
      <c r="AC2" s="89">
        <v>0</v>
      </c>
      <c r="AD2" s="89">
        <v>0</v>
      </c>
      <c r="AE2" s="89">
        <v>32.459999999999994</v>
      </c>
      <c r="AF2" s="89">
        <v>0</v>
      </c>
      <c r="AG2" s="89">
        <v>19440</v>
      </c>
      <c r="AH2" s="90">
        <f>AF2+G2</f>
        <v>192498.12000000002</v>
      </c>
      <c r="AI2" s="90">
        <v>167023.67999999999</v>
      </c>
      <c r="AJ2" s="90">
        <v>0</v>
      </c>
      <c r="AK2" s="90">
        <v>167023.67999999999</v>
      </c>
      <c r="AL2" s="90">
        <v>92798.26</v>
      </c>
      <c r="AM2" s="90">
        <v>0</v>
      </c>
      <c r="AN2" s="90">
        <v>92798.26</v>
      </c>
      <c r="AP2" s="91">
        <f t="shared" ref="AP2:AP54" si="0">SUM(AQ2:BE2)</f>
        <v>24039.93</v>
      </c>
      <c r="AQ2" s="92">
        <f>SUMIF('20-1'!K:K,$A:$A,'20-1'!$E:$E)</f>
        <v>0</v>
      </c>
      <c r="AR2" s="92">
        <f>SUMIF('20-1'!L:L,$A:$A,'20-1'!$E:$E)</f>
        <v>0</v>
      </c>
      <c r="AS2" s="92">
        <f>SUMIF('20-1'!M:M,$A:$A,'20-1'!$E:$E)</f>
        <v>24039.93</v>
      </c>
      <c r="AT2" s="92">
        <f>SUMIF('20-1'!N:N,$A:$A,'20-1'!$E:$E)</f>
        <v>0</v>
      </c>
      <c r="AU2" s="92">
        <f>SUMIF('20-1'!O:O,$A:$A,'20-1'!$E:$E)</f>
        <v>0</v>
      </c>
      <c r="AV2" s="92">
        <f>SUMIF('20-1'!P:P,$A:$A,'20-1'!$E:$E)</f>
        <v>0</v>
      </c>
      <c r="AW2" s="92">
        <f>SUMIF('20-1'!Q:Q,$A:$A,'20-1'!$E:$E)</f>
        <v>0</v>
      </c>
      <c r="AX2" s="92">
        <f>SUMIF('20-1'!R:R,$A:$A,'20-1'!$E:$E)</f>
        <v>0</v>
      </c>
      <c r="AY2" s="92">
        <f>SUMIF('20-1'!S:S,$A:$A,'20-1'!$E:$E)</f>
        <v>0</v>
      </c>
      <c r="AZ2" s="92">
        <f>SUMIF('20-1'!T:T,$A:$A,'20-1'!$E:$E)</f>
        <v>0</v>
      </c>
      <c r="BA2" s="92">
        <f>SUMIF('20-1'!U:U,$A:$A,'20-1'!$E:$E)</f>
        <v>0</v>
      </c>
      <c r="BB2" s="92">
        <f>SUMIF('20-1'!V:V,$A:$A,'20-1'!$E:$E)</f>
        <v>0</v>
      </c>
      <c r="BC2" s="92">
        <f>SUMIF('20-1'!W:W,$A:$A,'20-1'!$E:$E)</f>
        <v>0</v>
      </c>
      <c r="BD2" s="92">
        <f>SUMIF('20-1'!X:X,$A:$A,'20-1'!$E:$E)</f>
        <v>0</v>
      </c>
      <c r="BE2" s="92">
        <f>SUMIF('20-1'!Y:Y,$A:$A,'20-1'!$E:$E)</f>
        <v>0</v>
      </c>
      <c r="BF2" s="92">
        <f>SUMIF('20-1'!Z:Z,$A:$A,'20-1'!$E:$E)</f>
        <v>0</v>
      </c>
      <c r="BG2" s="92">
        <f>SUMIF('20-1'!AA:AA,$A:$A,'20-1'!$E:$E)</f>
        <v>0</v>
      </c>
      <c r="BH2" s="92">
        <f>SUMIF('20-1'!AB:AB,$A:$A,'20-1'!$E:$E)</f>
        <v>30155.190000000002</v>
      </c>
      <c r="BI2" s="89">
        <f>SUMIF(Об!$A:$A,$A:$A,Об!AB:AB)*BI$308</f>
        <v>55399.825833772564</v>
      </c>
      <c r="BJ2" s="89">
        <f>SUMIF(Об!$A:$A,$A:$A,Об!AC:AC)*BJ$308</f>
        <v>52572.485490953964</v>
      </c>
      <c r="BK2" s="84">
        <f>SUMIF(ПП1!$H:$H,$A:$A,ПП1!$M:$M)</f>
        <v>0</v>
      </c>
      <c r="BL2" s="89">
        <f t="shared" ref="BL2:BL65" si="1">B2/$B$307*$BL$307</f>
        <v>12432.837201203551</v>
      </c>
      <c r="BM2" s="89">
        <f t="shared" ref="BM2:BM13" si="2">$BM$307*B2/$BM$308</f>
        <v>1745.9961266010253</v>
      </c>
      <c r="BN2" s="89">
        <f t="shared" ref="BN2:BN65" si="3">$B2/$B$307*BN$307</f>
        <v>487.11724259508026</v>
      </c>
      <c r="BO2" s="89">
        <f>SUMIF(Об!$A:$A,$A:$A,Об!$AG:$AG)*BO$308</f>
        <v>0</v>
      </c>
      <c r="BP2" s="89">
        <f>SUMIF(Об!$A:$A,$A:$A,Об!$AE:$AE)*BP$308</f>
        <v>429.01349634898793</v>
      </c>
      <c r="BQ2" s="89">
        <f>SUMIF(Об!$A:$A,$A:$A,Об!AI:AI)*BQ$308</f>
        <v>38957.839847748532</v>
      </c>
      <c r="BR2" s="89">
        <f>SUMIF(Об!$A:$A,$A:$A,Об!AJ:AJ)*BR$308</f>
        <v>0</v>
      </c>
      <c r="BS2" s="89">
        <f>SUMIF(Об!$A:$A,$A:$A,Об!AK:AK)*BS$308</f>
        <v>21306.393834960174</v>
      </c>
      <c r="BT2" s="89">
        <f>SUMIF(Об!$A:$A,$A:$A,Об!AL:AL)*BT$308</f>
        <v>19179.125815897052</v>
      </c>
      <c r="BU2" s="89">
        <f>SUMIF(Об!$A:$A,$A:$A,Об!AM:AM)*BU$308</f>
        <v>0</v>
      </c>
      <c r="BV2" s="89">
        <f>SUMIF(Об!$A:$A,$A:$A,Об!AN:AN)*BV$308</f>
        <v>8017.9979563807556</v>
      </c>
    </row>
    <row r="3" spans="1:74" ht="32.25" customHeight="1" x14ac:dyDescent="0.25">
      <c r="A3" s="84" t="s">
        <v>157</v>
      </c>
      <c r="B3" s="84">
        <f>SUMIF(Об!$A:$A,$A:$A,Об!B:B)</f>
        <v>464.76</v>
      </c>
      <c r="C3" s="84">
        <f>SUMIF(Об!$A:$A,$A:$A,Об!C:C)</f>
        <v>464.76</v>
      </c>
      <c r="D3" s="84">
        <v>12</v>
      </c>
      <c r="E3" s="84">
        <f>SUMIF(Об!$A:$A,$A:$A,Об!F:F)</f>
        <v>30.14</v>
      </c>
      <c r="F3" s="84">
        <f t="shared" ref="F3:F55" si="4">E3</f>
        <v>30.14</v>
      </c>
      <c r="G3" s="89">
        <f>SUMIF(Лист2!$A:$A,$A:$A,Лист2!$B:$B)</f>
        <v>168094.43999999997</v>
      </c>
      <c r="H3" s="89">
        <v>211911.60000000003</v>
      </c>
      <c r="I3" s="89">
        <v>0</v>
      </c>
      <c r="J3" s="89">
        <v>34813.799999999996</v>
      </c>
      <c r="K3" s="89">
        <v>2242.1400000000008</v>
      </c>
      <c r="L3" s="89">
        <v>75212.849999999991</v>
      </c>
      <c r="M3" s="89">
        <v>36.72</v>
      </c>
      <c r="N3" s="89">
        <v>36.72</v>
      </c>
      <c r="O3" s="89">
        <v>20983.200000000001</v>
      </c>
      <c r="P3" s="89">
        <v>63649.55999999999</v>
      </c>
      <c r="Q3" s="89">
        <v>26147.429999999997</v>
      </c>
      <c r="R3" s="89">
        <v>0</v>
      </c>
      <c r="S3" s="89">
        <v>111.60000000000001</v>
      </c>
      <c r="T3" s="89">
        <v>79080.23000000001</v>
      </c>
      <c r="U3" s="89">
        <v>0</v>
      </c>
      <c r="V3" s="89">
        <v>0</v>
      </c>
      <c r="W3" s="89">
        <v>0</v>
      </c>
      <c r="X3" s="89">
        <v>0</v>
      </c>
      <c r="Y3" s="89">
        <v>0</v>
      </c>
      <c r="Z3" s="89">
        <v>0</v>
      </c>
      <c r="AA3" s="89">
        <v>0</v>
      </c>
      <c r="AB3" s="89">
        <v>0</v>
      </c>
      <c r="AC3" s="89">
        <v>0</v>
      </c>
      <c r="AD3" s="89">
        <v>0</v>
      </c>
      <c r="AE3" s="89">
        <v>76.61999999999999</v>
      </c>
      <c r="AF3" s="89">
        <v>0</v>
      </c>
      <c r="AG3" s="89">
        <v>8505</v>
      </c>
      <c r="AH3" s="90">
        <f t="shared" ref="AH3:AH66" si="5">AF3+G3</f>
        <v>168094.43999999997</v>
      </c>
      <c r="AI3" s="90">
        <v>165818.81000000003</v>
      </c>
      <c r="AJ3" s="90">
        <v>0</v>
      </c>
      <c r="AK3" s="90">
        <v>165818.81000000003</v>
      </c>
      <c r="AL3" s="90">
        <v>42145.599999999999</v>
      </c>
      <c r="AM3" s="90">
        <v>0</v>
      </c>
      <c r="AN3" s="90">
        <v>42145.599999999999</v>
      </c>
      <c r="AP3" s="91">
        <f t="shared" si="0"/>
        <v>17353.61</v>
      </c>
      <c r="AQ3" s="92">
        <f>SUMIF('20-1'!K:K,$A:$A,'20-1'!$E:$E)</f>
        <v>0</v>
      </c>
      <c r="AR3" s="92">
        <f>SUMIF('20-1'!L:L,$A:$A,'20-1'!$E:$E)</f>
        <v>0</v>
      </c>
      <c r="AS3" s="92">
        <f>SUMIF('20-1'!M:M,$A:$A,'20-1'!$E:$E)</f>
        <v>17353.61</v>
      </c>
      <c r="AT3" s="92">
        <f>SUMIF('20-1'!N:N,$A:$A,'20-1'!$E:$E)</f>
        <v>0</v>
      </c>
      <c r="AU3" s="92">
        <f>SUMIF('20-1'!O:O,$A:$A,'20-1'!$E:$E)</f>
        <v>0</v>
      </c>
      <c r="AV3" s="92">
        <f>SUMIF('20-1'!P:P,$A:$A,'20-1'!$E:$E)</f>
        <v>0</v>
      </c>
      <c r="AW3" s="92">
        <f>SUMIF('20-1'!Q:Q,$A:$A,'20-1'!$E:$E)</f>
        <v>0</v>
      </c>
      <c r="AX3" s="92">
        <f>SUMIF('20-1'!R:R,$A:$A,'20-1'!$E:$E)</f>
        <v>0</v>
      </c>
      <c r="AY3" s="92">
        <f>SUMIF('20-1'!S:S,$A:$A,'20-1'!$E:$E)</f>
        <v>0</v>
      </c>
      <c r="AZ3" s="92">
        <f>SUMIF('20-1'!T:T,$A:$A,'20-1'!$E:$E)</f>
        <v>0</v>
      </c>
      <c r="BA3" s="92">
        <f>SUMIF('20-1'!U:U,$A:$A,'20-1'!$E:$E)</f>
        <v>0</v>
      </c>
      <c r="BB3" s="92">
        <f>SUMIF('20-1'!V:V,$A:$A,'20-1'!$E:$E)</f>
        <v>0</v>
      </c>
      <c r="BC3" s="92">
        <f>SUMIF('20-1'!W:W,$A:$A,'20-1'!$E:$E)</f>
        <v>0</v>
      </c>
      <c r="BD3" s="92">
        <f>SUMIF('20-1'!X:X,$A:$A,'20-1'!$E:$E)</f>
        <v>0</v>
      </c>
      <c r="BE3" s="92">
        <f>SUMIF('20-1'!Y:Y,$A:$A,'20-1'!$E:$E)</f>
        <v>0</v>
      </c>
      <c r="BF3" s="92">
        <f>SUMIF('20-1'!Z:Z,$A:$A,'20-1'!$E:$E)</f>
        <v>0</v>
      </c>
      <c r="BG3" s="92">
        <f>SUMIF('20-1'!AA:AA,$A:$A,'20-1'!$E:$E)</f>
        <v>0</v>
      </c>
      <c r="BH3" s="92">
        <f>SUMIF('20-1'!AB:AB,$A:$A,'20-1'!$E:$E)</f>
        <v>36778.67</v>
      </c>
      <c r="BI3" s="89">
        <f>SUMIF(Об!$A:$A,$A:$A,Об!AB:AB)*BI$308</f>
        <v>42941.332645937524</v>
      </c>
      <c r="BJ3" s="89">
        <f>SUMIF(Об!$A:$A,$A:$A,Об!AC:AC)*BJ$308</f>
        <v>40749.813803828831</v>
      </c>
      <c r="BK3" s="84">
        <f>SUMIF(ПП1!$H:$H,$A:$A,ПП1!$M:$M)</f>
        <v>0</v>
      </c>
      <c r="BL3" s="89">
        <f t="shared" si="1"/>
        <v>9636.9002962497689</v>
      </c>
      <c r="BM3" s="89">
        <f t="shared" si="2"/>
        <v>1353.3508335541903</v>
      </c>
      <c r="BN3" s="89">
        <f t="shared" si="3"/>
        <v>377.57273126832803</v>
      </c>
      <c r="BO3" s="89">
        <f>SUMIF(Об!$A:$A,$A:$A,Об!$AG:$AG)*$BO$308</f>
        <v>0</v>
      </c>
      <c r="BP3" s="89">
        <f>SUMIF(Об!$A:$A,$A:$A,Об!$AE:$AE)*BP$308</f>
        <v>332.53554463501598</v>
      </c>
      <c r="BQ3" s="89">
        <f>SUMIF(Об!$A:$A,$A:$A,Об!AI:AI)*BQ$308</f>
        <v>30196.873995396276</v>
      </c>
      <c r="BR3" s="89">
        <f>SUMIF(Об!$A:$A,$A:$A,Об!AJ:AJ)*BR$308</f>
        <v>0</v>
      </c>
      <c r="BS3" s="89">
        <f>SUMIF(Об!$A:$A,$A:$A,Об!AK:AK)*BS$308</f>
        <v>16514.942626311018</v>
      </c>
      <c r="BT3" s="89">
        <f>SUMIF(Об!$A:$A,$A:$A,Об!AL:AL)*BT$308</f>
        <v>14866.061564703654</v>
      </c>
      <c r="BU3" s="89">
        <f>SUMIF(Об!$A:$A,$A:$A,Об!AM:AM)*BU$308</f>
        <v>0</v>
      </c>
      <c r="BV3" s="89">
        <f>SUMIF(Об!$A:$A,$A:$A,Об!AN:AN)*BV$308</f>
        <v>6214.8844733280848</v>
      </c>
    </row>
    <row r="4" spans="1:74" ht="32.25" customHeight="1" x14ac:dyDescent="0.25">
      <c r="A4" s="84" t="s">
        <v>158</v>
      </c>
      <c r="B4" s="84">
        <f>SUMIF(Об!$A:$A,$A:$A,Об!B:B)</f>
        <v>1380.6</v>
      </c>
      <c r="C4" s="84">
        <f>SUMIF(Об!$A:$A,$A:$A,Об!C:C)</f>
        <v>1380.5999999999997</v>
      </c>
      <c r="D4" s="84">
        <v>12</v>
      </c>
      <c r="E4" s="84">
        <v>30.14</v>
      </c>
      <c r="F4" s="84">
        <v>30.14</v>
      </c>
      <c r="G4" s="89">
        <f>SUMIF(Лист2!$A:$A,$A:$A,Лист2!$B:$B)</f>
        <v>499335.24000000005</v>
      </c>
      <c r="H4" s="89">
        <v>629497.14</v>
      </c>
      <c r="I4" s="89">
        <v>0</v>
      </c>
      <c r="J4" s="89">
        <v>62417.51999999999</v>
      </c>
      <c r="K4" s="89">
        <v>5433</v>
      </c>
      <c r="L4" s="89">
        <v>49183.439999999995</v>
      </c>
      <c r="M4" s="89">
        <v>0</v>
      </c>
      <c r="N4" s="89">
        <v>0</v>
      </c>
      <c r="O4" s="89">
        <v>17236.2</v>
      </c>
      <c r="P4" s="89">
        <v>112394.94</v>
      </c>
      <c r="Q4" s="89">
        <v>45198.84</v>
      </c>
      <c r="R4" s="89">
        <v>0</v>
      </c>
      <c r="S4" s="89">
        <v>0</v>
      </c>
      <c r="T4" s="89">
        <v>137345.52000000002</v>
      </c>
      <c r="U4" s="89">
        <v>0</v>
      </c>
      <c r="V4" s="89">
        <v>0</v>
      </c>
      <c r="W4" s="89">
        <v>0</v>
      </c>
      <c r="X4" s="89">
        <v>0</v>
      </c>
      <c r="Y4" s="89">
        <v>0</v>
      </c>
      <c r="Z4" s="89">
        <v>0</v>
      </c>
      <c r="AA4" s="89">
        <v>0</v>
      </c>
      <c r="AB4" s="89">
        <v>0</v>
      </c>
      <c r="AC4" s="89">
        <v>0</v>
      </c>
      <c r="AD4" s="89">
        <v>0</v>
      </c>
      <c r="AE4" s="89">
        <v>0</v>
      </c>
      <c r="AF4" s="89">
        <v>0</v>
      </c>
      <c r="AG4" s="89">
        <v>7290</v>
      </c>
      <c r="AH4" s="90">
        <f t="shared" si="5"/>
        <v>499335.24000000005</v>
      </c>
      <c r="AI4" s="90">
        <v>0</v>
      </c>
      <c r="AJ4" s="90">
        <v>0</v>
      </c>
      <c r="AK4" s="90">
        <v>0</v>
      </c>
      <c r="AL4" s="90">
        <v>1759657.26</v>
      </c>
      <c r="AM4" s="90">
        <v>0</v>
      </c>
      <c r="AN4" s="90">
        <v>1759657.26</v>
      </c>
      <c r="AP4" s="91">
        <f t="shared" si="0"/>
        <v>0</v>
      </c>
      <c r="AQ4" s="92">
        <f>SUMIF('20-1'!K:K,$A:$A,'20-1'!$E:$E)</f>
        <v>0</v>
      </c>
      <c r="AR4" s="92">
        <f>SUMIF('20-1'!L:L,$A:$A,'20-1'!$E:$E)</f>
        <v>0</v>
      </c>
      <c r="AS4" s="92">
        <f>SUMIF('20-1'!M:M,$A:$A,'20-1'!$E:$E)</f>
        <v>0</v>
      </c>
      <c r="AT4" s="92">
        <f>SUMIF('20-1'!N:N,$A:$A,'20-1'!$E:$E)</f>
        <v>0</v>
      </c>
      <c r="AU4" s="92">
        <f>SUMIF('20-1'!O:O,$A:$A,'20-1'!$E:$E)</f>
        <v>0</v>
      </c>
      <c r="AV4" s="92">
        <f>SUMIF('20-1'!P:P,$A:$A,'20-1'!$E:$E)</f>
        <v>0</v>
      </c>
      <c r="AW4" s="92">
        <f>SUMIF('20-1'!Q:Q,$A:$A,'20-1'!$E:$E)</f>
        <v>0</v>
      </c>
      <c r="AX4" s="92">
        <f>SUMIF('20-1'!R:R,$A:$A,'20-1'!$E:$E)</f>
        <v>0</v>
      </c>
      <c r="AY4" s="92">
        <f>SUMIF('20-1'!S:S,$A:$A,'20-1'!$E:$E)</f>
        <v>0</v>
      </c>
      <c r="AZ4" s="92">
        <f>SUMIF('20-1'!T:T,$A:$A,'20-1'!$E:$E)</f>
        <v>0</v>
      </c>
      <c r="BA4" s="92">
        <f>SUMIF('20-1'!U:U,$A:$A,'20-1'!$E:$E)</f>
        <v>0</v>
      </c>
      <c r="BB4" s="92">
        <f>SUMIF('20-1'!V:V,$A:$A,'20-1'!$E:$E)</f>
        <v>0</v>
      </c>
      <c r="BC4" s="92">
        <f>SUMIF('20-1'!W:W,$A:$A,'20-1'!$E:$E)</f>
        <v>0</v>
      </c>
      <c r="BD4" s="92">
        <f>SUMIF('20-1'!X:X,$A:$A,'20-1'!$E:$E)</f>
        <v>0</v>
      </c>
      <c r="BE4" s="92">
        <f>SUMIF('20-1'!Y:Y,$A:$A,'20-1'!$E:$E)</f>
        <v>0</v>
      </c>
      <c r="BF4" s="92">
        <f>SUMIF('20-1'!Z:Z,$A:$A,'20-1'!$E:$E)</f>
        <v>0</v>
      </c>
      <c r="BG4" s="92">
        <f>SUMIF('20-1'!AA:AA,$A:$A,'20-1'!$E:$E)</f>
        <v>0</v>
      </c>
      <c r="BH4" s="92">
        <f>SUMIF('20-1'!AB:AB,$A:$A,'20-1'!$E:$E)</f>
        <v>0</v>
      </c>
      <c r="BI4" s="89">
        <f>SUMIF(Об!$A:$A,$A:$A,Об!AB:AB)*BI$308</f>
        <v>127560.03926969045</v>
      </c>
      <c r="BJ4" s="89">
        <f>SUMIF(Об!$A:$A,$A:$A,Об!AC:AC)*BJ$308</f>
        <v>121049.98910742335</v>
      </c>
      <c r="BK4" s="84">
        <f>SUMIF(ПП1!$H:$H,$A:$A,ПП1!$M:$M)</f>
        <v>0</v>
      </c>
      <c r="BL4" s="89">
        <f t="shared" si="1"/>
        <v>28627.04309536628</v>
      </c>
      <c r="BM4" s="89">
        <f t="shared" si="2"/>
        <v>4020.2172321303788</v>
      </c>
      <c r="BN4" s="89">
        <f t="shared" si="3"/>
        <v>1121.6045115523145</v>
      </c>
      <c r="BO4" s="89">
        <f>SUMIF(Об!$A:$A,$A:$A,Об!$AG:$AG)*$BO$308</f>
        <v>0</v>
      </c>
      <c r="BP4" s="89">
        <f>SUMIF(Об!$A:$A,$A:$A,Об!$AE:$AE)*BP$308</f>
        <v>0</v>
      </c>
      <c r="BQ4" s="89">
        <f>SUMIF(Об!$A:$A,$A:$A,Об!AI:AI)*BQ$308</f>
        <v>89701.790683458326</v>
      </c>
      <c r="BR4" s="89">
        <f>SUMIF(Об!$A:$A,$A:$A,Об!AJ:AJ)*BR$308</f>
        <v>0</v>
      </c>
      <c r="BS4" s="89">
        <f>SUMIF(Об!$A:$A,$A:$A,Об!AK:AK)*BS$308</f>
        <v>49058.718026260845</v>
      </c>
      <c r="BT4" s="89">
        <f>SUMIF(Об!$A:$A,$A:$A,Об!AL:AL)*BT$308</f>
        <v>44160.608908317976</v>
      </c>
      <c r="BU4" s="89">
        <f>SUMIF(Об!$A:$A,$A:$A,Об!AM:AM)*BU$308</f>
        <v>0</v>
      </c>
      <c r="BV4" s="89">
        <f>SUMIF(Об!$A:$A,$A:$A,Об!AN:AN)*BV$308</f>
        <v>18461.721111706585</v>
      </c>
    </row>
    <row r="5" spans="1:74" ht="32.25" customHeight="1" x14ac:dyDescent="0.25">
      <c r="A5" s="84" t="s">
        <v>159</v>
      </c>
      <c r="B5" s="84">
        <f>SUMIF(Об!$A:$A,$A:$A,Об!B:B)</f>
        <v>490.28</v>
      </c>
      <c r="C5" s="84">
        <f>SUMIF(Об!$A:$A,$A:$A,Об!C:C)</f>
        <v>490.28</v>
      </c>
      <c r="D5" s="84">
        <v>12</v>
      </c>
      <c r="E5" s="84">
        <f>SUMIF(Об!$A:$A,$A:$A,Об!F:F)</f>
        <v>30.14</v>
      </c>
      <c r="F5" s="84">
        <f t="shared" si="4"/>
        <v>30.14</v>
      </c>
      <c r="G5" s="89">
        <f>SUMIF(Лист2!$A:$A,$A:$A,Лист2!$B:$B)</f>
        <v>177324.48000000007</v>
      </c>
      <c r="H5" s="89">
        <v>223547.63999999998</v>
      </c>
      <c r="I5" s="89">
        <v>0</v>
      </c>
      <c r="J5" s="89">
        <v>22046.459999999995</v>
      </c>
      <c r="K5" s="89">
        <v>2559.5400000000004</v>
      </c>
      <c r="L5" s="89">
        <v>58450.650000000009</v>
      </c>
      <c r="M5" s="89">
        <v>117.78000000000002</v>
      </c>
      <c r="N5" s="89">
        <v>117.78000000000002</v>
      </c>
      <c r="O5" s="89">
        <v>19510.8</v>
      </c>
      <c r="P5" s="89">
        <v>39223.459999999992</v>
      </c>
      <c r="Q5" s="89">
        <v>15497.030000000002</v>
      </c>
      <c r="R5" s="89">
        <v>0</v>
      </c>
      <c r="S5" s="89">
        <v>358.44000000000005</v>
      </c>
      <c r="T5" s="89">
        <v>47117.88</v>
      </c>
      <c r="U5" s="89">
        <v>0</v>
      </c>
      <c r="V5" s="89">
        <v>0</v>
      </c>
      <c r="W5" s="89">
        <v>0</v>
      </c>
      <c r="X5" s="89">
        <v>0</v>
      </c>
      <c r="Y5" s="89">
        <v>0</v>
      </c>
      <c r="Z5" s="89">
        <v>0</v>
      </c>
      <c r="AA5" s="89">
        <v>0</v>
      </c>
      <c r="AB5" s="89">
        <v>0</v>
      </c>
      <c r="AC5" s="89">
        <v>0</v>
      </c>
      <c r="AD5" s="89">
        <v>0</v>
      </c>
      <c r="AE5" s="89">
        <v>246.12000000000003</v>
      </c>
      <c r="AF5" s="89">
        <v>0</v>
      </c>
      <c r="AG5" s="89">
        <v>10935</v>
      </c>
      <c r="AH5" s="90">
        <f t="shared" si="5"/>
        <v>177324.48000000007</v>
      </c>
      <c r="AI5" s="90">
        <v>170721.49</v>
      </c>
      <c r="AJ5" s="90">
        <v>0</v>
      </c>
      <c r="AK5" s="90">
        <v>170721.49</v>
      </c>
      <c r="AL5" s="90">
        <v>18187.25</v>
      </c>
      <c r="AM5" s="90">
        <v>0</v>
      </c>
      <c r="AN5" s="90">
        <v>18187.25</v>
      </c>
      <c r="AP5" s="91">
        <f t="shared" si="0"/>
        <v>0</v>
      </c>
      <c r="AQ5" s="92">
        <f>SUMIF('20-1'!K:K,$A:$A,'20-1'!$E:$E)</f>
        <v>0</v>
      </c>
      <c r="AR5" s="92">
        <f>SUMIF('20-1'!L:L,$A:$A,'20-1'!$E:$E)</f>
        <v>0</v>
      </c>
      <c r="AS5" s="92">
        <f>SUMIF('20-1'!M:M,$A:$A,'20-1'!$E:$E)</f>
        <v>0</v>
      </c>
      <c r="AT5" s="92">
        <f>SUMIF('20-1'!N:N,$A:$A,'20-1'!$E:$E)</f>
        <v>0</v>
      </c>
      <c r="AU5" s="92">
        <f>SUMIF('20-1'!O:O,$A:$A,'20-1'!$E:$E)</f>
        <v>0</v>
      </c>
      <c r="AV5" s="92">
        <f>SUMIF('20-1'!P:P,$A:$A,'20-1'!$E:$E)</f>
        <v>0</v>
      </c>
      <c r="AW5" s="92">
        <f>SUMIF('20-1'!Q:Q,$A:$A,'20-1'!$E:$E)</f>
        <v>0</v>
      </c>
      <c r="AX5" s="92">
        <f>SUMIF('20-1'!R:R,$A:$A,'20-1'!$E:$E)</f>
        <v>0</v>
      </c>
      <c r="AY5" s="92">
        <f>SUMIF('20-1'!S:S,$A:$A,'20-1'!$E:$E)</f>
        <v>0</v>
      </c>
      <c r="AZ5" s="92">
        <f>SUMIF('20-1'!T:T,$A:$A,'20-1'!$E:$E)</f>
        <v>0</v>
      </c>
      <c r="BA5" s="92">
        <f>SUMIF('20-1'!U:U,$A:$A,'20-1'!$E:$E)</f>
        <v>0</v>
      </c>
      <c r="BB5" s="92">
        <f>SUMIF('20-1'!V:V,$A:$A,'20-1'!$E:$E)</f>
        <v>0</v>
      </c>
      <c r="BC5" s="92">
        <f>SUMIF('20-1'!W:W,$A:$A,'20-1'!$E:$E)</f>
        <v>0</v>
      </c>
      <c r="BD5" s="92">
        <f>SUMIF('20-1'!X:X,$A:$A,'20-1'!$E:$E)</f>
        <v>0</v>
      </c>
      <c r="BE5" s="92">
        <f>SUMIF('20-1'!Y:Y,$A:$A,'20-1'!$E:$E)</f>
        <v>0</v>
      </c>
      <c r="BF5" s="92">
        <f>SUMIF('20-1'!Z:Z,$A:$A,'20-1'!$E:$E)</f>
        <v>0</v>
      </c>
      <c r="BG5" s="92">
        <f>SUMIF('20-1'!AA:AA,$A:$A,'20-1'!$E:$E)</f>
        <v>0</v>
      </c>
      <c r="BH5" s="92">
        <f>SUMIF('20-1'!AB:AB,$A:$A,'20-1'!$E:$E)</f>
        <v>31060.800000000003</v>
      </c>
      <c r="BI5" s="89">
        <f>SUMIF(Об!$A:$A,$A:$A,Об!AB:AB)*BI$308</f>
        <v>45299.243845533703</v>
      </c>
      <c r="BJ5" s="89">
        <f>SUMIF(Об!$A:$A,$A:$A,Об!AC:AC)*BJ$308</f>
        <v>42987.388569888106</v>
      </c>
      <c r="BK5" s="84">
        <f>SUMIF(ПП1!$H:$H,$A:$A,ПП1!$M:$M)</f>
        <v>0</v>
      </c>
      <c r="BL5" s="89">
        <f t="shared" si="1"/>
        <v>10166.063080397058</v>
      </c>
      <c r="BM5" s="89">
        <f t="shared" si="2"/>
        <v>1427.6634105236001</v>
      </c>
      <c r="BN5" s="89">
        <f t="shared" si="3"/>
        <v>398.30527301453628</v>
      </c>
      <c r="BO5" s="89">
        <f>SUMIF(Об!$A:$A,$A:$A,Об!$AG:$AG)*$BO$308</f>
        <v>0</v>
      </c>
      <c r="BP5" s="89">
        <f>SUMIF(Об!$A:$A,$A:$A,Об!$AE:$AE)*BP$308</f>
        <v>350.79509171111033</v>
      </c>
      <c r="BQ5" s="89">
        <f>SUMIF(Об!$A:$A,$A:$A,Об!AI:AI)*BQ$308</f>
        <v>31854.986191718064</v>
      </c>
      <c r="BR5" s="89">
        <f>SUMIF(Об!$A:$A,$A:$A,Об!AJ:AJ)*BR$308</f>
        <v>0</v>
      </c>
      <c r="BS5" s="89">
        <f>SUMIF(Об!$A:$A,$A:$A,Об!AK:AK)*BS$308</f>
        <v>17421.779135097186</v>
      </c>
      <c r="BT5" s="89">
        <f>SUMIF(Об!$A:$A,$A:$A,Об!AL:AL)*BT$308</f>
        <v>15682.3579136391</v>
      </c>
      <c r="BU5" s="89">
        <f>SUMIF(Об!$A:$A,$A:$A,Об!AM:AM)*BU$308</f>
        <v>0</v>
      </c>
      <c r="BV5" s="89">
        <f>SUMIF(Об!$A:$A,$A:$A,Об!AN:AN)*BV$308</f>
        <v>6556.1441595302813</v>
      </c>
    </row>
    <row r="6" spans="1:74" ht="32.25" customHeight="1" x14ac:dyDescent="0.25">
      <c r="A6" s="84" t="s">
        <v>160</v>
      </c>
      <c r="B6" s="84">
        <f>SUMIF(Об!$A:$A,$A:$A,Об!B:B)</f>
        <v>1544.17</v>
      </c>
      <c r="C6" s="84">
        <f>SUMIF(Об!$A:$A,$A:$A,Об!C:C)</f>
        <v>1544.17</v>
      </c>
      <c r="D6" s="84">
        <v>12</v>
      </c>
      <c r="E6" s="84">
        <f>SUMIF(Об!$A:$A,$A:$A,Об!F:F)</f>
        <v>30.14</v>
      </c>
      <c r="F6" s="84">
        <f t="shared" si="4"/>
        <v>30.14</v>
      </c>
      <c r="G6" s="89">
        <f>SUMIF(Лист2!$A:$A,$A:$A,Лист2!$B:$B)</f>
        <v>457178.39000000007</v>
      </c>
      <c r="H6" s="89">
        <v>583523.04000000015</v>
      </c>
      <c r="I6" s="89">
        <v>0</v>
      </c>
      <c r="J6" s="89">
        <v>93736.239999999991</v>
      </c>
      <c r="K6" s="89">
        <v>6824.579999999999</v>
      </c>
      <c r="L6" s="89">
        <v>251874.53999999998</v>
      </c>
      <c r="M6" s="89">
        <v>107.04000000000002</v>
      </c>
      <c r="N6" s="89">
        <v>107.04000000000002</v>
      </c>
      <c r="O6" s="89">
        <v>46612.959999999999</v>
      </c>
      <c r="P6" s="89">
        <v>168862.81999999998</v>
      </c>
      <c r="Q6" s="89">
        <v>67980.159999999989</v>
      </c>
      <c r="R6" s="89">
        <v>0</v>
      </c>
      <c r="S6" s="89">
        <v>325.56</v>
      </c>
      <c r="T6" s="89">
        <v>206587.78</v>
      </c>
      <c r="U6" s="89">
        <v>0</v>
      </c>
      <c r="V6" s="89">
        <v>0</v>
      </c>
      <c r="W6" s="89">
        <v>0</v>
      </c>
      <c r="X6" s="89">
        <v>0</v>
      </c>
      <c r="Y6" s="89">
        <v>0</v>
      </c>
      <c r="Z6" s="89">
        <v>0</v>
      </c>
      <c r="AA6" s="89">
        <v>0</v>
      </c>
      <c r="AB6" s="89">
        <v>0</v>
      </c>
      <c r="AC6" s="89">
        <v>0</v>
      </c>
      <c r="AD6" s="89">
        <v>0</v>
      </c>
      <c r="AE6" s="89">
        <v>223.49999999999994</v>
      </c>
      <c r="AF6" s="89">
        <v>0</v>
      </c>
      <c r="AG6" s="89">
        <v>41411.25</v>
      </c>
      <c r="AH6" s="90">
        <f t="shared" si="5"/>
        <v>457178.39000000007</v>
      </c>
      <c r="AI6" s="90">
        <v>315499.56</v>
      </c>
      <c r="AJ6" s="90">
        <v>0</v>
      </c>
      <c r="AK6" s="90">
        <v>315499.56</v>
      </c>
      <c r="AL6" s="90">
        <v>545698.83000000007</v>
      </c>
      <c r="AM6" s="90">
        <v>0</v>
      </c>
      <c r="AN6" s="90">
        <v>545698.83000000007</v>
      </c>
      <c r="AP6" s="91">
        <f t="shared" si="0"/>
        <v>0</v>
      </c>
      <c r="AQ6" s="92">
        <f>SUMIF('20-1'!K:K,$A:$A,'20-1'!$E:$E)</f>
        <v>0</v>
      </c>
      <c r="AR6" s="92">
        <f>SUMIF('20-1'!L:L,$A:$A,'20-1'!$E:$E)</f>
        <v>0</v>
      </c>
      <c r="AS6" s="92">
        <f>SUMIF('20-1'!M:M,$A:$A,'20-1'!$E:$E)</f>
        <v>0</v>
      </c>
      <c r="AT6" s="92">
        <f>SUMIF('20-1'!N:N,$A:$A,'20-1'!$E:$E)</f>
        <v>0</v>
      </c>
      <c r="AU6" s="92">
        <f>SUMIF('20-1'!O:O,$A:$A,'20-1'!$E:$E)</f>
        <v>0</v>
      </c>
      <c r="AV6" s="92">
        <f>SUMIF('20-1'!P:P,$A:$A,'20-1'!$E:$E)</f>
        <v>0</v>
      </c>
      <c r="AW6" s="92">
        <f>SUMIF('20-1'!Q:Q,$A:$A,'20-1'!$E:$E)</f>
        <v>0</v>
      </c>
      <c r="AX6" s="92">
        <f>SUMIF('20-1'!R:R,$A:$A,'20-1'!$E:$E)</f>
        <v>0</v>
      </c>
      <c r="AY6" s="92">
        <f>SUMIF('20-1'!S:S,$A:$A,'20-1'!$E:$E)</f>
        <v>0</v>
      </c>
      <c r="AZ6" s="92">
        <f>SUMIF('20-1'!T:T,$A:$A,'20-1'!$E:$E)</f>
        <v>0</v>
      </c>
      <c r="BA6" s="92">
        <f>SUMIF('20-1'!U:U,$A:$A,'20-1'!$E:$E)</f>
        <v>0</v>
      </c>
      <c r="BB6" s="92">
        <f>SUMIF('20-1'!V:V,$A:$A,'20-1'!$E:$E)</f>
        <v>0</v>
      </c>
      <c r="BC6" s="92">
        <f>SUMIF('20-1'!W:W,$A:$A,'20-1'!$E:$E)</f>
        <v>0</v>
      </c>
      <c r="BD6" s="92">
        <f>SUMIF('20-1'!X:X,$A:$A,'20-1'!$E:$E)</f>
        <v>0</v>
      </c>
      <c r="BE6" s="92">
        <f>SUMIF('20-1'!Y:Y,$A:$A,'20-1'!$E:$E)</f>
        <v>0</v>
      </c>
      <c r="BF6" s="92">
        <f>SUMIF('20-1'!Z:Z,$A:$A,'20-1'!$E:$E)</f>
        <v>0</v>
      </c>
      <c r="BG6" s="92">
        <f>SUMIF('20-1'!AA:AA,$A:$A,'20-1'!$E:$E)</f>
        <v>0</v>
      </c>
      <c r="BH6" s="92">
        <f>SUMIF('20-1'!AB:AB,$A:$A,'20-1'!$E:$E)</f>
        <v>45350.259999999995</v>
      </c>
      <c r="BI6" s="89">
        <f>SUMIF(Об!$A:$A,$A:$A,Об!AB:AB)*BI$308</f>
        <v>142673.0304498609</v>
      </c>
      <c r="BJ6" s="89">
        <f>SUMIF(Об!$A:$A,$A:$A,Об!AC:AC)*BJ$308</f>
        <v>135391.68599160507</v>
      </c>
      <c r="BK6" s="84">
        <f>SUMIF(ПП1!$H:$H,$A:$A,ПП1!$M:$M)</f>
        <v>0</v>
      </c>
      <c r="BL6" s="89">
        <f t="shared" si="1"/>
        <v>32018.702836862052</v>
      </c>
      <c r="BM6" s="89">
        <f t="shared" si="2"/>
        <v>4496.5224129644848</v>
      </c>
      <c r="BN6" s="89">
        <f t="shared" si="3"/>
        <v>1254.4893804170199</v>
      </c>
      <c r="BO6" s="89">
        <f>SUMIF(Об!$A:$A,$A:$A,Об!$AG:$AG)*$BO$308</f>
        <v>0</v>
      </c>
      <c r="BP6" s="89">
        <f>SUMIF(Об!$A:$A,$A:$A,Об!$AE:$AE)*BP$308</f>
        <v>1104.8528529973594</v>
      </c>
      <c r="BQ6" s="89">
        <f>SUMIF(Об!$A:$A,$A:$A,Об!AI:AI)*BQ$308</f>
        <v>100329.43221764152</v>
      </c>
      <c r="BR6" s="89">
        <f>SUMIF(Об!$A:$A,$A:$A,Об!AJ:AJ)*BR$308</f>
        <v>0</v>
      </c>
      <c r="BS6" s="89">
        <f>SUMIF(Об!$A:$A,$A:$A,Об!AK:AK)*BS$308</f>
        <v>54871.070994213551</v>
      </c>
      <c r="BT6" s="89">
        <f>SUMIF(Об!$A:$A,$A:$A,Об!AL:AL)*BT$308</f>
        <v>49392.646282744732</v>
      </c>
      <c r="BU6" s="89">
        <f>SUMIF(Об!$A:$A,$A:$A,Об!AM:AM)*BU$308</f>
        <v>0</v>
      </c>
      <c r="BV6" s="89">
        <f>SUMIF(Об!$A:$A,$A:$A,Об!AN:AN)*BV$308</f>
        <v>20649.019186631871</v>
      </c>
    </row>
    <row r="7" spans="1:74" ht="32.25" customHeight="1" x14ac:dyDescent="0.25">
      <c r="A7" s="84" t="s">
        <v>161</v>
      </c>
      <c r="B7" s="84">
        <f>SUMIF(Об!$A:$A,$A:$A,Об!B:B)</f>
        <v>543.29999999999995</v>
      </c>
      <c r="C7" s="84">
        <f>SUMIF(Об!$A:$A,$A:$A,Об!C:C)</f>
        <v>543.29999999999995</v>
      </c>
      <c r="D7" s="84">
        <v>12</v>
      </c>
      <c r="E7" s="84">
        <f>SUMIF(Об!$A:$A,$A:$A,Об!F:F)</f>
        <v>30.14</v>
      </c>
      <c r="F7" s="84">
        <f t="shared" si="4"/>
        <v>30.14</v>
      </c>
      <c r="G7" s="89">
        <f>SUMIF(Лист2!$A:$A,$A:$A,Лист2!$B:$B)</f>
        <v>196500.72</v>
      </c>
      <c r="H7" s="89">
        <v>247722.47999999992</v>
      </c>
      <c r="I7" s="89">
        <v>0</v>
      </c>
      <c r="J7" s="89">
        <v>44830.729999999996</v>
      </c>
      <c r="K7" s="89">
        <v>3206.2200000000003</v>
      </c>
      <c r="L7" s="89">
        <v>82789.539999999994</v>
      </c>
      <c r="M7" s="89">
        <v>112.73999999999998</v>
      </c>
      <c r="N7" s="89">
        <v>112.73999999999998</v>
      </c>
      <c r="O7" s="89">
        <v>26229</v>
      </c>
      <c r="P7" s="89">
        <v>82796.589999999982</v>
      </c>
      <c r="Q7" s="89">
        <v>34467.89</v>
      </c>
      <c r="R7" s="89">
        <v>0</v>
      </c>
      <c r="S7" s="89">
        <v>342.84</v>
      </c>
      <c r="T7" s="89">
        <v>104746.99000000002</v>
      </c>
      <c r="U7" s="89">
        <v>0</v>
      </c>
      <c r="V7" s="89">
        <v>0</v>
      </c>
      <c r="W7" s="89">
        <v>0</v>
      </c>
      <c r="X7" s="89">
        <v>0</v>
      </c>
      <c r="Y7" s="89">
        <v>0</v>
      </c>
      <c r="Z7" s="89">
        <v>0</v>
      </c>
      <c r="AA7" s="89">
        <v>0</v>
      </c>
      <c r="AB7" s="89">
        <v>0</v>
      </c>
      <c r="AC7" s="89">
        <v>0</v>
      </c>
      <c r="AD7" s="89">
        <v>0</v>
      </c>
      <c r="AE7" s="89">
        <v>235.38000000000008</v>
      </c>
      <c r="AF7" s="89">
        <v>0</v>
      </c>
      <c r="AG7" s="89">
        <v>15795</v>
      </c>
      <c r="AH7" s="90">
        <f t="shared" si="5"/>
        <v>196500.72</v>
      </c>
      <c r="AI7" s="90">
        <v>201716.79999999996</v>
      </c>
      <c r="AJ7" s="90">
        <v>0</v>
      </c>
      <c r="AK7" s="90">
        <v>201716.79999999996</v>
      </c>
      <c r="AL7" s="90">
        <v>11864.71</v>
      </c>
      <c r="AM7" s="90">
        <v>0</v>
      </c>
      <c r="AN7" s="90">
        <v>11864.71</v>
      </c>
      <c r="AP7" s="91">
        <f t="shared" si="0"/>
        <v>0</v>
      </c>
      <c r="AQ7" s="92">
        <f>SUMIF('20-1'!K:K,$A:$A,'20-1'!$E:$E)</f>
        <v>0</v>
      </c>
      <c r="AR7" s="92">
        <f>SUMIF('20-1'!L:L,$A:$A,'20-1'!$E:$E)</f>
        <v>0</v>
      </c>
      <c r="AS7" s="92">
        <f>SUMIF('20-1'!M:M,$A:$A,'20-1'!$E:$E)</f>
        <v>0</v>
      </c>
      <c r="AT7" s="92">
        <f>SUMIF('20-1'!N:N,$A:$A,'20-1'!$E:$E)</f>
        <v>0</v>
      </c>
      <c r="AU7" s="92">
        <f>SUMIF('20-1'!O:O,$A:$A,'20-1'!$E:$E)</f>
        <v>0</v>
      </c>
      <c r="AV7" s="92">
        <f>SUMIF('20-1'!P:P,$A:$A,'20-1'!$E:$E)</f>
        <v>0</v>
      </c>
      <c r="AW7" s="92">
        <f>SUMIF('20-1'!Q:Q,$A:$A,'20-1'!$E:$E)</f>
        <v>0</v>
      </c>
      <c r="AX7" s="92">
        <f>SUMIF('20-1'!R:R,$A:$A,'20-1'!$E:$E)</f>
        <v>0</v>
      </c>
      <c r="AY7" s="92">
        <f>SUMIF('20-1'!S:S,$A:$A,'20-1'!$E:$E)</f>
        <v>0</v>
      </c>
      <c r="AZ7" s="92">
        <f>SUMIF('20-1'!T:T,$A:$A,'20-1'!$E:$E)</f>
        <v>0</v>
      </c>
      <c r="BA7" s="92">
        <f>SUMIF('20-1'!U:U,$A:$A,'20-1'!$E:$E)</f>
        <v>0</v>
      </c>
      <c r="BB7" s="92">
        <f>SUMIF('20-1'!V:V,$A:$A,'20-1'!$E:$E)</f>
        <v>0</v>
      </c>
      <c r="BC7" s="92">
        <f>SUMIF('20-1'!W:W,$A:$A,'20-1'!$E:$E)</f>
        <v>0</v>
      </c>
      <c r="BD7" s="92">
        <f>SUMIF('20-1'!X:X,$A:$A,'20-1'!$E:$E)</f>
        <v>0</v>
      </c>
      <c r="BE7" s="92">
        <f>SUMIF('20-1'!Y:Y,$A:$A,'20-1'!$E:$E)</f>
        <v>0</v>
      </c>
      <c r="BF7" s="92">
        <f>SUMIF('20-1'!Z:Z,$A:$A,'20-1'!$E:$E)</f>
        <v>0</v>
      </c>
      <c r="BG7" s="92">
        <f>SUMIF('20-1'!AA:AA,$A:$A,'20-1'!$E:$E)</f>
        <v>0</v>
      </c>
      <c r="BH7" s="92">
        <f>SUMIF('20-1'!AB:AB,$A:$A,'20-1'!$E:$E)</f>
        <v>26994.02</v>
      </c>
      <c r="BI7" s="89">
        <f>SUMIF(Об!$A:$A,$A:$A,Об!AB:AB)*BI$308</f>
        <v>50198.007630901651</v>
      </c>
      <c r="BJ7" s="89">
        <f>SUMIF(Об!$A:$A,$A:$A,Об!AC:AC)*BJ$308</f>
        <v>47636.143040752642</v>
      </c>
      <c r="BK7" s="84">
        <f>SUMIF(ПП1!$H:$H,$A:$A,ПП1!$M:$M)</f>
        <v>0</v>
      </c>
      <c r="BL7" s="89">
        <f t="shared" si="1"/>
        <v>11265.444381944442</v>
      </c>
      <c r="BM7" s="89">
        <f t="shared" si="2"/>
        <v>1582.0541954341845</v>
      </c>
      <c r="BN7" s="89">
        <f t="shared" si="3"/>
        <v>441.37891578036533</v>
      </c>
      <c r="BO7" s="89">
        <f>SUMIF(Об!$A:$A,$A:$A,Об!$AG:$AG)*$BO$308</f>
        <v>0</v>
      </c>
      <c r="BP7" s="89">
        <f>SUMIF(Об!$A:$A,$A:$A,Об!$AE:$AE)*BP$308</f>
        <v>388.73087486058222</v>
      </c>
      <c r="BQ7" s="89">
        <f>SUMIF(Об!$A:$A,$A:$A,Об!AI:AI)*BQ$308</f>
        <v>35299.857220283149</v>
      </c>
      <c r="BR7" s="89">
        <f>SUMIF(Об!$A:$A,$A:$A,Об!AJ:AJ)*BR$308</f>
        <v>0</v>
      </c>
      <c r="BS7" s="89">
        <f>SUMIF(Об!$A:$A,$A:$A,Об!AK:AK)*BS$308</f>
        <v>19305.810157661537</v>
      </c>
      <c r="BT7" s="89">
        <f>SUMIF(Об!$A:$A,$A:$A,Об!AL:AL)*BT$308</f>
        <v>17378.283948927394</v>
      </c>
      <c r="BU7" s="89">
        <f>SUMIF(Об!$A:$A,$A:$A,Об!AM:AM)*BU$308</f>
        <v>0</v>
      </c>
      <c r="BV7" s="89">
        <f>SUMIF(Об!$A:$A,$A:$A,Об!AN:AN)*BV$308</f>
        <v>7265.1405765538093</v>
      </c>
    </row>
    <row r="8" spans="1:74" ht="32.25" customHeight="1" x14ac:dyDescent="0.25">
      <c r="A8" s="84" t="s">
        <v>162</v>
      </c>
      <c r="B8" s="84">
        <f>SUMIF(Об!$A:$A,$A:$A,Об!B:B)</f>
        <v>702.76</v>
      </c>
      <c r="C8" s="84">
        <f>SUMIF(Об!$A:$A,$A:$A,Об!C:C)</f>
        <v>702.75999999999988</v>
      </c>
      <c r="D8" s="84">
        <v>12</v>
      </c>
      <c r="E8" s="84">
        <f>SUMIF(Об!$A:$A,$A:$A,Об!F:F)</f>
        <v>30.14</v>
      </c>
      <c r="F8" s="84">
        <f t="shared" si="4"/>
        <v>30.14</v>
      </c>
      <c r="G8" s="89">
        <f>SUMIF(Лист2!$A:$A,$A:$A,Лист2!$B:$B)</f>
        <v>243298.23999999993</v>
      </c>
      <c r="H8" s="89">
        <v>313395.74</v>
      </c>
      <c r="I8" s="89">
        <v>0</v>
      </c>
      <c r="J8" s="89">
        <v>79652.28</v>
      </c>
      <c r="K8" s="89">
        <v>3580.5200000000009</v>
      </c>
      <c r="L8" s="89">
        <v>90922.98000000001</v>
      </c>
      <c r="M8" s="89">
        <v>83.74</v>
      </c>
      <c r="N8" s="89">
        <v>83.74</v>
      </c>
      <c r="O8" s="89">
        <v>43465.2</v>
      </c>
      <c r="P8" s="89">
        <v>143207.68000000002</v>
      </c>
      <c r="Q8" s="89">
        <v>57503.979999999996</v>
      </c>
      <c r="R8" s="89">
        <v>0</v>
      </c>
      <c r="S8" s="89">
        <v>254.73999999999998</v>
      </c>
      <c r="T8" s="89">
        <v>174754.16999999998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174.86</v>
      </c>
      <c r="AF8" s="89">
        <v>0</v>
      </c>
      <c r="AG8" s="89">
        <v>18225</v>
      </c>
      <c r="AH8" s="90">
        <f t="shared" si="5"/>
        <v>243298.23999999993</v>
      </c>
      <c r="AI8" s="90">
        <v>253702.57</v>
      </c>
      <c r="AJ8" s="90">
        <v>0</v>
      </c>
      <c r="AK8" s="90">
        <v>253702.57</v>
      </c>
      <c r="AL8" s="90">
        <v>53522.75</v>
      </c>
      <c r="AM8" s="90">
        <v>0</v>
      </c>
      <c r="AN8" s="90">
        <v>53522.75</v>
      </c>
      <c r="AP8" s="91">
        <f t="shared" si="0"/>
        <v>4781.8100000000004</v>
      </c>
      <c r="AQ8" s="92">
        <f>SUMIF('20-1'!K:K,$A:$A,'20-1'!$E:$E)</f>
        <v>0</v>
      </c>
      <c r="AR8" s="92">
        <f>SUMIF('20-1'!L:L,$A:$A,'20-1'!$E:$E)</f>
        <v>0</v>
      </c>
      <c r="AS8" s="92">
        <f>SUMIF('20-1'!M:M,$A:$A,'20-1'!$E:$E)</f>
        <v>4781.8100000000004</v>
      </c>
      <c r="AT8" s="92">
        <f>SUMIF('20-1'!N:N,$A:$A,'20-1'!$E:$E)</f>
        <v>0</v>
      </c>
      <c r="AU8" s="92">
        <f>SUMIF('20-1'!O:O,$A:$A,'20-1'!$E:$E)</f>
        <v>0</v>
      </c>
      <c r="AV8" s="92">
        <f>SUMIF('20-1'!P:P,$A:$A,'20-1'!$E:$E)</f>
        <v>0</v>
      </c>
      <c r="AW8" s="92">
        <f>SUMIF('20-1'!Q:Q,$A:$A,'20-1'!$E:$E)</f>
        <v>0</v>
      </c>
      <c r="AX8" s="92">
        <f>SUMIF('20-1'!R:R,$A:$A,'20-1'!$E:$E)</f>
        <v>0</v>
      </c>
      <c r="AY8" s="92">
        <f>SUMIF('20-1'!S:S,$A:$A,'20-1'!$E:$E)</f>
        <v>0</v>
      </c>
      <c r="AZ8" s="92">
        <f>SUMIF('20-1'!T:T,$A:$A,'20-1'!$E:$E)</f>
        <v>0</v>
      </c>
      <c r="BA8" s="92">
        <f>SUMIF('20-1'!U:U,$A:$A,'20-1'!$E:$E)</f>
        <v>0</v>
      </c>
      <c r="BB8" s="92">
        <f>SUMIF('20-1'!V:V,$A:$A,'20-1'!$E:$E)</f>
        <v>0</v>
      </c>
      <c r="BC8" s="92">
        <f>SUMIF('20-1'!W:W,$A:$A,'20-1'!$E:$E)</f>
        <v>0</v>
      </c>
      <c r="BD8" s="92">
        <f>SUMIF('20-1'!X:X,$A:$A,'20-1'!$E:$E)</f>
        <v>0</v>
      </c>
      <c r="BE8" s="92">
        <f>SUMIF('20-1'!Y:Y,$A:$A,'20-1'!$E:$E)</f>
        <v>0</v>
      </c>
      <c r="BF8" s="92">
        <f>SUMIF('20-1'!Z:Z,$A:$A,'20-1'!$E:$E)</f>
        <v>0</v>
      </c>
      <c r="BG8" s="92">
        <f>SUMIF('20-1'!AA:AA,$A:$A,'20-1'!$E:$E)</f>
        <v>0</v>
      </c>
      <c r="BH8" s="92">
        <f>SUMIF('20-1'!AB:AB,$A:$A,'20-1'!$E:$E)</f>
        <v>13009.7</v>
      </c>
      <c r="BI8" s="89">
        <f>SUMIF(Об!$A:$A,$A:$A,Об!AB:AB)*BI$308</f>
        <v>64931.256842798539</v>
      </c>
      <c r="BJ8" s="89">
        <f>SUMIF(Об!$A:$A,$A:$A,Об!AC:AC)*BJ$308</f>
        <v>61617.478158143436</v>
      </c>
      <c r="BK8" s="84">
        <f>SUMIF(ПП1!$H:$H,$A:$A,ПП1!$M:$M)</f>
        <v>0</v>
      </c>
      <c r="BL8" s="89">
        <f t="shared" si="1"/>
        <v>14571.88237411242</v>
      </c>
      <c r="BM8" s="89">
        <f t="shared" si="2"/>
        <v>2046.3913240996271</v>
      </c>
      <c r="BN8" s="89">
        <f t="shared" si="3"/>
        <v>570.9248055472292</v>
      </c>
      <c r="BO8" s="89">
        <f>SUMIF(Об!$A:$A,$A:$A,Об!$AG:$AG)*$BO$308</f>
        <v>0</v>
      </c>
      <c r="BP8" s="89">
        <f>SUMIF(Об!$A:$A,$A:$A,Об!$AE:$AE)*BP$308</f>
        <v>502.82442410642869</v>
      </c>
      <c r="BQ8" s="89">
        <f>SUMIF(Об!$A:$A,$A:$A,Об!AI:AI)*BQ$308</f>
        <v>45660.459525356498</v>
      </c>
      <c r="BR8" s="89">
        <f>SUMIF(Об!$A:$A,$A:$A,Об!AJ:AJ)*BR$308</f>
        <v>0</v>
      </c>
      <c r="BS8" s="89">
        <f>SUMIF(Об!$A:$A,$A:$A,Об!AK:AK)*BS$308</f>
        <v>24972.116963736833</v>
      </c>
      <c r="BT8" s="89">
        <f>SUMIF(Об!$A:$A,$A:$A,Об!AL:AL)*BT$308</f>
        <v>22478.856668411951</v>
      </c>
      <c r="BU8" s="89">
        <f>SUMIF(Об!$A:$A,$A:$A,Об!AM:AM)*BU$308</f>
        <v>0</v>
      </c>
      <c r="BV8" s="89">
        <f>SUMIF(Об!$A:$A,$A:$A,Об!AN:AN)*BV$308</f>
        <v>9397.4787255272495</v>
      </c>
    </row>
    <row r="9" spans="1:74" ht="32.25" customHeight="1" x14ac:dyDescent="0.25">
      <c r="A9" s="84" t="s">
        <v>163</v>
      </c>
      <c r="B9" s="84">
        <f>SUMIF(Об!$A:$A,$A:$A,Об!B:B)</f>
        <v>1085.1099999999999</v>
      </c>
      <c r="C9" s="84">
        <f>SUMIF(Об!$A:$A,$A:$A,Об!C:C)</f>
        <v>1085.1099999999999</v>
      </c>
      <c r="D9" s="84">
        <v>12</v>
      </c>
      <c r="E9" s="84">
        <f>SUMIF(Об!$A:$A,$A:$A,Об!F:F)</f>
        <v>30.14</v>
      </c>
      <c r="F9" s="84">
        <f t="shared" si="4"/>
        <v>30.14</v>
      </c>
      <c r="G9" s="89">
        <f>SUMIF(Лист2!$A:$A,$A:$A,Лист2!$B:$B)</f>
        <v>391505.14999999997</v>
      </c>
      <c r="H9" s="89">
        <v>499365.46999999986</v>
      </c>
      <c r="I9" s="89">
        <v>0</v>
      </c>
      <c r="J9" s="89">
        <v>94606.720000000001</v>
      </c>
      <c r="K9" s="89">
        <v>5289.4</v>
      </c>
      <c r="L9" s="89">
        <v>148870.96000000002</v>
      </c>
      <c r="M9" s="89">
        <v>0</v>
      </c>
      <c r="N9" s="89">
        <v>0</v>
      </c>
      <c r="O9" s="89">
        <v>43311.62</v>
      </c>
      <c r="P9" s="89">
        <v>170315.76999999996</v>
      </c>
      <c r="Q9" s="89">
        <v>68508.58</v>
      </c>
      <c r="R9" s="89">
        <v>0</v>
      </c>
      <c r="S9" s="89">
        <v>0</v>
      </c>
      <c r="T9" s="89">
        <v>208194.84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25539</v>
      </c>
      <c r="AH9" s="90">
        <f t="shared" si="5"/>
        <v>391505.14999999997</v>
      </c>
      <c r="AI9" s="90">
        <v>331995.54999999993</v>
      </c>
      <c r="AJ9" s="90">
        <v>0</v>
      </c>
      <c r="AK9" s="90">
        <v>331995.54999999993</v>
      </c>
      <c r="AL9" s="90">
        <v>316432.43</v>
      </c>
      <c r="AM9" s="90">
        <v>0</v>
      </c>
      <c r="AN9" s="90">
        <v>316432.43</v>
      </c>
      <c r="AP9" s="91">
        <f t="shared" si="0"/>
        <v>0</v>
      </c>
      <c r="AQ9" s="92">
        <f>SUMIF('20-1'!K:K,$A:$A,'20-1'!$E:$E)</f>
        <v>0</v>
      </c>
      <c r="AR9" s="92">
        <f>SUMIF('20-1'!L:L,$A:$A,'20-1'!$E:$E)</f>
        <v>0</v>
      </c>
      <c r="AS9" s="92">
        <f>SUMIF('20-1'!M:M,$A:$A,'20-1'!$E:$E)</f>
        <v>0</v>
      </c>
      <c r="AT9" s="92">
        <f>SUMIF('20-1'!N:N,$A:$A,'20-1'!$E:$E)</f>
        <v>0</v>
      </c>
      <c r="AU9" s="92">
        <f>SUMIF('20-1'!O:O,$A:$A,'20-1'!$E:$E)</f>
        <v>0</v>
      </c>
      <c r="AV9" s="92">
        <f>SUMIF('20-1'!P:P,$A:$A,'20-1'!$E:$E)</f>
        <v>0</v>
      </c>
      <c r="AW9" s="92">
        <f>SUMIF('20-1'!Q:Q,$A:$A,'20-1'!$E:$E)</f>
        <v>0</v>
      </c>
      <c r="AX9" s="92">
        <f>SUMIF('20-1'!R:R,$A:$A,'20-1'!$E:$E)</f>
        <v>0</v>
      </c>
      <c r="AY9" s="92">
        <f>SUMIF('20-1'!S:S,$A:$A,'20-1'!$E:$E)</f>
        <v>0</v>
      </c>
      <c r="AZ9" s="92">
        <f>SUMIF('20-1'!T:T,$A:$A,'20-1'!$E:$E)</f>
        <v>0</v>
      </c>
      <c r="BA9" s="92">
        <f>SUMIF('20-1'!U:U,$A:$A,'20-1'!$E:$E)</f>
        <v>0</v>
      </c>
      <c r="BB9" s="92">
        <f>SUMIF('20-1'!V:V,$A:$A,'20-1'!$E:$E)</f>
        <v>0</v>
      </c>
      <c r="BC9" s="92">
        <f>SUMIF('20-1'!W:W,$A:$A,'20-1'!$E:$E)</f>
        <v>0</v>
      </c>
      <c r="BD9" s="92">
        <f>SUMIF('20-1'!X:X,$A:$A,'20-1'!$E:$E)</f>
        <v>0</v>
      </c>
      <c r="BE9" s="92">
        <f>SUMIF('20-1'!Y:Y,$A:$A,'20-1'!$E:$E)</f>
        <v>0</v>
      </c>
      <c r="BF9" s="92">
        <f>SUMIF('20-1'!Z:Z,$A:$A,'20-1'!$E:$E)</f>
        <v>0</v>
      </c>
      <c r="BG9" s="92">
        <f>SUMIF('20-1'!AA:AA,$A:$A,'20-1'!$E:$E)</f>
        <v>0</v>
      </c>
      <c r="BH9" s="92">
        <f>SUMIF('20-1'!AB:AB,$A:$A,'20-1'!$E:$E)</f>
        <v>49798.14</v>
      </c>
      <c r="BI9" s="89">
        <f>SUMIF(Об!$A:$A,$A:$A,Об!AB:AB)*BI$308</f>
        <v>100258.34724897421</v>
      </c>
      <c r="BJ9" s="89">
        <f>SUMIF(Об!$A:$A,$A:$A,Об!AC:AC)*BJ$308</f>
        <v>95141.643981135843</v>
      </c>
      <c r="BK9" s="84">
        <f>SUMIF(ПП1!$H:$H,$A:$A,ПП1!$M:$M)</f>
        <v>0</v>
      </c>
      <c r="BL9" s="89">
        <f t="shared" si="1"/>
        <v>22499.993287855206</v>
      </c>
      <c r="BM9" s="89">
        <f t="shared" si="2"/>
        <v>3159.7696079653738</v>
      </c>
      <c r="BN9" s="89">
        <f t="shared" si="3"/>
        <v>881.54735008730404</v>
      </c>
      <c r="BO9" s="89">
        <f>SUMIF(Об!$A:$A,$A:$A,Об!$AG:$AG)*$BO$308</f>
        <v>0</v>
      </c>
      <c r="BP9" s="89">
        <f>SUMIF(Об!$A:$A,$A:$A,Об!$AE:$AE)*BP$308</f>
        <v>776.39565547573409</v>
      </c>
      <c r="BQ9" s="89">
        <f>SUMIF(Об!$A:$A,$A:$A,Об!AI:AI)*BQ$308</f>
        <v>70502.904598382942</v>
      </c>
      <c r="BR9" s="89">
        <f>SUMIF(Об!$A:$A,$A:$A,Об!AJ:AJ)*BR$308</f>
        <v>0</v>
      </c>
      <c r="BS9" s="89">
        <f>SUMIF(Об!$A:$A,$A:$A,Об!AK:AK)*BS$308</f>
        <v>38558.674139849274</v>
      </c>
      <c r="BT9" s="89">
        <f>SUMIF(Об!$A:$A,$A:$A,Об!AL:AL)*BT$308</f>
        <v>34708.907962121484</v>
      </c>
      <c r="BU9" s="89">
        <f>SUMIF(Об!$A:$A,$A:$A,Об!AM:AM)*BU$308</f>
        <v>0</v>
      </c>
      <c r="BV9" s="89">
        <f>SUMIF(Об!$A:$A,$A:$A,Об!AN:AN)*BV$308</f>
        <v>14510.35650841948</v>
      </c>
    </row>
    <row r="10" spans="1:74" ht="32.25" customHeight="1" x14ac:dyDescent="0.25">
      <c r="A10" s="84" t="s">
        <v>164</v>
      </c>
      <c r="B10" s="84">
        <f>SUMIF(Об!$A:$A,$A:$A,Об!B:B)</f>
        <v>1649.55</v>
      </c>
      <c r="C10" s="84">
        <f>SUMIF(Об!$A:$A,$A:$A,Об!C:C)</f>
        <v>1649.55</v>
      </c>
      <c r="D10" s="84">
        <v>12</v>
      </c>
      <c r="E10" s="84">
        <f>SUMIF(Об!$A:$A,$A:$A,Об!F:F)</f>
        <v>30.14</v>
      </c>
      <c r="F10" s="84">
        <f t="shared" si="4"/>
        <v>30.14</v>
      </c>
      <c r="G10" s="89">
        <f>SUMIF(Лист2!$A:$A,$A:$A,Лист2!$B:$B)</f>
        <v>460316.54999999993</v>
      </c>
      <c r="H10" s="89">
        <v>598897.83000000007</v>
      </c>
      <c r="I10" s="89">
        <v>0</v>
      </c>
      <c r="J10" s="89">
        <v>119692.13</v>
      </c>
      <c r="K10" s="89">
        <v>6929.6699999999992</v>
      </c>
      <c r="L10" s="89">
        <v>216761.11</v>
      </c>
      <c r="M10" s="89">
        <v>116.58000000000003</v>
      </c>
      <c r="N10" s="89">
        <v>116.58000000000003</v>
      </c>
      <c r="O10" s="89">
        <v>64257.9</v>
      </c>
      <c r="P10" s="89">
        <v>219343.71</v>
      </c>
      <c r="Q10" s="89">
        <v>90379.290000000008</v>
      </c>
      <c r="R10" s="89">
        <v>0</v>
      </c>
      <c r="S10" s="89">
        <v>354.44999999999993</v>
      </c>
      <c r="T10" s="89">
        <v>274684.64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243.39</v>
      </c>
      <c r="AF10" s="89">
        <v>0</v>
      </c>
      <c r="AG10" s="89">
        <v>34931.25</v>
      </c>
      <c r="AH10" s="90">
        <f t="shared" si="5"/>
        <v>460316.54999999993</v>
      </c>
      <c r="AI10" s="90">
        <v>454194.77</v>
      </c>
      <c r="AJ10" s="90">
        <v>0</v>
      </c>
      <c r="AK10" s="90">
        <v>454194.77</v>
      </c>
      <c r="AL10" s="90">
        <v>86631.37</v>
      </c>
      <c r="AM10" s="90">
        <v>0</v>
      </c>
      <c r="AN10" s="90">
        <v>86631.37</v>
      </c>
      <c r="AP10" s="91">
        <f t="shared" si="0"/>
        <v>0</v>
      </c>
      <c r="AQ10" s="92">
        <f>SUMIF('20-1'!K:K,$A:$A,'20-1'!$E:$E)</f>
        <v>0</v>
      </c>
      <c r="AR10" s="92">
        <f>SUMIF('20-1'!L:L,$A:$A,'20-1'!$E:$E)</f>
        <v>0</v>
      </c>
      <c r="AS10" s="92">
        <f>SUMIF('20-1'!M:M,$A:$A,'20-1'!$E:$E)</f>
        <v>0</v>
      </c>
      <c r="AT10" s="92">
        <f>SUMIF('20-1'!N:N,$A:$A,'20-1'!$E:$E)</f>
        <v>0</v>
      </c>
      <c r="AU10" s="92">
        <f>SUMIF('20-1'!O:O,$A:$A,'20-1'!$E:$E)</f>
        <v>0</v>
      </c>
      <c r="AV10" s="92">
        <f>SUMIF('20-1'!P:P,$A:$A,'20-1'!$E:$E)</f>
        <v>0</v>
      </c>
      <c r="AW10" s="92">
        <f>SUMIF('20-1'!Q:Q,$A:$A,'20-1'!$E:$E)</f>
        <v>0</v>
      </c>
      <c r="AX10" s="92">
        <f>SUMIF('20-1'!R:R,$A:$A,'20-1'!$E:$E)</f>
        <v>0</v>
      </c>
      <c r="AY10" s="92">
        <f>SUMIF('20-1'!S:S,$A:$A,'20-1'!$E:$E)</f>
        <v>0</v>
      </c>
      <c r="AZ10" s="92">
        <f>SUMIF('20-1'!T:T,$A:$A,'20-1'!$E:$E)</f>
        <v>0</v>
      </c>
      <c r="BA10" s="92">
        <f>SUMIF('20-1'!U:U,$A:$A,'20-1'!$E:$E)</f>
        <v>0</v>
      </c>
      <c r="BB10" s="92">
        <f>SUMIF('20-1'!V:V,$A:$A,'20-1'!$E:$E)</f>
        <v>0</v>
      </c>
      <c r="BC10" s="92">
        <f>SUMIF('20-1'!W:W,$A:$A,'20-1'!$E:$E)</f>
        <v>0</v>
      </c>
      <c r="BD10" s="92">
        <f>SUMIF('20-1'!X:X,$A:$A,'20-1'!$E:$E)</f>
        <v>0</v>
      </c>
      <c r="BE10" s="92">
        <f>SUMIF('20-1'!Y:Y,$A:$A,'20-1'!$E:$E)</f>
        <v>0</v>
      </c>
      <c r="BF10" s="92">
        <f>SUMIF('20-1'!Z:Z,$A:$A,'20-1'!$E:$E)</f>
        <v>0</v>
      </c>
      <c r="BG10" s="92">
        <f>SUMIF('20-1'!AA:AA,$A:$A,'20-1'!$E:$E)</f>
        <v>0</v>
      </c>
      <c r="BH10" s="92">
        <f>SUMIF('20-1'!AB:AB,$A:$A,'20-1'!$E:$E)</f>
        <v>63013.62</v>
      </c>
      <c r="BI10" s="89">
        <f>SUMIF(Об!$A:$A,$A:$A,Об!AB:AB)*BI$308</f>
        <v>152409.57755853827</v>
      </c>
      <c r="BJ10" s="89">
        <f>SUMIF(Об!$A:$A,$A:$A,Об!AC:AC)*BJ$308</f>
        <v>144631.32662041881</v>
      </c>
      <c r="BK10" s="84">
        <f>SUMIF(ПП1!$H:$H,$A:$A,ПП1!$M:$M)</f>
        <v>0</v>
      </c>
      <c r="BL10" s="89">
        <f t="shared" si="1"/>
        <v>34203.780195539221</v>
      </c>
      <c r="BM10" s="89">
        <f t="shared" si="2"/>
        <v>4803.3821057950645</v>
      </c>
      <c r="BN10" s="89">
        <f t="shared" si="3"/>
        <v>1340.1004795242072</v>
      </c>
      <c r="BO10" s="89">
        <f>SUMIF(Об!$A:$A,$A:$A,Об!$AG:$AG)*$BO$308</f>
        <v>0</v>
      </c>
      <c r="BP10" s="89">
        <f>SUMIF(Об!$A:$A,$A:$A,Об!$AE:$AE)*BP$308</f>
        <v>1180.252189630542</v>
      </c>
      <c r="BQ10" s="89">
        <f>SUMIF(Об!$A:$A,$A:$A,Об!AI:AI)*BQ$308</f>
        <v>107176.29206279786</v>
      </c>
      <c r="BR10" s="89">
        <f>SUMIF(Об!$A:$A,$A:$A,Об!AJ:AJ)*BR$308</f>
        <v>0</v>
      </c>
      <c r="BS10" s="89">
        <f>SUMIF(Об!$A:$A,$A:$A,Об!AK:AK)*BS$308</f>
        <v>58615.680371011586</v>
      </c>
      <c r="BT10" s="89">
        <f>SUMIF(Об!$A:$A,$A:$A,Об!AL:AL)*BT$308</f>
        <v>52763.387240848861</v>
      </c>
      <c r="BU10" s="89">
        <f>SUMIF(Об!$A:$A,$A:$A,Об!AM:AM)*BU$308</f>
        <v>0</v>
      </c>
      <c r="BV10" s="89">
        <f>SUMIF(Об!$A:$A,$A:$A,Об!AN:AN)*BV$308</f>
        <v>22058.186339139218</v>
      </c>
    </row>
    <row r="11" spans="1:74" ht="32.25" customHeight="1" x14ac:dyDescent="0.25">
      <c r="A11" s="84" t="s">
        <v>165</v>
      </c>
      <c r="B11" s="84">
        <f>SUMIF(Об!$A:$A,$A:$A,Об!B:B)</f>
        <v>553.4</v>
      </c>
      <c r="C11" s="84">
        <f>SUMIF(Об!$A:$A,$A:$A,Об!C:C)</f>
        <v>553.4</v>
      </c>
      <c r="D11" s="84">
        <v>12</v>
      </c>
      <c r="E11" s="84">
        <f>SUMIF(Об!$A:$A,$A:$A,Об!F:F)</f>
        <v>30.14</v>
      </c>
      <c r="F11" s="84">
        <f t="shared" si="4"/>
        <v>30.14</v>
      </c>
      <c r="G11" s="89">
        <f>SUMIF(Лист2!$A:$A,$A:$A,Лист2!$B:$B)</f>
        <v>184294.20000000004</v>
      </c>
      <c r="H11" s="89">
        <v>252327.65999999992</v>
      </c>
      <c r="I11" s="89">
        <v>0</v>
      </c>
      <c r="J11" s="89">
        <v>46267.599999999991</v>
      </c>
      <c r="K11" s="89">
        <v>3130.559999999999</v>
      </c>
      <c r="L11" s="89">
        <v>108810.63999999998</v>
      </c>
      <c r="M11" s="89">
        <v>48.47999999999999</v>
      </c>
      <c r="N11" s="89">
        <v>48.47999999999999</v>
      </c>
      <c r="O11" s="89">
        <v>23980.799999999999</v>
      </c>
      <c r="P11" s="89">
        <v>83283.81</v>
      </c>
      <c r="Q11" s="89">
        <v>33497.75</v>
      </c>
      <c r="R11" s="89">
        <v>0</v>
      </c>
      <c r="S11" s="89">
        <v>147.42000000000002</v>
      </c>
      <c r="T11" s="89">
        <v>101799.33000000002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101.22</v>
      </c>
      <c r="AF11" s="89">
        <v>0</v>
      </c>
      <c r="AG11" s="89">
        <v>8505</v>
      </c>
      <c r="AH11" s="90">
        <f t="shared" si="5"/>
        <v>184294.20000000004</v>
      </c>
      <c r="AI11" s="90">
        <v>179920.01</v>
      </c>
      <c r="AJ11" s="90">
        <v>0</v>
      </c>
      <c r="AK11" s="90">
        <v>179920.01</v>
      </c>
      <c r="AL11" s="90">
        <v>37575.75</v>
      </c>
      <c r="AM11" s="90">
        <v>0</v>
      </c>
      <c r="AN11" s="90">
        <v>37575.75</v>
      </c>
      <c r="AP11" s="91">
        <f t="shared" si="0"/>
        <v>2028.29</v>
      </c>
      <c r="AQ11" s="92">
        <f>SUMIF('20-1'!K:K,$A:$A,'20-1'!$E:$E)</f>
        <v>0</v>
      </c>
      <c r="AR11" s="92">
        <f>SUMIF('20-1'!L:L,$A:$A,'20-1'!$E:$E)</f>
        <v>0</v>
      </c>
      <c r="AS11" s="92">
        <f>SUMIF('20-1'!M:M,$A:$A,'20-1'!$E:$E)</f>
        <v>2028.29</v>
      </c>
      <c r="AT11" s="92">
        <f>SUMIF('20-1'!N:N,$A:$A,'20-1'!$E:$E)</f>
        <v>0</v>
      </c>
      <c r="AU11" s="92">
        <f>SUMIF('20-1'!O:O,$A:$A,'20-1'!$E:$E)</f>
        <v>0</v>
      </c>
      <c r="AV11" s="92">
        <f>SUMIF('20-1'!P:P,$A:$A,'20-1'!$E:$E)</f>
        <v>0</v>
      </c>
      <c r="AW11" s="92">
        <f>SUMIF('20-1'!Q:Q,$A:$A,'20-1'!$E:$E)</f>
        <v>0</v>
      </c>
      <c r="AX11" s="92">
        <f>SUMIF('20-1'!R:R,$A:$A,'20-1'!$E:$E)</f>
        <v>0</v>
      </c>
      <c r="AY11" s="92">
        <f>SUMIF('20-1'!S:S,$A:$A,'20-1'!$E:$E)</f>
        <v>0</v>
      </c>
      <c r="AZ11" s="92">
        <f>SUMIF('20-1'!T:T,$A:$A,'20-1'!$E:$E)</f>
        <v>0</v>
      </c>
      <c r="BA11" s="92">
        <f>SUMIF('20-1'!U:U,$A:$A,'20-1'!$E:$E)</f>
        <v>0</v>
      </c>
      <c r="BB11" s="92">
        <f>SUMIF('20-1'!V:V,$A:$A,'20-1'!$E:$E)</f>
        <v>0</v>
      </c>
      <c r="BC11" s="92">
        <f>SUMIF('20-1'!W:W,$A:$A,'20-1'!$E:$E)</f>
        <v>0</v>
      </c>
      <c r="BD11" s="92">
        <f>SUMIF('20-1'!X:X,$A:$A,'20-1'!$E:$E)</f>
        <v>0</v>
      </c>
      <c r="BE11" s="92">
        <f>SUMIF('20-1'!Y:Y,$A:$A,'20-1'!$E:$E)</f>
        <v>0</v>
      </c>
      <c r="BF11" s="92">
        <f>SUMIF('20-1'!Z:Z,$A:$A,'20-1'!$E:$E)</f>
        <v>0</v>
      </c>
      <c r="BG11" s="92">
        <f>SUMIF('20-1'!AA:AA,$A:$A,'20-1'!$E:$E)</f>
        <v>0</v>
      </c>
      <c r="BH11" s="92">
        <f>SUMIF('20-1'!AB:AB,$A:$A,'20-1'!$E:$E)</f>
        <v>26424.86</v>
      </c>
      <c r="BI11" s="89">
        <f>SUMIF(Об!$A:$A,$A:$A,Об!AB:AB)*BI$308</f>
        <v>51131.193489676021</v>
      </c>
      <c r="BJ11" s="89">
        <f>SUMIF(Об!$A:$A,$A:$A,Об!AC:AC)*BJ$308</f>
        <v>48521.703586881129</v>
      </c>
      <c r="BK11" s="84">
        <f>SUMIF(ПП1!$H:$H,$A:$A,ПП1!$M:$M)</f>
        <v>0</v>
      </c>
      <c r="BL11" s="89">
        <f t="shared" si="1"/>
        <v>11474.870091971388</v>
      </c>
      <c r="BM11" s="89">
        <f t="shared" si="2"/>
        <v>1611.464737259852</v>
      </c>
      <c r="BN11" s="89">
        <f t="shared" si="3"/>
        <v>449.58419288211707</v>
      </c>
      <c r="BO11" s="89">
        <f>SUMIF(Об!$A:$A,$A:$A,Об!$AG:$AG)*$BO$308</f>
        <v>0</v>
      </c>
      <c r="BP11" s="89">
        <f>SUMIF(Об!$A:$A,$A:$A,Об!$AE:$AE)*BP$308</f>
        <v>395.95741974571359</v>
      </c>
      <c r="BQ11" s="89">
        <f>SUMIF(Об!$A:$A,$A:$A,Об!AI:AI)*BQ$308</f>
        <v>35956.085009579787</v>
      </c>
      <c r="BR11" s="89">
        <f>SUMIF(Об!$A:$A,$A:$A,Об!AJ:AJ)*BR$308</f>
        <v>0</v>
      </c>
      <c r="BS11" s="89">
        <f>SUMIF(Об!$A:$A,$A:$A,Об!AK:AK)*BS$308</f>
        <v>19664.707051812802</v>
      </c>
      <c r="BT11" s="89">
        <f>SUMIF(Об!$A:$A,$A:$A,Об!AL:AL)*BT$308</f>
        <v>17701.347942824257</v>
      </c>
      <c r="BU11" s="89">
        <f>SUMIF(Об!$A:$A,$A:$A,Об!AM:AM)*BU$308</f>
        <v>0</v>
      </c>
      <c r="BV11" s="89">
        <f>SUMIF(Об!$A:$A,$A:$A,Об!AN:AN)*BV$308</f>
        <v>7400.2002486009178</v>
      </c>
    </row>
    <row r="12" spans="1:74" ht="32.25" customHeight="1" x14ac:dyDescent="0.25">
      <c r="A12" s="84" t="s">
        <v>166</v>
      </c>
      <c r="B12" s="84">
        <f>SUMIF(Об!$A:$A,$A:$A,Об!B:B)</f>
        <v>2262.31</v>
      </c>
      <c r="C12" s="84">
        <f>SUMIF(Об!$A:$A,$A:$A,Об!C:C)</f>
        <v>2262.31</v>
      </c>
      <c r="D12" s="84">
        <v>12</v>
      </c>
      <c r="E12" s="84">
        <f>SUMIF(Об!$A:$A,$A:$A,Об!F:F)</f>
        <v>41.41</v>
      </c>
      <c r="F12" s="84">
        <f t="shared" si="4"/>
        <v>41.41</v>
      </c>
      <c r="G12" s="89">
        <f>SUMIF(Лист2!$A:$A,$A:$A,Лист2!$B:$B)</f>
        <v>1040590.4700000001</v>
      </c>
      <c r="H12" s="89">
        <v>1021747.22</v>
      </c>
      <c r="I12" s="89">
        <v>0</v>
      </c>
      <c r="J12" s="89">
        <v>144283.93</v>
      </c>
      <c r="K12" s="89">
        <v>86484.489999999976</v>
      </c>
      <c r="L12" s="89">
        <v>0</v>
      </c>
      <c r="M12" s="89">
        <v>1152.5900000000001</v>
      </c>
      <c r="N12" s="89">
        <v>1152.5900000000001</v>
      </c>
      <c r="O12" s="89">
        <v>83062.350000000006</v>
      </c>
      <c r="P12" s="89">
        <v>253218.41999999998</v>
      </c>
      <c r="Q12" s="89">
        <v>98251.790000000008</v>
      </c>
      <c r="R12" s="89">
        <v>0</v>
      </c>
      <c r="S12" s="89">
        <v>3503.3899999999994</v>
      </c>
      <c r="T12" s="89">
        <v>298595.34999999998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2407.3900000000003</v>
      </c>
      <c r="AF12" s="89">
        <v>0</v>
      </c>
      <c r="AG12" s="89">
        <v>69255</v>
      </c>
      <c r="AH12" s="90">
        <f t="shared" si="5"/>
        <v>1040590.4700000001</v>
      </c>
      <c r="AI12" s="90">
        <v>1033305.4299999999</v>
      </c>
      <c r="AJ12" s="90">
        <v>0</v>
      </c>
      <c r="AK12" s="90">
        <v>1033305.4299999999</v>
      </c>
      <c r="AL12" s="90">
        <v>144882.62999999998</v>
      </c>
      <c r="AM12" s="90">
        <v>0</v>
      </c>
      <c r="AN12" s="90">
        <v>144882.62999999998</v>
      </c>
      <c r="AP12" s="91">
        <f t="shared" si="0"/>
        <v>24776.720000000001</v>
      </c>
      <c r="AQ12" s="92">
        <f>SUMIF('20-1'!K:K,$A:$A,'20-1'!$E:$E)</f>
        <v>0</v>
      </c>
      <c r="AR12" s="92">
        <f>SUMIF('20-1'!L:L,$A:$A,'20-1'!$E:$E)</f>
        <v>0</v>
      </c>
      <c r="AS12" s="92">
        <f>SUMIF('20-1'!M:M,$A:$A,'20-1'!$E:$E)</f>
        <v>0</v>
      </c>
      <c r="AT12" s="92">
        <f>SUMIF('20-1'!N:N,$A:$A,'20-1'!$E:$E)</f>
        <v>0</v>
      </c>
      <c r="AU12" s="92">
        <f>SUMIF('20-1'!O:O,$A:$A,'20-1'!$E:$E)</f>
        <v>0</v>
      </c>
      <c r="AV12" s="92">
        <f>SUMIF('20-1'!P:P,$A:$A,'20-1'!$E:$E)</f>
        <v>2403.84</v>
      </c>
      <c r="AW12" s="92">
        <f>SUMIF('20-1'!Q:Q,$A:$A,'20-1'!$E:$E)</f>
        <v>0</v>
      </c>
      <c r="AX12" s="92">
        <f>SUMIF('20-1'!R:R,$A:$A,'20-1'!$E:$E)</f>
        <v>0</v>
      </c>
      <c r="AY12" s="92">
        <f>SUMIF('20-1'!S:S,$A:$A,'20-1'!$E:$E)</f>
        <v>0</v>
      </c>
      <c r="AZ12" s="92">
        <f>SUMIF('20-1'!T:T,$A:$A,'20-1'!$E:$E)</f>
        <v>0</v>
      </c>
      <c r="BA12" s="92">
        <f>SUMIF('20-1'!U:U,$A:$A,'20-1'!$E:$E)</f>
        <v>22372.880000000001</v>
      </c>
      <c r="BB12" s="92">
        <f>SUMIF('20-1'!V:V,$A:$A,'20-1'!$E:$E)</f>
        <v>0</v>
      </c>
      <c r="BC12" s="92">
        <f>SUMIF('20-1'!W:W,$A:$A,'20-1'!$E:$E)</f>
        <v>0</v>
      </c>
      <c r="BD12" s="92">
        <f>SUMIF('20-1'!X:X,$A:$A,'20-1'!$E:$E)</f>
        <v>0</v>
      </c>
      <c r="BE12" s="92">
        <f>SUMIF('20-1'!Y:Y,$A:$A,'20-1'!$E:$E)</f>
        <v>0</v>
      </c>
      <c r="BF12" s="92">
        <f>SUMIF('20-1'!Z:Z,$A:$A,'20-1'!$E:$E)</f>
        <v>0</v>
      </c>
      <c r="BG12" s="92">
        <f>SUMIF('20-1'!AA:AA,$A:$A,'20-1'!$E:$E)</f>
        <v>0</v>
      </c>
      <c r="BH12" s="92">
        <f>SUMIF('20-1'!AB:AB,$A:$A,'20-1'!$E:$E)</f>
        <v>3726.98</v>
      </c>
      <c r="BI12" s="89">
        <f>SUMIF(Об!$A:$A,$A:$A,Об!AB:AB)*BI$308</f>
        <v>209025.31684790194</v>
      </c>
      <c r="BJ12" s="89">
        <f>SUMIF(Об!$A:$A,$A:$A,Об!AC:AC)*BJ$308</f>
        <v>198357.67119919957</v>
      </c>
      <c r="BK12" s="84">
        <f>SUMIF(ПП1!$H:$H,$A:$A,ПП1!$M:$M)</f>
        <v>0</v>
      </c>
      <c r="BL12" s="89">
        <f t="shared" si="1"/>
        <v>46909.492876342229</v>
      </c>
      <c r="BM12" s="89">
        <f t="shared" si="2"/>
        <v>6587.6992948144843</v>
      </c>
      <c r="BN12" s="89">
        <f t="shared" si="3"/>
        <v>1837.9089544617677</v>
      </c>
      <c r="BO12" s="89">
        <f>SUMIF(Об!$A:$A,$A:$A,Об!$AG:$AG)*$BO$308</f>
        <v>0</v>
      </c>
      <c r="BP12" s="89">
        <f>SUMIF(Об!$A:$A,$A:$A,Об!$AE:$AE)*BP$308</f>
        <v>1618.6816593150079</v>
      </c>
      <c r="BQ12" s="89">
        <f>SUMIF(Об!$A:$A,$A:$A,Об!AI:AI)*BQ$308</f>
        <v>146989.17722808538</v>
      </c>
      <c r="BR12" s="89">
        <f>SUMIF(Об!$A:$A,$A:$A,Об!AJ:AJ)*BR$308</f>
        <v>54916.086969824253</v>
      </c>
      <c r="BS12" s="89">
        <f>SUMIF(Об!$A:$A,$A:$A,Об!AK:AK)*BS$308</f>
        <v>80389.706198747066</v>
      </c>
      <c r="BT12" s="89">
        <f>SUMIF(Об!$A:$A,$A:$A,Об!AL:AL)*BT$308</f>
        <v>72363.455844833297</v>
      </c>
      <c r="BU12" s="89">
        <f>SUMIF(Об!$A:$A,$A:$A,Об!AM:AM)*BU$308</f>
        <v>45562.504707839988</v>
      </c>
      <c r="BV12" s="89">
        <f>SUMIF(Об!$A:$A,$A:$A,Об!AN:AN)*BV$308</f>
        <v>30252.163036523922</v>
      </c>
    </row>
    <row r="13" spans="1:74" ht="32.25" customHeight="1" x14ac:dyDescent="0.25">
      <c r="A13" s="84" t="s">
        <v>167</v>
      </c>
      <c r="B13" s="84">
        <f>SUMIF(Об!$A:$A,$A:$A,Об!B:B)</f>
        <v>2251.6</v>
      </c>
      <c r="C13" s="84">
        <f>SUMIF(Об!$A:$A,$A:$A,Об!C:C)</f>
        <v>2251.6</v>
      </c>
      <c r="D13" s="84">
        <v>12</v>
      </c>
      <c r="E13" s="84">
        <f>SUMIF(Об!$A:$A,$A:$A,Об!F:F)</f>
        <v>41.41</v>
      </c>
      <c r="F13" s="84">
        <f t="shared" si="4"/>
        <v>41.41</v>
      </c>
      <c r="G13" s="89">
        <f>SUMIF(Лист2!$A:$A,$A:$A,Лист2!$B:$B)</f>
        <v>1074562.4899999998</v>
      </c>
      <c r="H13" s="89">
        <v>1026637.44</v>
      </c>
      <c r="I13" s="89">
        <v>0</v>
      </c>
      <c r="J13" s="89">
        <v>115675.04999999999</v>
      </c>
      <c r="K13" s="89">
        <v>86734.32</v>
      </c>
      <c r="L13" s="89">
        <v>0</v>
      </c>
      <c r="M13" s="89">
        <v>1194.3899999999996</v>
      </c>
      <c r="N13" s="89">
        <v>1194.3899999999996</v>
      </c>
      <c r="O13" s="89">
        <v>77759.430000000008</v>
      </c>
      <c r="P13" s="89">
        <v>198649.80999999997</v>
      </c>
      <c r="Q13" s="89">
        <v>74569.59</v>
      </c>
      <c r="R13" s="89">
        <v>0</v>
      </c>
      <c r="S13" s="89">
        <v>3527.4599999999996</v>
      </c>
      <c r="T13" s="89">
        <v>226637.96999999997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2424.0599999999995</v>
      </c>
      <c r="AF13" s="89">
        <v>0</v>
      </c>
      <c r="AG13" s="89">
        <v>57105</v>
      </c>
      <c r="AH13" s="90">
        <f t="shared" si="5"/>
        <v>1074562.4899999998</v>
      </c>
      <c r="AI13" s="90">
        <v>1080253.6500000001</v>
      </c>
      <c r="AJ13" s="90">
        <v>0</v>
      </c>
      <c r="AK13" s="90">
        <v>1080253.6500000001</v>
      </c>
      <c r="AL13" s="90">
        <v>81023.64</v>
      </c>
      <c r="AM13" s="90">
        <v>0</v>
      </c>
      <c r="AN13" s="90">
        <v>81023.64</v>
      </c>
      <c r="AP13" s="91">
        <f t="shared" si="0"/>
        <v>15539.43</v>
      </c>
      <c r="AQ13" s="92">
        <f>SUMIF('20-1'!K:K,$A:$A,'20-1'!$E:$E)</f>
        <v>0</v>
      </c>
      <c r="AR13" s="92">
        <f>SUMIF('20-1'!L:L,$A:$A,'20-1'!$E:$E)</f>
        <v>0</v>
      </c>
      <c r="AS13" s="92">
        <f>SUMIF('20-1'!M:M,$A:$A,'20-1'!$E:$E)</f>
        <v>0</v>
      </c>
      <c r="AT13" s="92">
        <f>SUMIF('20-1'!N:N,$A:$A,'20-1'!$E:$E)</f>
        <v>0</v>
      </c>
      <c r="AU13" s="92">
        <f>SUMIF('20-1'!O:O,$A:$A,'20-1'!$E:$E)</f>
        <v>0</v>
      </c>
      <c r="AV13" s="92">
        <f>SUMIF('20-1'!P:P,$A:$A,'20-1'!$E:$E)</f>
        <v>2403.84</v>
      </c>
      <c r="AW13" s="92">
        <f>SUMIF('20-1'!Q:Q,$A:$A,'20-1'!$E:$E)</f>
        <v>0</v>
      </c>
      <c r="AX13" s="92">
        <f>SUMIF('20-1'!R:R,$A:$A,'20-1'!$E:$E)</f>
        <v>0</v>
      </c>
      <c r="AY13" s="92">
        <f>SUMIF('20-1'!S:S,$A:$A,'20-1'!$E:$E)</f>
        <v>0</v>
      </c>
      <c r="AZ13" s="92">
        <f>SUMIF('20-1'!T:T,$A:$A,'20-1'!$E:$E)</f>
        <v>0</v>
      </c>
      <c r="BA13" s="92">
        <f>SUMIF('20-1'!U:U,$A:$A,'20-1'!$E:$E)</f>
        <v>13135.59</v>
      </c>
      <c r="BB13" s="92">
        <f>SUMIF('20-1'!V:V,$A:$A,'20-1'!$E:$E)</f>
        <v>0</v>
      </c>
      <c r="BC13" s="92">
        <f>SUMIF('20-1'!W:W,$A:$A,'20-1'!$E:$E)</f>
        <v>0</v>
      </c>
      <c r="BD13" s="92">
        <f>SUMIF('20-1'!X:X,$A:$A,'20-1'!$E:$E)</f>
        <v>0</v>
      </c>
      <c r="BE13" s="92">
        <f>SUMIF('20-1'!Y:Y,$A:$A,'20-1'!$E:$E)</f>
        <v>0</v>
      </c>
      <c r="BF13" s="92">
        <f>SUMIF('20-1'!Z:Z,$A:$A,'20-1'!$E:$E)</f>
        <v>0</v>
      </c>
      <c r="BG13" s="92">
        <f>SUMIF('20-1'!AA:AA,$A:$A,'20-1'!$E:$E)</f>
        <v>0</v>
      </c>
      <c r="BH13" s="92">
        <f>SUMIF('20-1'!AB:AB,$A:$A,'20-1'!$E:$E)</f>
        <v>2814.16</v>
      </c>
      <c r="BI13" s="89">
        <f>SUMIF(Об!$A:$A,$A:$A,Об!AB:AB)*BI$308</f>
        <v>208035.7702590432</v>
      </c>
      <c r="BJ13" s="89">
        <f>SUMIF(Об!$A:$A,$A:$A,Об!AC:AC)*BJ$308</f>
        <v>197418.62630325541</v>
      </c>
      <c r="BK13" s="84">
        <f>SUMIF(ПП1!$H:$H,$A:$A,ПП1!$M:$M)</f>
        <v>0</v>
      </c>
      <c r="BL13" s="89">
        <f t="shared" si="1"/>
        <v>46687.418682838412</v>
      </c>
      <c r="BM13" s="89">
        <f t="shared" si="2"/>
        <v>6556.5124727399407</v>
      </c>
      <c r="BN13" s="89">
        <f t="shared" si="3"/>
        <v>1829.2081111192172</v>
      </c>
      <c r="BO13" s="89">
        <f>SUMIF(Об!$A:$A,$A:$A,Об!$AG:$AG)*$BO$308</f>
        <v>0</v>
      </c>
      <c r="BP13" s="89">
        <f>SUMIF(Об!$A:$A,$A:$A,Об!$AE:$AE)*BP$308</f>
        <v>1611.0186597387942</v>
      </c>
      <c r="BQ13" s="89">
        <f>SUMIF(Об!$A:$A,$A:$A,Об!AI:AI)*BQ$308</f>
        <v>146293.31587923717</v>
      </c>
      <c r="BR13" s="89">
        <f>SUMIF(Об!$A:$A,$A:$A,Об!AJ:AJ)*BR$308</f>
        <v>54656.108765490273</v>
      </c>
      <c r="BS13" s="89">
        <f>SUMIF(Об!$A:$A,$A:$A,Об!AK:AK)*BS$308</f>
        <v>80009.133353562909</v>
      </c>
      <c r="BT13" s="89">
        <f>SUMIF(Об!$A:$A,$A:$A,Об!AL:AL)*BT$308</f>
        <v>72020.880065166435</v>
      </c>
      <c r="BU13" s="89">
        <f>SUMIF(Об!$A:$A,$A:$A,Об!AM:AM)*BU$308</f>
        <v>45346.807289970209</v>
      </c>
      <c r="BV13" s="89">
        <f>SUMIF(Об!$A:$A,$A:$A,Об!AN:AN)*BV$308</f>
        <v>30108.946295174963</v>
      </c>
    </row>
    <row r="14" spans="1:74" ht="32.25" customHeight="1" x14ac:dyDescent="0.25">
      <c r="A14" s="84" t="s">
        <v>168</v>
      </c>
      <c r="B14" s="84">
        <f>SUMIF(Об!$A:$A,$A:$A,Об!B:B)</f>
        <v>2242.9</v>
      </c>
      <c r="C14" s="84">
        <f>SUMIF(Об!$A:$A,$A:$A,Об!C:C)</f>
        <v>2242.9</v>
      </c>
      <c r="D14" s="84">
        <v>12</v>
      </c>
      <c r="E14" s="84">
        <f>SUMIF(Об!$A:$A,$A:$A,Об!F:F)</f>
        <v>41.41</v>
      </c>
      <c r="F14" s="84">
        <f t="shared" si="4"/>
        <v>41.41</v>
      </c>
      <c r="G14" s="89">
        <f>SUMIF(Лист2!$A:$A,$A:$A,Лист2!$B:$B)</f>
        <v>1094005.7</v>
      </c>
      <c r="H14" s="89">
        <v>1022670.3000000002</v>
      </c>
      <c r="I14" s="89">
        <v>0</v>
      </c>
      <c r="J14" s="89">
        <v>132724.53</v>
      </c>
      <c r="K14" s="89">
        <v>86734.02</v>
      </c>
      <c r="L14" s="89">
        <v>0</v>
      </c>
      <c r="M14" s="89">
        <v>746.34</v>
      </c>
      <c r="N14" s="89">
        <v>746.34</v>
      </c>
      <c r="O14" s="89">
        <v>76282.22</v>
      </c>
      <c r="P14" s="89">
        <v>240613.35</v>
      </c>
      <c r="Q14" s="89">
        <v>97721.99</v>
      </c>
      <c r="R14" s="89">
        <v>0</v>
      </c>
      <c r="S14" s="89">
        <v>2228.73</v>
      </c>
      <c r="T14" s="89">
        <v>296980.13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1531.5400000000004</v>
      </c>
      <c r="AF14" s="89">
        <v>0</v>
      </c>
      <c r="AG14" s="89">
        <v>68040</v>
      </c>
      <c r="AH14" s="90">
        <f t="shared" si="5"/>
        <v>1094005.7</v>
      </c>
      <c r="AI14" s="90">
        <v>1073696.57</v>
      </c>
      <c r="AJ14" s="90">
        <v>0</v>
      </c>
      <c r="AK14" s="90">
        <v>1073696.57</v>
      </c>
      <c r="AL14" s="90">
        <v>247794.56999999998</v>
      </c>
      <c r="AM14" s="90">
        <v>0</v>
      </c>
      <c r="AN14" s="90">
        <v>247794.56999999998</v>
      </c>
      <c r="AP14" s="91">
        <f t="shared" si="0"/>
        <v>2403.84</v>
      </c>
      <c r="AQ14" s="92">
        <f>SUMIF('20-1'!K:K,$A:$A,'20-1'!$E:$E)</f>
        <v>0</v>
      </c>
      <c r="AR14" s="92">
        <f>SUMIF('20-1'!L:L,$A:$A,'20-1'!$E:$E)</f>
        <v>0</v>
      </c>
      <c r="AS14" s="92">
        <f>SUMIF('20-1'!M:M,$A:$A,'20-1'!$E:$E)</f>
        <v>0</v>
      </c>
      <c r="AT14" s="92">
        <f>SUMIF('20-1'!N:N,$A:$A,'20-1'!$E:$E)</f>
        <v>0</v>
      </c>
      <c r="AU14" s="92">
        <f>SUMIF('20-1'!O:O,$A:$A,'20-1'!$E:$E)</f>
        <v>0</v>
      </c>
      <c r="AV14" s="92">
        <f>SUMIF('20-1'!P:P,$A:$A,'20-1'!$E:$E)</f>
        <v>2403.84</v>
      </c>
      <c r="AW14" s="92">
        <f>SUMIF('20-1'!Q:Q,$A:$A,'20-1'!$E:$E)</f>
        <v>0</v>
      </c>
      <c r="AX14" s="92">
        <f>SUMIF('20-1'!R:R,$A:$A,'20-1'!$E:$E)</f>
        <v>0</v>
      </c>
      <c r="AY14" s="92">
        <f>SUMIF('20-1'!S:S,$A:$A,'20-1'!$E:$E)</f>
        <v>0</v>
      </c>
      <c r="AZ14" s="92">
        <f>SUMIF('20-1'!T:T,$A:$A,'20-1'!$E:$E)</f>
        <v>0</v>
      </c>
      <c r="BA14" s="92">
        <f>SUMIF('20-1'!U:U,$A:$A,'20-1'!$E:$E)</f>
        <v>0</v>
      </c>
      <c r="BB14" s="92">
        <f>SUMIF('20-1'!V:V,$A:$A,'20-1'!$E:$E)</f>
        <v>0</v>
      </c>
      <c r="BC14" s="92">
        <f>SUMIF('20-1'!W:W,$A:$A,'20-1'!$E:$E)</f>
        <v>0</v>
      </c>
      <c r="BD14" s="92">
        <f>SUMIF('20-1'!X:X,$A:$A,'20-1'!$E:$E)</f>
        <v>0</v>
      </c>
      <c r="BE14" s="92">
        <f>SUMIF('20-1'!Y:Y,$A:$A,'20-1'!$E:$E)</f>
        <v>0</v>
      </c>
      <c r="BF14" s="92">
        <f>SUMIF('20-1'!Z:Z,$A:$A,'20-1'!$E:$E)</f>
        <v>0</v>
      </c>
      <c r="BG14" s="92">
        <f>SUMIF('20-1'!AA:AA,$A:$A,'20-1'!$E:$E)</f>
        <v>0</v>
      </c>
      <c r="BH14" s="92">
        <f>SUMIF('20-1'!AB:AB,$A:$A,'20-1'!$E:$E)</f>
        <v>15363.87</v>
      </c>
      <c r="BI14" s="89">
        <f>SUMIF(Об!$A:$A,$A:$A,Об!AB:AB)*BI$308</f>
        <v>207231.9368955445</v>
      </c>
      <c r="BJ14" s="89">
        <f>SUMIF(Об!$A:$A,$A:$A,Об!AC:AC)*BJ$308</f>
        <v>196655.81672391703</v>
      </c>
      <c r="BK14" s="84">
        <f>SUMIF(ПП1!$H:$H,$A:$A,ПП1!$M:$M)</f>
        <v>0</v>
      </c>
      <c r="BL14" s="89">
        <f t="shared" si="1"/>
        <v>46507.022279151839</v>
      </c>
      <c r="BM14" s="84">
        <f>SUMIF(Об!$A:$A,$A:$A,Об!Z:Z)</f>
        <v>0</v>
      </c>
      <c r="BN14" s="89">
        <f t="shared" si="3"/>
        <v>1822.1401991602827</v>
      </c>
      <c r="BO14" s="89">
        <f>SUMIF(Об!$A:$A,$A:$A,Об!$AG:$AG)*$BO$308</f>
        <v>0</v>
      </c>
      <c r="BP14" s="89">
        <f>SUMIF(Об!$A:$A,$A:$A,Об!$AE:$AE)*BP$308</f>
        <v>1604.7938141446714</v>
      </c>
      <c r="BQ14" s="89">
        <f>SUMIF(Об!$A:$A,$A:$A,Об!AI:AI)*BQ$308</f>
        <v>145728.05035776383</v>
      </c>
      <c r="BR14" s="89">
        <f>SUMIF(Об!$A:$A,$A:$A,Об!AJ:AJ)*BR$308</f>
        <v>54444.921988860428</v>
      </c>
      <c r="BS14" s="89">
        <f>SUMIF(Об!$A:$A,$A:$A,Об!AK:AK)*BS$308</f>
        <v>79699.984543749437</v>
      </c>
      <c r="BT14" s="89">
        <f>SUMIF(Об!$A:$A,$A:$A,Об!AL:AL)*BT$308</f>
        <v>71742.597218938419</v>
      </c>
      <c r="BU14" s="89">
        <f>SUMIF(Об!$A:$A,$A:$A,Об!AM:AM)*BU$308</f>
        <v>45171.59090010402</v>
      </c>
      <c r="BV14" s="89">
        <f>SUMIF(Об!$A:$A,$A:$A,Об!AN:AN)*BV$308</f>
        <v>29992.607765787849</v>
      </c>
    </row>
    <row r="15" spans="1:74" ht="32.25" customHeight="1" x14ac:dyDescent="0.25">
      <c r="A15" s="84" t="s">
        <v>173</v>
      </c>
      <c r="B15" s="84">
        <f>SUMIF(Об!$A:$A,$A:$A,Об!B:B)</f>
        <v>543.91</v>
      </c>
      <c r="C15" s="84">
        <f>SUMIF(Об!$A:$A,$A:$A,Об!C:C)</f>
        <v>543.91</v>
      </c>
      <c r="D15" s="84">
        <v>12</v>
      </c>
      <c r="E15" s="84">
        <f>SUMIF(Об!$A:$A,$A:$A,Об!F:F)</f>
        <v>30.14</v>
      </c>
      <c r="F15" s="84">
        <f t="shared" si="4"/>
        <v>30.14</v>
      </c>
      <c r="G15" s="89">
        <f>SUMIF(Лист2!$A:$A,$A:$A,Лист2!$B:$B)</f>
        <v>184676.78</v>
      </c>
      <c r="H15" s="89">
        <v>269257.15000000002</v>
      </c>
      <c r="I15" s="89">
        <v>0</v>
      </c>
      <c r="J15" s="89">
        <v>61943.8</v>
      </c>
      <c r="K15" s="89">
        <v>3391.44</v>
      </c>
      <c r="L15" s="89">
        <v>155330.34999999998</v>
      </c>
      <c r="M15" s="89">
        <v>47.569999999999993</v>
      </c>
      <c r="N15" s="89">
        <v>47.75</v>
      </c>
      <c r="O15" s="89">
        <v>0</v>
      </c>
      <c r="P15" s="89">
        <v>110603.21</v>
      </c>
      <c r="Q15" s="89">
        <v>44245.329999999994</v>
      </c>
      <c r="R15" s="89">
        <v>0</v>
      </c>
      <c r="S15" s="89">
        <v>162.35999999999996</v>
      </c>
      <c r="T15" s="89">
        <v>150089.47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99.51</v>
      </c>
      <c r="AF15" s="89">
        <v>0</v>
      </c>
      <c r="AG15" s="89">
        <v>23085</v>
      </c>
      <c r="AH15" s="90">
        <f t="shared" si="5"/>
        <v>184676.78</v>
      </c>
      <c r="AI15" s="90">
        <v>184148.02000000002</v>
      </c>
      <c r="AJ15" s="90">
        <v>0</v>
      </c>
      <c r="AK15" s="90">
        <v>184148.02000000002</v>
      </c>
      <c r="AL15" s="90">
        <v>30191.52</v>
      </c>
      <c r="AM15" s="90">
        <v>0</v>
      </c>
      <c r="AN15" s="90">
        <v>30191.52</v>
      </c>
      <c r="AP15" s="91">
        <f t="shared" si="0"/>
        <v>0</v>
      </c>
      <c r="AQ15" s="92">
        <f>SUMIF('20-1'!K:K,$A:$A,'20-1'!$E:$E)</f>
        <v>0</v>
      </c>
      <c r="AR15" s="92">
        <f>SUMIF('20-1'!L:L,$A:$A,'20-1'!$E:$E)</f>
        <v>0</v>
      </c>
      <c r="AS15" s="92">
        <f>SUMIF('20-1'!M:M,$A:$A,'20-1'!$E:$E)</f>
        <v>0</v>
      </c>
      <c r="AT15" s="92">
        <f>SUMIF('20-1'!N:N,$A:$A,'20-1'!$E:$E)</f>
        <v>0</v>
      </c>
      <c r="AU15" s="92">
        <f>SUMIF('20-1'!O:O,$A:$A,'20-1'!$E:$E)</f>
        <v>0</v>
      </c>
      <c r="AV15" s="92">
        <f>SUMIF('20-1'!P:P,$A:$A,'20-1'!$E:$E)</f>
        <v>0</v>
      </c>
      <c r="AW15" s="92">
        <f>SUMIF('20-1'!Q:Q,$A:$A,'20-1'!$E:$E)</f>
        <v>0</v>
      </c>
      <c r="AX15" s="92">
        <f>SUMIF('20-1'!R:R,$A:$A,'20-1'!$E:$E)</f>
        <v>0</v>
      </c>
      <c r="AY15" s="92">
        <f>SUMIF('20-1'!S:S,$A:$A,'20-1'!$E:$E)</f>
        <v>0</v>
      </c>
      <c r="AZ15" s="92">
        <f>SUMIF('20-1'!T:T,$A:$A,'20-1'!$E:$E)</f>
        <v>0</v>
      </c>
      <c r="BA15" s="92">
        <f>SUMIF('20-1'!U:U,$A:$A,'20-1'!$E:$E)</f>
        <v>0</v>
      </c>
      <c r="BB15" s="92">
        <f>SUMIF('20-1'!V:V,$A:$A,'20-1'!$E:$E)</f>
        <v>0</v>
      </c>
      <c r="BC15" s="92">
        <f>SUMIF('20-1'!W:W,$A:$A,'20-1'!$E:$E)</f>
        <v>0</v>
      </c>
      <c r="BD15" s="92">
        <f>SUMIF('20-1'!X:X,$A:$A,'20-1'!$E:$E)</f>
        <v>0</v>
      </c>
      <c r="BE15" s="92">
        <f>SUMIF('20-1'!Y:Y,$A:$A,'20-1'!$E:$E)</f>
        <v>0</v>
      </c>
      <c r="BF15" s="92">
        <f>SUMIF('20-1'!Z:Z,$A:$A,'20-1'!$E:$E)</f>
        <v>0</v>
      </c>
      <c r="BG15" s="92">
        <f>SUMIF('20-1'!AA:AA,$A:$A,'20-1'!$E:$E)</f>
        <v>0</v>
      </c>
      <c r="BH15" s="92">
        <f>SUMIF('20-1'!AB:AB,$A:$A,'20-1'!$E:$E)</f>
        <v>21673.300000000003</v>
      </c>
      <c r="BI15" s="89">
        <f>SUMIF(Об!$A:$A,$A:$A,Об!AB:AB)*BI$308</f>
        <v>50254.368360986045</v>
      </c>
      <c r="BJ15" s="89">
        <f>SUMIF(Об!$A:$A,$A:$A,Об!AC:AC)*BJ$308</f>
        <v>47689.627390568327</v>
      </c>
      <c r="BK15" s="84">
        <f>SUMIF(ПП1!$H:$H,$A:$A,ПП1!$M:$M)</f>
        <v>0</v>
      </c>
      <c r="BL15" s="89">
        <f t="shared" si="1"/>
        <v>11278.092865421318</v>
      </c>
      <c r="BM15" s="89">
        <f t="shared" ref="BM15:BM16" si="6">$BM$307*B15/$BM$308</f>
        <v>1583.8304756830612</v>
      </c>
      <c r="BN15" s="89">
        <f t="shared" si="3"/>
        <v>441.87448202116428</v>
      </c>
      <c r="BO15" s="89">
        <f>SUMIF(Об!$A:$A,$A:$A,Об!$AG:$AG)*$BO$308</f>
        <v>0</v>
      </c>
      <c r="BP15" s="89">
        <f>SUMIF(Об!$A:$A,$A:$A,Об!$AE:$AE)*BP$308</f>
        <v>389.16732955166441</v>
      </c>
      <c r="BQ15" s="89">
        <f>SUMIF(Об!$A:$A,$A:$A,Об!AI:AI)*BQ$308</f>
        <v>35339.490779834727</v>
      </c>
      <c r="BR15" s="89">
        <f>SUMIF(Об!$A:$A,$A:$A,Об!AJ:AJ)*BR$308</f>
        <v>0</v>
      </c>
      <c r="BS15" s="89">
        <f>SUMIF(Об!$A:$A,$A:$A,Об!AK:AK)*BS$308</f>
        <v>19327.486108694437</v>
      </c>
      <c r="BT15" s="89">
        <f>SUMIF(Об!$A:$A,$A:$A,Об!AL:AL)*BT$308</f>
        <v>17397.795734697404</v>
      </c>
      <c r="BU15" s="89">
        <f>SUMIF(Об!$A:$A,$A:$A,Об!AM:AM)*BU$308</f>
        <v>0</v>
      </c>
      <c r="BV15" s="89">
        <f>SUMIF(Об!$A:$A,$A:$A,Об!AN:AN)*BV$308</f>
        <v>7273.2976458556641</v>
      </c>
    </row>
    <row r="16" spans="1:74" ht="32.25" customHeight="1" x14ac:dyDescent="0.25">
      <c r="A16" s="84" t="s">
        <v>174</v>
      </c>
      <c r="B16" s="84">
        <f>SUMIF(Об!$A:$A,$A:$A,Об!B:B)</f>
        <v>560.67999999999995</v>
      </c>
      <c r="C16" s="84">
        <f>SUMIF(Об!$A:$A,$A:$A,Об!C:C)</f>
        <v>560.67999999999995</v>
      </c>
      <c r="D16" s="84">
        <v>12</v>
      </c>
      <c r="E16" s="84">
        <f>SUMIF(Об!$A:$A,$A:$A,Об!F:F)</f>
        <v>30.14</v>
      </c>
      <c r="F16" s="84">
        <f t="shared" si="4"/>
        <v>30.14</v>
      </c>
      <c r="G16" s="89">
        <f>SUMIF(Лист2!$A:$A,$A:$A,Лист2!$B:$B)</f>
        <v>202786.68000000005</v>
      </c>
      <c r="H16" s="89">
        <v>286522.74000000005</v>
      </c>
      <c r="I16" s="89">
        <v>0</v>
      </c>
      <c r="J16" s="89">
        <v>92644.26999999999</v>
      </c>
      <c r="K16" s="89">
        <v>3780.7200000000003</v>
      </c>
      <c r="L16" s="89">
        <v>118527.40000000002</v>
      </c>
      <c r="M16" s="89">
        <v>26.52</v>
      </c>
      <c r="N16" s="89">
        <v>0</v>
      </c>
      <c r="O16" s="89">
        <v>0</v>
      </c>
      <c r="P16" s="89">
        <v>166807.63999999998</v>
      </c>
      <c r="Q16" s="89">
        <v>67367.450000000012</v>
      </c>
      <c r="R16" s="89">
        <v>0</v>
      </c>
      <c r="S16" s="89">
        <v>0</v>
      </c>
      <c r="T16" s="89">
        <v>228559.57000000004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23085</v>
      </c>
      <c r="AH16" s="90">
        <f t="shared" si="5"/>
        <v>202786.68000000005</v>
      </c>
      <c r="AI16" s="90">
        <v>202825.52000000002</v>
      </c>
      <c r="AJ16" s="90">
        <v>0</v>
      </c>
      <c r="AK16" s="90">
        <v>202825.52000000002</v>
      </c>
      <c r="AL16" s="90">
        <v>54996.770000000004</v>
      </c>
      <c r="AM16" s="90">
        <v>0</v>
      </c>
      <c r="AN16" s="90">
        <v>54996.770000000004</v>
      </c>
      <c r="AP16" s="91">
        <f t="shared" si="0"/>
        <v>0</v>
      </c>
      <c r="AQ16" s="92">
        <f>SUMIF('20-1'!K:K,$A:$A,'20-1'!$E:$E)</f>
        <v>0</v>
      </c>
      <c r="AR16" s="92">
        <f>SUMIF('20-1'!L:L,$A:$A,'20-1'!$E:$E)</f>
        <v>0</v>
      </c>
      <c r="AS16" s="92">
        <f>SUMIF('20-1'!M:M,$A:$A,'20-1'!$E:$E)</f>
        <v>0</v>
      </c>
      <c r="AT16" s="92">
        <f>SUMIF('20-1'!N:N,$A:$A,'20-1'!$E:$E)</f>
        <v>0</v>
      </c>
      <c r="AU16" s="92">
        <f>SUMIF('20-1'!O:O,$A:$A,'20-1'!$E:$E)</f>
        <v>0</v>
      </c>
      <c r="AV16" s="92">
        <f>SUMIF('20-1'!P:P,$A:$A,'20-1'!$E:$E)</f>
        <v>0</v>
      </c>
      <c r="AW16" s="92">
        <f>SUMIF('20-1'!Q:Q,$A:$A,'20-1'!$E:$E)</f>
        <v>0</v>
      </c>
      <c r="AX16" s="92">
        <f>SUMIF('20-1'!R:R,$A:$A,'20-1'!$E:$E)</f>
        <v>0</v>
      </c>
      <c r="AY16" s="92">
        <f>SUMIF('20-1'!S:S,$A:$A,'20-1'!$E:$E)</f>
        <v>0</v>
      </c>
      <c r="AZ16" s="92">
        <f>SUMIF('20-1'!T:T,$A:$A,'20-1'!$E:$E)</f>
        <v>0</v>
      </c>
      <c r="BA16" s="92">
        <f>SUMIF('20-1'!U:U,$A:$A,'20-1'!$E:$E)</f>
        <v>0</v>
      </c>
      <c r="BB16" s="92">
        <f>SUMIF('20-1'!V:V,$A:$A,'20-1'!$E:$E)</f>
        <v>0</v>
      </c>
      <c r="BC16" s="92">
        <f>SUMIF('20-1'!W:W,$A:$A,'20-1'!$E:$E)</f>
        <v>0</v>
      </c>
      <c r="BD16" s="92">
        <f>SUMIF('20-1'!X:X,$A:$A,'20-1'!$E:$E)</f>
        <v>0</v>
      </c>
      <c r="BE16" s="92">
        <f>SUMIF('20-1'!Y:Y,$A:$A,'20-1'!$E:$E)</f>
        <v>0</v>
      </c>
      <c r="BF16" s="92">
        <f>SUMIF('20-1'!Z:Z,$A:$A,'20-1'!$E:$E)</f>
        <v>0</v>
      </c>
      <c r="BG16" s="92">
        <f>SUMIF('20-1'!AA:AA,$A:$A,'20-1'!$E:$E)</f>
        <v>0</v>
      </c>
      <c r="BH16" s="92">
        <f>SUMIF('20-1'!AB:AB,$A:$A,'20-1'!$E:$E)</f>
        <v>2306.39</v>
      </c>
      <c r="BI16" s="89">
        <f>SUMIF(Об!$A:$A,$A:$A,Об!AB:AB)*BI$308</f>
        <v>51803.8264651094</v>
      </c>
      <c r="BJ16" s="89">
        <f>SUMIF(Об!$A:$A,$A:$A,Об!AC:AC)*BJ$308</f>
        <v>49160.008614189566</v>
      </c>
      <c r="BK16" s="84">
        <f>SUMIF(ПП1!$H:$H,$A:$A,ПП1!$M:$M)</f>
        <v>0</v>
      </c>
      <c r="BL16" s="89">
        <f t="shared" si="1"/>
        <v>11625.822484941304</v>
      </c>
      <c r="BM16" s="89">
        <f t="shared" si="6"/>
        <v>1632.6636228530067</v>
      </c>
      <c r="BN16" s="89">
        <f t="shared" si="3"/>
        <v>455.49849162476579</v>
      </c>
      <c r="BO16" s="89">
        <f>SUMIF(Об!$A:$A,$A:$A,Об!$AG:$AG)*$BO$308</f>
        <v>0</v>
      </c>
      <c r="BP16" s="89">
        <f>SUMIF(Об!$A:$A,$A:$A,Об!$AE:$AE)*BP$308</f>
        <v>401.16625605895683</v>
      </c>
      <c r="BQ16" s="89">
        <f>SUMIF(Об!$A:$A,$A:$A,Об!AI:AI)*BQ$308</f>
        <v>36429.088802260922</v>
      </c>
      <c r="BR16" s="89">
        <f>SUMIF(Об!$A:$A,$A:$A,Об!AJ:AJ)*BR$308</f>
        <v>0</v>
      </c>
      <c r="BS16" s="89">
        <f>SUMIF(Об!$A:$A,$A:$A,Об!AK:AK)*BS$308</f>
        <v>19923.397090369359</v>
      </c>
      <c r="BT16" s="89">
        <f>SUMIF(Об!$A:$A,$A:$A,Об!AL:AL)*BT$308</f>
        <v>17934.209910702397</v>
      </c>
      <c r="BU16" s="89">
        <f>SUMIF(Об!$A:$A,$A:$A,Об!AM:AM)*BU$308</f>
        <v>0</v>
      </c>
      <c r="BV16" s="89">
        <f>SUMIF(Об!$A:$A,$A:$A,Об!AN:AN)*BV$308</f>
        <v>7497.5501904328903</v>
      </c>
    </row>
    <row r="17" spans="1:74" ht="32.25" customHeight="1" x14ac:dyDescent="0.25">
      <c r="A17" s="84" t="s">
        <v>176</v>
      </c>
      <c r="B17" s="84">
        <f>SUMIF(Об!$A:$A,$A:$A,Об!B:B)</f>
        <v>642.20000000000005</v>
      </c>
      <c r="C17" s="84">
        <f>SUMIF(Об!$A:$A,$A:$A,Об!C:C)</f>
        <v>642.20000000000005</v>
      </c>
      <c r="D17" s="84">
        <v>12</v>
      </c>
      <c r="E17" s="84">
        <f>SUMIF(Об!$A:$A,$A:$A,Об!F:F)</f>
        <v>30.14</v>
      </c>
      <c r="F17" s="84">
        <f t="shared" si="4"/>
        <v>30.14</v>
      </c>
      <c r="G17" s="89">
        <f>SUMIF(Лист2!$A:$A,$A:$A,Лист2!$B:$B)</f>
        <v>232271.03999999992</v>
      </c>
      <c r="H17" s="89">
        <v>328181.64</v>
      </c>
      <c r="I17" s="89">
        <v>0</v>
      </c>
      <c r="J17" s="89">
        <v>45402.89</v>
      </c>
      <c r="K17" s="89">
        <v>2472.5400000000004</v>
      </c>
      <c r="L17" s="89">
        <v>120105.02</v>
      </c>
      <c r="M17" s="89">
        <v>56.76</v>
      </c>
      <c r="N17" s="89">
        <v>56.940000000000005</v>
      </c>
      <c r="O17" s="89">
        <v>0</v>
      </c>
      <c r="P17" s="89">
        <v>80964.170000000013</v>
      </c>
      <c r="Q17" s="89">
        <v>32274.6</v>
      </c>
      <c r="R17" s="89">
        <v>0</v>
      </c>
      <c r="S17" s="89">
        <v>193.37999999999997</v>
      </c>
      <c r="T17" s="89">
        <v>109482.85</v>
      </c>
      <c r="U17" s="89">
        <v>0</v>
      </c>
      <c r="V17" s="89">
        <v>0</v>
      </c>
      <c r="W17" s="89">
        <v>0</v>
      </c>
      <c r="X17" s="89">
        <v>0</v>
      </c>
      <c r="Y17" s="89">
        <v>3843.9900000000002</v>
      </c>
      <c r="Z17" s="89">
        <v>0</v>
      </c>
      <c r="AA17" s="89">
        <v>761.24</v>
      </c>
      <c r="AB17" s="89">
        <v>0</v>
      </c>
      <c r="AC17" s="89">
        <v>0</v>
      </c>
      <c r="AD17" s="89">
        <v>0</v>
      </c>
      <c r="AE17" s="89">
        <v>118.43999999999997</v>
      </c>
      <c r="AF17" s="89">
        <v>0</v>
      </c>
      <c r="AG17" s="89">
        <v>19440</v>
      </c>
      <c r="AH17" s="90">
        <f t="shared" si="5"/>
        <v>232271.03999999992</v>
      </c>
      <c r="AI17" s="90">
        <v>205543.59000000003</v>
      </c>
      <c r="AJ17" s="90">
        <v>0</v>
      </c>
      <c r="AK17" s="90">
        <v>205543.59000000003</v>
      </c>
      <c r="AL17" s="90">
        <v>81480.14</v>
      </c>
      <c r="AM17" s="90">
        <v>0</v>
      </c>
      <c r="AN17" s="90">
        <v>81480.14</v>
      </c>
      <c r="AP17" s="91">
        <f t="shared" si="0"/>
        <v>0</v>
      </c>
      <c r="AQ17" s="92">
        <f>SUMIF('20-1'!K:K,$A:$A,'20-1'!$E:$E)</f>
        <v>0</v>
      </c>
      <c r="AR17" s="92">
        <f>SUMIF('20-1'!L:L,$A:$A,'20-1'!$E:$E)</f>
        <v>0</v>
      </c>
      <c r="AS17" s="92">
        <f>SUMIF('20-1'!M:M,$A:$A,'20-1'!$E:$E)</f>
        <v>0</v>
      </c>
      <c r="AT17" s="92">
        <f>SUMIF('20-1'!N:N,$A:$A,'20-1'!$E:$E)</f>
        <v>0</v>
      </c>
      <c r="AU17" s="92">
        <f>SUMIF('20-1'!O:O,$A:$A,'20-1'!$E:$E)</f>
        <v>0</v>
      </c>
      <c r="AV17" s="92">
        <f>SUMIF('20-1'!P:P,$A:$A,'20-1'!$E:$E)</f>
        <v>0</v>
      </c>
      <c r="AW17" s="92">
        <f>SUMIF('20-1'!Q:Q,$A:$A,'20-1'!$E:$E)</f>
        <v>0</v>
      </c>
      <c r="AX17" s="92">
        <f>SUMIF('20-1'!R:R,$A:$A,'20-1'!$E:$E)</f>
        <v>0</v>
      </c>
      <c r="AY17" s="92">
        <f>SUMIF('20-1'!S:S,$A:$A,'20-1'!$E:$E)</f>
        <v>0</v>
      </c>
      <c r="AZ17" s="92">
        <f>SUMIF('20-1'!T:T,$A:$A,'20-1'!$E:$E)</f>
        <v>0</v>
      </c>
      <c r="BA17" s="92">
        <f>SUMIF('20-1'!U:U,$A:$A,'20-1'!$E:$E)</f>
        <v>0</v>
      </c>
      <c r="BB17" s="92">
        <f>SUMIF('20-1'!V:V,$A:$A,'20-1'!$E:$E)</f>
        <v>0</v>
      </c>
      <c r="BC17" s="92">
        <f>SUMIF('20-1'!W:W,$A:$A,'20-1'!$E:$E)</f>
        <v>0</v>
      </c>
      <c r="BD17" s="92">
        <f>SUMIF('20-1'!X:X,$A:$A,'20-1'!$E:$E)</f>
        <v>0</v>
      </c>
      <c r="BE17" s="92">
        <f>SUMIF('20-1'!Y:Y,$A:$A,'20-1'!$E:$E)</f>
        <v>0</v>
      </c>
      <c r="BF17" s="92">
        <f>SUMIF('20-1'!Z:Z,$A:$A,'20-1'!$E:$E)</f>
        <v>0</v>
      </c>
      <c r="BG17" s="92">
        <f>SUMIF('20-1'!AA:AA,$A:$A,'20-1'!$E:$E)</f>
        <v>0</v>
      </c>
      <c r="BH17" s="92">
        <f>SUMIF('20-1'!AB:AB,$A:$A,'20-1'!$E:$E)</f>
        <v>8849.08</v>
      </c>
      <c r="BI17" s="89">
        <f>SUMIF(Об!$A:$A,$A:$A,Об!AB:AB)*BI$308</f>
        <v>59335.837475731729</v>
      </c>
      <c r="BJ17" s="89">
        <f>SUMIF(Об!$A:$A,$A:$A,Об!AC:AC)*BJ$308</f>
        <v>56307.622051852311</v>
      </c>
      <c r="BK17" s="84">
        <f>SUMIF(ПП1!$H:$H,$A:$A,ПП1!$M:$M)</f>
        <v>0</v>
      </c>
      <c r="BL17" s="89">
        <f t="shared" si="1"/>
        <v>13316.157522703337</v>
      </c>
      <c r="BM17" s="89">
        <f t="shared" ref="BM17:BM21" si="7">$BM$307*B17/$BM$308</f>
        <v>1870.0445505389901</v>
      </c>
      <c r="BN17" s="89">
        <f t="shared" si="3"/>
        <v>521.72563908365669</v>
      </c>
      <c r="BO17" s="89">
        <f>SUMIF(Об!$A:$A,$A:$A,Об!$AG:$AG)*$BO$308</f>
        <v>0</v>
      </c>
      <c r="BP17" s="89">
        <f>SUMIF(Об!$A:$A,$A:$A,Об!$AE:$AE)*BP$308</f>
        <v>459.49377477538366</v>
      </c>
      <c r="BQ17" s="89">
        <f>SUMIF(Об!$A:$A,$A:$A,Об!AI:AI)*BQ$308</f>
        <v>41725.691711514526</v>
      </c>
      <c r="BR17" s="89">
        <f>SUMIF(Об!$A:$A,$A:$A,Об!AJ:AJ)*BR$308</f>
        <v>0</v>
      </c>
      <c r="BS17" s="89">
        <f>SUMIF(Об!$A:$A,$A:$A,Об!AK:AK)*BS$308</f>
        <v>22820.156972667479</v>
      </c>
      <c r="BT17" s="89">
        <f>SUMIF(Об!$A:$A,$A:$A,Об!AL:AL)*BT$308</f>
        <v>20541.752166392736</v>
      </c>
      <c r="BU17" s="89">
        <f>SUMIF(Об!$A:$A,$A:$A,Об!AM:AM)*BU$308</f>
        <v>0</v>
      </c>
      <c r="BV17" s="89">
        <f>SUMIF(Об!$A:$A,$A:$A,Об!AN:AN)*BV$308</f>
        <v>8587.6555830348934</v>
      </c>
    </row>
    <row r="18" spans="1:74" ht="32.25" customHeight="1" x14ac:dyDescent="0.25">
      <c r="A18" s="84" t="s">
        <v>177</v>
      </c>
      <c r="B18" s="84">
        <f>SUMIF(Об!$A:$A,$A:$A,Об!B:B)</f>
        <v>646.79999999999995</v>
      </c>
      <c r="C18" s="84">
        <f>SUMIF(Об!$A:$A,$A:$A,Об!C:C)</f>
        <v>646.79999999999995</v>
      </c>
      <c r="D18" s="84">
        <v>12</v>
      </c>
      <c r="E18" s="84">
        <f>SUMIF(Об!$A:$A,$A:$A,Об!F:F)</f>
        <v>30.14</v>
      </c>
      <c r="F18" s="84">
        <f t="shared" si="4"/>
        <v>30.14</v>
      </c>
      <c r="G18" s="89">
        <f>SUMIF(Лист2!$A:$A,$A:$A,Лист2!$B:$B)</f>
        <v>233934.84000000005</v>
      </c>
      <c r="H18" s="89">
        <v>330532.44</v>
      </c>
      <c r="I18" s="89">
        <v>0</v>
      </c>
      <c r="J18" s="89">
        <v>55438.55</v>
      </c>
      <c r="K18" s="89">
        <v>2472.4800000000005</v>
      </c>
      <c r="L18" s="89">
        <v>123581.60999999999</v>
      </c>
      <c r="M18" s="89">
        <v>15.059999999999997</v>
      </c>
      <c r="N18" s="89">
        <v>15.119999999999997</v>
      </c>
      <c r="O18" s="89">
        <v>0</v>
      </c>
      <c r="P18" s="89">
        <v>99920.250000000015</v>
      </c>
      <c r="Q18" s="89">
        <v>40417.589999999997</v>
      </c>
      <c r="R18" s="89">
        <v>0</v>
      </c>
      <c r="S18" s="89">
        <v>51.42</v>
      </c>
      <c r="T18" s="89">
        <v>137113.25000000003</v>
      </c>
      <c r="U18" s="89">
        <v>0</v>
      </c>
      <c r="V18" s="89">
        <v>0</v>
      </c>
      <c r="W18" s="89">
        <v>0</v>
      </c>
      <c r="X18" s="89">
        <v>0</v>
      </c>
      <c r="Y18" s="89">
        <v>857.28</v>
      </c>
      <c r="Z18" s="89">
        <v>0</v>
      </c>
      <c r="AA18" s="89">
        <v>132.75</v>
      </c>
      <c r="AB18" s="89">
        <v>0</v>
      </c>
      <c r="AC18" s="89">
        <v>0</v>
      </c>
      <c r="AD18" s="89">
        <v>0</v>
      </c>
      <c r="AE18" s="89">
        <v>31.5</v>
      </c>
      <c r="AF18" s="89">
        <v>0</v>
      </c>
      <c r="AG18" s="89">
        <v>18225</v>
      </c>
      <c r="AH18" s="90">
        <f t="shared" si="5"/>
        <v>233934.84000000005</v>
      </c>
      <c r="AI18" s="90">
        <v>245041</v>
      </c>
      <c r="AJ18" s="90">
        <v>0</v>
      </c>
      <c r="AK18" s="90">
        <v>245041</v>
      </c>
      <c r="AL18" s="90">
        <v>41532.550000000003</v>
      </c>
      <c r="AM18" s="90">
        <v>0</v>
      </c>
      <c r="AN18" s="90">
        <v>41532.550000000003</v>
      </c>
      <c r="AP18" s="91">
        <f t="shared" si="0"/>
        <v>18279.34</v>
      </c>
      <c r="AQ18" s="92">
        <f>SUMIF('20-1'!K:K,$A:$A,'20-1'!$E:$E)</f>
        <v>0</v>
      </c>
      <c r="AR18" s="92">
        <f>SUMIF('20-1'!L:L,$A:$A,'20-1'!$E:$E)</f>
        <v>0</v>
      </c>
      <c r="AS18" s="92">
        <f>SUMIF('20-1'!M:M,$A:$A,'20-1'!$E:$E)</f>
        <v>0</v>
      </c>
      <c r="AT18" s="92">
        <f>SUMIF('20-1'!N:N,$A:$A,'20-1'!$E:$E)</f>
        <v>0</v>
      </c>
      <c r="AU18" s="92">
        <f>SUMIF('20-1'!O:O,$A:$A,'20-1'!$E:$E)</f>
        <v>0</v>
      </c>
      <c r="AV18" s="92">
        <f>SUMIF('20-1'!P:P,$A:$A,'20-1'!$E:$E)</f>
        <v>0</v>
      </c>
      <c r="AW18" s="92">
        <f>SUMIF('20-1'!Q:Q,$A:$A,'20-1'!$E:$E)</f>
        <v>0</v>
      </c>
      <c r="AX18" s="92">
        <f>SUMIF('20-1'!R:R,$A:$A,'20-1'!$E:$E)</f>
        <v>0</v>
      </c>
      <c r="AY18" s="92">
        <f>SUMIF('20-1'!S:S,$A:$A,'20-1'!$E:$E)</f>
        <v>0</v>
      </c>
      <c r="AZ18" s="92">
        <f>SUMIF('20-1'!T:T,$A:$A,'20-1'!$E:$E)</f>
        <v>0</v>
      </c>
      <c r="BA18" s="92">
        <f>SUMIF('20-1'!U:U,$A:$A,'20-1'!$E:$E)</f>
        <v>0</v>
      </c>
      <c r="BB18" s="92">
        <f>SUMIF('20-1'!V:V,$A:$A,'20-1'!$E:$E)</f>
        <v>0</v>
      </c>
      <c r="BC18" s="92">
        <f>SUMIF('20-1'!W:W,$A:$A,'20-1'!$E:$E)</f>
        <v>0</v>
      </c>
      <c r="BD18" s="92">
        <f>SUMIF('20-1'!X:X,$A:$A,'20-1'!$E:$E)</f>
        <v>0</v>
      </c>
      <c r="BE18" s="92">
        <f>SUMIF('20-1'!Y:Y,$A:$A,'20-1'!$E:$E)</f>
        <v>18279.34</v>
      </c>
      <c r="BF18" s="92">
        <f>SUMIF('20-1'!Z:Z,$A:$A,'20-1'!$E:$E)</f>
        <v>0</v>
      </c>
      <c r="BG18" s="92">
        <f>SUMIF('20-1'!AA:AA,$A:$A,'20-1'!$E:$E)</f>
        <v>0</v>
      </c>
      <c r="BH18" s="92">
        <f>SUMIF('20-1'!AB:AB,$A:$A,'20-1'!$E:$E)</f>
        <v>1816.23</v>
      </c>
      <c r="BI18" s="89">
        <f>SUMIF(Об!$A:$A,$A:$A,Об!AB:AB)*BI$308</f>
        <v>59760.852817351726</v>
      </c>
      <c r="BJ18" s="89">
        <f>SUMIF(Об!$A:$A,$A:$A,Об!AC:AC)*BJ$308</f>
        <v>56710.946657019726</v>
      </c>
      <c r="BK18" s="84">
        <f>SUMIF(ПП1!$H:$H,$A:$A,ПП1!$M:$M)</f>
        <v>0</v>
      </c>
      <c r="BL18" s="89">
        <f t="shared" si="1"/>
        <v>13411.539529250258</v>
      </c>
      <c r="BM18" s="89">
        <f t="shared" si="7"/>
        <v>1883.4394507764225</v>
      </c>
      <c r="BN18" s="89">
        <f t="shared" si="3"/>
        <v>525.4626959814841</v>
      </c>
      <c r="BO18" s="89">
        <f>SUMIF(Об!$A:$A,$A:$A,Об!$AG:$AG)*$BO$308</f>
        <v>0</v>
      </c>
      <c r="BP18" s="89">
        <f>SUMIF(Об!$A:$A,$A:$A,Об!$AE:$AE)*BP$308</f>
        <v>462.78507244583943</v>
      </c>
      <c r="BQ18" s="89">
        <f>SUMIF(Об!$A:$A,$A:$A,Об!AI:AI)*BQ$308</f>
        <v>42024.567734362492</v>
      </c>
      <c r="BR18" s="89">
        <f>SUMIF(Об!$A:$A,$A:$A,Об!AJ:AJ)*BR$308</f>
        <v>0</v>
      </c>
      <c r="BS18" s="89">
        <f>SUMIF(Об!$A:$A,$A:$A,Об!AK:AK)*BS$308</f>
        <v>22983.614964063105</v>
      </c>
      <c r="BT18" s="89">
        <f>SUMIF(Об!$A:$A,$A:$A,Об!AL:AL)*BT$308</f>
        <v>20688.890223019025</v>
      </c>
      <c r="BU18" s="89">
        <f>SUMIF(Об!$A:$A,$A:$A,Об!AM:AM)*BU$308</f>
        <v>0</v>
      </c>
      <c r="BV18" s="89">
        <f>SUMIF(Об!$A:$A,$A:$A,Об!AN:AN)*BV$308</f>
        <v>8649.1679089177323</v>
      </c>
    </row>
    <row r="19" spans="1:74" ht="32.25" customHeight="1" x14ac:dyDescent="0.25">
      <c r="A19" s="84" t="s">
        <v>178</v>
      </c>
      <c r="B19" s="84">
        <f>SUMIF(Об!$A:$A,$A:$A,Об!B:B)</f>
        <v>632.70000000000005</v>
      </c>
      <c r="C19" s="84">
        <f>SUMIF(Об!$A:$A,$A:$A,Об!C:C)</f>
        <v>632.70000000000005</v>
      </c>
      <c r="D19" s="84">
        <v>12</v>
      </c>
      <c r="E19" s="84">
        <f>SUMIF(Об!$A:$A,$A:$A,Об!F:F)</f>
        <v>30.14</v>
      </c>
      <c r="F19" s="84">
        <f t="shared" si="4"/>
        <v>30.14</v>
      </c>
      <c r="G19" s="89">
        <f>SUMIF(Лист2!$A:$A,$A:$A,Лист2!$B:$B)</f>
        <v>196942.83</v>
      </c>
      <c r="H19" s="89">
        <v>312788.10000000003</v>
      </c>
      <c r="I19" s="89">
        <v>0</v>
      </c>
      <c r="J19" s="89">
        <v>50512.850000000006</v>
      </c>
      <c r="K19" s="89">
        <v>2472.7000000000003</v>
      </c>
      <c r="L19" s="89">
        <v>112514.51999999999</v>
      </c>
      <c r="M19" s="89">
        <v>19.12</v>
      </c>
      <c r="N19" s="89">
        <v>19.18</v>
      </c>
      <c r="O19" s="89">
        <v>0</v>
      </c>
      <c r="P19" s="89">
        <v>90999.639999999985</v>
      </c>
      <c r="Q19" s="89">
        <v>36798.609999999993</v>
      </c>
      <c r="R19" s="89">
        <v>0</v>
      </c>
      <c r="S19" s="89">
        <v>65.19</v>
      </c>
      <c r="T19" s="89">
        <v>124827.07</v>
      </c>
      <c r="U19" s="89">
        <v>0</v>
      </c>
      <c r="V19" s="89">
        <v>0</v>
      </c>
      <c r="W19" s="89">
        <v>0</v>
      </c>
      <c r="X19" s="89">
        <v>0</v>
      </c>
      <c r="Y19" s="89">
        <v>607.99</v>
      </c>
      <c r="Z19" s="89">
        <v>0</v>
      </c>
      <c r="AA19" s="89">
        <v>112.5</v>
      </c>
      <c r="AB19" s="89">
        <v>0</v>
      </c>
      <c r="AC19" s="89">
        <v>0</v>
      </c>
      <c r="AD19" s="89">
        <v>0</v>
      </c>
      <c r="AE19" s="89">
        <v>39.940000000000005</v>
      </c>
      <c r="AF19" s="89">
        <v>0</v>
      </c>
      <c r="AG19" s="89">
        <v>19440</v>
      </c>
      <c r="AH19" s="90">
        <f t="shared" si="5"/>
        <v>196942.83</v>
      </c>
      <c r="AI19" s="90">
        <v>224416.63999999998</v>
      </c>
      <c r="AJ19" s="90">
        <v>0</v>
      </c>
      <c r="AK19" s="90">
        <v>224416.63999999998</v>
      </c>
      <c r="AL19" s="90">
        <v>32928.79</v>
      </c>
      <c r="AM19" s="90">
        <v>0</v>
      </c>
      <c r="AN19" s="90">
        <v>32928.79</v>
      </c>
      <c r="AP19" s="91">
        <f t="shared" si="0"/>
        <v>0</v>
      </c>
      <c r="AQ19" s="92">
        <f>SUMIF('20-1'!K:K,$A:$A,'20-1'!$E:$E)</f>
        <v>0</v>
      </c>
      <c r="AR19" s="92">
        <f>SUMIF('20-1'!L:L,$A:$A,'20-1'!$E:$E)</f>
        <v>0</v>
      </c>
      <c r="AS19" s="92">
        <f>SUMIF('20-1'!M:M,$A:$A,'20-1'!$E:$E)</f>
        <v>0</v>
      </c>
      <c r="AT19" s="92">
        <f>SUMIF('20-1'!N:N,$A:$A,'20-1'!$E:$E)</f>
        <v>0</v>
      </c>
      <c r="AU19" s="92">
        <f>SUMIF('20-1'!O:O,$A:$A,'20-1'!$E:$E)</f>
        <v>0</v>
      </c>
      <c r="AV19" s="92">
        <f>SUMIF('20-1'!P:P,$A:$A,'20-1'!$E:$E)</f>
        <v>0</v>
      </c>
      <c r="AW19" s="92">
        <f>SUMIF('20-1'!Q:Q,$A:$A,'20-1'!$E:$E)</f>
        <v>0</v>
      </c>
      <c r="AX19" s="92">
        <f>SUMIF('20-1'!R:R,$A:$A,'20-1'!$E:$E)</f>
        <v>0</v>
      </c>
      <c r="AY19" s="92">
        <f>SUMIF('20-1'!S:S,$A:$A,'20-1'!$E:$E)</f>
        <v>0</v>
      </c>
      <c r="AZ19" s="92">
        <f>SUMIF('20-1'!T:T,$A:$A,'20-1'!$E:$E)</f>
        <v>0</v>
      </c>
      <c r="BA19" s="92">
        <f>SUMIF('20-1'!U:U,$A:$A,'20-1'!$E:$E)</f>
        <v>0</v>
      </c>
      <c r="BB19" s="92">
        <f>SUMIF('20-1'!V:V,$A:$A,'20-1'!$E:$E)</f>
        <v>0</v>
      </c>
      <c r="BC19" s="92">
        <f>SUMIF('20-1'!W:W,$A:$A,'20-1'!$E:$E)</f>
        <v>0</v>
      </c>
      <c r="BD19" s="92">
        <f>SUMIF('20-1'!X:X,$A:$A,'20-1'!$E:$E)</f>
        <v>0</v>
      </c>
      <c r="BE19" s="92">
        <f>SUMIF('20-1'!Y:Y,$A:$A,'20-1'!$E:$E)</f>
        <v>0</v>
      </c>
      <c r="BF19" s="92">
        <f>SUMIF('20-1'!Z:Z,$A:$A,'20-1'!$E:$E)</f>
        <v>0</v>
      </c>
      <c r="BG19" s="92">
        <f>SUMIF('20-1'!AA:AA,$A:$A,'20-1'!$E:$E)</f>
        <v>0</v>
      </c>
      <c r="BH19" s="92">
        <f>SUMIF('20-1'!AB:AB,$A:$A,'20-1'!$E:$E)</f>
        <v>11884.61</v>
      </c>
      <c r="BI19" s="89">
        <f>SUMIF(Об!$A:$A,$A:$A,Об!AB:AB)*BI$308</f>
        <v>58458.088400646935</v>
      </c>
      <c r="BJ19" s="89">
        <f>SUMIF(Об!$A:$A,$A:$A,Об!AC:AC)*BJ$308</f>
        <v>55474.669062919573</v>
      </c>
      <c r="BK19" s="84">
        <f>SUMIF(ПП1!$H:$H,$A:$A,ПП1!$M:$M)</f>
        <v>0</v>
      </c>
      <c r="BL19" s="89">
        <f t="shared" si="1"/>
        <v>13119.172943965121</v>
      </c>
      <c r="BM19" s="89">
        <f t="shared" si="7"/>
        <v>1842.3811696138573</v>
      </c>
      <c r="BN19" s="89">
        <f t="shared" si="3"/>
        <v>514.00780418596946</v>
      </c>
      <c r="BO19" s="89">
        <f>SUMIF(Об!$A:$A,$A:$A,Об!$AG:$AG)*$BO$308</f>
        <v>0</v>
      </c>
      <c r="BP19" s="89">
        <f>SUMIF(Об!$A:$A,$A:$A,Об!$AE:$AE)*BP$308</f>
        <v>452.6965295863987</v>
      </c>
      <c r="BQ19" s="89">
        <f>SUMIF(Об!$A:$A,$A:$A,Об!AI:AI)*BQ$308</f>
        <v>41108.447751285021</v>
      </c>
      <c r="BR19" s="89">
        <f>SUMIF(Об!$A:$A,$A:$A,Об!AJ:AJ)*BR$308</f>
        <v>0</v>
      </c>
      <c r="BS19" s="89">
        <f>SUMIF(Об!$A:$A,$A:$A,Об!AK:AK)*BS$308</f>
        <v>22482.580686089561</v>
      </c>
      <c r="BT19" s="89">
        <f>SUMIF(Об!$A:$A,$A:$A,Об!AL:AL)*BT$308</f>
        <v>20237.880092925388</v>
      </c>
      <c r="BU19" s="89">
        <f>SUMIF(Об!$A:$A,$A:$A,Об!AM:AM)*BU$308</f>
        <v>0</v>
      </c>
      <c r="BV19" s="89">
        <f>SUMIF(Об!$A:$A,$A:$A,Об!AN:AN)*BV$308</f>
        <v>8460.6192578420687</v>
      </c>
    </row>
    <row r="20" spans="1:74" ht="32.25" customHeight="1" x14ac:dyDescent="0.25">
      <c r="A20" s="84" t="s">
        <v>179</v>
      </c>
      <c r="B20" s="84">
        <f>SUMIF(Об!$A:$A,$A:$A,Об!B:B)</f>
        <v>604.79999999999995</v>
      </c>
      <c r="C20" s="84">
        <f>SUMIF(Об!$A:$A,$A:$A,Об!C:C)</f>
        <v>604.79999999999995</v>
      </c>
      <c r="D20" s="84">
        <v>12</v>
      </c>
      <c r="E20" s="84">
        <f>SUMIF(Об!$A:$A,$A:$A,Об!F:F)</f>
        <v>30.14</v>
      </c>
      <c r="F20" s="84">
        <f t="shared" si="4"/>
        <v>30.14</v>
      </c>
      <c r="G20" s="89">
        <f>SUMIF(Лист2!$A:$A,$A:$A,Лист2!$B:$B)</f>
        <v>211401.59999999995</v>
      </c>
      <c r="H20" s="89">
        <v>309069.48</v>
      </c>
      <c r="I20" s="89">
        <v>0</v>
      </c>
      <c r="J20" s="89">
        <v>47771.05000000001</v>
      </c>
      <c r="K20" s="89">
        <v>2548.1999999999998</v>
      </c>
      <c r="L20" s="89">
        <v>111245.19</v>
      </c>
      <c r="M20" s="89">
        <v>50.18</v>
      </c>
      <c r="N20" s="89">
        <v>49.370000000000012</v>
      </c>
      <c r="O20" s="89">
        <v>0</v>
      </c>
      <c r="P20" s="89">
        <v>86261.55</v>
      </c>
      <c r="Q20" s="89">
        <v>34983.32</v>
      </c>
      <c r="R20" s="89">
        <v>0</v>
      </c>
      <c r="S20" s="89">
        <v>171.08</v>
      </c>
      <c r="T20" s="89">
        <v>118678.20999999999</v>
      </c>
      <c r="U20" s="89">
        <v>0</v>
      </c>
      <c r="V20" s="89">
        <v>0</v>
      </c>
      <c r="W20" s="89">
        <v>0</v>
      </c>
      <c r="X20" s="89">
        <v>0</v>
      </c>
      <c r="Y20" s="89">
        <v>1033.6000000000001</v>
      </c>
      <c r="Z20" s="89">
        <v>0</v>
      </c>
      <c r="AA20" s="89">
        <v>117</v>
      </c>
      <c r="AB20" s="89">
        <v>0</v>
      </c>
      <c r="AC20" s="89">
        <v>0</v>
      </c>
      <c r="AD20" s="89">
        <v>0</v>
      </c>
      <c r="AE20" s="89">
        <v>104.85</v>
      </c>
      <c r="AF20" s="89">
        <v>0</v>
      </c>
      <c r="AG20" s="89">
        <v>19440</v>
      </c>
      <c r="AH20" s="90">
        <f t="shared" si="5"/>
        <v>211401.59999999995</v>
      </c>
      <c r="AI20" s="90">
        <v>196674.31</v>
      </c>
      <c r="AJ20" s="90">
        <v>0</v>
      </c>
      <c r="AK20" s="90">
        <v>196674.31</v>
      </c>
      <c r="AL20" s="90">
        <v>57172.38</v>
      </c>
      <c r="AM20" s="90">
        <v>0</v>
      </c>
      <c r="AN20" s="90">
        <v>57172.38</v>
      </c>
      <c r="AP20" s="91">
        <f t="shared" si="0"/>
        <v>0</v>
      </c>
      <c r="AQ20" s="92">
        <f>SUMIF('20-1'!K:K,$A:$A,'20-1'!$E:$E)</f>
        <v>0</v>
      </c>
      <c r="AR20" s="92">
        <f>SUMIF('20-1'!L:L,$A:$A,'20-1'!$E:$E)</f>
        <v>0</v>
      </c>
      <c r="AS20" s="92">
        <f>SUMIF('20-1'!M:M,$A:$A,'20-1'!$E:$E)</f>
        <v>0</v>
      </c>
      <c r="AT20" s="92">
        <f>SUMIF('20-1'!N:N,$A:$A,'20-1'!$E:$E)</f>
        <v>0</v>
      </c>
      <c r="AU20" s="92">
        <f>SUMIF('20-1'!O:O,$A:$A,'20-1'!$E:$E)</f>
        <v>0</v>
      </c>
      <c r="AV20" s="92">
        <f>SUMIF('20-1'!P:P,$A:$A,'20-1'!$E:$E)</f>
        <v>0</v>
      </c>
      <c r="AW20" s="92">
        <f>SUMIF('20-1'!Q:Q,$A:$A,'20-1'!$E:$E)</f>
        <v>0</v>
      </c>
      <c r="AX20" s="92">
        <f>SUMIF('20-1'!R:R,$A:$A,'20-1'!$E:$E)</f>
        <v>0</v>
      </c>
      <c r="AY20" s="92">
        <f>SUMIF('20-1'!S:S,$A:$A,'20-1'!$E:$E)</f>
        <v>0</v>
      </c>
      <c r="AZ20" s="92">
        <f>SUMIF('20-1'!T:T,$A:$A,'20-1'!$E:$E)</f>
        <v>0</v>
      </c>
      <c r="BA20" s="92">
        <f>SUMIF('20-1'!U:U,$A:$A,'20-1'!$E:$E)</f>
        <v>0</v>
      </c>
      <c r="BB20" s="92">
        <f>SUMIF('20-1'!V:V,$A:$A,'20-1'!$E:$E)</f>
        <v>0</v>
      </c>
      <c r="BC20" s="92">
        <f>SUMIF('20-1'!W:W,$A:$A,'20-1'!$E:$E)</f>
        <v>0</v>
      </c>
      <c r="BD20" s="92">
        <f>SUMIF('20-1'!X:X,$A:$A,'20-1'!$E:$E)</f>
        <v>0</v>
      </c>
      <c r="BE20" s="92">
        <f>SUMIF('20-1'!Y:Y,$A:$A,'20-1'!$E:$E)</f>
        <v>0</v>
      </c>
      <c r="BF20" s="92">
        <f>SUMIF('20-1'!Z:Z,$A:$A,'20-1'!$E:$E)</f>
        <v>0</v>
      </c>
      <c r="BG20" s="92">
        <f>SUMIF('20-1'!AA:AA,$A:$A,'20-1'!$E:$E)</f>
        <v>0</v>
      </c>
      <c r="BH20" s="92">
        <f>SUMIF('20-1'!AB:AB,$A:$A,'20-1'!$E:$E)</f>
        <v>0</v>
      </c>
      <c r="BI20" s="89">
        <f>SUMIF(Об!$A:$A,$A:$A,Об!AB:AB)*BI$308</f>
        <v>55880.27795908213</v>
      </c>
      <c r="BJ20" s="89">
        <f>SUMIF(Об!$A:$A,$A:$A,Об!AC:AC)*BJ$308</f>
        <v>53028.417653317141</v>
      </c>
      <c r="BK20" s="84">
        <f>SUMIF(ПП1!$H:$H,$A:$A,ПП1!$M:$M)</f>
        <v>0</v>
      </c>
      <c r="BL20" s="89">
        <f t="shared" si="1"/>
        <v>12540.660339039203</v>
      </c>
      <c r="BM20" s="89">
        <f t="shared" si="7"/>
        <v>1761.1381877389924</v>
      </c>
      <c r="BN20" s="89">
        <f t="shared" si="3"/>
        <v>491.34174169697218</v>
      </c>
      <c r="BO20" s="89">
        <f>SUMIF(Об!$A:$A,$A:$A,Об!$AG:$AG)*$BO$308</f>
        <v>0</v>
      </c>
      <c r="BP20" s="89">
        <f>SUMIF(Об!$A:$A,$A:$A,Об!$AE:$AE)*BP$308</f>
        <v>432.73409371559012</v>
      </c>
      <c r="BQ20" s="89">
        <f>SUMIF(Об!$A:$A,$A:$A,Об!AI:AI)*BQ$308</f>
        <v>39295.69969966363</v>
      </c>
      <c r="BR20" s="89">
        <f>SUMIF(Об!$A:$A,$A:$A,Об!AJ:AJ)*BR$308</f>
        <v>0</v>
      </c>
      <c r="BS20" s="89">
        <f>SUMIF(Об!$A:$A,$A:$A,Об!AK:AK)*BS$308</f>
        <v>21491.172433929136</v>
      </c>
      <c r="BT20" s="89">
        <f>SUMIF(Об!$A:$A,$A:$A,Об!AL:AL)*BT$308</f>
        <v>19345.455792952856</v>
      </c>
      <c r="BU20" s="89">
        <f>SUMIF(Об!$A:$A,$A:$A,Об!AM:AM)*BU$308</f>
        <v>0</v>
      </c>
      <c r="BV20" s="89">
        <f>SUMIF(Об!$A:$A,$A:$A,Об!AN:AN)*BV$308</f>
        <v>8087.5336291178792</v>
      </c>
    </row>
    <row r="21" spans="1:74" ht="32.25" customHeight="1" x14ac:dyDescent="0.25">
      <c r="A21" s="84" t="s">
        <v>180</v>
      </c>
      <c r="B21" s="84">
        <f>SUMIF(Об!$A:$A,$A:$A,Об!B:B)</f>
        <v>1021.95</v>
      </c>
      <c r="C21" s="84">
        <f>SUMIF(Об!$A:$A,$A:$A,Об!C:C)</f>
        <v>1021.9500000000002</v>
      </c>
      <c r="D21" s="84">
        <v>12</v>
      </c>
      <c r="E21" s="84">
        <f>SUMIF(Об!$A:$A,$A:$A,Об!F:F)</f>
        <v>30.14</v>
      </c>
      <c r="F21" s="84">
        <f t="shared" si="4"/>
        <v>30.14</v>
      </c>
      <c r="G21" s="89">
        <f>SUMIF(Лист2!$A:$A,$A:$A,Лист2!$B:$B)</f>
        <v>369618.84</v>
      </c>
      <c r="H21" s="89">
        <v>522244.13999999996</v>
      </c>
      <c r="I21" s="89">
        <v>0</v>
      </c>
      <c r="J21" s="89">
        <v>113012.47000000002</v>
      </c>
      <c r="K21" s="89">
        <v>3429.1200000000008</v>
      </c>
      <c r="L21" s="89">
        <v>191160.96999999997</v>
      </c>
      <c r="M21" s="89">
        <v>33.18</v>
      </c>
      <c r="N21" s="89">
        <v>0</v>
      </c>
      <c r="O21" s="89">
        <v>0</v>
      </c>
      <c r="P21" s="89">
        <v>203444.10999999996</v>
      </c>
      <c r="Q21" s="89">
        <v>82167.28</v>
      </c>
      <c r="R21" s="89">
        <v>0</v>
      </c>
      <c r="S21" s="89">
        <v>0</v>
      </c>
      <c r="T21" s="89">
        <v>278738.59999999992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38880</v>
      </c>
      <c r="AH21" s="90">
        <f t="shared" si="5"/>
        <v>369618.84</v>
      </c>
      <c r="AI21" s="90">
        <v>372293.94000000006</v>
      </c>
      <c r="AJ21" s="90">
        <v>0</v>
      </c>
      <c r="AK21" s="90">
        <v>372293.94000000006</v>
      </c>
      <c r="AL21" s="90">
        <v>49207.03</v>
      </c>
      <c r="AM21" s="90">
        <v>0</v>
      </c>
      <c r="AN21" s="90">
        <v>49207.03</v>
      </c>
      <c r="AP21" s="91">
        <f t="shared" si="0"/>
        <v>0</v>
      </c>
      <c r="AQ21" s="92">
        <f>SUMIF('20-1'!K:K,$A:$A,'20-1'!$E:$E)</f>
        <v>0</v>
      </c>
      <c r="AR21" s="92">
        <f>SUMIF('20-1'!L:L,$A:$A,'20-1'!$E:$E)</f>
        <v>0</v>
      </c>
      <c r="AS21" s="92">
        <f>SUMIF('20-1'!M:M,$A:$A,'20-1'!$E:$E)</f>
        <v>0</v>
      </c>
      <c r="AT21" s="92">
        <f>SUMIF('20-1'!N:N,$A:$A,'20-1'!$E:$E)</f>
        <v>0</v>
      </c>
      <c r="AU21" s="92">
        <f>SUMIF('20-1'!O:O,$A:$A,'20-1'!$E:$E)</f>
        <v>0</v>
      </c>
      <c r="AV21" s="92">
        <f>SUMIF('20-1'!P:P,$A:$A,'20-1'!$E:$E)</f>
        <v>0</v>
      </c>
      <c r="AW21" s="92">
        <f>SUMIF('20-1'!Q:Q,$A:$A,'20-1'!$E:$E)</f>
        <v>0</v>
      </c>
      <c r="AX21" s="92">
        <f>SUMIF('20-1'!R:R,$A:$A,'20-1'!$E:$E)</f>
        <v>0</v>
      </c>
      <c r="AY21" s="92">
        <f>SUMIF('20-1'!S:S,$A:$A,'20-1'!$E:$E)</f>
        <v>0</v>
      </c>
      <c r="AZ21" s="92">
        <f>SUMIF('20-1'!T:T,$A:$A,'20-1'!$E:$E)</f>
        <v>0</v>
      </c>
      <c r="BA21" s="92">
        <f>SUMIF('20-1'!U:U,$A:$A,'20-1'!$E:$E)</f>
        <v>0</v>
      </c>
      <c r="BB21" s="92">
        <f>SUMIF('20-1'!V:V,$A:$A,'20-1'!$E:$E)</f>
        <v>0</v>
      </c>
      <c r="BC21" s="92">
        <f>SUMIF('20-1'!W:W,$A:$A,'20-1'!$E:$E)</f>
        <v>0</v>
      </c>
      <c r="BD21" s="92">
        <f>SUMIF('20-1'!X:X,$A:$A,'20-1'!$E:$E)</f>
        <v>0</v>
      </c>
      <c r="BE21" s="92">
        <f>SUMIF('20-1'!Y:Y,$A:$A,'20-1'!$E:$E)</f>
        <v>0</v>
      </c>
      <c r="BF21" s="92">
        <f>SUMIF('20-1'!Z:Z,$A:$A,'20-1'!$E:$E)</f>
        <v>0</v>
      </c>
      <c r="BG21" s="92">
        <f>SUMIF('20-1'!AA:AA,$A:$A,'20-1'!$E:$E)</f>
        <v>0</v>
      </c>
      <c r="BH21" s="92">
        <f>SUMIF('20-1'!AB:AB,$A:$A,'20-1'!$E:$E)</f>
        <v>29999.88</v>
      </c>
      <c r="BI21" s="89">
        <f>SUMIF(Об!$A:$A,$A:$A,Об!AB:AB)*BI$308</f>
        <v>94422.70181925263</v>
      </c>
      <c r="BJ21" s="89">
        <f>SUMIF(Об!$A:$A,$A:$A,Об!AC:AC)*BJ$308</f>
        <v>89603.821793663141</v>
      </c>
      <c r="BK21" s="84">
        <f>SUMIF(ПП1!$H:$H,$A:$A,ПП1!$M:$M)</f>
        <v>0</v>
      </c>
      <c r="BL21" s="89">
        <f t="shared" si="1"/>
        <v>21190.356867528299</v>
      </c>
      <c r="BM21" s="89">
        <f t="shared" si="7"/>
        <v>2975.8518038357538</v>
      </c>
      <c r="BN21" s="89">
        <f t="shared" si="3"/>
        <v>830.23593407278565</v>
      </c>
      <c r="BO21" s="89">
        <f>SUMIF(Об!$A:$A,$A:$A,Об!$AG:$AG)*$BO$308</f>
        <v>0</v>
      </c>
      <c r="BP21" s="89">
        <f>SUMIF(Об!$A:$A,$A:$A,Об!$AE:$AE)*BP$308</f>
        <v>731.20470746138801</v>
      </c>
      <c r="BQ21" s="89">
        <f>SUMIF(Об!$A:$A,$A:$A,Об!AI:AI)*BQ$308</f>
        <v>66399.20685858342</v>
      </c>
      <c r="BR21" s="89">
        <f>SUMIF(Об!$A:$A,$A:$A,Об!AJ:AJ)*BR$308</f>
        <v>0</v>
      </c>
      <c r="BS21" s="89">
        <f>SUMIF(Об!$A:$A,$A:$A,Об!AK:AK)*BS$308</f>
        <v>36314.324849295452</v>
      </c>
      <c r="BT21" s="89">
        <f>SUMIF(Об!$A:$A,$A:$A,Об!AL:AL)*BT$308</f>
        <v>32688.63847157437</v>
      </c>
      <c r="BU21" s="89">
        <f>SUMIF(Об!$A:$A,$A:$A,Об!AM:AM)*BU$308</f>
        <v>0</v>
      </c>
      <c r="BV21" s="89">
        <f>SUMIF(Об!$A:$A,$A:$A,Об!AN:AN)*BV$308</f>
        <v>13665.765529558565</v>
      </c>
    </row>
    <row r="22" spans="1:74" ht="32.25" customHeight="1" x14ac:dyDescent="0.25">
      <c r="A22" s="84" t="s">
        <v>181</v>
      </c>
      <c r="B22" s="84">
        <f>SUMIF(Об!$A:$A,$A:$A,Об!B:B)</f>
        <v>200.9</v>
      </c>
      <c r="C22" s="84">
        <f>SUMIF(Об!$A:$A,$A:$A,Об!C:C)</f>
        <v>200.9</v>
      </c>
      <c r="D22" s="84">
        <v>12</v>
      </c>
      <c r="E22" s="84">
        <f>SUMIF(Об!$A:$A,$A:$A,Об!F:F)</f>
        <v>25.37</v>
      </c>
      <c r="F22" s="84">
        <f t="shared" si="4"/>
        <v>25.37</v>
      </c>
      <c r="G22" s="89">
        <f>SUMIF(Лист2!$A:$A,$A:$A,Лист2!$B:$B)</f>
        <v>61162.079999999987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4870.4399999999987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58861.080000000009</v>
      </c>
      <c r="V22" s="89">
        <v>21217.06</v>
      </c>
      <c r="W22" s="89">
        <v>3078.8400000000006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5708.8799999999983</v>
      </c>
      <c r="AH22" s="90">
        <f t="shared" si="5"/>
        <v>61162.079999999987</v>
      </c>
      <c r="AI22" s="90">
        <v>66821.919999999998</v>
      </c>
      <c r="AJ22" s="90">
        <v>0</v>
      </c>
      <c r="AK22" s="90">
        <v>66821.919999999998</v>
      </c>
      <c r="AL22" s="90">
        <v>2235.5300000000002</v>
      </c>
      <c r="AM22" s="90">
        <v>0</v>
      </c>
      <c r="AN22" s="90">
        <v>2235.5300000000002</v>
      </c>
      <c r="AP22" s="91">
        <f t="shared" si="0"/>
        <v>0</v>
      </c>
      <c r="AQ22" s="92">
        <f>SUMIF('20-1'!K:K,$A:$A,'20-1'!$E:$E)</f>
        <v>0</v>
      </c>
      <c r="AR22" s="92">
        <f>SUMIF('20-1'!L:L,$A:$A,'20-1'!$E:$E)</f>
        <v>0</v>
      </c>
      <c r="AS22" s="92">
        <f>SUMIF('20-1'!M:M,$A:$A,'20-1'!$E:$E)</f>
        <v>0</v>
      </c>
      <c r="AT22" s="92">
        <f>SUMIF('20-1'!N:N,$A:$A,'20-1'!$E:$E)</f>
        <v>0</v>
      </c>
      <c r="AU22" s="92">
        <f>SUMIF('20-1'!O:O,$A:$A,'20-1'!$E:$E)</f>
        <v>0</v>
      </c>
      <c r="AV22" s="92">
        <f>SUMIF('20-1'!P:P,$A:$A,'20-1'!$E:$E)</f>
        <v>0</v>
      </c>
      <c r="AW22" s="92">
        <f>SUMIF('20-1'!Q:Q,$A:$A,'20-1'!$E:$E)</f>
        <v>0</v>
      </c>
      <c r="AX22" s="92">
        <f>SUMIF('20-1'!R:R,$A:$A,'20-1'!$E:$E)</f>
        <v>0</v>
      </c>
      <c r="AY22" s="92">
        <f>SUMIF('20-1'!S:S,$A:$A,'20-1'!$E:$E)</f>
        <v>0</v>
      </c>
      <c r="AZ22" s="92">
        <f>SUMIF('20-1'!T:T,$A:$A,'20-1'!$E:$E)</f>
        <v>0</v>
      </c>
      <c r="BA22" s="92">
        <f>SUMIF('20-1'!U:U,$A:$A,'20-1'!$E:$E)</f>
        <v>0</v>
      </c>
      <c r="BB22" s="92">
        <f>SUMIF('20-1'!V:V,$A:$A,'20-1'!$E:$E)</f>
        <v>0</v>
      </c>
      <c r="BC22" s="92">
        <f>SUMIF('20-1'!W:W,$A:$A,'20-1'!$E:$E)</f>
        <v>0</v>
      </c>
      <c r="BD22" s="92">
        <f>SUMIF('20-1'!X:X,$A:$A,'20-1'!$E:$E)</f>
        <v>0</v>
      </c>
      <c r="BE22" s="92">
        <f>SUMIF('20-1'!Y:Y,$A:$A,'20-1'!$E:$E)</f>
        <v>0</v>
      </c>
      <c r="BF22" s="92">
        <f>SUMIF('20-1'!Z:Z,$A:$A,'20-1'!$E:$E)</f>
        <v>0</v>
      </c>
      <c r="BG22" s="92">
        <f>SUMIF('20-1'!AA:AA,$A:$A,'20-1'!$E:$E)</f>
        <v>0</v>
      </c>
      <c r="BH22" s="92">
        <f>SUMIF('20-1'!AB:AB,$A:$A,'20-1'!$E:$E)</f>
        <v>0</v>
      </c>
      <c r="BI22" s="89">
        <f>SUMIF(Об!$A:$A,$A:$A,Об!AB:AB)*BI$308</f>
        <v>18562.083072056215</v>
      </c>
      <c r="BJ22" s="89">
        <f>SUMIF(Об!$A:$A,$A:$A,Об!AC:AC)*BJ$308</f>
        <v>17614.763734377335</v>
      </c>
      <c r="BK22" s="84">
        <f>SUMIF(ПП1!$H:$H,$A:$A,ПП1!$M:$M)</f>
        <v>0</v>
      </c>
      <c r="BL22" s="89">
        <f t="shared" si="1"/>
        <v>4165.705459842884</v>
      </c>
      <c r="BM22" s="84">
        <f>SUMIF(Об!$A:$A,$A:$A,Об!Z:Z)</f>
        <v>0</v>
      </c>
      <c r="BN22" s="89">
        <f t="shared" si="3"/>
        <v>163.21189799424886</v>
      </c>
      <c r="BO22" s="89">
        <f>SUMIF(Об!$A:$A,$A:$A,Об!$AG:$AG)*$BO$308</f>
        <v>0</v>
      </c>
      <c r="BP22" s="89">
        <f>SUMIF(Об!$A:$A,$A:$A,Об!$AE:$AE)*BP$308</f>
        <v>143.74384825969256</v>
      </c>
      <c r="BQ22" s="89">
        <f>SUMIF(Об!$A:$A,$A:$A,Об!AI:AI)*BQ$308</f>
        <v>13053.085432642898</v>
      </c>
      <c r="BR22" s="89">
        <f>SUMIF(Об!$A:$A,$A:$A,Об!AJ:AJ)*BR$308</f>
        <v>0</v>
      </c>
      <c r="BS22" s="89">
        <f>SUMIF(Об!$A:$A,$A:$A,Об!AK:AK)*BS$308</f>
        <v>7138.8501024741463</v>
      </c>
      <c r="BT22" s="89">
        <f>SUMIF(Об!$A:$A,$A:$A,Об!AL:AL)*BT$308</f>
        <v>6426.0946904831844</v>
      </c>
      <c r="BU22" s="89">
        <f>SUMIF(Об!$A:$A,$A:$A,Об!AM:AM)*BU$308</f>
        <v>0</v>
      </c>
      <c r="BV22" s="89">
        <f>SUMIF(Об!$A:$A,$A:$A,Об!AN:AN)*BV$308</f>
        <v>2686.4839717092959</v>
      </c>
    </row>
    <row r="23" spans="1:74" ht="32.25" customHeight="1" x14ac:dyDescent="0.25">
      <c r="A23" s="84" t="s">
        <v>182</v>
      </c>
      <c r="B23" s="84">
        <f>SUMIF(Об!$A:$A,$A:$A,Об!B:B)</f>
        <v>144.1</v>
      </c>
      <c r="C23" s="84">
        <f>SUMIF(Об!$A:$A,$A:$A,Об!C:C)</f>
        <v>144.1</v>
      </c>
      <c r="D23" s="84">
        <v>12</v>
      </c>
      <c r="E23" s="84">
        <f>SUMIF(Об!$A:$A,$A:$A,Об!F:F)</f>
        <v>25.37</v>
      </c>
      <c r="F23" s="84">
        <f t="shared" si="4"/>
        <v>25.37</v>
      </c>
      <c r="G23" s="89">
        <f>SUMIF(Лист2!$A:$A,$A:$A,Лист2!$B:$B)</f>
        <v>43869.960000000014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8131.2400000000007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53203.140000000007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7611.8399999999992</v>
      </c>
      <c r="AH23" s="90">
        <f t="shared" si="5"/>
        <v>43869.960000000014</v>
      </c>
      <c r="AI23" s="90">
        <v>45577.37000000001</v>
      </c>
      <c r="AJ23" s="90">
        <v>0</v>
      </c>
      <c r="AK23" s="90">
        <v>45577.37000000001</v>
      </c>
      <c r="AL23" s="90">
        <v>1948.42</v>
      </c>
      <c r="AM23" s="90">
        <v>0</v>
      </c>
      <c r="AN23" s="90">
        <v>1948.42</v>
      </c>
      <c r="AP23" s="91">
        <f t="shared" si="0"/>
        <v>0</v>
      </c>
      <c r="AQ23" s="92">
        <f>SUMIF('20-1'!K:K,$A:$A,'20-1'!$E:$E)</f>
        <v>0</v>
      </c>
      <c r="AR23" s="92">
        <f>SUMIF('20-1'!L:L,$A:$A,'20-1'!$E:$E)</f>
        <v>0</v>
      </c>
      <c r="AS23" s="92">
        <f>SUMIF('20-1'!M:M,$A:$A,'20-1'!$E:$E)</f>
        <v>0</v>
      </c>
      <c r="AT23" s="92">
        <f>SUMIF('20-1'!N:N,$A:$A,'20-1'!$E:$E)</f>
        <v>0</v>
      </c>
      <c r="AU23" s="92">
        <f>SUMIF('20-1'!O:O,$A:$A,'20-1'!$E:$E)</f>
        <v>0</v>
      </c>
      <c r="AV23" s="92">
        <f>SUMIF('20-1'!P:P,$A:$A,'20-1'!$E:$E)</f>
        <v>0</v>
      </c>
      <c r="AW23" s="92">
        <f>SUMIF('20-1'!Q:Q,$A:$A,'20-1'!$E:$E)</f>
        <v>0</v>
      </c>
      <c r="AX23" s="92">
        <f>SUMIF('20-1'!R:R,$A:$A,'20-1'!$E:$E)</f>
        <v>0</v>
      </c>
      <c r="AY23" s="92">
        <f>SUMIF('20-1'!S:S,$A:$A,'20-1'!$E:$E)</f>
        <v>0</v>
      </c>
      <c r="AZ23" s="92">
        <f>SUMIF('20-1'!T:T,$A:$A,'20-1'!$E:$E)</f>
        <v>0</v>
      </c>
      <c r="BA23" s="92">
        <f>SUMIF('20-1'!U:U,$A:$A,'20-1'!$E:$E)</f>
        <v>0</v>
      </c>
      <c r="BB23" s="92">
        <f>SUMIF('20-1'!V:V,$A:$A,'20-1'!$E:$E)</f>
        <v>0</v>
      </c>
      <c r="BC23" s="92">
        <f>SUMIF('20-1'!W:W,$A:$A,'20-1'!$E:$E)</f>
        <v>0</v>
      </c>
      <c r="BD23" s="92">
        <f>SUMIF('20-1'!X:X,$A:$A,'20-1'!$E:$E)</f>
        <v>0</v>
      </c>
      <c r="BE23" s="92">
        <f>SUMIF('20-1'!Y:Y,$A:$A,'20-1'!$E:$E)</f>
        <v>0</v>
      </c>
      <c r="BF23" s="92">
        <f>SUMIF('20-1'!Z:Z,$A:$A,'20-1'!$E:$E)</f>
        <v>0</v>
      </c>
      <c r="BG23" s="92">
        <f>SUMIF('20-1'!AA:AA,$A:$A,'20-1'!$E:$E)</f>
        <v>0</v>
      </c>
      <c r="BH23" s="92">
        <f>SUMIF('20-1'!AB:AB,$A:$A,'20-1'!$E:$E)</f>
        <v>0</v>
      </c>
      <c r="BI23" s="89">
        <f>SUMIF(Об!$A:$A,$A:$A,Об!AB:AB)*BI$308</f>
        <v>13314.067549444006</v>
      </c>
      <c r="BJ23" s="89">
        <f>SUMIF(Об!$A:$A,$A:$A,Об!AC:AC)*BJ$308</f>
        <v>12634.581653179563</v>
      </c>
      <c r="BK23" s="84">
        <f>SUMIF(ПП1!$H:$H,$A:$A,ПП1!$M:$M)</f>
        <v>0</v>
      </c>
      <c r="BL23" s="89">
        <f t="shared" si="1"/>
        <v>2987.9450311765036</v>
      </c>
      <c r="BM23" s="84">
        <f>SUMIF(Об!$A:$A,$A:$A,Об!Z:Z)</f>
        <v>0</v>
      </c>
      <c r="BN23" s="89">
        <f t="shared" si="3"/>
        <v>117.06736934281365</v>
      </c>
      <c r="BO23" s="89">
        <f>SUMIF(Об!$A:$A,$A:$A,Об!$AG:$AG)*$BO$308</f>
        <v>0</v>
      </c>
      <c r="BP23" s="89">
        <f>SUMIF(Об!$A:$A,$A:$A,Об!$AE:$AE)*BP$308</f>
        <v>103.10347702449825</v>
      </c>
      <c r="BQ23" s="89">
        <f>SUMIF(Об!$A:$A,$A:$A,Об!AI:AI)*BQ$308</f>
        <v>9362.6162809549096</v>
      </c>
      <c r="BR23" s="89">
        <f>SUMIF(Об!$A:$A,$A:$A,Об!AJ:AJ)*BR$308</f>
        <v>0</v>
      </c>
      <c r="BS23" s="89">
        <f>SUMIF(Об!$A:$A,$A:$A,Об!AK:AK)*BS$308</f>
        <v>5120.4992521977329</v>
      </c>
      <c r="BT23" s="89">
        <f>SUMIF(Об!$A:$A,$A:$A,Об!AL:AL)*BT$308</f>
        <v>4609.2595564889334</v>
      </c>
      <c r="BU23" s="89">
        <f>SUMIF(Об!$A:$A,$A:$A,Об!AM:AM)*BU$308</f>
        <v>0</v>
      </c>
      <c r="BV23" s="89">
        <f>SUMIF(Об!$A:$A,$A:$A,Об!AN:AN)*BV$308</f>
        <v>1926.9404695037804</v>
      </c>
    </row>
    <row r="24" spans="1:74" ht="32.25" customHeight="1" x14ac:dyDescent="0.25">
      <c r="A24" s="84" t="s">
        <v>183</v>
      </c>
      <c r="B24" s="84">
        <f>SUMIF(Об!$A:$A,$A:$A,Об!B:B)</f>
        <v>144.9</v>
      </c>
      <c r="C24" s="84">
        <f>SUMIF(Об!$A:$A,$A:$A,Об!C:C)</f>
        <v>144.9</v>
      </c>
      <c r="D24" s="84">
        <v>12</v>
      </c>
      <c r="E24" s="84">
        <f>SUMIF(Об!$A:$A,$A:$A,Об!F:F)</f>
        <v>21.02</v>
      </c>
      <c r="F24" s="84">
        <f t="shared" si="4"/>
        <v>21.02</v>
      </c>
      <c r="G24" s="89">
        <f>SUMIF(Лист2!$A:$A,$A:$A,Лист2!$B:$B)</f>
        <v>36549.589999999997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3370.6900000000005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90">
        <f t="shared" si="5"/>
        <v>36549.589999999997</v>
      </c>
      <c r="AI24" s="90">
        <v>41020.369999999995</v>
      </c>
      <c r="AJ24" s="90">
        <v>0</v>
      </c>
      <c r="AK24" s="90">
        <v>41020.369999999995</v>
      </c>
      <c r="AL24" s="90">
        <v>3777.28</v>
      </c>
      <c r="AM24" s="90">
        <v>0</v>
      </c>
      <c r="AN24" s="90">
        <v>3777.28</v>
      </c>
      <c r="AP24" s="91">
        <f t="shared" si="0"/>
        <v>0</v>
      </c>
      <c r="AQ24" s="92">
        <f>SUMIF('20-1'!K:K,$A:$A,'20-1'!$E:$E)</f>
        <v>0</v>
      </c>
      <c r="AR24" s="92">
        <f>SUMIF('20-1'!L:L,$A:$A,'20-1'!$E:$E)</f>
        <v>0</v>
      </c>
      <c r="AS24" s="92">
        <f>SUMIF('20-1'!M:M,$A:$A,'20-1'!$E:$E)</f>
        <v>0</v>
      </c>
      <c r="AT24" s="92">
        <f>SUMIF('20-1'!N:N,$A:$A,'20-1'!$E:$E)</f>
        <v>0</v>
      </c>
      <c r="AU24" s="92">
        <f>SUMIF('20-1'!O:O,$A:$A,'20-1'!$E:$E)</f>
        <v>0</v>
      </c>
      <c r="AV24" s="92">
        <f>SUMIF('20-1'!P:P,$A:$A,'20-1'!$E:$E)</f>
        <v>0</v>
      </c>
      <c r="AW24" s="92">
        <f>SUMIF('20-1'!Q:Q,$A:$A,'20-1'!$E:$E)</f>
        <v>0</v>
      </c>
      <c r="AX24" s="92">
        <f>SUMIF('20-1'!R:R,$A:$A,'20-1'!$E:$E)</f>
        <v>0</v>
      </c>
      <c r="AY24" s="92">
        <f>SUMIF('20-1'!S:S,$A:$A,'20-1'!$E:$E)</f>
        <v>0</v>
      </c>
      <c r="AZ24" s="92">
        <f>SUMIF('20-1'!T:T,$A:$A,'20-1'!$E:$E)</f>
        <v>0</v>
      </c>
      <c r="BA24" s="92">
        <f>SUMIF('20-1'!U:U,$A:$A,'20-1'!$E:$E)</f>
        <v>0</v>
      </c>
      <c r="BB24" s="92">
        <f>SUMIF('20-1'!V:V,$A:$A,'20-1'!$E:$E)</f>
        <v>0</v>
      </c>
      <c r="BC24" s="92">
        <f>SUMIF('20-1'!W:W,$A:$A,'20-1'!$E:$E)</f>
        <v>0</v>
      </c>
      <c r="BD24" s="92">
        <f>SUMIF('20-1'!X:X,$A:$A,'20-1'!$E:$E)</f>
        <v>0</v>
      </c>
      <c r="BE24" s="92">
        <f>SUMIF('20-1'!Y:Y,$A:$A,'20-1'!$E:$E)</f>
        <v>0</v>
      </c>
      <c r="BF24" s="92">
        <f>SUMIF('20-1'!Z:Z,$A:$A,'20-1'!$E:$E)</f>
        <v>0</v>
      </c>
      <c r="BG24" s="92">
        <f>SUMIF('20-1'!AA:AA,$A:$A,'20-1'!$E:$E)</f>
        <v>0</v>
      </c>
      <c r="BH24" s="92">
        <f>SUMIF('20-1'!AB:AB,$A:$A,'20-1'!$E:$E)</f>
        <v>0</v>
      </c>
      <c r="BI24" s="89">
        <f>SUMIF(Об!$A:$A,$A:$A,Об!AB:AB)*BI$308</f>
        <v>13387.983261030095</v>
      </c>
      <c r="BJ24" s="89">
        <f>SUMIF(Об!$A:$A,$A:$A,Об!AC:AC)*BJ$308</f>
        <v>12704.725062773899</v>
      </c>
      <c r="BK24" s="84">
        <f>SUMIF(ПП1!$H:$H,$A:$A,ПП1!$M:$M)</f>
        <v>0</v>
      </c>
      <c r="BL24" s="89">
        <f t="shared" si="1"/>
        <v>3004.5332062281427</v>
      </c>
      <c r="BM24" s="84">
        <f>SUMIF(Об!$A:$A,$A:$A,Об!Z:Z)</f>
        <v>0</v>
      </c>
      <c r="BN24" s="89">
        <f t="shared" si="3"/>
        <v>117.71729228156626</v>
      </c>
      <c r="BO24" s="89">
        <f>SUMIF(Об!$A:$A,$A:$A,Об!$AG:$AG)*$BO$308</f>
        <v>0</v>
      </c>
      <c r="BP24" s="89">
        <f>SUMIF(Об!$A:$A,$A:$A,Об!$AE:$AE)*BP$308</f>
        <v>0</v>
      </c>
      <c r="BQ24" s="89">
        <f>SUMIF(Об!$A:$A,$A:$A,Об!AI:AI)*BQ$308</f>
        <v>9414.59471971108</v>
      </c>
      <c r="BR24" s="89">
        <f>SUMIF(Об!$A:$A,$A:$A,Об!AJ:AJ)*BR$308</f>
        <v>0</v>
      </c>
      <c r="BS24" s="89">
        <f>SUMIF(Об!$A:$A,$A:$A,Об!AK:AK)*BS$308</f>
        <v>5148.9267289621903</v>
      </c>
      <c r="BT24" s="89">
        <f>SUMIF(Об!$A:$A,$A:$A,Об!AL:AL)*BT$308</f>
        <v>4634.8487837282892</v>
      </c>
      <c r="BU24" s="89">
        <f>SUMIF(Об!$A:$A,$A:$A,Об!AM:AM)*BU$308</f>
        <v>0</v>
      </c>
      <c r="BV24" s="89">
        <f>SUMIF(Об!$A:$A,$A:$A,Об!AN:AN)*BV$308</f>
        <v>1937.6382653094922</v>
      </c>
    </row>
    <row r="25" spans="1:74" ht="32.25" customHeight="1" x14ac:dyDescent="0.25">
      <c r="A25" s="84" t="s">
        <v>184</v>
      </c>
      <c r="B25" s="84">
        <f>SUMIF(Об!$A:$A,$A:$A,Об!B:B)</f>
        <v>169.83</v>
      </c>
      <c r="C25" s="84">
        <f>SUMIF(Об!$A:$A,$A:$A,Об!C:C)</f>
        <v>169.83</v>
      </c>
      <c r="D25" s="84">
        <v>12</v>
      </c>
      <c r="E25" s="84">
        <f>SUMIF(Об!$A:$A,$A:$A,Об!F:F)</f>
        <v>25.37</v>
      </c>
      <c r="F25" s="84">
        <f t="shared" si="4"/>
        <v>25.37</v>
      </c>
      <c r="G25" s="89">
        <f>SUMIF(Лист2!$A:$A,$A:$A,Лист2!$B:$B)</f>
        <v>3785.3299999999981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-6856.4800000000005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-35310.500000000007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5708.8799999999983</v>
      </c>
      <c r="AH25" s="90">
        <f t="shared" si="5"/>
        <v>3785.3299999999981</v>
      </c>
      <c r="AI25" s="90">
        <v>32656.470000000008</v>
      </c>
      <c r="AJ25" s="90">
        <v>0</v>
      </c>
      <c r="AK25" s="90">
        <v>32656.470000000008</v>
      </c>
      <c r="AL25" s="90">
        <v>22365.13</v>
      </c>
      <c r="AM25" s="90">
        <v>0</v>
      </c>
      <c r="AN25" s="90">
        <v>22365.13</v>
      </c>
      <c r="AP25" s="91">
        <f t="shared" si="0"/>
        <v>0</v>
      </c>
      <c r="AQ25" s="92">
        <f>SUMIF('20-1'!K:K,$A:$A,'20-1'!$E:$E)</f>
        <v>0</v>
      </c>
      <c r="AR25" s="92">
        <f>SUMIF('20-1'!L:L,$A:$A,'20-1'!$E:$E)</f>
        <v>0</v>
      </c>
      <c r="AS25" s="92">
        <f>SUMIF('20-1'!M:M,$A:$A,'20-1'!$E:$E)</f>
        <v>0</v>
      </c>
      <c r="AT25" s="92">
        <f>SUMIF('20-1'!N:N,$A:$A,'20-1'!$E:$E)</f>
        <v>0</v>
      </c>
      <c r="AU25" s="92">
        <f>SUMIF('20-1'!O:O,$A:$A,'20-1'!$E:$E)</f>
        <v>0</v>
      </c>
      <c r="AV25" s="92">
        <f>SUMIF('20-1'!P:P,$A:$A,'20-1'!$E:$E)</f>
        <v>0</v>
      </c>
      <c r="AW25" s="92">
        <f>SUMIF('20-1'!Q:Q,$A:$A,'20-1'!$E:$E)</f>
        <v>0</v>
      </c>
      <c r="AX25" s="92">
        <f>SUMIF('20-1'!R:R,$A:$A,'20-1'!$E:$E)</f>
        <v>0</v>
      </c>
      <c r="AY25" s="92">
        <f>SUMIF('20-1'!S:S,$A:$A,'20-1'!$E:$E)</f>
        <v>0</v>
      </c>
      <c r="AZ25" s="92">
        <f>SUMIF('20-1'!T:T,$A:$A,'20-1'!$E:$E)</f>
        <v>0</v>
      </c>
      <c r="BA25" s="92">
        <f>SUMIF('20-1'!U:U,$A:$A,'20-1'!$E:$E)</f>
        <v>0</v>
      </c>
      <c r="BB25" s="92">
        <f>SUMIF('20-1'!V:V,$A:$A,'20-1'!$E:$E)</f>
        <v>0</v>
      </c>
      <c r="BC25" s="92">
        <f>SUMIF('20-1'!W:W,$A:$A,'20-1'!$E:$E)</f>
        <v>0</v>
      </c>
      <c r="BD25" s="92">
        <f>SUMIF('20-1'!X:X,$A:$A,'20-1'!$E:$E)</f>
        <v>0</v>
      </c>
      <c r="BE25" s="92">
        <f>SUMIF('20-1'!Y:Y,$A:$A,'20-1'!$E:$E)</f>
        <v>0</v>
      </c>
      <c r="BF25" s="92">
        <f>SUMIF('20-1'!Z:Z,$A:$A,'20-1'!$E:$E)</f>
        <v>0</v>
      </c>
      <c r="BG25" s="92">
        <f>SUMIF('20-1'!AA:AA,$A:$A,'20-1'!$E:$E)</f>
        <v>0</v>
      </c>
      <c r="BH25" s="92">
        <f>SUMIF('20-1'!AB:AB,$A:$A,'20-1'!$E:$E)</f>
        <v>0</v>
      </c>
      <c r="BI25" s="89">
        <f>SUMIF(Об!$A:$A,$A:$A,Об!AB:AB)*BI$308</f>
        <v>15691.381623331545</v>
      </c>
      <c r="BJ25" s="89">
        <f>SUMIF(Об!$A:$A,$A:$A,Об!AC:AC)*BJ$308</f>
        <v>14890.569064257359</v>
      </c>
      <c r="BK25" s="84">
        <f>SUMIF(ПП1!$H:$H,$A:$A,ПП1!$M:$M)</f>
        <v>0</v>
      </c>
      <c r="BL25" s="89">
        <f t="shared" si="1"/>
        <v>3521.4622112748484</v>
      </c>
      <c r="BM25" s="84">
        <f>SUMIF(Об!$A:$A,$A:$A,Об!Z:Z)</f>
        <v>0</v>
      </c>
      <c r="BN25" s="89">
        <f t="shared" si="3"/>
        <v>137.97051586044444</v>
      </c>
      <c r="BO25" s="89">
        <f>SUMIF(Об!$A:$A,$A:$A,Об!$AG:$AG)*$BO$308</f>
        <v>0</v>
      </c>
      <c r="BP25" s="89">
        <f>SUMIF(Об!$A:$A,$A:$A,Об!$AE:$AE)*BP$308</f>
        <v>121.51327899424385</v>
      </c>
      <c r="BQ25" s="89">
        <f>SUMIF(Об!$A:$A,$A:$A,Об!AI:AI)*BQ$308</f>
        <v>11034.37281745019</v>
      </c>
      <c r="BR25" s="89">
        <f>SUMIF(Об!$A:$A,$A:$A,Об!AJ:AJ)*BR$308</f>
        <v>0</v>
      </c>
      <c r="BS25" s="89">
        <f>SUMIF(Об!$A:$A,$A:$A,Об!AK:AK)*BS$308</f>
        <v>6034.797973634566</v>
      </c>
      <c r="BT25" s="89">
        <f>SUMIF(Об!$A:$A,$A:$A,Об!AL:AL)*BT$308</f>
        <v>5432.2730775747095</v>
      </c>
      <c r="BU25" s="89">
        <f>SUMIF(Об!$A:$A,$A:$A,Об!AM:AM)*BU$308</f>
        <v>0</v>
      </c>
      <c r="BV25" s="89">
        <f>SUMIF(Об!$A:$A,$A:$A,Об!AN:AN)*BV$308</f>
        <v>2271.0083271049762</v>
      </c>
    </row>
    <row r="26" spans="1:74" ht="32.25" customHeight="1" x14ac:dyDescent="0.25">
      <c r="A26" s="84" t="s">
        <v>185</v>
      </c>
      <c r="B26" s="84">
        <f>SUMIF(Об!$A:$A,$A:$A,Об!B:B)</f>
        <v>70</v>
      </c>
      <c r="C26" s="84">
        <f>SUMIF(Об!$A:$A,$A:$A,Об!C:C)</f>
        <v>70</v>
      </c>
      <c r="D26" s="84">
        <v>12</v>
      </c>
      <c r="E26" s="84">
        <f>SUMIF(Об!$A:$A,$A:$A,Об!F:F)</f>
        <v>25.37</v>
      </c>
      <c r="F26" s="84">
        <f t="shared" si="4"/>
        <v>25.37</v>
      </c>
      <c r="G26" s="89">
        <f>SUMIF(Лист2!$A:$A,$A:$A,Лист2!$B:$B)</f>
        <v>14207.2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2777.38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21115.08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3805.9199999999996</v>
      </c>
      <c r="AH26" s="90">
        <f t="shared" si="5"/>
        <v>14207.2</v>
      </c>
      <c r="AI26" s="90">
        <v>23325.989999999998</v>
      </c>
      <c r="AJ26" s="90">
        <v>0</v>
      </c>
      <c r="AK26" s="90">
        <v>23325.989999999998</v>
      </c>
      <c r="AL26" s="90">
        <v>10131.42</v>
      </c>
      <c r="AM26" s="90">
        <v>0</v>
      </c>
      <c r="AN26" s="90">
        <v>10131.42</v>
      </c>
      <c r="AP26" s="91">
        <f t="shared" si="0"/>
        <v>0</v>
      </c>
      <c r="AQ26" s="92">
        <f>SUMIF('20-1'!K:K,$A:$A,'20-1'!$E:$E)</f>
        <v>0</v>
      </c>
      <c r="AR26" s="92">
        <f>SUMIF('20-1'!L:L,$A:$A,'20-1'!$E:$E)</f>
        <v>0</v>
      </c>
      <c r="AS26" s="92">
        <f>SUMIF('20-1'!M:M,$A:$A,'20-1'!$E:$E)</f>
        <v>0</v>
      </c>
      <c r="AT26" s="92">
        <f>SUMIF('20-1'!N:N,$A:$A,'20-1'!$E:$E)</f>
        <v>0</v>
      </c>
      <c r="AU26" s="92">
        <f>SUMIF('20-1'!O:O,$A:$A,'20-1'!$E:$E)</f>
        <v>0</v>
      </c>
      <c r="AV26" s="92">
        <f>SUMIF('20-1'!P:P,$A:$A,'20-1'!$E:$E)</f>
        <v>0</v>
      </c>
      <c r="AW26" s="92">
        <f>SUMIF('20-1'!Q:Q,$A:$A,'20-1'!$E:$E)</f>
        <v>0</v>
      </c>
      <c r="AX26" s="92">
        <f>SUMIF('20-1'!R:R,$A:$A,'20-1'!$E:$E)</f>
        <v>0</v>
      </c>
      <c r="AY26" s="92">
        <f>SUMIF('20-1'!S:S,$A:$A,'20-1'!$E:$E)</f>
        <v>0</v>
      </c>
      <c r="AZ26" s="92">
        <f>SUMIF('20-1'!T:T,$A:$A,'20-1'!$E:$E)</f>
        <v>0</v>
      </c>
      <c r="BA26" s="92">
        <f>SUMIF('20-1'!U:U,$A:$A,'20-1'!$E:$E)</f>
        <v>0</v>
      </c>
      <c r="BB26" s="92">
        <f>SUMIF('20-1'!V:V,$A:$A,'20-1'!$E:$E)</f>
        <v>0</v>
      </c>
      <c r="BC26" s="92">
        <f>SUMIF('20-1'!W:W,$A:$A,'20-1'!$E:$E)</f>
        <v>0</v>
      </c>
      <c r="BD26" s="92">
        <f>SUMIF('20-1'!X:X,$A:$A,'20-1'!$E:$E)</f>
        <v>0</v>
      </c>
      <c r="BE26" s="92">
        <f>SUMIF('20-1'!Y:Y,$A:$A,'20-1'!$E:$E)</f>
        <v>0</v>
      </c>
      <c r="BF26" s="92">
        <f>SUMIF('20-1'!Z:Z,$A:$A,'20-1'!$E:$E)</f>
        <v>0</v>
      </c>
      <c r="BG26" s="92">
        <f>SUMIF('20-1'!AA:AA,$A:$A,'20-1'!$E:$E)</f>
        <v>0</v>
      </c>
      <c r="BH26" s="92">
        <f>SUMIF('20-1'!AB:AB,$A:$A,'20-1'!$E:$E)</f>
        <v>0</v>
      </c>
      <c r="BI26" s="89">
        <f>SUMIF(Об!$A:$A,$A:$A,Об!AB:AB)*BI$308</f>
        <v>6467.6247637826546</v>
      </c>
      <c r="BJ26" s="89">
        <f>SUMIF(Об!$A:$A,$A:$A,Об!AC:AC)*BJ$308</f>
        <v>6137.5483395042984</v>
      </c>
      <c r="BK26" s="84">
        <f>SUMIF(ПП1!$H:$H,$A:$A,ПП1!$M:$M)</f>
        <v>0</v>
      </c>
      <c r="BL26" s="89">
        <f t="shared" si="1"/>
        <v>1451.4653170184263</v>
      </c>
      <c r="BM26" s="84">
        <f>SUMIF(Об!$A:$A,$A:$A,Об!Z:Z)</f>
        <v>0</v>
      </c>
      <c r="BN26" s="89">
        <f t="shared" si="3"/>
        <v>56.86825714085326</v>
      </c>
      <c r="BO26" s="89">
        <f>SUMIF(Об!$A:$A,$A:$A,Об!$AG:$AG)*$BO$308</f>
        <v>0</v>
      </c>
      <c r="BP26" s="89">
        <f>SUMIF(Об!$A:$A,$A:$A,Об!$AE:$AE)*BP$308</f>
        <v>50.084964550415528</v>
      </c>
      <c r="BQ26" s="89">
        <f>SUMIF(Об!$A:$A,$A:$A,Об!AI:AI)*BQ$308</f>
        <v>4548.1133911647721</v>
      </c>
      <c r="BR26" s="89">
        <f>SUMIF(Об!$A:$A,$A:$A,Об!AJ:AJ)*BR$308</f>
        <v>0</v>
      </c>
      <c r="BS26" s="89">
        <f>SUMIF(Об!$A:$A,$A:$A,Об!AK:AK)*BS$308</f>
        <v>2487.4042168899464</v>
      </c>
      <c r="BT26" s="89">
        <f>SUMIF(Об!$A:$A,$A:$A,Об!AL:AL)*BT$308</f>
        <v>2239.0573834436177</v>
      </c>
      <c r="BU26" s="89">
        <f>SUMIF(Об!$A:$A,$A:$A,Об!AM:AM)*BU$308</f>
        <v>0</v>
      </c>
      <c r="BV26" s="89">
        <f>SUMIF(Об!$A:$A,$A:$A,Об!AN:AN)*BV$308</f>
        <v>936.05713299975457</v>
      </c>
    </row>
    <row r="27" spans="1:74" ht="32.25" customHeight="1" x14ac:dyDescent="0.25">
      <c r="A27" s="84" t="s">
        <v>186</v>
      </c>
      <c r="B27" s="84">
        <f>SUMIF(Об!$A:$A,$A:$A,Об!B:B)</f>
        <v>10456.400000000001</v>
      </c>
      <c r="C27" s="84">
        <f>SUMIF(Об!$A:$A,$A:$A,Об!C:C)</f>
        <v>10456.400000000001</v>
      </c>
      <c r="D27" s="84">
        <v>12</v>
      </c>
      <c r="E27" s="84">
        <f>SUMIF(Об!$A:$A,$A:$A,Об!F:F)</f>
        <v>41.41</v>
      </c>
      <c r="F27" s="84">
        <f t="shared" si="4"/>
        <v>41.41</v>
      </c>
      <c r="G27" s="89">
        <f>SUMIF(Лист2!$A:$A,$A:$A,Лист2!$B:$B)</f>
        <v>4753075.5799999991</v>
      </c>
      <c r="H27" s="89">
        <v>4422269.84</v>
      </c>
      <c r="I27" s="89">
        <v>0</v>
      </c>
      <c r="J27" s="89">
        <v>628054.83000000007</v>
      </c>
      <c r="K27" s="89">
        <v>333576.02999999997</v>
      </c>
      <c r="L27" s="89">
        <v>0</v>
      </c>
      <c r="M27" s="89">
        <v>3469.37</v>
      </c>
      <c r="N27" s="89">
        <v>3437.69</v>
      </c>
      <c r="O27" s="89">
        <v>370013.06</v>
      </c>
      <c r="P27" s="89">
        <v>1100855.1000000001</v>
      </c>
      <c r="Q27" s="89">
        <v>426305.02</v>
      </c>
      <c r="R27" s="89">
        <v>0</v>
      </c>
      <c r="S27" s="89">
        <v>10406.160000000002</v>
      </c>
      <c r="T27" s="89">
        <v>1295426.21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6944.3599999999988</v>
      </c>
      <c r="AF27" s="89">
        <v>0</v>
      </c>
      <c r="AG27" s="89">
        <v>213840</v>
      </c>
      <c r="AH27" s="90">
        <f t="shared" si="5"/>
        <v>4753075.5799999991</v>
      </c>
      <c r="AI27" s="90">
        <v>4845942.17</v>
      </c>
      <c r="AJ27" s="90">
        <v>0</v>
      </c>
      <c r="AK27" s="90">
        <v>4845942.17</v>
      </c>
      <c r="AL27" s="90">
        <v>350437.51</v>
      </c>
      <c r="AM27" s="90">
        <v>0</v>
      </c>
      <c r="AN27" s="90">
        <v>350437.51</v>
      </c>
      <c r="AP27" s="91">
        <f t="shared" si="0"/>
        <v>1066796.75</v>
      </c>
      <c r="AQ27" s="92">
        <f>SUMIF('20-1'!K:K,$A:$A,'20-1'!$E:$E)</f>
        <v>815219.95</v>
      </c>
      <c r="AR27" s="92">
        <f>SUMIF('20-1'!L:L,$A:$A,'20-1'!$E:$E)</f>
        <v>15000</v>
      </c>
      <c r="AS27" s="92">
        <f>SUMIF('20-1'!M:M,$A:$A,'20-1'!$E:$E)</f>
        <v>166400</v>
      </c>
      <c r="AT27" s="92">
        <f>SUMIF('20-1'!N:N,$A:$A,'20-1'!$E:$E)</f>
        <v>0</v>
      </c>
      <c r="AU27" s="92">
        <f>SUMIF('20-1'!O:O,$A:$A,'20-1'!$E:$E)</f>
        <v>0</v>
      </c>
      <c r="AV27" s="92">
        <f>SUMIF('20-1'!P:P,$A:$A,'20-1'!$E:$E)</f>
        <v>70176.800000000003</v>
      </c>
      <c r="AW27" s="92">
        <f>SUMIF('20-1'!Q:Q,$A:$A,'20-1'!$E:$E)</f>
        <v>0</v>
      </c>
      <c r="AX27" s="92">
        <f>SUMIF('20-1'!R:R,$A:$A,'20-1'!$E:$E)</f>
        <v>0</v>
      </c>
      <c r="AY27" s="92">
        <f>SUMIF('20-1'!S:S,$A:$A,'20-1'!$E:$E)</f>
        <v>0</v>
      </c>
      <c r="AZ27" s="92">
        <f>SUMIF('20-1'!T:T,$A:$A,'20-1'!$E:$E)</f>
        <v>0</v>
      </c>
      <c r="BA27" s="92">
        <f>SUMIF('20-1'!U:U,$A:$A,'20-1'!$E:$E)</f>
        <v>0</v>
      </c>
      <c r="BB27" s="92">
        <f>SUMIF('20-1'!V:V,$A:$A,'20-1'!$E:$E)</f>
        <v>0</v>
      </c>
      <c r="BC27" s="92">
        <f>SUMIF('20-1'!W:W,$A:$A,'20-1'!$E:$E)</f>
        <v>0</v>
      </c>
      <c r="BD27" s="92">
        <f>SUMIF('20-1'!X:X,$A:$A,'20-1'!$E:$E)</f>
        <v>0</v>
      </c>
      <c r="BE27" s="92">
        <f>SUMIF('20-1'!Y:Y,$A:$A,'20-1'!$E:$E)</f>
        <v>0</v>
      </c>
      <c r="BF27" s="92">
        <f>SUMIF('20-1'!Z:Z,$A:$A,'20-1'!$E:$E)</f>
        <v>0</v>
      </c>
      <c r="BG27" s="92">
        <f>SUMIF('20-1'!AA:AA,$A:$A,'20-1'!$E:$E)</f>
        <v>0</v>
      </c>
      <c r="BH27" s="92">
        <f>SUMIF('20-1'!AB:AB,$A:$A,'20-1'!$E:$E)</f>
        <v>9211.0499999999993</v>
      </c>
      <c r="BI27" s="89">
        <f>SUMIF(Об!$A:$A,$A:$A,Об!AB:AB)*BI$308</f>
        <v>966115.30828595662</v>
      </c>
      <c r="BJ27" s="89">
        <f>SUMIF(Об!$A:$A,$A:$A,Об!AC:AC)*BJ$308</f>
        <v>916809.43510275369</v>
      </c>
      <c r="BK27" s="84">
        <f>SUMIF(ПП1!$H:$H,$A:$A,ПП1!$M:$M)</f>
        <v>0</v>
      </c>
      <c r="BL27" s="89">
        <f t="shared" si="1"/>
        <v>216815.74201244966</v>
      </c>
      <c r="BM27" s="89">
        <f>$BM$307*B27/$BM$308</f>
        <v>30448.355400585329</v>
      </c>
      <c r="BN27" s="89">
        <f t="shared" si="3"/>
        <v>8494.817770965974</v>
      </c>
      <c r="BO27" s="89">
        <f>SUMIF(Об!$A:$A,$A:$A,Об!$AG:$AG)*$BO$308</f>
        <v>0</v>
      </c>
      <c r="BP27" s="89">
        <f>SUMIF(Об!$A:$A,$A:$A,Об!$AE:$AE)*BP$308</f>
        <v>7481.5489046423572</v>
      </c>
      <c r="BQ27" s="89">
        <f>SUMIF(Об!$A:$A,$A:$A,Об!AI:AI)*BQ$308</f>
        <v>679384.18376250484</v>
      </c>
      <c r="BR27" s="89">
        <f>SUMIF(Об!$A:$A,$A:$A,Об!AJ:AJ)*BR$308</f>
        <v>253822.23116693576</v>
      </c>
      <c r="BS27" s="89">
        <f>SUMIF(Об!$A:$A,$A:$A,Об!AK:AK)*BS$308</f>
        <v>371561.33504982915</v>
      </c>
      <c r="BT27" s="89">
        <f>SUMIF(Об!$A:$A,$A:$A,Об!AL:AL)*BT$308</f>
        <v>334463.99463199789</v>
      </c>
      <c r="BU27" s="89">
        <f>SUMIF(Об!$A:$A,$A:$A,Об!AM:AM)*BU$308</f>
        <v>210589.96080424794</v>
      </c>
      <c r="BV27" s="89">
        <f>SUMIF(Об!$A:$A,$A:$A,Об!AN:AN)*BV$308</f>
        <v>139825.54007855192</v>
      </c>
    </row>
    <row r="28" spans="1:74" ht="32.25" customHeight="1" x14ac:dyDescent="0.25">
      <c r="A28" s="84" t="s">
        <v>187</v>
      </c>
      <c r="B28" s="84">
        <f>SUMIF(Об!$A:$A,$A:$A,Об!B:B)</f>
        <v>8950.9</v>
      </c>
      <c r="C28" s="84">
        <f>SUMIF(Об!$A:$A,$A:$A,Об!C:C)</f>
        <v>8950.9</v>
      </c>
      <c r="D28" s="84">
        <v>12</v>
      </c>
      <c r="E28" s="84">
        <f>SUMIF(Об!$A:$A,$A:$A,Об!F:F)</f>
        <v>41.2</v>
      </c>
      <c r="F28" s="84">
        <f t="shared" si="4"/>
        <v>41.2</v>
      </c>
      <c r="G28" s="89">
        <f>SUMIF(Лист2!$A:$A,$A:$A,Лист2!$B:$B)</f>
        <v>4327181.17</v>
      </c>
      <c r="H28" s="89">
        <v>4053723.5399999991</v>
      </c>
      <c r="I28" s="89">
        <v>0</v>
      </c>
      <c r="J28" s="89">
        <v>466853.28000000009</v>
      </c>
      <c r="K28" s="89">
        <v>146917.21</v>
      </c>
      <c r="L28" s="89">
        <v>0</v>
      </c>
      <c r="M28" s="89">
        <v>1487.5199999999998</v>
      </c>
      <c r="N28" s="89">
        <v>1487.5199999999998</v>
      </c>
      <c r="O28" s="89">
        <v>0</v>
      </c>
      <c r="P28" s="89">
        <v>814490.61999999988</v>
      </c>
      <c r="Q28" s="89">
        <v>313533.59999999998</v>
      </c>
      <c r="R28" s="89">
        <v>0</v>
      </c>
      <c r="S28" s="89">
        <v>4452.78</v>
      </c>
      <c r="T28" s="89">
        <v>951529.87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2875.4799999999996</v>
      </c>
      <c r="AF28" s="89">
        <v>0</v>
      </c>
      <c r="AG28" s="89">
        <v>0</v>
      </c>
      <c r="AH28" s="90">
        <f t="shared" si="5"/>
        <v>4327181.17</v>
      </c>
      <c r="AI28" s="90">
        <v>4376988.9300000006</v>
      </c>
      <c r="AJ28" s="90">
        <v>0</v>
      </c>
      <c r="AK28" s="90">
        <v>4376988.9300000006</v>
      </c>
      <c r="AL28" s="90">
        <v>531395.05999999994</v>
      </c>
      <c r="AM28" s="90">
        <v>0</v>
      </c>
      <c r="AN28" s="90">
        <v>531395.05999999994</v>
      </c>
      <c r="AP28" s="91">
        <f t="shared" si="0"/>
        <v>16121.76</v>
      </c>
      <c r="AQ28" s="92">
        <f>SUMIF('20-1'!K:K,$A:$A,'20-1'!$E:$E)</f>
        <v>0</v>
      </c>
      <c r="AR28" s="92">
        <f>SUMIF('20-1'!L:L,$A:$A,'20-1'!$E:$E)</f>
        <v>0</v>
      </c>
      <c r="AS28" s="92">
        <f>SUMIF('20-1'!M:M,$A:$A,'20-1'!$E:$E)</f>
        <v>6000</v>
      </c>
      <c r="AT28" s="92">
        <f>SUMIF('20-1'!N:N,$A:$A,'20-1'!$E:$E)</f>
        <v>0</v>
      </c>
      <c r="AU28" s="92">
        <f>SUMIF('20-1'!O:O,$A:$A,'20-1'!$E:$E)</f>
        <v>0</v>
      </c>
      <c r="AV28" s="92">
        <f>SUMIF('20-1'!P:P,$A:$A,'20-1'!$E:$E)</f>
        <v>10121.76</v>
      </c>
      <c r="AW28" s="92">
        <f>SUMIF('20-1'!Q:Q,$A:$A,'20-1'!$E:$E)</f>
        <v>0</v>
      </c>
      <c r="AX28" s="92">
        <f>SUMIF('20-1'!R:R,$A:$A,'20-1'!$E:$E)</f>
        <v>0</v>
      </c>
      <c r="AY28" s="92">
        <f>SUMIF('20-1'!S:S,$A:$A,'20-1'!$E:$E)</f>
        <v>0</v>
      </c>
      <c r="AZ28" s="92">
        <f>SUMIF('20-1'!T:T,$A:$A,'20-1'!$E:$E)</f>
        <v>0</v>
      </c>
      <c r="BA28" s="92">
        <f>SUMIF('20-1'!U:U,$A:$A,'20-1'!$E:$E)</f>
        <v>0</v>
      </c>
      <c r="BB28" s="92">
        <f>SUMIF('20-1'!V:V,$A:$A,'20-1'!$E:$E)</f>
        <v>0</v>
      </c>
      <c r="BC28" s="92">
        <f>SUMIF('20-1'!W:W,$A:$A,'20-1'!$E:$E)</f>
        <v>0</v>
      </c>
      <c r="BD28" s="92">
        <f>SUMIF('20-1'!X:X,$A:$A,'20-1'!$E:$E)</f>
        <v>0</v>
      </c>
      <c r="BE28" s="92">
        <f>SUMIF('20-1'!Y:Y,$A:$A,'20-1'!$E:$E)</f>
        <v>0</v>
      </c>
      <c r="BF28" s="92">
        <f>SUMIF('20-1'!Z:Z,$A:$A,'20-1'!$E:$E)</f>
        <v>0</v>
      </c>
      <c r="BG28" s="92">
        <f>SUMIF('20-1'!AA:AA,$A:$A,'20-1'!$E:$E)</f>
        <v>0</v>
      </c>
      <c r="BH28" s="92">
        <f>SUMIF('20-1'!AB:AB,$A:$A,'20-1'!$E:$E)</f>
        <v>22843.77</v>
      </c>
      <c r="BI28" s="89">
        <f>SUMIF(Об!$A:$A,$A:$A,Об!AB:AB)*BI$308</f>
        <v>827015.17854488804</v>
      </c>
      <c r="BJ28" s="89">
        <f>SUMIF(Об!$A:$A,$A:$A,Об!AC:AC)*BJ$308</f>
        <v>784808.30617241468</v>
      </c>
      <c r="BK28" s="84">
        <f>SUMIF(ПП1!$H:$H,$A:$A,ПП1!$M:$M)</f>
        <v>0</v>
      </c>
      <c r="BL28" s="89">
        <f t="shared" si="1"/>
        <v>185598.87008714618</v>
      </c>
      <c r="BM28" s="84">
        <f>SUMIF(Об!$A:$A,$A:$A,Об!Z:Z)</f>
        <v>0</v>
      </c>
      <c r="BN28" s="89">
        <f t="shared" si="3"/>
        <v>7271.7440406009064</v>
      </c>
      <c r="BO28" s="89">
        <f>SUMIF(Об!$A:$A,$A:$A,Об!$AG:$AG)*$BO$308</f>
        <v>0</v>
      </c>
      <c r="BP28" s="89">
        <f>SUMIF(Об!$A:$A,$A:$A,Об!$AE:$AE)*BP$308</f>
        <v>0</v>
      </c>
      <c r="BQ28" s="89">
        <f>SUMIF(Об!$A:$A,$A:$A,Об!AI:AI)*BQ$308</f>
        <v>581567.25932823936</v>
      </c>
      <c r="BR28" s="89">
        <f>SUMIF(Об!$A:$A,$A:$A,Об!AJ:AJ)*BR$308</f>
        <v>217277.20907311549</v>
      </c>
      <c r="BS28" s="89">
        <f>SUMIF(Об!$A:$A,$A:$A,Об!AK:AK)*BS$308</f>
        <v>318064.37721371744</v>
      </c>
      <c r="BT28" s="89">
        <f>SUMIF(Об!$A:$A,$A:$A,Об!AL:AL)*BT$308</f>
        <v>286308.26762093545</v>
      </c>
      <c r="BU28" s="89">
        <f>SUMIF(Об!$A:$A,$A:$A,Об!AM:AM)*BU$308</f>
        <v>180269.46943142405</v>
      </c>
      <c r="BV28" s="89">
        <f>SUMIF(Об!$A:$A,$A:$A,Об!AN:AN)*BV$308</f>
        <v>119693.6255966786</v>
      </c>
    </row>
    <row r="29" spans="1:74" ht="32.25" customHeight="1" x14ac:dyDescent="0.25">
      <c r="A29" s="84" t="s">
        <v>188</v>
      </c>
      <c r="B29" s="84">
        <f>SUMIF(Об!$A:$A,$A:$A,Об!B:B)</f>
        <v>3846.63</v>
      </c>
      <c r="C29" s="84">
        <f>SUMIF(Об!$A:$A,$A:$A,Об!C:C)</f>
        <v>3846.6299999999997</v>
      </c>
      <c r="D29" s="84">
        <v>12</v>
      </c>
      <c r="E29" s="84">
        <f>SUMIF(Об!$A:$A,$A:$A,Об!F:F)</f>
        <v>41.41</v>
      </c>
      <c r="F29" s="84">
        <f t="shared" si="4"/>
        <v>41.41</v>
      </c>
      <c r="G29" s="89">
        <f>SUMIF(Лист2!$A:$A,$A:$A,Лист2!$B:$B)</f>
        <v>1739444.45</v>
      </c>
      <c r="H29" s="89">
        <v>1623531.7999999998</v>
      </c>
      <c r="I29" s="89">
        <v>0</v>
      </c>
      <c r="J29" s="89">
        <v>208678.53</v>
      </c>
      <c r="K29" s="89">
        <v>136103.19</v>
      </c>
      <c r="L29" s="89">
        <v>0</v>
      </c>
      <c r="M29" s="89">
        <v>1685.0900000000001</v>
      </c>
      <c r="N29" s="89">
        <v>1685.0900000000001</v>
      </c>
      <c r="O29" s="89">
        <v>136003.01</v>
      </c>
      <c r="P29" s="89">
        <v>352851.37</v>
      </c>
      <c r="Q29" s="89">
        <v>129242.34999999998</v>
      </c>
      <c r="R29" s="89">
        <v>0</v>
      </c>
      <c r="S29" s="89">
        <v>5120.1399999999994</v>
      </c>
      <c r="T29" s="89">
        <v>392852.76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3294.2400000000002</v>
      </c>
      <c r="AF29" s="89">
        <v>0</v>
      </c>
      <c r="AG29" s="89">
        <v>79332.75</v>
      </c>
      <c r="AH29" s="90">
        <f t="shared" si="5"/>
        <v>1739444.45</v>
      </c>
      <c r="AI29" s="90">
        <v>1731849.6199999996</v>
      </c>
      <c r="AJ29" s="90">
        <v>0</v>
      </c>
      <c r="AK29" s="90">
        <v>1731849.6199999996</v>
      </c>
      <c r="AL29" s="90">
        <v>250763</v>
      </c>
      <c r="AM29" s="90">
        <v>0</v>
      </c>
      <c r="AN29" s="90">
        <v>250763</v>
      </c>
      <c r="AP29" s="91">
        <f t="shared" si="0"/>
        <v>511166.89</v>
      </c>
      <c r="AQ29" s="92">
        <f>SUMIF('20-1'!K:K,$A:$A,'20-1'!$E:$E)</f>
        <v>506359.21</v>
      </c>
      <c r="AR29" s="92">
        <f>SUMIF('20-1'!L:L,$A:$A,'20-1'!$E:$E)</f>
        <v>0</v>
      </c>
      <c r="AS29" s="92">
        <f>SUMIF('20-1'!M:M,$A:$A,'20-1'!$E:$E)</f>
        <v>0</v>
      </c>
      <c r="AT29" s="92">
        <f>SUMIF('20-1'!N:N,$A:$A,'20-1'!$E:$E)</f>
        <v>0</v>
      </c>
      <c r="AU29" s="92">
        <f>SUMIF('20-1'!O:O,$A:$A,'20-1'!$E:$E)</f>
        <v>0</v>
      </c>
      <c r="AV29" s="92">
        <f>SUMIF('20-1'!P:P,$A:$A,'20-1'!$E:$E)</f>
        <v>4807.68</v>
      </c>
      <c r="AW29" s="92">
        <f>SUMIF('20-1'!Q:Q,$A:$A,'20-1'!$E:$E)</f>
        <v>0</v>
      </c>
      <c r="AX29" s="92">
        <f>SUMIF('20-1'!R:R,$A:$A,'20-1'!$E:$E)</f>
        <v>0</v>
      </c>
      <c r="AY29" s="92">
        <f>SUMIF('20-1'!S:S,$A:$A,'20-1'!$E:$E)</f>
        <v>0</v>
      </c>
      <c r="AZ29" s="92">
        <f>SUMIF('20-1'!T:T,$A:$A,'20-1'!$E:$E)</f>
        <v>0</v>
      </c>
      <c r="BA29" s="92">
        <f>SUMIF('20-1'!U:U,$A:$A,'20-1'!$E:$E)</f>
        <v>0</v>
      </c>
      <c r="BB29" s="92">
        <f>SUMIF('20-1'!V:V,$A:$A,'20-1'!$E:$E)</f>
        <v>0</v>
      </c>
      <c r="BC29" s="92">
        <f>SUMIF('20-1'!W:W,$A:$A,'20-1'!$E:$E)</f>
        <v>0</v>
      </c>
      <c r="BD29" s="92">
        <f>SUMIF('20-1'!X:X,$A:$A,'20-1'!$E:$E)</f>
        <v>0</v>
      </c>
      <c r="BE29" s="92">
        <f>SUMIF('20-1'!Y:Y,$A:$A,'20-1'!$E:$E)</f>
        <v>0</v>
      </c>
      <c r="BF29" s="92">
        <f>SUMIF('20-1'!Z:Z,$A:$A,'20-1'!$E:$E)</f>
        <v>0</v>
      </c>
      <c r="BG29" s="92">
        <f>SUMIF('20-1'!AA:AA,$A:$A,'20-1'!$E:$E)</f>
        <v>0</v>
      </c>
      <c r="BH29" s="92">
        <f>SUMIF('20-1'!AB:AB,$A:$A,'20-1'!$E:$E)</f>
        <v>4236.6499999999996</v>
      </c>
      <c r="BI29" s="89">
        <f>SUMIF(Об!$A:$A,$A:$A,Об!AB:AB)*BI$308</f>
        <v>355407.99207298958</v>
      </c>
      <c r="BJ29" s="89">
        <f>SUMIF(Об!$A:$A,$A:$A,Об!AC:AC)*BJ$308</f>
        <v>337269.67955982033</v>
      </c>
      <c r="BK29" s="84">
        <f>SUMIF(ПП1!$H:$H,$A:$A,ПП1!$M:$M)</f>
        <v>0</v>
      </c>
      <c r="BL29" s="89">
        <f t="shared" si="1"/>
        <v>79760.714748608429</v>
      </c>
      <c r="BM29" s="89">
        <f t="shared" ref="BM29:BM30" si="8">$BM$307*B29/$BM$308</f>
        <v>11201.135891373084</v>
      </c>
      <c r="BN29" s="89">
        <f t="shared" si="3"/>
        <v>3125.0163423674344</v>
      </c>
      <c r="BO29" s="89">
        <f>SUMIF(Об!$A:$A,$A:$A,Об!$AG:$AG)*$BO$308</f>
        <v>0</v>
      </c>
      <c r="BP29" s="89">
        <f>SUMIF(Об!$A:$A,$A:$A,Об!$AE:$AE)*BP$308</f>
        <v>2752.2618169794982</v>
      </c>
      <c r="BQ29" s="89">
        <f>SUMIF(Об!$A:$A,$A:$A,Об!AI:AI)*BQ$308</f>
        <v>249927.27734080207</v>
      </c>
      <c r="BR29" s="89">
        <f>SUMIF(Об!$A:$A,$A:$A,Об!AJ:AJ)*BR$308</f>
        <v>93374.4127112266</v>
      </c>
      <c r="BS29" s="89">
        <f>SUMIF(Об!$A:$A,$A:$A,Об!AK:AK)*BS$308</f>
        <v>136687.48118307674</v>
      </c>
      <c r="BT29" s="89">
        <f>SUMIF(Об!$A:$A,$A:$A,Об!AL:AL)*BT$308</f>
        <v>123040.36146965319</v>
      </c>
      <c r="BU29" s="89">
        <f>SUMIF(Об!$A:$A,$A:$A,Об!AM:AM)*BU$308</f>
        <v>77470.416293221759</v>
      </c>
      <c r="BV29" s="89">
        <f>SUMIF(Об!$A:$A,$A:$A,Об!AN:AN)*BV$308</f>
        <v>51438.077850154936</v>
      </c>
    </row>
    <row r="30" spans="1:74" ht="32.25" customHeight="1" x14ac:dyDescent="0.25">
      <c r="A30" s="84" t="s">
        <v>189</v>
      </c>
      <c r="B30" s="84">
        <f>SUMIF(Об!$A:$A,$A:$A,Об!B:B)</f>
        <v>7626.5999999999995</v>
      </c>
      <c r="C30" s="84">
        <f>SUMIF(Об!$A:$A,$A:$A,Об!C:C)</f>
        <v>7626.5999999999995</v>
      </c>
      <c r="D30" s="84">
        <v>12</v>
      </c>
      <c r="E30" s="84">
        <f>SUMIF(Об!$A:$A,$A:$A,Об!F:F)</f>
        <v>41.41</v>
      </c>
      <c r="F30" s="84">
        <f t="shared" si="4"/>
        <v>41.41</v>
      </c>
      <c r="G30" s="89">
        <f>SUMIF(Лист2!$A:$A,$A:$A,Лист2!$B:$B)</f>
        <v>3669391.379999999</v>
      </c>
      <c r="H30" s="89">
        <v>3416759.5700000003</v>
      </c>
      <c r="I30" s="89">
        <v>0</v>
      </c>
      <c r="J30" s="89">
        <v>438635.36</v>
      </c>
      <c r="K30" s="89">
        <v>186217.14</v>
      </c>
      <c r="L30" s="89">
        <v>0</v>
      </c>
      <c r="M30" s="89">
        <v>1048.9000000000001</v>
      </c>
      <c r="N30" s="89">
        <v>1048.9000000000001</v>
      </c>
      <c r="O30" s="89">
        <v>256694.26999999996</v>
      </c>
      <c r="P30" s="89">
        <v>772979.51000000013</v>
      </c>
      <c r="Q30" s="89">
        <v>301679.99</v>
      </c>
      <c r="R30" s="89">
        <v>0</v>
      </c>
      <c r="S30" s="89">
        <v>3165.3100000000009</v>
      </c>
      <c r="T30" s="89">
        <v>916806.79999999993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2172.2399999999993</v>
      </c>
      <c r="AF30" s="89">
        <v>0</v>
      </c>
      <c r="AG30" s="89">
        <v>202864.5</v>
      </c>
      <c r="AH30" s="90">
        <f t="shared" si="5"/>
        <v>3669391.379999999</v>
      </c>
      <c r="AI30" s="90">
        <v>3726596.6700000004</v>
      </c>
      <c r="AJ30" s="90">
        <v>0</v>
      </c>
      <c r="AK30" s="90">
        <v>3726596.6700000004</v>
      </c>
      <c r="AL30" s="90">
        <v>281607.2</v>
      </c>
      <c r="AM30" s="90">
        <v>0</v>
      </c>
      <c r="AN30" s="90">
        <v>281607.2</v>
      </c>
      <c r="AP30" s="91">
        <f t="shared" si="0"/>
        <v>5567.24</v>
      </c>
      <c r="AQ30" s="92">
        <f>SUMIF('20-1'!K:K,$A:$A,'20-1'!$E:$E)</f>
        <v>0</v>
      </c>
      <c r="AR30" s="92">
        <f>SUMIF('20-1'!L:L,$A:$A,'20-1'!$E:$E)</f>
        <v>0</v>
      </c>
      <c r="AS30" s="92">
        <f>SUMIF('20-1'!M:M,$A:$A,'20-1'!$E:$E)</f>
        <v>0</v>
      </c>
      <c r="AT30" s="92">
        <f>SUMIF('20-1'!N:N,$A:$A,'20-1'!$E:$E)</f>
        <v>0</v>
      </c>
      <c r="AU30" s="92">
        <f>SUMIF('20-1'!O:O,$A:$A,'20-1'!$E:$E)</f>
        <v>0</v>
      </c>
      <c r="AV30" s="92">
        <f>SUMIF('20-1'!P:P,$A:$A,'20-1'!$E:$E)</f>
        <v>5567.24</v>
      </c>
      <c r="AW30" s="92">
        <f>SUMIF('20-1'!Q:Q,$A:$A,'20-1'!$E:$E)</f>
        <v>0</v>
      </c>
      <c r="AX30" s="92">
        <f>SUMIF('20-1'!R:R,$A:$A,'20-1'!$E:$E)</f>
        <v>0</v>
      </c>
      <c r="AY30" s="92">
        <f>SUMIF('20-1'!S:S,$A:$A,'20-1'!$E:$E)</f>
        <v>0</v>
      </c>
      <c r="AZ30" s="92">
        <f>SUMIF('20-1'!T:T,$A:$A,'20-1'!$E:$E)</f>
        <v>0</v>
      </c>
      <c r="BA30" s="92">
        <f>SUMIF('20-1'!U:U,$A:$A,'20-1'!$E:$E)</f>
        <v>0</v>
      </c>
      <c r="BB30" s="92">
        <f>SUMIF('20-1'!V:V,$A:$A,'20-1'!$E:$E)</f>
        <v>0</v>
      </c>
      <c r="BC30" s="92">
        <f>SUMIF('20-1'!W:W,$A:$A,'20-1'!$E:$E)</f>
        <v>0</v>
      </c>
      <c r="BD30" s="92">
        <f>SUMIF('20-1'!X:X,$A:$A,'20-1'!$E:$E)</f>
        <v>0</v>
      </c>
      <c r="BE30" s="92">
        <f>SUMIF('20-1'!Y:Y,$A:$A,'20-1'!$E:$E)</f>
        <v>0</v>
      </c>
      <c r="BF30" s="92">
        <f>SUMIF('20-1'!Z:Z,$A:$A,'20-1'!$E:$E)</f>
        <v>0</v>
      </c>
      <c r="BG30" s="92">
        <f>SUMIF('20-1'!AA:AA,$A:$A,'20-1'!$E:$E)</f>
        <v>0</v>
      </c>
      <c r="BH30" s="92">
        <f>SUMIF('20-1'!AB:AB,$A:$A,'20-1'!$E:$E)</f>
        <v>32018.75</v>
      </c>
      <c r="BI30" s="89">
        <f>SUMIF(Об!$A:$A,$A:$A,Об!AB:AB)*BI$308</f>
        <v>704656.95747806842</v>
      </c>
      <c r="BJ30" s="89">
        <f>SUMIF(Об!$A:$A,$A:$A,Об!AC:AC)*BJ$308</f>
        <v>668694.65951519262</v>
      </c>
      <c r="BK30" s="89">
        <f>SUMIF(ПП1!$H:$H,$A:$A,ПП1!$M:$M)*$BK$307/$BK$308*B30</f>
        <v>103701.93593268972</v>
      </c>
      <c r="BL30" s="89">
        <f t="shared" si="1"/>
        <v>158139.21981103899</v>
      </c>
      <c r="BM30" s="89">
        <f t="shared" si="8"/>
        <v>22208.162206696761</v>
      </c>
      <c r="BN30" s="89">
        <f t="shared" si="3"/>
        <v>6195.8778558633066</v>
      </c>
      <c r="BO30" s="89">
        <f>SUMIF(Об!$A:$A,$A:$A,Об!$AG:$AG)*$BO$308</f>
        <v>0</v>
      </c>
      <c r="BP30" s="89">
        <f>SUMIF(Об!$A:$A,$A:$A,Об!$AE:$AE)*BP$308</f>
        <v>5456.8284377171294</v>
      </c>
      <c r="BQ30" s="89">
        <f>SUMIF(Об!$A:$A,$A:$A,Об!AI:AI)*BQ$308</f>
        <v>495523.45127224643</v>
      </c>
      <c r="BR30" s="89">
        <f>SUMIF(Об!$A:$A,$A:$A,Об!AJ:AJ)*BR$308</f>
        <v>185130.69777531002</v>
      </c>
      <c r="BS30" s="89">
        <f>SUMIF(Об!$A:$A,$A:$A,Об!AK:AK)*BS$308</f>
        <v>271006.24286475522</v>
      </c>
      <c r="BT30" s="89">
        <f>SUMIF(Об!$A:$A,$A:$A,Об!AL:AL)*BT$308</f>
        <v>243948.50057958707</v>
      </c>
      <c r="BU30" s="89">
        <f>SUMIF(Об!$A:$A,$A:$A,Об!AM:AM)*BU$308</f>
        <v>153598.31252339974</v>
      </c>
      <c r="BV30" s="89">
        <f>SUMIF(Об!$A:$A,$A:$A,Об!AN:AN)*BV$308</f>
        <v>101984.76186479896</v>
      </c>
    </row>
    <row r="31" spans="1:74" ht="32.25" customHeight="1" x14ac:dyDescent="0.25">
      <c r="A31" s="84" t="s">
        <v>190</v>
      </c>
      <c r="B31" s="84">
        <f>SUMIF(Об!$A:$A,$A:$A,Об!B:B)</f>
        <v>10216.5</v>
      </c>
      <c r="C31" s="84">
        <f>SUMIF(Об!$A:$A,$A:$A,Об!C:C)</f>
        <v>10216.5</v>
      </c>
      <c r="D31" s="84">
        <v>11</v>
      </c>
      <c r="E31" s="84">
        <f>SUMIF(Об!$A:$A,$A:$A,Об!F:F)</f>
        <v>41.2</v>
      </c>
      <c r="F31" s="84">
        <f t="shared" si="4"/>
        <v>41.2</v>
      </c>
      <c r="G31" s="89">
        <f>SUMIF(Лист2!$A:$A,$A:$A,Лист2!$B:$B)</f>
        <v>4562441.9299999988</v>
      </c>
      <c r="H31" s="89">
        <v>4260822.33</v>
      </c>
      <c r="I31" s="89">
        <v>0</v>
      </c>
      <c r="J31" s="89">
        <v>459044.28</v>
      </c>
      <c r="K31" s="89">
        <v>188276.55000000005</v>
      </c>
      <c r="L31" s="89">
        <v>0</v>
      </c>
      <c r="M31" s="89">
        <v>3438.92</v>
      </c>
      <c r="N31" s="89">
        <v>3438.92</v>
      </c>
      <c r="O31" s="89">
        <v>0</v>
      </c>
      <c r="P31" s="89">
        <v>805169.33</v>
      </c>
      <c r="Q31" s="89">
        <v>312246.94</v>
      </c>
      <c r="R31" s="89">
        <v>0</v>
      </c>
      <c r="S31" s="89">
        <v>10451.210000000003</v>
      </c>
      <c r="T31" s="89">
        <v>948985.81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7180.380000000001</v>
      </c>
      <c r="AF31" s="89">
        <v>0</v>
      </c>
      <c r="AG31" s="89">
        <v>0</v>
      </c>
      <c r="AH31" s="90">
        <f t="shared" si="5"/>
        <v>4562441.9299999988</v>
      </c>
      <c r="AI31" s="90">
        <v>4907903.67</v>
      </c>
      <c r="AJ31" s="90">
        <v>0</v>
      </c>
      <c r="AK31" s="90">
        <v>4907903.67</v>
      </c>
      <c r="AL31" s="90">
        <v>227912.43000000002</v>
      </c>
      <c r="AM31" s="90">
        <v>0</v>
      </c>
      <c r="AN31" s="90">
        <v>227912.43000000002</v>
      </c>
      <c r="AP31" s="91">
        <f t="shared" si="0"/>
        <v>87786.44</v>
      </c>
      <c r="AQ31" s="92">
        <f>SUMIF('20-1'!K:K,$A:$A,'20-1'!$E:$E)</f>
        <v>0</v>
      </c>
      <c r="AR31" s="92">
        <f>SUMIF('20-1'!L:L,$A:$A,'20-1'!$E:$E)</f>
        <v>15000</v>
      </c>
      <c r="AS31" s="92">
        <f>SUMIF('20-1'!M:M,$A:$A,'20-1'!$E:$E)</f>
        <v>55200</v>
      </c>
      <c r="AT31" s="92">
        <f>SUMIF('20-1'!N:N,$A:$A,'20-1'!$E:$E)</f>
        <v>0</v>
      </c>
      <c r="AU31" s="92">
        <f>SUMIF('20-1'!O:O,$A:$A,'20-1'!$E:$E)</f>
        <v>0</v>
      </c>
      <c r="AV31" s="92">
        <f>SUMIF('20-1'!P:P,$A:$A,'20-1'!$E:$E)</f>
        <v>17586.439999999999</v>
      </c>
      <c r="AW31" s="92">
        <f>SUMIF('20-1'!Q:Q,$A:$A,'20-1'!$E:$E)</f>
        <v>0</v>
      </c>
      <c r="AX31" s="92">
        <f>SUMIF('20-1'!R:R,$A:$A,'20-1'!$E:$E)</f>
        <v>0</v>
      </c>
      <c r="AY31" s="92">
        <f>SUMIF('20-1'!S:S,$A:$A,'20-1'!$E:$E)</f>
        <v>0</v>
      </c>
      <c r="AZ31" s="92">
        <f>SUMIF('20-1'!T:T,$A:$A,'20-1'!$E:$E)</f>
        <v>0</v>
      </c>
      <c r="BA31" s="92">
        <f>SUMIF('20-1'!U:U,$A:$A,'20-1'!$E:$E)</f>
        <v>0</v>
      </c>
      <c r="BB31" s="92">
        <f>SUMIF('20-1'!V:V,$A:$A,'20-1'!$E:$E)</f>
        <v>0</v>
      </c>
      <c r="BC31" s="92">
        <f>SUMIF('20-1'!W:W,$A:$A,'20-1'!$E:$E)</f>
        <v>0</v>
      </c>
      <c r="BD31" s="92">
        <f>SUMIF('20-1'!X:X,$A:$A,'20-1'!$E:$E)</f>
        <v>0</v>
      </c>
      <c r="BE31" s="92">
        <f>SUMIF('20-1'!Y:Y,$A:$A,'20-1'!$E:$E)</f>
        <v>0</v>
      </c>
      <c r="BF31" s="92">
        <f>SUMIF('20-1'!Z:Z,$A:$A,'20-1'!$E:$E)</f>
        <v>0</v>
      </c>
      <c r="BG31" s="92">
        <f>SUMIF('20-1'!AA:AA,$A:$A,'20-1'!$E:$E)</f>
        <v>0</v>
      </c>
      <c r="BH31" s="92">
        <f>SUMIF('20-1'!AB:AB,$A:$A,'20-1'!$E:$E)</f>
        <v>13783.2</v>
      </c>
      <c r="BI31" s="89">
        <f>SUMIF(Об!$A:$A,$A:$A,Об!AB:AB)*BI$308</f>
        <v>943949.83427407837</v>
      </c>
      <c r="BJ31" s="89">
        <f>SUMIF(Об!$A:$A,$A:$A,Об!AC:AC)*BJ$308</f>
        <v>895775.18015065242</v>
      </c>
      <c r="BK31" s="84">
        <f>SUMIF(ПП1!$H:$H,$A:$A,ПП1!$M:$M)</f>
        <v>0</v>
      </c>
      <c r="BL31" s="89">
        <f t="shared" si="1"/>
        <v>211841.36301883933</v>
      </c>
      <c r="BM31" s="84">
        <f>SUMIF(Об!$A:$A,$A:$A,Об!Z:Z)</f>
        <v>0</v>
      </c>
      <c r="BN31" s="89">
        <f t="shared" si="3"/>
        <v>8299.9221297075346</v>
      </c>
      <c r="BO31" s="89">
        <f>SUMIF(Об!$A:$A,$A:$A,Об!$AG:$AG)*$BO$308</f>
        <v>0</v>
      </c>
      <c r="BP31" s="89">
        <f>SUMIF(Об!$A:$A,$A:$A,Об!$AE:$AE)*BP$308</f>
        <v>0</v>
      </c>
      <c r="BQ31" s="89">
        <f>SUMIF(Об!$A:$A,$A:$A,Об!AI:AI)*BQ$308</f>
        <v>663797.14944049844</v>
      </c>
      <c r="BR31" s="89">
        <f>SUMIF(Об!$A:$A,$A:$A,Об!AJ:AJ)*BR$308</f>
        <v>247998.816487223</v>
      </c>
      <c r="BS31" s="89">
        <f>SUMIF(Об!$A:$A,$A:$A,Об!AK:AK)*BS$308</f>
        <v>363036.64545508765</v>
      </c>
      <c r="BT31" s="89">
        <f>SUMIF(Об!$A:$A,$A:$A,Об!AL:AL)*BT$308</f>
        <v>326790.42511359602</v>
      </c>
      <c r="BU31" s="89">
        <f>SUMIF(Об!$A:$A,$A:$A,Об!AM:AM)*BU$308</f>
        <v>205758.41920322468</v>
      </c>
      <c r="BV31" s="89">
        <f>SUMIF(Об!$A:$A,$A:$A,Об!AN:AN)*BV$308</f>
        <v>136617.53856131417</v>
      </c>
    </row>
    <row r="32" spans="1:74" ht="32.25" customHeight="1" x14ac:dyDescent="0.25">
      <c r="A32" s="84" t="s">
        <v>191</v>
      </c>
      <c r="B32" s="84">
        <f>SUMIF(Об!$A:$A,$A:$A,Об!B:B)</f>
        <v>4497.04</v>
      </c>
      <c r="C32" s="84">
        <f>SUMIF(Об!$A:$A,$A:$A,Об!C:C)</f>
        <v>4497.04</v>
      </c>
      <c r="D32" s="84">
        <v>12</v>
      </c>
      <c r="E32" s="84">
        <f>SUMIF(Об!$A:$A,$A:$A,Об!F:F)</f>
        <v>25.37</v>
      </c>
      <c r="F32" s="84">
        <f t="shared" si="4"/>
        <v>25.37</v>
      </c>
      <c r="G32" s="89">
        <f>SUMIF(Лист2!$A:$A,$A:$A,Лист2!$B:$B)</f>
        <v>998756.85999999975</v>
      </c>
      <c r="H32" s="89">
        <v>1523603.47</v>
      </c>
      <c r="I32" s="89">
        <v>0</v>
      </c>
      <c r="J32" s="89">
        <v>217531.81</v>
      </c>
      <c r="K32" s="89">
        <v>12403.949999999997</v>
      </c>
      <c r="L32" s="89">
        <v>0</v>
      </c>
      <c r="M32" s="89">
        <v>740.09000000000015</v>
      </c>
      <c r="N32" s="89">
        <v>0</v>
      </c>
      <c r="O32" s="89">
        <v>192318.63999999996</v>
      </c>
      <c r="P32" s="89">
        <v>227122.24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761.56999999999982</v>
      </c>
      <c r="AF32" s="89">
        <v>0</v>
      </c>
      <c r="AG32" s="89">
        <v>52389.64</v>
      </c>
      <c r="AH32" s="90">
        <f t="shared" si="5"/>
        <v>998756.85999999975</v>
      </c>
      <c r="AI32" s="90">
        <v>998932.99000000022</v>
      </c>
      <c r="AJ32" s="90">
        <v>0</v>
      </c>
      <c r="AK32" s="90">
        <v>998932.99000000022</v>
      </c>
      <c r="AL32" s="90">
        <v>100706.41</v>
      </c>
      <c r="AM32" s="90">
        <v>0</v>
      </c>
      <c r="AN32" s="90">
        <v>100706.41</v>
      </c>
      <c r="AP32" s="91">
        <f t="shared" si="0"/>
        <v>15000</v>
      </c>
      <c r="AQ32" s="92">
        <f>SUMIF('20-1'!K:K,$A:$A,'20-1'!$E:$E)</f>
        <v>0</v>
      </c>
      <c r="AR32" s="92">
        <f>SUMIF('20-1'!L:L,$A:$A,'20-1'!$E:$E)</f>
        <v>15000</v>
      </c>
      <c r="AS32" s="92">
        <f>SUMIF('20-1'!M:M,$A:$A,'20-1'!$E:$E)</f>
        <v>0</v>
      </c>
      <c r="AT32" s="92">
        <f>SUMIF('20-1'!N:N,$A:$A,'20-1'!$E:$E)</f>
        <v>0</v>
      </c>
      <c r="AU32" s="92">
        <f>SUMIF('20-1'!O:O,$A:$A,'20-1'!$E:$E)</f>
        <v>0</v>
      </c>
      <c r="AV32" s="92">
        <f>SUMIF('20-1'!P:P,$A:$A,'20-1'!$E:$E)</f>
        <v>0</v>
      </c>
      <c r="AW32" s="92">
        <f>SUMIF('20-1'!Q:Q,$A:$A,'20-1'!$E:$E)</f>
        <v>0</v>
      </c>
      <c r="AX32" s="92">
        <f>SUMIF('20-1'!R:R,$A:$A,'20-1'!$E:$E)</f>
        <v>0</v>
      </c>
      <c r="AY32" s="92">
        <f>SUMIF('20-1'!S:S,$A:$A,'20-1'!$E:$E)</f>
        <v>0</v>
      </c>
      <c r="AZ32" s="92">
        <f>SUMIF('20-1'!T:T,$A:$A,'20-1'!$E:$E)</f>
        <v>0</v>
      </c>
      <c r="BA32" s="92">
        <f>SUMIF('20-1'!U:U,$A:$A,'20-1'!$E:$E)</f>
        <v>0</v>
      </c>
      <c r="BB32" s="92">
        <f>SUMIF('20-1'!V:V,$A:$A,'20-1'!$E:$E)</f>
        <v>0</v>
      </c>
      <c r="BC32" s="92">
        <f>SUMIF('20-1'!W:W,$A:$A,'20-1'!$E:$E)</f>
        <v>0</v>
      </c>
      <c r="BD32" s="92">
        <f>SUMIF('20-1'!X:X,$A:$A,'20-1'!$E:$E)</f>
        <v>0</v>
      </c>
      <c r="BE32" s="92">
        <f>SUMIF('20-1'!Y:Y,$A:$A,'20-1'!$E:$E)</f>
        <v>0</v>
      </c>
      <c r="BF32" s="92">
        <f>SUMIF('20-1'!Z:Z,$A:$A,'20-1'!$E:$E)</f>
        <v>0</v>
      </c>
      <c r="BG32" s="92">
        <f>SUMIF('20-1'!AA:AA,$A:$A,'20-1'!$E:$E)</f>
        <v>0</v>
      </c>
      <c r="BH32" s="92">
        <f>SUMIF('20-1'!AB:AB,$A:$A,'20-1'!$E:$E)</f>
        <v>9059.5</v>
      </c>
      <c r="BI32" s="89">
        <f>SUMIF(Об!$A:$A,$A:$A,Об!AB:AB)*BI$308</f>
        <v>415502.38953887351</v>
      </c>
      <c r="BJ32" s="89">
        <f>SUMIF(Об!$A:$A,$A:$A,Об!AC:AC)*BJ$308</f>
        <v>394297.14835263445</v>
      </c>
      <c r="BK32" s="84">
        <f>SUMIF(ПП1!$H:$H,$A:$A,ПП1!$M:$M)</f>
        <v>0</v>
      </c>
      <c r="BL32" s="89">
        <f t="shared" si="1"/>
        <v>93247.108417779207</v>
      </c>
      <c r="BM32" s="89">
        <f t="shared" ref="BM32:BM33" si="9">$BM$307*B32/$BM$308</f>
        <v>13095.087426901058</v>
      </c>
      <c r="BN32" s="89">
        <f t="shared" si="3"/>
        <v>3653.4118156100394</v>
      </c>
      <c r="BO32" s="89">
        <f>SUMIF(Об!$A:$A,$A:$A,Об!$AG:$AG)*$BO$308</f>
        <v>0</v>
      </c>
      <c r="BP32" s="89">
        <f>SUMIF(Об!$A:$A,$A:$A,Об!$AE:$AE)*BP$308</f>
        <v>3217.6298425971522</v>
      </c>
      <c r="BQ32" s="89">
        <f>SUMIF(Об!$A:$A,$A:$A,Об!AI:AI)*BQ$308</f>
        <v>292186.39778005175</v>
      </c>
      <c r="BR32" s="89">
        <f>SUMIF(Об!$A:$A,$A:$A,Об!AJ:AJ)*BR$308</f>
        <v>0</v>
      </c>
      <c r="BS32" s="89">
        <f>SUMIF(Об!$A:$A,$A:$A,Об!AK:AK)*BS$308</f>
        <v>159799.37513603948</v>
      </c>
      <c r="BT32" s="89">
        <f>SUMIF(Об!$A:$A,$A:$A,Об!AL:AL)*BT$308</f>
        <v>143844.72308058981</v>
      </c>
      <c r="BU32" s="89">
        <f>SUMIF(Об!$A:$A,$A:$A,Об!AM:AM)*BU$308</f>
        <v>0</v>
      </c>
      <c r="BV32" s="89">
        <f>SUMIF(Об!$A:$A,$A:$A,Об!AN:AN)*BV$308</f>
        <v>60135.519562645946</v>
      </c>
    </row>
    <row r="33" spans="1:74" ht="32.25" customHeight="1" x14ac:dyDescent="0.25">
      <c r="A33" s="84" t="s">
        <v>192</v>
      </c>
      <c r="B33" s="84">
        <f>SUMIF(Об!$A:$A,$A:$A,Об!B:B)</f>
        <v>1597.2</v>
      </c>
      <c r="C33" s="84">
        <f>SUMIF(Об!$A:$A,$A:$A,Об!C:C)</f>
        <v>1597.2</v>
      </c>
      <c r="D33" s="84">
        <v>12</v>
      </c>
      <c r="E33" s="84">
        <f>SUMIF(Об!$A:$A,$A:$A,Об!F:F)</f>
        <v>25.37</v>
      </c>
      <c r="F33" s="84">
        <f t="shared" si="4"/>
        <v>25.37</v>
      </c>
      <c r="G33" s="89">
        <f>SUMIF(Лист2!$A:$A,$A:$A,Лист2!$B:$B)</f>
        <v>470840.17999999988</v>
      </c>
      <c r="H33" s="89">
        <v>705003.41999999993</v>
      </c>
      <c r="I33" s="89">
        <v>0</v>
      </c>
      <c r="J33" s="89">
        <v>180906.1</v>
      </c>
      <c r="K33" s="89">
        <v>3199.1400000000003</v>
      </c>
      <c r="L33" s="89">
        <v>0</v>
      </c>
      <c r="M33" s="89">
        <v>99.349999999999966</v>
      </c>
      <c r="N33" s="89">
        <v>0</v>
      </c>
      <c r="O33" s="89">
        <v>135949.09000000003</v>
      </c>
      <c r="P33" s="89">
        <v>188895.32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89">
        <v>0</v>
      </c>
      <c r="AE33" s="89">
        <v>103.68</v>
      </c>
      <c r="AF33" s="89">
        <v>0</v>
      </c>
      <c r="AG33" s="89">
        <v>48600</v>
      </c>
      <c r="AH33" s="90">
        <f t="shared" si="5"/>
        <v>470840.17999999988</v>
      </c>
      <c r="AI33" s="90">
        <v>472596.17000000004</v>
      </c>
      <c r="AJ33" s="90">
        <v>0</v>
      </c>
      <c r="AK33" s="90">
        <v>472596.17000000004</v>
      </c>
      <c r="AL33" s="90">
        <v>73379.87000000001</v>
      </c>
      <c r="AM33" s="90">
        <v>0</v>
      </c>
      <c r="AN33" s="90">
        <v>73379.87000000001</v>
      </c>
      <c r="AP33" s="91">
        <f t="shared" si="0"/>
        <v>0</v>
      </c>
      <c r="AQ33" s="92">
        <f>SUMIF('20-1'!K:K,$A:$A,'20-1'!$E:$E)</f>
        <v>0</v>
      </c>
      <c r="AR33" s="92">
        <f>SUMIF('20-1'!L:L,$A:$A,'20-1'!$E:$E)</f>
        <v>0</v>
      </c>
      <c r="AS33" s="92">
        <f>SUMIF('20-1'!M:M,$A:$A,'20-1'!$E:$E)</f>
        <v>0</v>
      </c>
      <c r="AT33" s="92">
        <f>SUMIF('20-1'!N:N,$A:$A,'20-1'!$E:$E)</f>
        <v>0</v>
      </c>
      <c r="AU33" s="92">
        <f>SUMIF('20-1'!O:O,$A:$A,'20-1'!$E:$E)</f>
        <v>0</v>
      </c>
      <c r="AV33" s="92">
        <f>SUMIF('20-1'!P:P,$A:$A,'20-1'!$E:$E)</f>
        <v>0</v>
      </c>
      <c r="AW33" s="92">
        <f>SUMIF('20-1'!Q:Q,$A:$A,'20-1'!$E:$E)</f>
        <v>0</v>
      </c>
      <c r="AX33" s="92">
        <f>SUMIF('20-1'!R:R,$A:$A,'20-1'!$E:$E)</f>
        <v>0</v>
      </c>
      <c r="AY33" s="92">
        <f>SUMIF('20-1'!S:S,$A:$A,'20-1'!$E:$E)</f>
        <v>0</v>
      </c>
      <c r="AZ33" s="92">
        <f>SUMIF('20-1'!T:T,$A:$A,'20-1'!$E:$E)</f>
        <v>0</v>
      </c>
      <c r="BA33" s="92">
        <f>SUMIF('20-1'!U:U,$A:$A,'20-1'!$E:$E)</f>
        <v>0</v>
      </c>
      <c r="BB33" s="92">
        <f>SUMIF('20-1'!V:V,$A:$A,'20-1'!$E:$E)</f>
        <v>0</v>
      </c>
      <c r="BC33" s="92">
        <f>SUMIF('20-1'!W:W,$A:$A,'20-1'!$E:$E)</f>
        <v>0</v>
      </c>
      <c r="BD33" s="92">
        <f>SUMIF('20-1'!X:X,$A:$A,'20-1'!$E:$E)</f>
        <v>0</v>
      </c>
      <c r="BE33" s="92">
        <f>SUMIF('20-1'!Y:Y,$A:$A,'20-1'!$E:$E)</f>
        <v>0</v>
      </c>
      <c r="BF33" s="92">
        <f>SUMIF('20-1'!Z:Z,$A:$A,'20-1'!$E:$E)</f>
        <v>0</v>
      </c>
      <c r="BG33" s="92">
        <f>SUMIF('20-1'!AA:AA,$A:$A,'20-1'!$E:$E)</f>
        <v>0</v>
      </c>
      <c r="BH33" s="92">
        <f>SUMIF('20-1'!AB:AB,$A:$A,'20-1'!$E:$E)</f>
        <v>8002.61</v>
      </c>
      <c r="BI33" s="89">
        <f>SUMIF(Об!$A:$A,$A:$A,Об!AB:AB)*BI$308</f>
        <v>147572.71818162364</v>
      </c>
      <c r="BJ33" s="89">
        <f>SUMIF(Об!$A:$A,$A:$A,Об!AC:AC)*BJ$308</f>
        <v>140041.31725508953</v>
      </c>
      <c r="BK33" s="84">
        <f>SUMIF(ПП1!$H:$H,$A:$A,ПП1!$M:$M)</f>
        <v>0</v>
      </c>
      <c r="BL33" s="89">
        <f t="shared" si="1"/>
        <v>33118.291490597585</v>
      </c>
      <c r="BM33" s="89">
        <f t="shared" si="9"/>
        <v>4650.942317223411</v>
      </c>
      <c r="BN33" s="89">
        <f t="shared" si="3"/>
        <v>1297.5711472195833</v>
      </c>
      <c r="BO33" s="89">
        <f>SUMIF(Об!$A:$A,$A:$A,Об!$AG:$AG)*$BO$308</f>
        <v>0</v>
      </c>
      <c r="BP33" s="89">
        <f>SUMIF(Об!$A:$A,$A:$A,Об!$AE:$AE)*BP$308</f>
        <v>1142.7957911417668</v>
      </c>
      <c r="BQ33" s="89">
        <f>SUMIF(Об!$A:$A,$A:$A,Об!AI:AI)*BQ$308</f>
        <v>103774.95297669107</v>
      </c>
      <c r="BR33" s="89">
        <f>SUMIF(Об!$A:$A,$A:$A,Об!AJ:AJ)*BR$308</f>
        <v>0</v>
      </c>
      <c r="BS33" s="89">
        <f>SUMIF(Об!$A:$A,$A:$A,Об!AK:AK)*BS$308</f>
        <v>56755.457360237466</v>
      </c>
      <c r="BT33" s="89">
        <f>SUMIF(Об!$A:$A,$A:$A,Об!AL:AL)*BT$308</f>
        <v>51088.892183373522</v>
      </c>
      <c r="BU33" s="89">
        <f>SUMIF(Об!$A:$A,$A:$A,Об!AM:AM)*BU$308</f>
        <v>0</v>
      </c>
      <c r="BV33" s="89">
        <f>SUMIF(Об!$A:$A,$A:$A,Об!AN:AN)*BV$308</f>
        <v>21358.149326102975</v>
      </c>
    </row>
    <row r="34" spans="1:74" ht="32.25" customHeight="1" x14ac:dyDescent="0.25">
      <c r="A34" s="84" t="s">
        <v>193</v>
      </c>
      <c r="B34" s="84">
        <f>SUMIF(Об!$A:$A,$A:$A,Об!B:B)</f>
        <v>8082.3</v>
      </c>
      <c r="C34" s="84">
        <f>SUMIF(Об!$A:$A,$A:$A,Об!C:C)</f>
        <v>8082.3</v>
      </c>
      <c r="D34" s="84">
        <v>12</v>
      </c>
      <c r="E34" s="84">
        <f>SUMIF(Об!$A:$A,$A:$A,Об!F:F)</f>
        <v>41.2</v>
      </c>
      <c r="F34" s="84">
        <f t="shared" si="4"/>
        <v>41.2</v>
      </c>
      <c r="G34" s="89">
        <f>SUMIF(Лист2!$A:$A,$A:$A,Лист2!$B:$B)</f>
        <v>3650279.5300000003</v>
      </c>
      <c r="H34" s="89">
        <v>3438277.58</v>
      </c>
      <c r="I34" s="89">
        <v>0</v>
      </c>
      <c r="J34" s="89">
        <v>376912.59</v>
      </c>
      <c r="K34" s="89">
        <v>196621.37999999995</v>
      </c>
      <c r="L34" s="89">
        <v>0</v>
      </c>
      <c r="M34" s="89">
        <v>2569.7699999999995</v>
      </c>
      <c r="N34" s="89">
        <v>2569.7699999999995</v>
      </c>
      <c r="O34" s="89">
        <v>0</v>
      </c>
      <c r="P34" s="89">
        <v>660885.57999999996</v>
      </c>
      <c r="Q34" s="89">
        <v>256106.49</v>
      </c>
      <c r="R34" s="89">
        <v>0</v>
      </c>
      <c r="S34" s="89">
        <v>7820.7300000000005</v>
      </c>
      <c r="T34" s="89">
        <v>777802.8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  <c r="AC34" s="89">
        <v>0</v>
      </c>
      <c r="AD34" s="89">
        <v>0</v>
      </c>
      <c r="AE34" s="89">
        <v>5366.5099999999984</v>
      </c>
      <c r="AF34" s="89">
        <v>0</v>
      </c>
      <c r="AG34" s="89">
        <v>0</v>
      </c>
      <c r="AH34" s="90">
        <f t="shared" si="5"/>
        <v>3650279.5300000003</v>
      </c>
      <c r="AI34" s="90">
        <v>3711888.38</v>
      </c>
      <c r="AJ34" s="90">
        <v>0</v>
      </c>
      <c r="AK34" s="90">
        <v>3711888.38</v>
      </c>
      <c r="AL34" s="90">
        <v>296979.34999999998</v>
      </c>
      <c r="AM34" s="90">
        <v>0</v>
      </c>
      <c r="AN34" s="90">
        <v>296979.34999999998</v>
      </c>
      <c r="AP34" s="91">
        <f t="shared" si="0"/>
        <v>5567.24</v>
      </c>
      <c r="AQ34" s="92">
        <f>SUMIF('20-1'!K:K,$A:$A,'20-1'!$E:$E)</f>
        <v>0</v>
      </c>
      <c r="AR34" s="92">
        <f>SUMIF('20-1'!L:L,$A:$A,'20-1'!$E:$E)</f>
        <v>0</v>
      </c>
      <c r="AS34" s="92">
        <f>SUMIF('20-1'!M:M,$A:$A,'20-1'!$E:$E)</f>
        <v>0</v>
      </c>
      <c r="AT34" s="92">
        <f>SUMIF('20-1'!N:N,$A:$A,'20-1'!$E:$E)</f>
        <v>0</v>
      </c>
      <c r="AU34" s="92">
        <f>SUMIF('20-1'!O:O,$A:$A,'20-1'!$E:$E)</f>
        <v>0</v>
      </c>
      <c r="AV34" s="92">
        <f>SUMIF('20-1'!P:P,$A:$A,'20-1'!$E:$E)</f>
        <v>5567.24</v>
      </c>
      <c r="AW34" s="92">
        <f>SUMIF('20-1'!Q:Q,$A:$A,'20-1'!$E:$E)</f>
        <v>0</v>
      </c>
      <c r="AX34" s="92">
        <f>SUMIF('20-1'!R:R,$A:$A,'20-1'!$E:$E)</f>
        <v>0</v>
      </c>
      <c r="AY34" s="92">
        <f>SUMIF('20-1'!S:S,$A:$A,'20-1'!$E:$E)</f>
        <v>0</v>
      </c>
      <c r="AZ34" s="92">
        <f>SUMIF('20-1'!T:T,$A:$A,'20-1'!$E:$E)</f>
        <v>0</v>
      </c>
      <c r="BA34" s="92">
        <f>SUMIF('20-1'!U:U,$A:$A,'20-1'!$E:$E)</f>
        <v>0</v>
      </c>
      <c r="BB34" s="92">
        <f>SUMIF('20-1'!V:V,$A:$A,'20-1'!$E:$E)</f>
        <v>0</v>
      </c>
      <c r="BC34" s="92">
        <f>SUMIF('20-1'!W:W,$A:$A,'20-1'!$E:$E)</f>
        <v>0</v>
      </c>
      <c r="BD34" s="92">
        <f>SUMIF('20-1'!X:X,$A:$A,'20-1'!$E:$E)</f>
        <v>0</v>
      </c>
      <c r="BE34" s="92">
        <f>SUMIF('20-1'!Y:Y,$A:$A,'20-1'!$E:$E)</f>
        <v>0</v>
      </c>
      <c r="BF34" s="92">
        <f>SUMIF('20-1'!Z:Z,$A:$A,'20-1'!$E:$E)</f>
        <v>0</v>
      </c>
      <c r="BG34" s="92">
        <f>SUMIF('20-1'!AA:AA,$A:$A,'20-1'!$E:$E)</f>
        <v>0</v>
      </c>
      <c r="BH34" s="92">
        <f>SUMIF('20-1'!AB:AB,$A:$A,'20-1'!$E:$E)</f>
        <v>35996.780000000006</v>
      </c>
      <c r="BI34" s="89">
        <f>SUMIF(Об!$A:$A,$A:$A,Об!AB:AB)*BI$308</f>
        <v>746761.19469029352</v>
      </c>
      <c r="BJ34" s="89">
        <f>SUMIF(Об!$A:$A,$A:$A,Об!AC:AC)*BJ$308</f>
        <v>708650.09920536564</v>
      </c>
      <c r="BK34" s="89">
        <f>SUMIF(ПП1!$H:$H,$A:$A,ПП1!$M:$M)*$BK$307/$BK$308*B34</f>
        <v>109898.27141698505</v>
      </c>
      <c r="BL34" s="89">
        <f t="shared" si="1"/>
        <v>167588.25902482896</v>
      </c>
      <c r="BM34" s="84">
        <f>SUMIF(Об!$A:$A,$A:$A,Об!Z:Z)</f>
        <v>0</v>
      </c>
      <c r="BN34" s="89">
        <f t="shared" si="3"/>
        <v>6566.090209850262</v>
      </c>
      <c r="BO34" s="89">
        <f>SUMIF(Об!$A:$A,$A:$A,Об!$AG:$AG)*$BO$308</f>
        <v>0</v>
      </c>
      <c r="BP34" s="89">
        <f>SUMIF(Об!$A:$A,$A:$A,Об!$AE:$AE)*BP$308</f>
        <v>0</v>
      </c>
      <c r="BQ34" s="89">
        <f>SUMIF(Об!$A:$A,$A:$A,Об!AI:AI)*BQ$308</f>
        <v>525131.66944872914</v>
      </c>
      <c r="BR34" s="89">
        <f>SUMIF(Об!$A:$A,$A:$A,Об!AJ:AJ)*BR$308</f>
        <v>196192.51548912865</v>
      </c>
      <c r="BS34" s="89">
        <f>SUMIF(Об!$A:$A,$A:$A,Об!AK:AK)*BS$308</f>
        <v>287199.24431670876</v>
      </c>
      <c r="BT34" s="89">
        <f>SUMIF(Об!$A:$A,$A:$A,Об!AL:AL)*BT$308</f>
        <v>258524.76414580503</v>
      </c>
      <c r="BU34" s="89">
        <f>SUMIF(Об!$A:$A,$A:$A,Об!AM:AM)*BU$308</f>
        <v>162776.02618570186</v>
      </c>
      <c r="BV34" s="89">
        <f>SUMIF(Об!$A:$A,$A:$A,Об!AN:AN)*BV$308</f>
        <v>108078.49380062737</v>
      </c>
    </row>
    <row r="35" spans="1:74" ht="32.25" customHeight="1" x14ac:dyDescent="0.25">
      <c r="A35" s="84" t="s">
        <v>194</v>
      </c>
      <c r="B35" s="84">
        <f>SUMIF(Об!$A:$A,$A:$A,Об!B:B)</f>
        <v>2617.8000000000002</v>
      </c>
      <c r="C35" s="84">
        <f>SUMIF(Об!$A:$A,$A:$A,Об!C:C)</f>
        <v>2617.8000000000002</v>
      </c>
      <c r="D35" s="84">
        <v>12</v>
      </c>
      <c r="E35" s="84">
        <f>SUMIF(Об!$A:$A,$A:$A,Об!F:F)</f>
        <v>25.37</v>
      </c>
      <c r="F35" s="84">
        <f t="shared" si="4"/>
        <v>25.37</v>
      </c>
      <c r="G35" s="89">
        <f>SUMIF(Лист2!$A:$A,$A:$A,Лист2!$B:$B)</f>
        <v>758075.72</v>
      </c>
      <c r="H35" s="89">
        <v>1150862.9400000002</v>
      </c>
      <c r="I35" s="89">
        <v>0</v>
      </c>
      <c r="J35" s="89">
        <v>305069.90000000002</v>
      </c>
      <c r="K35" s="89">
        <v>7087.1399999999985</v>
      </c>
      <c r="L35" s="89">
        <v>0</v>
      </c>
      <c r="M35" s="89">
        <v>200.98000000000002</v>
      </c>
      <c r="N35" s="89">
        <v>0</v>
      </c>
      <c r="O35" s="89">
        <v>243133.64</v>
      </c>
      <c r="P35" s="89">
        <v>318528.40000000002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89">
        <v>204.65000000000003</v>
      </c>
      <c r="AF35" s="89">
        <v>0</v>
      </c>
      <c r="AG35" s="89">
        <v>71685</v>
      </c>
      <c r="AH35" s="90">
        <f t="shared" si="5"/>
        <v>758075.72</v>
      </c>
      <c r="AI35" s="90">
        <v>738808.57000000007</v>
      </c>
      <c r="AJ35" s="90">
        <v>0</v>
      </c>
      <c r="AK35" s="90">
        <v>738808.57000000007</v>
      </c>
      <c r="AL35" s="90">
        <v>165914.09</v>
      </c>
      <c r="AM35" s="90">
        <v>0</v>
      </c>
      <c r="AN35" s="90">
        <v>165914.09</v>
      </c>
      <c r="AP35" s="91">
        <f t="shared" si="0"/>
        <v>0</v>
      </c>
      <c r="AQ35" s="92">
        <f>SUMIF('20-1'!K:K,$A:$A,'20-1'!$E:$E)</f>
        <v>0</v>
      </c>
      <c r="AR35" s="92">
        <f>SUMIF('20-1'!L:L,$A:$A,'20-1'!$E:$E)</f>
        <v>0</v>
      </c>
      <c r="AS35" s="92">
        <f>SUMIF('20-1'!M:M,$A:$A,'20-1'!$E:$E)</f>
        <v>0</v>
      </c>
      <c r="AT35" s="92">
        <f>SUMIF('20-1'!N:N,$A:$A,'20-1'!$E:$E)</f>
        <v>0</v>
      </c>
      <c r="AU35" s="92">
        <f>SUMIF('20-1'!O:O,$A:$A,'20-1'!$E:$E)</f>
        <v>0</v>
      </c>
      <c r="AV35" s="92">
        <f>SUMIF('20-1'!P:P,$A:$A,'20-1'!$E:$E)</f>
        <v>0</v>
      </c>
      <c r="AW35" s="92">
        <f>SUMIF('20-1'!Q:Q,$A:$A,'20-1'!$E:$E)</f>
        <v>0</v>
      </c>
      <c r="AX35" s="92">
        <f>SUMIF('20-1'!R:R,$A:$A,'20-1'!$E:$E)</f>
        <v>0</v>
      </c>
      <c r="AY35" s="92">
        <f>SUMIF('20-1'!S:S,$A:$A,'20-1'!$E:$E)</f>
        <v>0</v>
      </c>
      <c r="AZ35" s="92">
        <f>SUMIF('20-1'!T:T,$A:$A,'20-1'!$E:$E)</f>
        <v>0</v>
      </c>
      <c r="BA35" s="92">
        <f>SUMIF('20-1'!U:U,$A:$A,'20-1'!$E:$E)</f>
        <v>0</v>
      </c>
      <c r="BB35" s="92">
        <f>SUMIF('20-1'!V:V,$A:$A,'20-1'!$E:$E)</f>
        <v>0</v>
      </c>
      <c r="BC35" s="92">
        <f>SUMIF('20-1'!W:W,$A:$A,'20-1'!$E:$E)</f>
        <v>0</v>
      </c>
      <c r="BD35" s="92">
        <f>SUMIF('20-1'!X:X,$A:$A,'20-1'!$E:$E)</f>
        <v>0</v>
      </c>
      <c r="BE35" s="92">
        <f>SUMIF('20-1'!Y:Y,$A:$A,'20-1'!$E:$E)</f>
        <v>0</v>
      </c>
      <c r="BF35" s="92">
        <f>SUMIF('20-1'!Z:Z,$A:$A,'20-1'!$E:$E)</f>
        <v>0</v>
      </c>
      <c r="BG35" s="92">
        <f>SUMIF('20-1'!AA:AA,$A:$A,'20-1'!$E:$E)</f>
        <v>0</v>
      </c>
      <c r="BH35" s="92">
        <f>SUMIF('20-1'!AB:AB,$A:$A,'20-1'!$E:$E)</f>
        <v>10858.05</v>
      </c>
      <c r="BI35" s="89">
        <f>SUMIF(Об!$A:$A,$A:$A,Об!AB:AB)*BI$308</f>
        <v>241870.68723757478</v>
      </c>
      <c r="BJ35" s="89">
        <f>SUMIF(Об!$A:$A,$A:$A,Об!AC:AC)*BJ$308</f>
        <v>229526.77204506221</v>
      </c>
      <c r="BK35" s="84">
        <f>SUMIF(ПП1!$H:$H,$A:$A,ПП1!$M:$M)</f>
        <v>0</v>
      </c>
      <c r="BL35" s="89">
        <f t="shared" si="1"/>
        <v>54280.65581272624</v>
      </c>
      <c r="BM35" s="89">
        <f>$BM$307*B35/$BM$308</f>
        <v>7622.8630090329616</v>
      </c>
      <c r="BN35" s="89">
        <f t="shared" si="3"/>
        <v>2126.7103363332239</v>
      </c>
      <c r="BO35" s="89">
        <f>SUMIF(Об!$A:$A,$A:$A,Об!$AG:$AG)*$BO$308</f>
        <v>0</v>
      </c>
      <c r="BP35" s="89">
        <f>SUMIF(Об!$A:$A,$A:$A,Об!$AE:$AE)*BP$308</f>
        <v>1873.0345742868253</v>
      </c>
      <c r="BQ35" s="89">
        <f>SUMIF(Об!$A:$A,$A:$A,Об!AI:AI)*BQ$308</f>
        <v>170086.44621987344</v>
      </c>
      <c r="BR35" s="89">
        <f>SUMIF(Об!$A:$A,$A:$A,Об!AJ:AJ)*BR$308</f>
        <v>0</v>
      </c>
      <c r="BS35" s="89">
        <f>SUMIF(Об!$A:$A,$A:$A,Об!AK:AK)*BS$308</f>
        <v>93021.81084249288</v>
      </c>
      <c r="BT35" s="89">
        <f>SUMIF(Об!$A:$A,$A:$A,Об!AL:AL)*BT$308</f>
        <v>83734.348833981479</v>
      </c>
      <c r="BU35" s="89">
        <f>SUMIF(Об!$A:$A,$A:$A,Об!AM:AM)*BU$308</f>
        <v>0</v>
      </c>
      <c r="BV35" s="89">
        <f>SUMIF(Об!$A:$A,$A:$A,Об!AN:AN)*BV$308</f>
        <v>35005.862325239395</v>
      </c>
    </row>
    <row r="36" spans="1:74" ht="32.25" customHeight="1" x14ac:dyDescent="0.25">
      <c r="A36" s="84" t="s">
        <v>195</v>
      </c>
      <c r="B36" s="84">
        <f>SUMIF(Об!$A:$A,$A:$A,Об!B:B)</f>
        <v>723.76</v>
      </c>
      <c r="C36" s="84">
        <f>SUMIF(Об!$A:$A,$A:$A,Об!C:C)</f>
        <v>723.75999999999988</v>
      </c>
      <c r="D36" s="84">
        <v>12</v>
      </c>
      <c r="E36" s="84">
        <f>SUMIF(Об!$A:$A,$A:$A,Об!F:F)</f>
        <v>21.23</v>
      </c>
      <c r="F36" s="84">
        <f t="shared" si="4"/>
        <v>21.23</v>
      </c>
      <c r="G36" s="89">
        <f>SUMIF(Лист2!$A:$A,$A:$A,Лист2!$B:$B)</f>
        <v>184385.15999999995</v>
      </c>
      <c r="H36" s="89">
        <v>330005.15999999997</v>
      </c>
      <c r="I36" s="89">
        <v>0</v>
      </c>
      <c r="J36" s="89">
        <v>60692.230000000018</v>
      </c>
      <c r="K36" s="89">
        <v>2543.6999999999998</v>
      </c>
      <c r="L36" s="89">
        <v>0</v>
      </c>
      <c r="M36" s="89">
        <v>17.220000000000002</v>
      </c>
      <c r="N36" s="89">
        <v>0</v>
      </c>
      <c r="O36" s="89">
        <v>0</v>
      </c>
      <c r="P36" s="89">
        <v>63355.289999999986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89">
        <v>0</v>
      </c>
      <c r="AE36" s="89">
        <v>0</v>
      </c>
      <c r="AF36" s="89">
        <v>0</v>
      </c>
      <c r="AG36" s="89">
        <v>0</v>
      </c>
      <c r="AH36" s="90">
        <f t="shared" si="5"/>
        <v>184385.15999999995</v>
      </c>
      <c r="AI36" s="90">
        <v>180816.36999999997</v>
      </c>
      <c r="AJ36" s="90">
        <v>0</v>
      </c>
      <c r="AK36" s="90">
        <v>180816.36999999997</v>
      </c>
      <c r="AL36" s="90">
        <v>33347.519999999997</v>
      </c>
      <c r="AM36" s="90">
        <v>0</v>
      </c>
      <c r="AN36" s="90">
        <v>33347.519999999997</v>
      </c>
      <c r="AP36" s="91">
        <f t="shared" si="0"/>
        <v>0</v>
      </c>
      <c r="AQ36" s="92">
        <f>SUMIF('20-1'!K:K,$A:$A,'20-1'!$E:$E)</f>
        <v>0</v>
      </c>
      <c r="AR36" s="92">
        <f>SUMIF('20-1'!L:L,$A:$A,'20-1'!$E:$E)</f>
        <v>0</v>
      </c>
      <c r="AS36" s="92">
        <f>SUMIF('20-1'!M:M,$A:$A,'20-1'!$E:$E)</f>
        <v>0</v>
      </c>
      <c r="AT36" s="92">
        <f>SUMIF('20-1'!N:N,$A:$A,'20-1'!$E:$E)</f>
        <v>0</v>
      </c>
      <c r="AU36" s="92">
        <f>SUMIF('20-1'!O:O,$A:$A,'20-1'!$E:$E)</f>
        <v>0</v>
      </c>
      <c r="AV36" s="92">
        <f>SUMIF('20-1'!P:P,$A:$A,'20-1'!$E:$E)</f>
        <v>0</v>
      </c>
      <c r="AW36" s="92">
        <f>SUMIF('20-1'!Q:Q,$A:$A,'20-1'!$E:$E)</f>
        <v>0</v>
      </c>
      <c r="AX36" s="92">
        <f>SUMIF('20-1'!R:R,$A:$A,'20-1'!$E:$E)</f>
        <v>0</v>
      </c>
      <c r="AY36" s="92">
        <f>SUMIF('20-1'!S:S,$A:$A,'20-1'!$E:$E)</f>
        <v>0</v>
      </c>
      <c r="AZ36" s="92">
        <f>SUMIF('20-1'!T:T,$A:$A,'20-1'!$E:$E)</f>
        <v>0</v>
      </c>
      <c r="BA36" s="92">
        <f>SUMIF('20-1'!U:U,$A:$A,'20-1'!$E:$E)</f>
        <v>0</v>
      </c>
      <c r="BB36" s="92">
        <f>SUMIF('20-1'!V:V,$A:$A,'20-1'!$E:$E)</f>
        <v>0</v>
      </c>
      <c r="BC36" s="92">
        <f>SUMIF('20-1'!W:W,$A:$A,'20-1'!$E:$E)</f>
        <v>0</v>
      </c>
      <c r="BD36" s="92">
        <f>SUMIF('20-1'!X:X,$A:$A,'20-1'!$E:$E)</f>
        <v>0</v>
      </c>
      <c r="BE36" s="92">
        <f>SUMIF('20-1'!Y:Y,$A:$A,'20-1'!$E:$E)</f>
        <v>0</v>
      </c>
      <c r="BF36" s="92">
        <f>SUMIF('20-1'!Z:Z,$A:$A,'20-1'!$E:$E)</f>
        <v>0</v>
      </c>
      <c r="BG36" s="92">
        <f>SUMIF('20-1'!AA:AA,$A:$A,'20-1'!$E:$E)</f>
        <v>0</v>
      </c>
      <c r="BH36" s="92">
        <f>SUMIF('20-1'!AB:AB,$A:$A,'20-1'!$E:$E)</f>
        <v>7841.46</v>
      </c>
      <c r="BI36" s="89">
        <f>SUMIF(Об!$A:$A,$A:$A,Об!AB:AB)*BI$308</f>
        <v>66871.544271933337</v>
      </c>
      <c r="BJ36" s="89">
        <f>SUMIF(Об!$A:$A,$A:$A,Об!AC:AC)*BJ$308</f>
        <v>63458.742659994721</v>
      </c>
      <c r="BK36" s="84">
        <f>SUMIF(ПП1!$H:$H,$A:$A,ПП1!$M:$M)</f>
        <v>0</v>
      </c>
      <c r="BL36" s="89">
        <f t="shared" si="1"/>
        <v>15007.321969217946</v>
      </c>
      <c r="BM36" s="84">
        <f>SUMIF(Об!$A:$A,$A:$A,Об!Z:Z)</f>
        <v>0</v>
      </c>
      <c r="BN36" s="89">
        <f t="shared" si="3"/>
        <v>587.98528268948508</v>
      </c>
      <c r="BO36" s="89">
        <f>SUMIF(Об!$A:$A,$A:$A,Об!$AG:$AG)*$BO$308</f>
        <v>0</v>
      </c>
      <c r="BP36" s="89">
        <f>SUMIF(Об!$A:$A,$A:$A,Об!$AE:$AE)*BP$308</f>
        <v>517.84991347155346</v>
      </c>
      <c r="BQ36" s="89">
        <f>SUMIF(Об!$A:$A,$A:$A,Об!AI:AI)*BQ$308</f>
        <v>47024.893542705933</v>
      </c>
      <c r="BR36" s="89">
        <f>SUMIF(Об!$A:$A,$A:$A,Об!AJ:AJ)*BR$308</f>
        <v>0</v>
      </c>
      <c r="BS36" s="89">
        <f>SUMIF(Об!$A:$A,$A:$A,Об!AK:AK)*BS$308</f>
        <v>25718.338228803816</v>
      </c>
      <c r="BT36" s="89">
        <f>SUMIF(Об!$A:$A,$A:$A,Об!AL:AL)*BT$308</f>
        <v>23150.573883445039</v>
      </c>
      <c r="BU36" s="89">
        <f>SUMIF(Об!$A:$A,$A:$A,Об!AM:AM)*BU$308</f>
        <v>0</v>
      </c>
      <c r="BV36" s="89">
        <f>SUMIF(Об!$A:$A,$A:$A,Об!AN:AN)*BV$308</f>
        <v>9678.2958654271733</v>
      </c>
    </row>
    <row r="37" spans="1:74" ht="32.25" customHeight="1" x14ac:dyDescent="0.25">
      <c r="A37" s="84" t="s">
        <v>196</v>
      </c>
      <c r="B37" s="84">
        <f>SUMIF(Об!$A:$A,$A:$A,Об!B:B)</f>
        <v>3903.3</v>
      </c>
      <c r="C37" s="84">
        <f>SUMIF(Об!$A:$A,$A:$A,Об!C:C)</f>
        <v>3903.3000000000006</v>
      </c>
      <c r="D37" s="84">
        <v>12</v>
      </c>
      <c r="E37" s="84">
        <f>SUMIF(Об!$A:$A,$A:$A,Об!F:F)</f>
        <v>41.2</v>
      </c>
      <c r="F37" s="84">
        <f t="shared" si="4"/>
        <v>41.2</v>
      </c>
      <c r="G37" s="89">
        <f>SUMIF(Лист2!$A:$A,$A:$A,Лист2!$B:$B)</f>
        <v>1892061.6999999995</v>
      </c>
      <c r="H37" s="89">
        <v>1779745.1399999997</v>
      </c>
      <c r="I37" s="89">
        <v>0</v>
      </c>
      <c r="J37" s="89">
        <v>222196.43</v>
      </c>
      <c r="K37" s="89">
        <v>78567.750000000015</v>
      </c>
      <c r="L37" s="89">
        <v>0</v>
      </c>
      <c r="M37" s="89">
        <v>804.59</v>
      </c>
      <c r="N37" s="89">
        <v>804.59</v>
      </c>
      <c r="O37" s="89">
        <v>0</v>
      </c>
      <c r="P37" s="89">
        <v>382273.18000000005</v>
      </c>
      <c r="Q37" s="89">
        <v>143917.85999999999</v>
      </c>
      <c r="R37" s="89">
        <v>0</v>
      </c>
      <c r="S37" s="89">
        <v>2449.02</v>
      </c>
      <c r="T37" s="89">
        <v>437363.8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  <c r="AC37" s="89">
        <v>0</v>
      </c>
      <c r="AD37" s="89">
        <v>0</v>
      </c>
      <c r="AE37" s="89">
        <v>1717.2400000000002</v>
      </c>
      <c r="AF37" s="89">
        <v>0</v>
      </c>
      <c r="AG37" s="89">
        <v>0</v>
      </c>
      <c r="AH37" s="90">
        <f t="shared" si="5"/>
        <v>1892061.6999999995</v>
      </c>
      <c r="AI37" s="90">
        <v>1925094.8299999998</v>
      </c>
      <c r="AJ37" s="90">
        <v>0</v>
      </c>
      <c r="AK37" s="90">
        <v>1925094.8299999998</v>
      </c>
      <c r="AL37" s="90">
        <v>310886.32</v>
      </c>
      <c r="AM37" s="90">
        <v>0</v>
      </c>
      <c r="AN37" s="90">
        <v>310886.32</v>
      </c>
      <c r="AP37" s="91">
        <f t="shared" si="0"/>
        <v>6073.62</v>
      </c>
      <c r="AQ37" s="92">
        <f>SUMIF('20-1'!K:K,$A:$A,'20-1'!$E:$E)</f>
        <v>0</v>
      </c>
      <c r="AR37" s="92">
        <f>SUMIF('20-1'!L:L,$A:$A,'20-1'!$E:$E)</f>
        <v>0</v>
      </c>
      <c r="AS37" s="92">
        <f>SUMIF('20-1'!M:M,$A:$A,'20-1'!$E:$E)</f>
        <v>0</v>
      </c>
      <c r="AT37" s="92">
        <f>SUMIF('20-1'!N:N,$A:$A,'20-1'!$E:$E)</f>
        <v>0</v>
      </c>
      <c r="AU37" s="92">
        <f>SUMIF('20-1'!O:O,$A:$A,'20-1'!$E:$E)</f>
        <v>0</v>
      </c>
      <c r="AV37" s="92">
        <f>SUMIF('20-1'!P:P,$A:$A,'20-1'!$E:$E)</f>
        <v>6073.62</v>
      </c>
      <c r="AW37" s="92">
        <f>SUMIF('20-1'!Q:Q,$A:$A,'20-1'!$E:$E)</f>
        <v>0</v>
      </c>
      <c r="AX37" s="92">
        <f>SUMIF('20-1'!R:R,$A:$A,'20-1'!$E:$E)</f>
        <v>0</v>
      </c>
      <c r="AY37" s="92">
        <f>SUMIF('20-1'!S:S,$A:$A,'20-1'!$E:$E)</f>
        <v>0</v>
      </c>
      <c r="AZ37" s="92">
        <f>SUMIF('20-1'!T:T,$A:$A,'20-1'!$E:$E)</f>
        <v>0</v>
      </c>
      <c r="BA37" s="92">
        <f>SUMIF('20-1'!U:U,$A:$A,'20-1'!$E:$E)</f>
        <v>0</v>
      </c>
      <c r="BB37" s="92">
        <f>SUMIF('20-1'!V:V,$A:$A,'20-1'!$E:$E)</f>
        <v>0</v>
      </c>
      <c r="BC37" s="92">
        <f>SUMIF('20-1'!W:W,$A:$A,'20-1'!$E:$E)</f>
        <v>0</v>
      </c>
      <c r="BD37" s="92">
        <f>SUMIF('20-1'!X:X,$A:$A,'20-1'!$E:$E)</f>
        <v>0</v>
      </c>
      <c r="BE37" s="92">
        <f>SUMIF('20-1'!Y:Y,$A:$A,'20-1'!$E:$E)</f>
        <v>0</v>
      </c>
      <c r="BF37" s="92">
        <f>SUMIF('20-1'!Z:Z,$A:$A,'20-1'!$E:$E)</f>
        <v>0</v>
      </c>
      <c r="BG37" s="92">
        <f>SUMIF('20-1'!AA:AA,$A:$A,'20-1'!$E:$E)</f>
        <v>0</v>
      </c>
      <c r="BH37" s="92">
        <f>SUMIF('20-1'!AB:AB,$A:$A,'20-1'!$E:$E)</f>
        <v>14520.07</v>
      </c>
      <c r="BI37" s="89">
        <f>SUMIF(Об!$A:$A,$A:$A,Об!AB:AB)*BI$308</f>
        <v>360643.99629246915</v>
      </c>
      <c r="BJ37" s="89">
        <f>SUMIF(Об!$A:$A,$A:$A,Об!AC:AC)*BJ$308</f>
        <v>342238.46333695907</v>
      </c>
      <c r="BK37" s="89">
        <f>SUMIF(ПП1!$H:$H,$A:$A,ПП1!$M:$M)*$BK$307/$BK$308*B37</f>
        <v>53074.734026442697</v>
      </c>
      <c r="BL37" s="89">
        <f t="shared" si="1"/>
        <v>80935.779598828914</v>
      </c>
      <c r="BM37" s="84">
        <f>SUMIF(Об!$A:$A,$A:$A,Об!Z:Z)</f>
        <v>0</v>
      </c>
      <c r="BN37" s="89">
        <f t="shared" si="3"/>
        <v>3171.0552585413225</v>
      </c>
      <c r="BO37" s="89">
        <f>SUMIF(Об!$A:$A,$A:$A,Об!$AG:$AG)*$BO$308</f>
        <v>0</v>
      </c>
      <c r="BP37" s="89">
        <f>SUMIF(Об!$A:$A,$A:$A,Об!$AE:$AE)*BP$308</f>
        <v>0</v>
      </c>
      <c r="BQ37" s="89">
        <f>SUMIF(Об!$A:$A,$A:$A,Об!AI:AI)*BQ$308</f>
        <v>253609.29999619231</v>
      </c>
      <c r="BR37" s="89">
        <f>SUMIF(Об!$A:$A,$A:$A,Об!AJ:AJ)*BR$308</f>
        <v>94750.039680377595</v>
      </c>
      <c r="BS37" s="89">
        <f>SUMIF(Об!$A:$A,$A:$A,Об!AK:AK)*BS$308</f>
        <v>138701.21256837901</v>
      </c>
      <c r="BT37" s="89">
        <f>SUMIF(Об!$A:$A,$A:$A,Об!AL:AL)*BT$308</f>
        <v>124853.03835422109</v>
      </c>
      <c r="BU37" s="89">
        <f>SUMIF(Об!$A:$A,$A:$A,Об!AM:AM)*BU$308</f>
        <v>78611.739605143361</v>
      </c>
      <c r="BV37" s="89">
        <f>SUMIF(Об!$A:$A,$A:$A,Об!AN:AN)*BV$308</f>
        <v>52195.882960542047</v>
      </c>
    </row>
    <row r="38" spans="1:74" ht="32.25" customHeight="1" x14ac:dyDescent="0.25">
      <c r="A38" s="84" t="s">
        <v>198</v>
      </c>
      <c r="B38" s="84">
        <f>SUMIF(Об!$A:$A,$A:$A,Об!B:B)</f>
        <v>330.3</v>
      </c>
      <c r="C38" s="84">
        <f>SUMIF(Об!$A:$A,$A:$A,Об!C:C)</f>
        <v>330.3</v>
      </c>
      <c r="D38" s="84">
        <v>12</v>
      </c>
      <c r="E38" s="84">
        <f>SUMIF(Об!$A:$A,$A:$A,Об!F:F)</f>
        <v>21.02</v>
      </c>
      <c r="F38" s="84">
        <f t="shared" si="4"/>
        <v>21.02</v>
      </c>
      <c r="G38" s="89">
        <f>SUMIF(Лист2!$A:$A,$A:$A,Лист2!$B:$B)</f>
        <v>83314.680000000008</v>
      </c>
      <c r="H38" s="89">
        <v>194124.18</v>
      </c>
      <c r="I38" s="89">
        <v>0</v>
      </c>
      <c r="J38" s="89">
        <v>37691.040000000001</v>
      </c>
      <c r="K38" s="89">
        <v>3937.6800000000012</v>
      </c>
      <c r="L38" s="89">
        <v>115898.84999999999</v>
      </c>
      <c r="M38" s="89">
        <v>34.620000000000005</v>
      </c>
      <c r="N38" s="89">
        <v>0</v>
      </c>
      <c r="O38" s="89">
        <v>0</v>
      </c>
      <c r="P38" s="89">
        <v>39353.82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0</v>
      </c>
      <c r="AD38" s="89">
        <v>0</v>
      </c>
      <c r="AE38" s="89">
        <v>0</v>
      </c>
      <c r="AF38" s="89">
        <v>0</v>
      </c>
      <c r="AG38" s="89">
        <v>0</v>
      </c>
      <c r="AH38" s="90">
        <f t="shared" si="5"/>
        <v>83314.680000000008</v>
      </c>
      <c r="AI38" s="90">
        <v>75485.210000000006</v>
      </c>
      <c r="AJ38" s="90">
        <v>0</v>
      </c>
      <c r="AK38" s="90">
        <v>75485.210000000006</v>
      </c>
      <c r="AL38" s="90">
        <v>46151.64</v>
      </c>
      <c r="AM38" s="90">
        <v>0</v>
      </c>
      <c r="AN38" s="90">
        <v>46151.64</v>
      </c>
      <c r="AP38" s="91">
        <f t="shared" si="0"/>
        <v>0</v>
      </c>
      <c r="AQ38" s="92">
        <f>SUMIF('20-1'!K:K,$A:$A,'20-1'!$E:$E)</f>
        <v>0</v>
      </c>
      <c r="AR38" s="92">
        <f>SUMIF('20-1'!L:L,$A:$A,'20-1'!$E:$E)</f>
        <v>0</v>
      </c>
      <c r="AS38" s="92">
        <f>SUMIF('20-1'!M:M,$A:$A,'20-1'!$E:$E)</f>
        <v>0</v>
      </c>
      <c r="AT38" s="92">
        <f>SUMIF('20-1'!N:N,$A:$A,'20-1'!$E:$E)</f>
        <v>0</v>
      </c>
      <c r="AU38" s="92">
        <f>SUMIF('20-1'!O:O,$A:$A,'20-1'!$E:$E)</f>
        <v>0</v>
      </c>
      <c r="AV38" s="92">
        <f>SUMIF('20-1'!P:P,$A:$A,'20-1'!$E:$E)</f>
        <v>0</v>
      </c>
      <c r="AW38" s="92">
        <f>SUMIF('20-1'!Q:Q,$A:$A,'20-1'!$E:$E)</f>
        <v>0</v>
      </c>
      <c r="AX38" s="92">
        <f>SUMIF('20-1'!R:R,$A:$A,'20-1'!$E:$E)</f>
        <v>0</v>
      </c>
      <c r="AY38" s="92">
        <f>SUMIF('20-1'!S:S,$A:$A,'20-1'!$E:$E)</f>
        <v>0</v>
      </c>
      <c r="AZ38" s="92">
        <f>SUMIF('20-1'!T:T,$A:$A,'20-1'!$E:$E)</f>
        <v>0</v>
      </c>
      <c r="BA38" s="92">
        <f>SUMIF('20-1'!U:U,$A:$A,'20-1'!$E:$E)</f>
        <v>0</v>
      </c>
      <c r="BB38" s="92">
        <f>SUMIF('20-1'!V:V,$A:$A,'20-1'!$E:$E)</f>
        <v>0</v>
      </c>
      <c r="BC38" s="92">
        <f>SUMIF('20-1'!W:W,$A:$A,'20-1'!$E:$E)</f>
        <v>0</v>
      </c>
      <c r="BD38" s="92">
        <f>SUMIF('20-1'!X:X,$A:$A,'20-1'!$E:$E)</f>
        <v>0</v>
      </c>
      <c r="BE38" s="92">
        <f>SUMIF('20-1'!Y:Y,$A:$A,'20-1'!$E:$E)</f>
        <v>0</v>
      </c>
      <c r="BF38" s="92">
        <f>SUMIF('20-1'!Z:Z,$A:$A,'20-1'!$E:$E)</f>
        <v>0</v>
      </c>
      <c r="BG38" s="92">
        <f>SUMIF('20-1'!AA:AA,$A:$A,'20-1'!$E:$E)</f>
        <v>0</v>
      </c>
      <c r="BH38" s="92">
        <f>SUMIF('20-1'!AB:AB,$A:$A,'20-1'!$E:$E)</f>
        <v>1823.6</v>
      </c>
      <c r="BI38" s="89">
        <f>SUMIF(Об!$A:$A,$A:$A,Об!AB:AB)*BI$308</f>
        <v>30517.949421105866</v>
      </c>
      <c r="BJ38" s="89">
        <f>SUMIF(Об!$A:$A,$A:$A,Об!AC:AC)*BJ$308</f>
        <v>28960.460236260998</v>
      </c>
      <c r="BK38" s="84">
        <f>SUMIF(ПП1!$H:$H,$A:$A,ПП1!$M:$M)</f>
        <v>0</v>
      </c>
      <c r="BL38" s="89">
        <f t="shared" si="1"/>
        <v>6848.8427744455175</v>
      </c>
      <c r="BM38" s="84">
        <f>SUMIF(Об!$A:$A,$A:$A,Об!Z:Z)</f>
        <v>0</v>
      </c>
      <c r="BN38" s="89">
        <f t="shared" si="3"/>
        <v>268.33693333748334</v>
      </c>
      <c r="BO38" s="89">
        <f>SUMIF(Об!$A:$A,$A:$A,Об!$AG:$AG)*$BO$308</f>
        <v>0</v>
      </c>
      <c r="BP38" s="89">
        <f>SUMIF(Об!$A:$A,$A:$A,Об!$AE:$AE)*BP$308</f>
        <v>0</v>
      </c>
      <c r="BQ38" s="89">
        <f>SUMIF(Об!$A:$A,$A:$A,Об!AI:AI)*BQ$308</f>
        <v>21460.597901453206</v>
      </c>
      <c r="BR38" s="89">
        <f>SUMIF(Об!$A:$A,$A:$A,Об!AJ:AJ)*BR$308</f>
        <v>0</v>
      </c>
      <c r="BS38" s="89">
        <f>SUMIF(Об!$A:$A,$A:$A,Об!AK:AK)*BS$308</f>
        <v>11736.994469124989</v>
      </c>
      <c r="BT38" s="89">
        <f>SUMIF(Об!$A:$A,$A:$A,Об!AL:AL)*BT$308</f>
        <v>10565.152196448957</v>
      </c>
      <c r="BU38" s="89">
        <f>SUMIF(Об!$A:$A,$A:$A,Об!AM:AM)*BU$308</f>
        <v>0</v>
      </c>
      <c r="BV38" s="89">
        <f>SUMIF(Об!$A:$A,$A:$A,Об!AN:AN)*BV$308</f>
        <v>4416.8524432831273</v>
      </c>
    </row>
    <row r="39" spans="1:74" ht="32.25" customHeight="1" x14ac:dyDescent="0.25">
      <c r="A39" s="84" t="s">
        <v>199</v>
      </c>
      <c r="B39" s="84">
        <f>SUMIF(Об!$A:$A,$A:$A,Об!B:B)</f>
        <v>331.2</v>
      </c>
      <c r="C39" s="84">
        <f>SUMIF(Об!$A:$A,$A:$A,Об!C:C)</f>
        <v>331.2</v>
      </c>
      <c r="D39" s="84">
        <v>12</v>
      </c>
      <c r="E39" s="84">
        <f>SUMIF(Об!$A:$A,$A:$A,Об!F:F)</f>
        <v>21.02</v>
      </c>
      <c r="F39" s="84">
        <f t="shared" si="4"/>
        <v>21.02</v>
      </c>
      <c r="G39" s="89">
        <f>SUMIF(Лист2!$A:$A,$A:$A,Лист2!$B:$B)</f>
        <v>83541.84</v>
      </c>
      <c r="H39" s="89">
        <v>189364.02000000002</v>
      </c>
      <c r="I39" s="89">
        <v>0</v>
      </c>
      <c r="J39" s="89">
        <v>29471.979999999996</v>
      </c>
      <c r="K39" s="89">
        <v>1097.0400000000002</v>
      </c>
      <c r="L39" s="89">
        <v>0</v>
      </c>
      <c r="M39" s="89">
        <v>0</v>
      </c>
      <c r="N39" s="89">
        <v>0</v>
      </c>
      <c r="O39" s="89">
        <v>0</v>
      </c>
      <c r="P39" s="89">
        <v>30773.980000000007</v>
      </c>
      <c r="Q39" s="89">
        <v>0</v>
      </c>
      <c r="R39" s="89">
        <v>0</v>
      </c>
      <c r="S39" s="89">
        <v>0</v>
      </c>
      <c r="T39" s="89">
        <v>0</v>
      </c>
      <c r="U39" s="89">
        <v>0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89">
        <v>0</v>
      </c>
      <c r="AD39" s="89">
        <v>0</v>
      </c>
      <c r="AE39" s="89">
        <v>0</v>
      </c>
      <c r="AF39" s="89">
        <v>0</v>
      </c>
      <c r="AG39" s="89">
        <v>0</v>
      </c>
      <c r="AH39" s="90">
        <f t="shared" si="5"/>
        <v>83541.84</v>
      </c>
      <c r="AI39" s="90">
        <v>83144.56</v>
      </c>
      <c r="AJ39" s="90">
        <v>0</v>
      </c>
      <c r="AK39" s="90">
        <v>83144.56</v>
      </c>
      <c r="AL39" s="90">
        <v>4960.72</v>
      </c>
      <c r="AM39" s="90">
        <v>0</v>
      </c>
      <c r="AN39" s="90">
        <v>4960.72</v>
      </c>
      <c r="AP39" s="91">
        <f t="shared" si="0"/>
        <v>0</v>
      </c>
      <c r="AQ39" s="92">
        <f>SUMIF('20-1'!K:K,$A:$A,'20-1'!$E:$E)</f>
        <v>0</v>
      </c>
      <c r="AR39" s="92">
        <f>SUMIF('20-1'!L:L,$A:$A,'20-1'!$E:$E)</f>
        <v>0</v>
      </c>
      <c r="AS39" s="92">
        <f>SUMIF('20-1'!M:M,$A:$A,'20-1'!$E:$E)</f>
        <v>0</v>
      </c>
      <c r="AT39" s="92">
        <f>SUMIF('20-1'!N:N,$A:$A,'20-1'!$E:$E)</f>
        <v>0</v>
      </c>
      <c r="AU39" s="92">
        <f>SUMIF('20-1'!O:O,$A:$A,'20-1'!$E:$E)</f>
        <v>0</v>
      </c>
      <c r="AV39" s="92">
        <f>SUMIF('20-1'!P:P,$A:$A,'20-1'!$E:$E)</f>
        <v>0</v>
      </c>
      <c r="AW39" s="92">
        <f>SUMIF('20-1'!Q:Q,$A:$A,'20-1'!$E:$E)</f>
        <v>0</v>
      </c>
      <c r="AX39" s="92">
        <f>SUMIF('20-1'!R:R,$A:$A,'20-1'!$E:$E)</f>
        <v>0</v>
      </c>
      <c r="AY39" s="92">
        <f>SUMIF('20-1'!S:S,$A:$A,'20-1'!$E:$E)</f>
        <v>0</v>
      </c>
      <c r="AZ39" s="92">
        <f>SUMIF('20-1'!T:T,$A:$A,'20-1'!$E:$E)</f>
        <v>0</v>
      </c>
      <c r="BA39" s="92">
        <f>SUMIF('20-1'!U:U,$A:$A,'20-1'!$E:$E)</f>
        <v>0</v>
      </c>
      <c r="BB39" s="92">
        <f>SUMIF('20-1'!V:V,$A:$A,'20-1'!$E:$E)</f>
        <v>0</v>
      </c>
      <c r="BC39" s="92">
        <f>SUMIF('20-1'!W:W,$A:$A,'20-1'!$E:$E)</f>
        <v>0</v>
      </c>
      <c r="BD39" s="92">
        <f>SUMIF('20-1'!X:X,$A:$A,'20-1'!$E:$E)</f>
        <v>0</v>
      </c>
      <c r="BE39" s="92">
        <f>SUMIF('20-1'!Y:Y,$A:$A,'20-1'!$E:$E)</f>
        <v>0</v>
      </c>
      <c r="BF39" s="92">
        <f>SUMIF('20-1'!Z:Z,$A:$A,'20-1'!$E:$E)</f>
        <v>0</v>
      </c>
      <c r="BG39" s="92">
        <f>SUMIF('20-1'!AA:AA,$A:$A,'20-1'!$E:$E)</f>
        <v>0</v>
      </c>
      <c r="BH39" s="92">
        <f>SUMIF('20-1'!AB:AB,$A:$A,'20-1'!$E:$E)</f>
        <v>181.35</v>
      </c>
      <c r="BI39" s="89">
        <f>SUMIF(Об!$A:$A,$A:$A,Об!AB:AB)*BI$308</f>
        <v>30601.104596640213</v>
      </c>
      <c r="BJ39" s="89">
        <f>SUMIF(Об!$A:$A,$A:$A,Об!AC:AC)*BJ$308</f>
        <v>29039.371572054624</v>
      </c>
      <c r="BK39" s="84">
        <f>SUMIF(ПП1!$H:$H,$A:$A,ПП1!$M:$M)</f>
        <v>0</v>
      </c>
      <c r="BL39" s="89">
        <f t="shared" si="1"/>
        <v>6867.5044713786119</v>
      </c>
      <c r="BM39" s="84">
        <f>SUMIF(Об!$A:$A,$A:$A,Об!Z:Z)</f>
        <v>0</v>
      </c>
      <c r="BN39" s="89">
        <f t="shared" si="3"/>
        <v>269.06809664358002</v>
      </c>
      <c r="BO39" s="89">
        <f>SUMIF(Об!$A:$A,$A:$A,Об!$AG:$AG)*$BO$308</f>
        <v>0</v>
      </c>
      <c r="BP39" s="89">
        <f>SUMIF(Об!$A:$A,$A:$A,Об!$AE:$AE)*BP$308</f>
        <v>0</v>
      </c>
      <c r="BQ39" s="89">
        <f>SUMIF(Об!$A:$A,$A:$A,Об!AI:AI)*BQ$308</f>
        <v>21519.07364505389</v>
      </c>
      <c r="BR39" s="89">
        <f>SUMIF(Об!$A:$A,$A:$A,Об!AJ:AJ)*BR$308</f>
        <v>0</v>
      </c>
      <c r="BS39" s="89">
        <f>SUMIF(Об!$A:$A,$A:$A,Об!AK:AK)*BS$308</f>
        <v>11768.975380485002</v>
      </c>
      <c r="BT39" s="89">
        <f>SUMIF(Об!$A:$A,$A:$A,Об!AL:AL)*BT$308</f>
        <v>10593.940077093232</v>
      </c>
      <c r="BU39" s="89">
        <f>SUMIF(Об!$A:$A,$A:$A,Об!AM:AM)*BU$308</f>
        <v>0</v>
      </c>
      <c r="BV39" s="89">
        <f>SUMIF(Об!$A:$A,$A:$A,Об!AN:AN)*BV$308</f>
        <v>4428.8874635645534</v>
      </c>
    </row>
    <row r="40" spans="1:74" ht="32.25" customHeight="1" x14ac:dyDescent="0.25">
      <c r="A40" s="84" t="s">
        <v>201</v>
      </c>
      <c r="B40" s="84">
        <f>SUMIF(Об!$A:$A,$A:$A,Об!B:B)</f>
        <v>11673.449999999999</v>
      </c>
      <c r="C40" s="84">
        <f>SUMIF(Об!$A:$A,$A:$A,Об!C:C)</f>
        <v>11673.449999999999</v>
      </c>
      <c r="D40" s="84">
        <v>12</v>
      </c>
      <c r="E40" s="84">
        <f>SUMIF(Об!$A:$A,$A:$A,Об!F:F)</f>
        <v>41.41</v>
      </c>
      <c r="F40" s="84">
        <f t="shared" si="4"/>
        <v>41.41</v>
      </c>
      <c r="G40" s="89">
        <f>SUMIF(Лист2!$A:$A,$A:$A,Лист2!$B:$B)</f>
        <v>5053026.7299999986</v>
      </c>
      <c r="H40" s="89">
        <v>4776598.18</v>
      </c>
      <c r="I40" s="89">
        <v>0</v>
      </c>
      <c r="J40" s="89">
        <v>580779.87000000011</v>
      </c>
      <c r="K40" s="89">
        <v>134110.11000000002</v>
      </c>
      <c r="L40" s="89">
        <v>0</v>
      </c>
      <c r="M40" s="89">
        <v>2088.5300000000002</v>
      </c>
      <c r="N40" s="89">
        <v>2086.4900000000002</v>
      </c>
      <c r="O40" s="89">
        <v>411380.93000000005</v>
      </c>
      <c r="P40" s="89">
        <v>1044228.9799999999</v>
      </c>
      <c r="Q40" s="89">
        <v>424123.63000000006</v>
      </c>
      <c r="R40" s="89">
        <v>0</v>
      </c>
      <c r="S40" s="89">
        <v>6304.63</v>
      </c>
      <c r="T40" s="89">
        <v>1288940.8599999999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  <c r="AC40" s="89">
        <v>0</v>
      </c>
      <c r="AD40" s="89">
        <v>0</v>
      </c>
      <c r="AE40" s="89">
        <v>4339.2599999999993</v>
      </c>
      <c r="AF40" s="89">
        <v>0</v>
      </c>
      <c r="AG40" s="89">
        <v>274549.5</v>
      </c>
      <c r="AH40" s="90">
        <f t="shared" si="5"/>
        <v>5053026.7299999986</v>
      </c>
      <c r="AI40" s="90">
        <v>5172687.1499999994</v>
      </c>
      <c r="AJ40" s="90">
        <v>0</v>
      </c>
      <c r="AK40" s="90">
        <v>5172687.1499999994</v>
      </c>
      <c r="AL40" s="90">
        <v>581214.14</v>
      </c>
      <c r="AM40" s="90">
        <v>0</v>
      </c>
      <c r="AN40" s="90">
        <v>581214.14</v>
      </c>
      <c r="AP40" s="91">
        <f t="shared" si="0"/>
        <v>42912.32</v>
      </c>
      <c r="AQ40" s="92">
        <f>SUMIF('20-1'!K:K,$A:$A,'20-1'!$E:$E)</f>
        <v>0</v>
      </c>
      <c r="AR40" s="92">
        <f>SUMIF('20-1'!L:L,$A:$A,'20-1'!$E:$E)</f>
        <v>0</v>
      </c>
      <c r="AS40" s="92">
        <f>SUMIF('20-1'!M:M,$A:$A,'20-1'!$E:$E)</f>
        <v>28489.279999999999</v>
      </c>
      <c r="AT40" s="92">
        <f>SUMIF('20-1'!N:N,$A:$A,'20-1'!$E:$E)</f>
        <v>0</v>
      </c>
      <c r="AU40" s="92">
        <f>SUMIF('20-1'!O:O,$A:$A,'20-1'!$E:$E)</f>
        <v>0</v>
      </c>
      <c r="AV40" s="92">
        <f>SUMIF('20-1'!P:P,$A:$A,'20-1'!$E:$E)</f>
        <v>14423.04</v>
      </c>
      <c r="AW40" s="92">
        <f>SUMIF('20-1'!Q:Q,$A:$A,'20-1'!$E:$E)</f>
        <v>0</v>
      </c>
      <c r="AX40" s="92">
        <f>SUMIF('20-1'!R:R,$A:$A,'20-1'!$E:$E)</f>
        <v>0</v>
      </c>
      <c r="AY40" s="92">
        <f>SUMIF('20-1'!S:S,$A:$A,'20-1'!$E:$E)</f>
        <v>0</v>
      </c>
      <c r="AZ40" s="92">
        <f>SUMIF('20-1'!T:T,$A:$A,'20-1'!$E:$E)</f>
        <v>0</v>
      </c>
      <c r="BA40" s="92">
        <f>SUMIF('20-1'!U:U,$A:$A,'20-1'!$E:$E)</f>
        <v>0</v>
      </c>
      <c r="BB40" s="92">
        <f>SUMIF('20-1'!V:V,$A:$A,'20-1'!$E:$E)</f>
        <v>0</v>
      </c>
      <c r="BC40" s="92">
        <f>SUMIF('20-1'!W:W,$A:$A,'20-1'!$E:$E)</f>
        <v>0</v>
      </c>
      <c r="BD40" s="92">
        <f>SUMIF('20-1'!X:X,$A:$A,'20-1'!$E:$E)</f>
        <v>0</v>
      </c>
      <c r="BE40" s="92">
        <f>SUMIF('20-1'!Y:Y,$A:$A,'20-1'!$E:$E)</f>
        <v>0</v>
      </c>
      <c r="BF40" s="92">
        <f>SUMIF('20-1'!Z:Z,$A:$A,'20-1'!$E:$E)</f>
        <v>0</v>
      </c>
      <c r="BG40" s="92">
        <f>SUMIF('20-1'!AA:AA,$A:$A,'20-1'!$E:$E)</f>
        <v>0</v>
      </c>
      <c r="BH40" s="92">
        <f>SUMIF('20-1'!AB:AB,$A:$A,'20-1'!$E:$E)</f>
        <v>33310.29</v>
      </c>
      <c r="BI40" s="89">
        <f>SUMIF(Об!$A:$A,$A:$A,Об!AB:AB)*BI$308</f>
        <v>1078564.204268266</v>
      </c>
      <c r="BJ40" s="89">
        <f>SUMIF(Об!$A:$A,$A:$A,Об!AC:AC)*BJ$308</f>
        <v>1023519.480911235</v>
      </c>
      <c r="BK40" s="84">
        <f>SUMIF(ПП1!$H:$H,$A:$A,ПП1!$M:$M)</f>
        <v>0</v>
      </c>
      <c r="BL40" s="89">
        <f t="shared" si="1"/>
        <v>242051.54007069638</v>
      </c>
      <c r="BM40" s="89">
        <f>$BM$307*B40/$BM$308</f>
        <v>33992.325690578276</v>
      </c>
      <c r="BN40" s="89">
        <f t="shared" si="3"/>
        <v>9483.55366172705</v>
      </c>
      <c r="BO40" s="89">
        <f>SUMIF(Об!$A:$A,$A:$A,Об!$AG:$AG)*$BO$308</f>
        <v>0</v>
      </c>
      <c r="BP40" s="89">
        <f>SUMIF(Об!$A:$A,$A:$A,Об!$AE:$AE)*BP$308</f>
        <v>8352.3475633006874</v>
      </c>
      <c r="BQ40" s="89">
        <f>SUMIF(Об!$A:$A,$A:$A,Об!AI:AI)*BQ$308</f>
        <v>758459.63237274869</v>
      </c>
      <c r="BR40" s="89">
        <f>SUMIF(Об!$A:$A,$A:$A,Об!AJ:AJ)*BR$308</f>
        <v>283365.31927008013</v>
      </c>
      <c r="BS40" s="89">
        <f>SUMIF(Об!$A:$A,$A:$A,Об!AK:AK)*BS$308</f>
        <v>414808.41079505632</v>
      </c>
      <c r="BT40" s="89">
        <f>SUMIF(Об!$A:$A,$A:$A,Об!AL:AL)*BT$308</f>
        <v>373393.20589657</v>
      </c>
      <c r="BU40" s="89">
        <f>SUMIF(Об!$A:$A,$A:$A,Об!AM:AM)*BU$308</f>
        <v>235101.12256133542</v>
      </c>
      <c r="BV40" s="89">
        <f>SUMIF(Об!$A:$A,$A:$A,Об!AN:AN)*BV$308</f>
        <v>156100.23056022834</v>
      </c>
    </row>
    <row r="41" spans="1:74" ht="32.25" customHeight="1" x14ac:dyDescent="0.25">
      <c r="A41" s="84" t="s">
        <v>204</v>
      </c>
      <c r="B41" s="84">
        <f>SUMIF(Об!$A:$A,$A:$A,Об!B:B)</f>
        <v>169.6</v>
      </c>
      <c r="C41" s="84">
        <f>SUMIF(Об!$A:$A,$A:$A,Об!C:C)</f>
        <v>169.6</v>
      </c>
      <c r="D41" s="84">
        <v>12</v>
      </c>
      <c r="E41" s="84">
        <f>SUMIF(Об!$A:$A,$A:$A,Об!F:F)</f>
        <v>21.02</v>
      </c>
      <c r="F41" s="84">
        <f t="shared" si="4"/>
        <v>21.02</v>
      </c>
      <c r="G41" s="89">
        <f>SUMIF(Лист2!$A:$A,$A:$A,Лист2!$B:$B)</f>
        <v>42779.879999999983</v>
      </c>
      <c r="H41" s="89">
        <v>99677.639999999956</v>
      </c>
      <c r="I41" s="89">
        <v>0</v>
      </c>
      <c r="J41" s="89">
        <v>8615.0399999999972</v>
      </c>
      <c r="K41" s="89">
        <v>315.36</v>
      </c>
      <c r="L41" s="89">
        <v>0</v>
      </c>
      <c r="M41" s="89">
        <v>0</v>
      </c>
      <c r="N41" s="89">
        <v>0</v>
      </c>
      <c r="O41" s="89">
        <v>0</v>
      </c>
      <c r="P41" s="89">
        <v>8995.1999999999989</v>
      </c>
      <c r="Q41" s="89">
        <v>0</v>
      </c>
      <c r="R41" s="89">
        <v>0</v>
      </c>
      <c r="S41" s="89">
        <v>0</v>
      </c>
      <c r="T41" s="89">
        <v>0</v>
      </c>
      <c r="U41" s="89">
        <v>0</v>
      </c>
      <c r="V41" s="89">
        <v>0</v>
      </c>
      <c r="W41" s="89">
        <v>0</v>
      </c>
      <c r="X41" s="89">
        <v>0</v>
      </c>
      <c r="Y41" s="89">
        <v>0</v>
      </c>
      <c r="Z41" s="89">
        <v>0</v>
      </c>
      <c r="AA41" s="89">
        <v>0</v>
      </c>
      <c r="AB41" s="89">
        <v>0</v>
      </c>
      <c r="AC41" s="89">
        <v>0</v>
      </c>
      <c r="AD41" s="89">
        <v>0</v>
      </c>
      <c r="AE41" s="89">
        <v>0</v>
      </c>
      <c r="AF41" s="89">
        <v>0</v>
      </c>
      <c r="AG41" s="89">
        <v>0</v>
      </c>
      <c r="AH41" s="90">
        <f t="shared" si="5"/>
        <v>42779.879999999983</v>
      </c>
      <c r="AI41" s="90">
        <v>43412.219999999994</v>
      </c>
      <c r="AJ41" s="90">
        <v>0</v>
      </c>
      <c r="AK41" s="90">
        <v>43412.219999999994</v>
      </c>
      <c r="AL41" s="90">
        <v>2610.0300000000002</v>
      </c>
      <c r="AM41" s="90">
        <v>0</v>
      </c>
      <c r="AN41" s="90">
        <v>2610.0300000000002</v>
      </c>
      <c r="AP41" s="91">
        <f t="shared" si="0"/>
        <v>0</v>
      </c>
      <c r="AQ41" s="92">
        <f>SUMIF('20-1'!K:K,$A:$A,'20-1'!$E:$E)</f>
        <v>0</v>
      </c>
      <c r="AR41" s="92">
        <f>SUMIF('20-1'!L:L,$A:$A,'20-1'!$E:$E)</f>
        <v>0</v>
      </c>
      <c r="AS41" s="92">
        <f>SUMIF('20-1'!M:M,$A:$A,'20-1'!$E:$E)</f>
        <v>0</v>
      </c>
      <c r="AT41" s="92">
        <f>SUMIF('20-1'!N:N,$A:$A,'20-1'!$E:$E)</f>
        <v>0</v>
      </c>
      <c r="AU41" s="92">
        <f>SUMIF('20-1'!O:O,$A:$A,'20-1'!$E:$E)</f>
        <v>0</v>
      </c>
      <c r="AV41" s="92">
        <f>SUMIF('20-1'!P:P,$A:$A,'20-1'!$E:$E)</f>
        <v>0</v>
      </c>
      <c r="AW41" s="92">
        <f>SUMIF('20-1'!Q:Q,$A:$A,'20-1'!$E:$E)</f>
        <v>0</v>
      </c>
      <c r="AX41" s="92">
        <f>SUMIF('20-1'!R:R,$A:$A,'20-1'!$E:$E)</f>
        <v>0</v>
      </c>
      <c r="AY41" s="92">
        <f>SUMIF('20-1'!S:S,$A:$A,'20-1'!$E:$E)</f>
        <v>0</v>
      </c>
      <c r="AZ41" s="92">
        <f>SUMIF('20-1'!T:T,$A:$A,'20-1'!$E:$E)</f>
        <v>0</v>
      </c>
      <c r="BA41" s="92">
        <f>SUMIF('20-1'!U:U,$A:$A,'20-1'!$E:$E)</f>
        <v>0</v>
      </c>
      <c r="BB41" s="92">
        <f>SUMIF('20-1'!V:V,$A:$A,'20-1'!$E:$E)</f>
        <v>0</v>
      </c>
      <c r="BC41" s="92">
        <f>SUMIF('20-1'!W:W,$A:$A,'20-1'!$E:$E)</f>
        <v>0</v>
      </c>
      <c r="BD41" s="92">
        <f>SUMIF('20-1'!X:X,$A:$A,'20-1'!$E:$E)</f>
        <v>0</v>
      </c>
      <c r="BE41" s="92">
        <f>SUMIF('20-1'!Y:Y,$A:$A,'20-1'!$E:$E)</f>
        <v>0</v>
      </c>
      <c r="BF41" s="92">
        <f>SUMIF('20-1'!Z:Z,$A:$A,'20-1'!$E:$E)</f>
        <v>0</v>
      </c>
      <c r="BG41" s="92">
        <f>SUMIF('20-1'!AA:AA,$A:$A,'20-1'!$E:$E)</f>
        <v>0</v>
      </c>
      <c r="BH41" s="92">
        <f>SUMIF('20-1'!AB:AB,$A:$A,'20-1'!$E:$E)</f>
        <v>0</v>
      </c>
      <c r="BI41" s="89">
        <f>SUMIF(Об!$A:$A,$A:$A,Об!AB:AB)*BI$308</f>
        <v>15670.130856250544</v>
      </c>
      <c r="BJ41" s="89">
        <f>SUMIF(Об!$A:$A,$A:$A,Об!AC:AC)*BJ$308</f>
        <v>14870.402833998985</v>
      </c>
      <c r="BK41" s="84">
        <f>SUMIF(ПП1!$H:$H,$A:$A,ПП1!$M:$M)</f>
        <v>0</v>
      </c>
      <c r="BL41" s="89">
        <f t="shared" si="1"/>
        <v>3516.6931109475013</v>
      </c>
      <c r="BM41" s="84">
        <f>SUMIF(Об!$A:$A,$A:$A,Об!Z:Z)</f>
        <v>0</v>
      </c>
      <c r="BN41" s="89">
        <f t="shared" si="3"/>
        <v>137.78366301555303</v>
      </c>
      <c r="BO41" s="89">
        <f>SUMIF(Об!$A:$A,$A:$A,Об!$AG:$AG)*$BO$308</f>
        <v>0</v>
      </c>
      <c r="BP41" s="89">
        <f>SUMIF(Об!$A:$A,$A:$A,Об!$AE:$AE)*BP$308</f>
        <v>0</v>
      </c>
      <c r="BQ41" s="89">
        <f>SUMIF(Об!$A:$A,$A:$A,Об!AI:AI)*BQ$308</f>
        <v>11019.429016307789</v>
      </c>
      <c r="BR41" s="89">
        <f>SUMIF(Об!$A:$A,$A:$A,Об!AJ:AJ)*BR$308</f>
        <v>0</v>
      </c>
      <c r="BS41" s="89">
        <f>SUMIF(Об!$A:$A,$A:$A,Об!AK:AK)*BS$308</f>
        <v>6026.6250740647847</v>
      </c>
      <c r="BT41" s="89">
        <f>SUMIF(Об!$A:$A,$A:$A,Об!AL:AL)*BT$308</f>
        <v>5424.9161747433945</v>
      </c>
      <c r="BU41" s="89">
        <f>SUMIF(Об!$A:$A,$A:$A,Об!AM:AM)*BU$308</f>
        <v>0</v>
      </c>
      <c r="BV41" s="89">
        <f>SUMIF(Об!$A:$A,$A:$A,Об!AN:AN)*BV$308</f>
        <v>2267.9327108108341</v>
      </c>
    </row>
    <row r="42" spans="1:74" ht="32.25" customHeight="1" x14ac:dyDescent="0.25">
      <c r="A42" s="84" t="s">
        <v>205</v>
      </c>
      <c r="B42" s="84">
        <f>SUMIF(Об!$A:$A,$A:$A,Об!B:B)</f>
        <v>10736.800000000001</v>
      </c>
      <c r="C42" s="84">
        <f>SUMIF(Об!$A:$A,$A:$A,Об!C:C)</f>
        <v>10736.800000000001</v>
      </c>
      <c r="D42" s="84">
        <v>12</v>
      </c>
      <c r="E42" s="84">
        <f>SUMIF(Об!$A:$A,$A:$A,Об!F:F)</f>
        <v>41.41</v>
      </c>
      <c r="F42" s="84">
        <f t="shared" si="4"/>
        <v>41.41</v>
      </c>
      <c r="G42" s="89">
        <f>SUMIF(Лист2!$A:$A,$A:$A,Лист2!$B:$B)</f>
        <v>5011586.42</v>
      </c>
      <c r="H42" s="89">
        <v>4826983.2699999996</v>
      </c>
      <c r="I42" s="89">
        <v>0</v>
      </c>
      <c r="J42" s="89">
        <v>558472.08000000007</v>
      </c>
      <c r="K42" s="89">
        <v>161630.76</v>
      </c>
      <c r="L42" s="89">
        <v>0</v>
      </c>
      <c r="M42" s="89">
        <v>1694.74</v>
      </c>
      <c r="N42" s="89">
        <v>1705.6600000000003</v>
      </c>
      <c r="O42" s="89">
        <v>346559.07999999996</v>
      </c>
      <c r="P42" s="89">
        <v>959512.16999999993</v>
      </c>
      <c r="Q42" s="89">
        <v>360531.4</v>
      </c>
      <c r="R42" s="89">
        <v>0</v>
      </c>
      <c r="S42" s="89">
        <v>5128.47</v>
      </c>
      <c r="T42" s="89">
        <v>1095671.75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89">
        <v>0</v>
      </c>
      <c r="AC42" s="89">
        <v>0</v>
      </c>
      <c r="AD42" s="89">
        <v>0</v>
      </c>
      <c r="AE42" s="89">
        <v>4143.41</v>
      </c>
      <c r="AF42" s="89">
        <v>0</v>
      </c>
      <c r="AG42" s="89">
        <v>243000.07000000004</v>
      </c>
      <c r="AH42" s="90">
        <f t="shared" si="5"/>
        <v>5011586.42</v>
      </c>
      <c r="AI42" s="90">
        <v>4983118.55</v>
      </c>
      <c r="AJ42" s="90">
        <v>0</v>
      </c>
      <c r="AK42" s="90">
        <v>4983118.55</v>
      </c>
      <c r="AL42" s="90">
        <v>817736.37</v>
      </c>
      <c r="AM42" s="90">
        <v>0</v>
      </c>
      <c r="AN42" s="90">
        <v>817736.37</v>
      </c>
      <c r="AP42" s="91">
        <f t="shared" si="0"/>
        <v>1926779.48</v>
      </c>
      <c r="AQ42" s="92">
        <f>SUMIF('20-1'!K:K,$A:$A,'20-1'!$E:$E)</f>
        <v>1823868.94</v>
      </c>
      <c r="AR42" s="92">
        <f>SUMIF('20-1'!L:L,$A:$A,'20-1'!$E:$E)</f>
        <v>0</v>
      </c>
      <c r="AS42" s="92">
        <f>SUMIF('20-1'!M:M,$A:$A,'20-1'!$E:$E)</f>
        <v>0</v>
      </c>
      <c r="AT42" s="92">
        <f>SUMIF('20-1'!N:N,$A:$A,'20-1'!$E:$E)</f>
        <v>0</v>
      </c>
      <c r="AU42" s="92">
        <f>SUMIF('20-1'!O:O,$A:$A,'20-1'!$E:$E)</f>
        <v>0</v>
      </c>
      <c r="AV42" s="92">
        <f>SUMIF('20-1'!P:P,$A:$A,'20-1'!$E:$E)</f>
        <v>14423.04</v>
      </c>
      <c r="AW42" s="92">
        <f>SUMIF('20-1'!Q:Q,$A:$A,'20-1'!$E:$E)</f>
        <v>0</v>
      </c>
      <c r="AX42" s="92">
        <f>SUMIF('20-1'!R:R,$A:$A,'20-1'!$E:$E)</f>
        <v>0</v>
      </c>
      <c r="AY42" s="92">
        <f>SUMIF('20-1'!S:S,$A:$A,'20-1'!$E:$E)</f>
        <v>0</v>
      </c>
      <c r="AZ42" s="92">
        <f>SUMIF('20-1'!T:T,$A:$A,'20-1'!$E:$E)</f>
        <v>0</v>
      </c>
      <c r="BA42" s="92">
        <f>SUMIF('20-1'!U:U,$A:$A,'20-1'!$E:$E)</f>
        <v>0</v>
      </c>
      <c r="BB42" s="92">
        <f>SUMIF('20-1'!V:V,$A:$A,'20-1'!$E:$E)</f>
        <v>0</v>
      </c>
      <c r="BC42" s="92">
        <f>SUMIF('20-1'!W:W,$A:$A,'20-1'!$E:$E)</f>
        <v>0</v>
      </c>
      <c r="BD42" s="92">
        <f>SUMIF('20-1'!X:X,$A:$A,'20-1'!$E:$E)</f>
        <v>0</v>
      </c>
      <c r="BE42" s="92">
        <f>SUMIF('20-1'!Y:Y,$A:$A,'20-1'!$E:$E)</f>
        <v>88487.5</v>
      </c>
      <c r="BF42" s="92">
        <f>SUMIF('20-1'!Z:Z,$A:$A,'20-1'!$E:$E)</f>
        <v>0</v>
      </c>
      <c r="BG42" s="92">
        <f>SUMIF('20-1'!AA:AA,$A:$A,'20-1'!$E:$E)</f>
        <v>0</v>
      </c>
      <c r="BH42" s="92">
        <f>SUMIF('20-1'!AB:AB,$A:$A,'20-1'!$E:$E)</f>
        <v>35130.11</v>
      </c>
      <c r="BI42" s="89">
        <f>SUMIF(Об!$A:$A,$A:$A,Об!AB:AB)*BI$308</f>
        <v>992022.76519688021</v>
      </c>
      <c r="BJ42" s="89">
        <f>SUMIF(Об!$A:$A,$A:$A,Об!AC:AC)*BJ$308</f>
        <v>941394.70016556804</v>
      </c>
      <c r="BK42" s="84">
        <f>SUMIF(ПП1!$H:$H,$A:$A,ПП1!$M:$M)</f>
        <v>0</v>
      </c>
      <c r="BL42" s="89">
        <f t="shared" si="1"/>
        <v>222629.89736804919</v>
      </c>
      <c r="BM42" s="89">
        <f t="shared" ref="BM42:BM44" si="10">$BM$307*B42/$BM$308</f>
        <v>31264.861928101884</v>
      </c>
      <c r="BN42" s="89">
        <f t="shared" si="3"/>
        <v>8722.615760998764</v>
      </c>
      <c r="BO42" s="89">
        <f>SUMIF(Об!$A:$A,$A:$A,Об!$AG:$AG)*$BO$308</f>
        <v>0</v>
      </c>
      <c r="BP42" s="89">
        <f>SUMIF(Об!$A:$A,$A:$A,Об!$AE:$AE)*BP$308</f>
        <v>7682.1749626414503</v>
      </c>
      <c r="BQ42" s="89">
        <f>SUMIF(Об!$A:$A,$A:$A,Об!AI:AI)*BQ$308</f>
        <v>697602.62654654193</v>
      </c>
      <c r="BR42" s="89">
        <f>SUMIF(Об!$A:$A,$A:$A,Об!AJ:AJ)*BR$308</f>
        <v>260628.7567033736</v>
      </c>
      <c r="BS42" s="89">
        <f>SUMIF(Об!$A:$A,$A:$A,Об!AK:AK)*BS$308</f>
        <v>381525.16565577115</v>
      </c>
      <c r="BT42" s="89">
        <f>SUMIF(Об!$A:$A,$A:$A,Об!AL:AL)*BT$308</f>
        <v>343433.018779392</v>
      </c>
      <c r="BU42" s="89">
        <f>SUMIF(Об!$A:$A,$A:$A,Об!AM:AM)*BU$308</f>
        <v>216237.16490982071</v>
      </c>
      <c r="BV42" s="89">
        <f>SUMIF(Об!$A:$A,$A:$A,Об!AN:AN)*BV$308</f>
        <v>143575.11750845378</v>
      </c>
    </row>
    <row r="43" spans="1:74" ht="32.25" customHeight="1" x14ac:dyDescent="0.25">
      <c r="A43" s="84" t="s">
        <v>206</v>
      </c>
      <c r="B43" s="84">
        <f>SUMIF(Об!$A:$A,$A:$A,Об!B:B)</f>
        <v>4052.1</v>
      </c>
      <c r="C43" s="84">
        <f>SUMIF(Об!$A:$A,$A:$A,Об!C:C)</f>
        <v>4052.1</v>
      </c>
      <c r="D43" s="84">
        <v>12</v>
      </c>
      <c r="E43" s="84">
        <f>SUMIF(Об!$A:$A,$A:$A,Об!F:F)</f>
        <v>41.41</v>
      </c>
      <c r="F43" s="84">
        <f t="shared" si="4"/>
        <v>41.41</v>
      </c>
      <c r="G43" s="89">
        <f>SUMIF(Лист2!$A:$A,$A:$A,Лист2!$B:$B)</f>
        <v>1667664.8300000005</v>
      </c>
      <c r="H43" s="89">
        <v>1544082.18</v>
      </c>
      <c r="I43" s="89">
        <v>0</v>
      </c>
      <c r="J43" s="89">
        <v>174084.63999999998</v>
      </c>
      <c r="K43" s="89">
        <v>66766.619999999981</v>
      </c>
      <c r="L43" s="89">
        <v>0</v>
      </c>
      <c r="M43" s="89">
        <v>667.28000000000009</v>
      </c>
      <c r="N43" s="89">
        <v>667.28000000000009</v>
      </c>
      <c r="O43" s="89">
        <v>120300.81999999999</v>
      </c>
      <c r="P43" s="89">
        <v>303362.2</v>
      </c>
      <c r="Q43" s="89">
        <v>116465.06</v>
      </c>
      <c r="R43" s="89">
        <v>0</v>
      </c>
      <c r="S43" s="89">
        <v>2018.3399999999992</v>
      </c>
      <c r="T43" s="89">
        <v>353569.89000000007</v>
      </c>
      <c r="U43" s="89">
        <v>0</v>
      </c>
      <c r="V43" s="89">
        <v>0</v>
      </c>
      <c r="W43" s="89">
        <v>0</v>
      </c>
      <c r="X43" s="89">
        <v>0</v>
      </c>
      <c r="Y43" s="89">
        <v>0</v>
      </c>
      <c r="Z43" s="89">
        <v>0</v>
      </c>
      <c r="AA43" s="89">
        <v>0</v>
      </c>
      <c r="AB43" s="89">
        <v>0</v>
      </c>
      <c r="AC43" s="89">
        <v>0</v>
      </c>
      <c r="AD43" s="89">
        <v>0</v>
      </c>
      <c r="AE43" s="89">
        <v>1380.69</v>
      </c>
      <c r="AF43" s="89">
        <v>0</v>
      </c>
      <c r="AG43" s="89">
        <v>92340.010000000009</v>
      </c>
      <c r="AH43" s="90">
        <f t="shared" si="5"/>
        <v>1667664.8300000005</v>
      </c>
      <c r="AI43" s="90">
        <v>1650989.73</v>
      </c>
      <c r="AJ43" s="90">
        <v>0</v>
      </c>
      <c r="AK43" s="90">
        <v>1650989.73</v>
      </c>
      <c r="AL43" s="90">
        <v>227128.73</v>
      </c>
      <c r="AM43" s="90">
        <v>0</v>
      </c>
      <c r="AN43" s="90">
        <v>227128.73</v>
      </c>
      <c r="AP43" s="91">
        <f t="shared" si="0"/>
        <v>0</v>
      </c>
      <c r="AQ43" s="92">
        <f>SUMIF('20-1'!K:K,$A:$A,'20-1'!$E:$E)</f>
        <v>0</v>
      </c>
      <c r="AR43" s="92">
        <f>SUMIF('20-1'!L:L,$A:$A,'20-1'!$E:$E)</f>
        <v>0</v>
      </c>
      <c r="AS43" s="92">
        <f>SUMIF('20-1'!M:M,$A:$A,'20-1'!$E:$E)</f>
        <v>0</v>
      </c>
      <c r="AT43" s="92">
        <f>SUMIF('20-1'!N:N,$A:$A,'20-1'!$E:$E)</f>
        <v>0</v>
      </c>
      <c r="AU43" s="92">
        <f>SUMIF('20-1'!O:O,$A:$A,'20-1'!$E:$E)</f>
        <v>0</v>
      </c>
      <c r="AV43" s="92">
        <f>SUMIF('20-1'!P:P,$A:$A,'20-1'!$E:$E)</f>
        <v>0</v>
      </c>
      <c r="AW43" s="92">
        <f>SUMIF('20-1'!Q:Q,$A:$A,'20-1'!$E:$E)</f>
        <v>0</v>
      </c>
      <c r="AX43" s="92">
        <f>SUMIF('20-1'!R:R,$A:$A,'20-1'!$E:$E)</f>
        <v>0</v>
      </c>
      <c r="AY43" s="92">
        <f>SUMIF('20-1'!S:S,$A:$A,'20-1'!$E:$E)</f>
        <v>0</v>
      </c>
      <c r="AZ43" s="92">
        <f>SUMIF('20-1'!T:T,$A:$A,'20-1'!$E:$E)</f>
        <v>0</v>
      </c>
      <c r="BA43" s="92">
        <f>SUMIF('20-1'!U:U,$A:$A,'20-1'!$E:$E)</f>
        <v>0</v>
      </c>
      <c r="BB43" s="92">
        <f>SUMIF('20-1'!V:V,$A:$A,'20-1'!$E:$E)</f>
        <v>0</v>
      </c>
      <c r="BC43" s="92">
        <f>SUMIF('20-1'!W:W,$A:$A,'20-1'!$E:$E)</f>
        <v>0</v>
      </c>
      <c r="BD43" s="92">
        <f>SUMIF('20-1'!X:X,$A:$A,'20-1'!$E:$E)</f>
        <v>0</v>
      </c>
      <c r="BE43" s="92">
        <f>SUMIF('20-1'!Y:Y,$A:$A,'20-1'!$E:$E)</f>
        <v>0</v>
      </c>
      <c r="BF43" s="92">
        <f>SUMIF('20-1'!Z:Z,$A:$A,'20-1'!$E:$E)</f>
        <v>0</v>
      </c>
      <c r="BG43" s="92">
        <f>SUMIF('20-1'!AA:AA,$A:$A,'20-1'!$E:$E)</f>
        <v>0</v>
      </c>
      <c r="BH43" s="92">
        <f>SUMIF('20-1'!AB:AB,$A:$A,'20-1'!$E:$E)</f>
        <v>2484.41</v>
      </c>
      <c r="BI43" s="89">
        <f>SUMIF(Об!$A:$A,$A:$A,Об!AB:AB)*BI$308</f>
        <v>374392.31864748138</v>
      </c>
      <c r="BJ43" s="89">
        <f>SUMIF(Об!$A:$A,$A:$A,Об!AC:AC)*BJ$308</f>
        <v>355285.1375215053</v>
      </c>
      <c r="BK43" s="89">
        <f>SUMIF(ПП1!$H:$H,$A:$A,ПП1!$M:$M)*$BK$307/$BK$308*B43</f>
        <v>55098.027245804427</v>
      </c>
      <c r="BL43" s="89">
        <f t="shared" si="1"/>
        <v>84021.180158433795</v>
      </c>
      <c r="BM43" s="89">
        <f t="shared" si="10"/>
        <v>11799.451141761198</v>
      </c>
      <c r="BN43" s="89">
        <f t="shared" si="3"/>
        <v>3291.9409251493075</v>
      </c>
      <c r="BO43" s="89">
        <f>SUMIF(Об!$A:$A,$A:$A,Об!$AG:$AG)*$BO$308</f>
        <v>0</v>
      </c>
      <c r="BP43" s="89">
        <f>SUMIF(Об!$A:$A,$A:$A,Об!$AE:$AE)*BP$308</f>
        <v>2899.2754979248389</v>
      </c>
      <c r="BQ43" s="89">
        <f>SUMIF(Об!$A:$A,$A:$A,Об!AI:AI)*BQ$308</f>
        <v>263277.28960483964</v>
      </c>
      <c r="BR43" s="89">
        <f>SUMIF(Об!$A:$A,$A:$A,Об!AJ:AJ)*BR$308</f>
        <v>98362.061791012224</v>
      </c>
      <c r="BS43" s="89">
        <f>SUMIF(Об!$A:$A,$A:$A,Об!AK:AK)*BS$308</f>
        <v>143988.72324656785</v>
      </c>
      <c r="BT43" s="89">
        <f>SUMIF(Об!$A:$A,$A:$A,Об!AL:AL)*BT$308</f>
        <v>129612.63462074121</v>
      </c>
      <c r="BU43" s="89">
        <f>SUMIF(Об!$A:$A,$A:$A,Об!AM:AM)*BU$308</f>
        <v>81608.54406630322</v>
      </c>
      <c r="BV43" s="89">
        <f>SUMIF(Об!$A:$A,$A:$A,Об!AN:AN)*BV$308</f>
        <v>54185.672980404372</v>
      </c>
    </row>
    <row r="44" spans="1:74" ht="32.25" customHeight="1" x14ac:dyDescent="0.25">
      <c r="A44" s="84" t="s">
        <v>207</v>
      </c>
      <c r="B44" s="84">
        <f>SUMIF(Об!$A:$A,$A:$A,Об!B:B)</f>
        <v>3563.4</v>
      </c>
      <c r="C44" s="84">
        <f>SUMIF(Об!$A:$A,$A:$A,Об!C:C)</f>
        <v>3563.4</v>
      </c>
      <c r="D44" s="84">
        <v>12</v>
      </c>
      <c r="E44" s="84">
        <f>SUMIF(Об!$A:$A,$A:$A,Об!F:F)</f>
        <v>41.41</v>
      </c>
      <c r="F44" s="84">
        <f t="shared" si="4"/>
        <v>41.41</v>
      </c>
      <c r="G44" s="89">
        <f>SUMIF(Лист2!$A:$A,$A:$A,Лист2!$B:$B)</f>
        <v>1732449.89</v>
      </c>
      <c r="H44" s="89">
        <v>1615817.0599999998</v>
      </c>
      <c r="I44" s="89">
        <v>0</v>
      </c>
      <c r="J44" s="89">
        <v>190314.55000000002</v>
      </c>
      <c r="K44" s="89">
        <v>122399.17999999998</v>
      </c>
      <c r="L44" s="89">
        <v>0</v>
      </c>
      <c r="M44" s="89">
        <v>841.8</v>
      </c>
      <c r="N44" s="89">
        <v>841.8</v>
      </c>
      <c r="O44" s="89">
        <v>108237.44</v>
      </c>
      <c r="P44" s="89">
        <v>340811.14999999997</v>
      </c>
      <c r="Q44" s="89">
        <v>136162.49000000002</v>
      </c>
      <c r="R44" s="89">
        <v>0</v>
      </c>
      <c r="S44" s="89">
        <v>2538.44</v>
      </c>
      <c r="T44" s="89">
        <v>413809.14</v>
      </c>
      <c r="U44" s="89">
        <v>0</v>
      </c>
      <c r="V44" s="89">
        <v>0</v>
      </c>
      <c r="W44" s="89">
        <v>0</v>
      </c>
      <c r="X44" s="89">
        <v>0</v>
      </c>
      <c r="Y44" s="89">
        <v>0</v>
      </c>
      <c r="Z44" s="89">
        <v>0</v>
      </c>
      <c r="AA44" s="89">
        <v>0</v>
      </c>
      <c r="AB44" s="89">
        <v>0</v>
      </c>
      <c r="AC44" s="89">
        <v>0</v>
      </c>
      <c r="AD44" s="89">
        <v>0</v>
      </c>
      <c r="AE44" s="89">
        <v>1727.8400000000004</v>
      </c>
      <c r="AF44" s="89">
        <v>0</v>
      </c>
      <c r="AG44" s="89">
        <v>85050</v>
      </c>
      <c r="AH44" s="90">
        <f t="shared" si="5"/>
        <v>1732449.89</v>
      </c>
      <c r="AI44" s="90">
        <v>1733729.4899999998</v>
      </c>
      <c r="AJ44" s="90">
        <v>0</v>
      </c>
      <c r="AK44" s="90">
        <v>1733729.4899999998</v>
      </c>
      <c r="AL44" s="90">
        <v>299349.98</v>
      </c>
      <c r="AM44" s="90">
        <v>0</v>
      </c>
      <c r="AN44" s="90">
        <v>299349.98</v>
      </c>
      <c r="AP44" s="91">
        <f t="shared" si="0"/>
        <v>40410.799999999996</v>
      </c>
      <c r="AQ44" s="92">
        <f>SUMIF('20-1'!K:K,$A:$A,'20-1'!$E:$E)</f>
        <v>0</v>
      </c>
      <c r="AR44" s="92">
        <f>SUMIF('20-1'!L:L,$A:$A,'20-1'!$E:$E)</f>
        <v>0</v>
      </c>
      <c r="AS44" s="92">
        <f>SUMIF('20-1'!M:M,$A:$A,'20-1'!$E:$E)</f>
        <v>0</v>
      </c>
      <c r="AT44" s="92">
        <f>SUMIF('20-1'!N:N,$A:$A,'20-1'!$E:$E)</f>
        <v>0</v>
      </c>
      <c r="AU44" s="92">
        <f>SUMIF('20-1'!O:O,$A:$A,'20-1'!$E:$E)</f>
        <v>0</v>
      </c>
      <c r="AV44" s="92">
        <f>SUMIF('20-1'!P:P,$A:$A,'20-1'!$E:$E)</f>
        <v>5060.88</v>
      </c>
      <c r="AW44" s="92">
        <f>SUMIF('20-1'!Q:Q,$A:$A,'20-1'!$E:$E)</f>
        <v>0</v>
      </c>
      <c r="AX44" s="92">
        <f>SUMIF('20-1'!R:R,$A:$A,'20-1'!$E:$E)</f>
        <v>0</v>
      </c>
      <c r="AY44" s="92">
        <f>SUMIF('20-1'!S:S,$A:$A,'20-1'!$E:$E)</f>
        <v>0</v>
      </c>
      <c r="AZ44" s="92">
        <f>SUMIF('20-1'!T:T,$A:$A,'20-1'!$E:$E)</f>
        <v>0</v>
      </c>
      <c r="BA44" s="92">
        <f>SUMIF('20-1'!U:U,$A:$A,'20-1'!$E:$E)</f>
        <v>0</v>
      </c>
      <c r="BB44" s="92">
        <f>SUMIF('20-1'!V:V,$A:$A,'20-1'!$E:$E)</f>
        <v>0</v>
      </c>
      <c r="BC44" s="92">
        <f>SUMIF('20-1'!W:W,$A:$A,'20-1'!$E:$E)</f>
        <v>0</v>
      </c>
      <c r="BD44" s="92">
        <f>SUMIF('20-1'!X:X,$A:$A,'20-1'!$E:$E)</f>
        <v>35349.919999999998</v>
      </c>
      <c r="BE44" s="92">
        <f>SUMIF('20-1'!Y:Y,$A:$A,'20-1'!$E:$E)</f>
        <v>0</v>
      </c>
      <c r="BF44" s="92">
        <f>SUMIF('20-1'!Z:Z,$A:$A,'20-1'!$E:$E)</f>
        <v>0</v>
      </c>
      <c r="BG44" s="92">
        <f>SUMIF('20-1'!AA:AA,$A:$A,'20-1'!$E:$E)</f>
        <v>0</v>
      </c>
      <c r="BH44" s="92">
        <f>SUMIF('20-1'!AB:AB,$A:$A,'20-1'!$E:$E)</f>
        <v>21403.050000000003</v>
      </c>
      <c r="BI44" s="89">
        <f>SUMIF(Об!$A:$A,$A:$A,Об!AB:AB)*BI$308</f>
        <v>329239.0583323302</v>
      </c>
      <c r="BJ44" s="89">
        <f>SUMIF(Об!$A:$A,$A:$A,Об!AC:AC)*BJ$308</f>
        <v>312436.28218556603</v>
      </c>
      <c r="BK44" s="84">
        <f>SUMIF(ПП1!$H:$H,$A:$A,ПП1!$M:$M)</f>
        <v>0</v>
      </c>
      <c r="BL44" s="89">
        <f t="shared" si="1"/>
        <v>73887.878723763715</v>
      </c>
      <c r="BM44" s="89">
        <f t="shared" si="10"/>
        <v>10376.388588275673</v>
      </c>
      <c r="BN44" s="89">
        <f t="shared" si="3"/>
        <v>2894.9192499388073</v>
      </c>
      <c r="BO44" s="89">
        <f>SUMIF(Об!$A:$A,$A:$A,Об!$AG:$AG)*$BO$308</f>
        <v>0</v>
      </c>
      <c r="BP44" s="89">
        <f>SUMIF(Об!$A:$A,$A:$A,Об!$AE:$AE)*BP$308</f>
        <v>2549.6108954135816</v>
      </c>
      <c r="BQ44" s="89">
        <f>SUMIF(Об!$A:$A,$A:$A,Об!AI:AI)*BQ$308</f>
        <v>231524.96082966504</v>
      </c>
      <c r="BR44" s="89">
        <f>SUMIF(Об!$A:$A,$A:$A,Об!AJ:AJ)*BR$308</f>
        <v>86499.190786528707</v>
      </c>
      <c r="BS44" s="89">
        <f>SUMIF(Об!$A:$A,$A:$A,Об!AK:AK)*BS$308</f>
        <v>126623.08837808049</v>
      </c>
      <c r="BT44" s="89">
        <f>SUMIF(Об!$A:$A,$A:$A,Об!AL:AL)*BT$308</f>
        <v>113980.81543089982</v>
      </c>
      <c r="BU44" s="89">
        <f>SUMIF(Об!$A:$A,$A:$A,Об!AM:AM)*BU$308</f>
        <v>71766.21651140516</v>
      </c>
      <c r="BV44" s="89">
        <f>SUMIF(Об!$A:$A,$A:$A,Об!AN:AN)*BV$308</f>
        <v>47650.656967590367</v>
      </c>
    </row>
    <row r="45" spans="1:74" ht="32.25" customHeight="1" x14ac:dyDescent="0.25">
      <c r="A45" s="84" t="s">
        <v>208</v>
      </c>
      <c r="B45" s="84">
        <v>0</v>
      </c>
      <c r="C45" s="84">
        <v>0</v>
      </c>
      <c r="D45" s="84">
        <v>0</v>
      </c>
      <c r="E45" s="84">
        <f>SUMIF(Об!$A:$A,$A:$A,Об!F:F)</f>
        <v>41.2</v>
      </c>
      <c r="F45" s="84">
        <f t="shared" si="4"/>
        <v>41.2</v>
      </c>
      <c r="G45" s="89">
        <f>SUMIF(Лист2!$A:$A,$A:$A,Лист2!$B:$B)</f>
        <v>56.57</v>
      </c>
      <c r="H45" s="89">
        <v>0</v>
      </c>
      <c r="I45" s="89">
        <v>0</v>
      </c>
      <c r="J45" s="89">
        <v>-3825.06</v>
      </c>
      <c r="K45" s="89">
        <v>-0.01</v>
      </c>
      <c r="L45" s="89">
        <v>0</v>
      </c>
      <c r="M45" s="89">
        <v>-0.01</v>
      </c>
      <c r="N45" s="89">
        <v>-0.01</v>
      </c>
      <c r="O45" s="89">
        <v>0</v>
      </c>
      <c r="P45" s="89">
        <v>-6478.8700000000008</v>
      </c>
      <c r="Q45" s="89">
        <v>-2401.9399999999996</v>
      </c>
      <c r="R45" s="89">
        <v>0</v>
      </c>
      <c r="S45" s="89">
        <v>0.01</v>
      </c>
      <c r="T45" s="89">
        <v>-7259.47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  <c r="AC45" s="89">
        <v>0</v>
      </c>
      <c r="AD45" s="89">
        <v>0</v>
      </c>
      <c r="AE45" s="89">
        <v>0.01</v>
      </c>
      <c r="AF45" s="89">
        <v>0</v>
      </c>
      <c r="AG45" s="89">
        <v>0</v>
      </c>
      <c r="AH45" s="90">
        <f t="shared" si="5"/>
        <v>56.57</v>
      </c>
      <c r="AI45" s="90">
        <v>444788.61999999994</v>
      </c>
      <c r="AJ45" s="90">
        <v>0</v>
      </c>
      <c r="AK45" s="90">
        <v>444788.61999999994</v>
      </c>
      <c r="AL45" s="90">
        <v>911635.54</v>
      </c>
      <c r="AM45" s="90">
        <v>0</v>
      </c>
      <c r="AN45" s="90">
        <v>911635.54</v>
      </c>
      <c r="AP45" s="91">
        <f t="shared" si="0"/>
        <v>0</v>
      </c>
      <c r="AQ45" s="92">
        <f>SUMIF('20-1'!K:K,$A:$A,'20-1'!$E:$E)</f>
        <v>0</v>
      </c>
      <c r="AR45" s="92">
        <f>SUMIF('20-1'!L:L,$A:$A,'20-1'!$E:$E)</f>
        <v>0</v>
      </c>
      <c r="AS45" s="92">
        <f>SUMIF('20-1'!M:M,$A:$A,'20-1'!$E:$E)</f>
        <v>0</v>
      </c>
      <c r="AT45" s="92">
        <f>SUMIF('20-1'!N:N,$A:$A,'20-1'!$E:$E)</f>
        <v>0</v>
      </c>
      <c r="AU45" s="92">
        <f>SUMIF('20-1'!O:O,$A:$A,'20-1'!$E:$E)</f>
        <v>0</v>
      </c>
      <c r="AV45" s="92">
        <f>SUMIF('20-1'!P:P,$A:$A,'20-1'!$E:$E)</f>
        <v>0</v>
      </c>
      <c r="AW45" s="92">
        <f>SUMIF('20-1'!Q:Q,$A:$A,'20-1'!$E:$E)</f>
        <v>0</v>
      </c>
      <c r="AX45" s="92">
        <f>SUMIF('20-1'!R:R,$A:$A,'20-1'!$E:$E)</f>
        <v>0</v>
      </c>
      <c r="AY45" s="92">
        <f>SUMIF('20-1'!S:S,$A:$A,'20-1'!$E:$E)</f>
        <v>0</v>
      </c>
      <c r="AZ45" s="92">
        <f>SUMIF('20-1'!T:T,$A:$A,'20-1'!$E:$E)</f>
        <v>0</v>
      </c>
      <c r="BA45" s="92">
        <f>SUMIF('20-1'!U:U,$A:$A,'20-1'!$E:$E)</f>
        <v>0</v>
      </c>
      <c r="BB45" s="92">
        <f>SUMIF('20-1'!V:V,$A:$A,'20-1'!$E:$E)</f>
        <v>0</v>
      </c>
      <c r="BC45" s="92">
        <f>SUMIF('20-1'!W:W,$A:$A,'20-1'!$E:$E)</f>
        <v>0</v>
      </c>
      <c r="BD45" s="92">
        <f>SUMIF('20-1'!X:X,$A:$A,'20-1'!$E:$E)</f>
        <v>0</v>
      </c>
      <c r="BE45" s="92">
        <f>SUMIF('20-1'!Y:Y,$A:$A,'20-1'!$E:$E)</f>
        <v>0</v>
      </c>
      <c r="BF45" s="92">
        <f>SUMIF('20-1'!Z:Z,$A:$A,'20-1'!$E:$E)</f>
        <v>0</v>
      </c>
      <c r="BG45" s="92">
        <f>SUMIF('20-1'!AA:AA,$A:$A,'20-1'!$E:$E)</f>
        <v>0</v>
      </c>
      <c r="BH45" s="92">
        <f>SUMIF('20-1'!AB:AB,$A:$A,'20-1'!$E:$E)</f>
        <v>0</v>
      </c>
      <c r="BI45" s="89">
        <f>SUMIF(Об!$A:$A,$A:$A,Об!AB:AB)*BI$308</f>
        <v>676752.23644366232</v>
      </c>
      <c r="BJ45" s="89">
        <f>SUMIF(Об!$A:$A,$A:$A,Об!AC:AC)*BJ$308</f>
        <v>642214.06107229809</v>
      </c>
      <c r="BK45" s="84">
        <f>SUMIF(ПП1!$H:$H,$A:$A,ПП1!$M:$M)</f>
        <v>0</v>
      </c>
      <c r="BL45" s="89">
        <f t="shared" si="1"/>
        <v>0</v>
      </c>
      <c r="BM45" s="84">
        <f>SUMIF(Об!$A:$A,$A:$A,Об!Z:Z)</f>
        <v>0</v>
      </c>
      <c r="BN45" s="89">
        <f t="shared" si="3"/>
        <v>0</v>
      </c>
      <c r="BO45" s="89">
        <f>SUMIF(Об!$A:$A,$A:$A,Об!$AG:$AG)*$BO$308</f>
        <v>0</v>
      </c>
      <c r="BP45" s="89">
        <f>SUMIF(Об!$A:$A,$A:$A,Об!$AE:$AE)*BP$308</f>
        <v>0</v>
      </c>
      <c r="BQ45" s="89">
        <f>SUMIF(Об!$A:$A,$A:$A,Об!AI:AI)*BQ$308</f>
        <v>475900.50775765203</v>
      </c>
      <c r="BR45" s="89">
        <f>SUMIF(Об!$A:$A,$A:$A,Об!AJ:AJ)*BR$308</f>
        <v>177799.44187624977</v>
      </c>
      <c r="BS45" s="89">
        <f>SUMIF(Об!$A:$A,$A:$A,Об!AK:AK)*BS$308</f>
        <v>260274.27814707364</v>
      </c>
      <c r="BT45" s="89">
        <f>SUMIF(Об!$A:$A,$A:$A,Об!AL:AL)*BT$308</f>
        <v>234288.0341878295</v>
      </c>
      <c r="BU45" s="89">
        <f>SUMIF(Об!$A:$A,$A:$A,Об!AM:AM)*BU$308</f>
        <v>0</v>
      </c>
      <c r="BV45" s="89">
        <f>SUMIF(Об!$A:$A,$A:$A,Об!AN:AN)*BV$308</f>
        <v>97946.121077396936</v>
      </c>
    </row>
    <row r="46" spans="1:74" ht="32.25" customHeight="1" x14ac:dyDescent="0.25">
      <c r="A46" s="84" t="s">
        <v>210</v>
      </c>
      <c r="B46" s="84">
        <f>SUMIF(Об!$A:$A,$A:$A,Об!B:B)</f>
        <v>12594.3</v>
      </c>
      <c r="C46" s="84">
        <f>SUMIF(Об!$A:$A,$A:$A,Об!C:C)</f>
        <v>12594.299999999997</v>
      </c>
      <c r="D46" s="84">
        <v>11</v>
      </c>
      <c r="E46" s="84">
        <f>SUMIF(Об!$A:$A,$A:$A,Об!F:F)</f>
        <v>41.2</v>
      </c>
      <c r="F46" s="84">
        <f t="shared" si="4"/>
        <v>41.2</v>
      </c>
      <c r="G46" s="89">
        <f>SUMIF(Лист2!$A:$A,$A:$A,Лист2!$B:$B)</f>
        <v>5279232.49</v>
      </c>
      <c r="H46" s="89">
        <v>770478.2</v>
      </c>
      <c r="I46" s="89">
        <v>0</v>
      </c>
      <c r="J46" s="89">
        <v>371818.67</v>
      </c>
      <c r="K46" s="89">
        <v>223833.93999999994</v>
      </c>
      <c r="L46" s="89">
        <v>0</v>
      </c>
      <c r="M46" s="89">
        <v>3966.8200000000006</v>
      </c>
      <c r="N46" s="89">
        <v>3954.17</v>
      </c>
      <c r="O46" s="89">
        <v>0</v>
      </c>
      <c r="P46" s="89">
        <v>624166.93999999994</v>
      </c>
      <c r="Q46" s="89">
        <v>226028.94999999995</v>
      </c>
      <c r="R46" s="89">
        <v>0</v>
      </c>
      <c r="S46" s="89">
        <v>12016.519999999999</v>
      </c>
      <c r="T46" s="89">
        <v>687011.44000000006</v>
      </c>
      <c r="U46" s="89">
        <v>0</v>
      </c>
      <c r="V46" s="89">
        <v>0</v>
      </c>
      <c r="W46" s="89">
        <v>0</v>
      </c>
      <c r="X46" s="89">
        <v>0</v>
      </c>
      <c r="Y46" s="89">
        <v>766042.63</v>
      </c>
      <c r="Z46" s="89">
        <v>0</v>
      </c>
      <c r="AA46" s="89">
        <v>104617.48000000001</v>
      </c>
      <c r="AB46" s="89">
        <v>0</v>
      </c>
      <c r="AC46" s="89">
        <v>1719763.25</v>
      </c>
      <c r="AD46" s="89">
        <v>778051.36</v>
      </c>
      <c r="AE46" s="89">
        <v>8282.2800000000007</v>
      </c>
      <c r="AF46" s="89">
        <v>0</v>
      </c>
      <c r="AG46" s="89">
        <v>0</v>
      </c>
      <c r="AH46" s="90">
        <f t="shared" si="5"/>
        <v>5279232.49</v>
      </c>
      <c r="AI46" s="90">
        <v>4201213.1500000004</v>
      </c>
      <c r="AJ46" s="90">
        <v>0</v>
      </c>
      <c r="AK46" s="90">
        <v>4201213.1500000004</v>
      </c>
      <c r="AL46" s="90">
        <v>2815095.99</v>
      </c>
      <c r="AM46" s="90">
        <v>0</v>
      </c>
      <c r="AN46" s="90">
        <v>2815095.99</v>
      </c>
      <c r="AP46" s="91">
        <f t="shared" si="0"/>
        <v>124478.20999999999</v>
      </c>
      <c r="AQ46" s="92">
        <f>SUMIF('20-1'!K:K,$A:$A,'20-1'!$E:$E)</f>
        <v>0</v>
      </c>
      <c r="AR46" s="92">
        <f>SUMIF('20-1'!L:L,$A:$A,'20-1'!$E:$E)</f>
        <v>0</v>
      </c>
      <c r="AS46" s="92">
        <f>SUMIF('20-1'!M:M,$A:$A,'20-1'!$E:$E)</f>
        <v>0</v>
      </c>
      <c r="AT46" s="92">
        <f>SUMIF('20-1'!N:N,$A:$A,'20-1'!$E:$E)</f>
        <v>0</v>
      </c>
      <c r="AU46" s="92">
        <f>SUMIF('20-1'!O:O,$A:$A,'20-1'!$E:$E)</f>
        <v>0</v>
      </c>
      <c r="AV46" s="92">
        <f>SUMIF('20-1'!P:P,$A:$A,'20-1'!$E:$E)</f>
        <v>26576.04</v>
      </c>
      <c r="AW46" s="92">
        <f>SUMIF('20-1'!Q:Q,$A:$A,'20-1'!$E:$E)</f>
        <v>0</v>
      </c>
      <c r="AX46" s="92">
        <f>SUMIF('20-1'!R:R,$A:$A,'20-1'!$E:$E)</f>
        <v>0</v>
      </c>
      <c r="AY46" s="92">
        <f>SUMIF('20-1'!S:S,$A:$A,'20-1'!$E:$E)</f>
        <v>0</v>
      </c>
      <c r="AZ46" s="92">
        <f>SUMIF('20-1'!T:T,$A:$A,'20-1'!$E:$E)</f>
        <v>97902.17</v>
      </c>
      <c r="BA46" s="92">
        <f>SUMIF('20-1'!U:U,$A:$A,'20-1'!$E:$E)</f>
        <v>0</v>
      </c>
      <c r="BB46" s="92">
        <f>SUMIF('20-1'!V:V,$A:$A,'20-1'!$E:$E)</f>
        <v>0</v>
      </c>
      <c r="BC46" s="92">
        <f>SUMIF('20-1'!W:W,$A:$A,'20-1'!$E:$E)</f>
        <v>0</v>
      </c>
      <c r="BD46" s="92">
        <f>SUMIF('20-1'!X:X,$A:$A,'20-1'!$E:$E)</f>
        <v>0</v>
      </c>
      <c r="BE46" s="92">
        <f>SUMIF('20-1'!Y:Y,$A:$A,'20-1'!$E:$E)</f>
        <v>0</v>
      </c>
      <c r="BF46" s="92">
        <f>SUMIF('20-1'!Z:Z,$A:$A,'20-1'!$E:$E)</f>
        <v>0</v>
      </c>
      <c r="BG46" s="92">
        <f>SUMIF('20-1'!AA:AA,$A:$A,'20-1'!$E:$E)</f>
        <v>0</v>
      </c>
      <c r="BH46" s="92">
        <f>SUMIF('20-1'!AB:AB,$A:$A,'20-1'!$E:$E)</f>
        <v>26147.86</v>
      </c>
      <c r="BI46" s="89">
        <f>SUMIF(Об!$A:$A,$A:$A,Об!AB:AB)*BI$308</f>
        <v>1163645.8080358265</v>
      </c>
      <c r="BJ46" s="89">
        <f>SUMIF(Об!$A:$A,$A:$A,Об!AC:AC)*BJ$308</f>
        <v>1104258.9293174141</v>
      </c>
      <c r="BK46" s="89">
        <f>SUMIF(ПП1!$H:$H,$A:$A,ПП1!$M:$M)*$BK$307/$BK$308*B46</f>
        <v>171249.74322988937</v>
      </c>
      <c r="BL46" s="89">
        <f t="shared" si="1"/>
        <v>261145.56631607379</v>
      </c>
      <c r="BM46" s="84">
        <f>SUMIF(Об!$A:$A,$A:$A,Об!Z:Z)</f>
        <v>0</v>
      </c>
      <c r="BN46" s="89">
        <f t="shared" si="3"/>
        <v>10231.655584414973</v>
      </c>
      <c r="BO46" s="89">
        <f>SUMIF(Об!$A:$A,$A:$A,Об!$AG:$AG)*$BO$308</f>
        <v>0</v>
      </c>
      <c r="BP46" s="89">
        <f>SUMIF(Об!$A:$A,$A:$A,Об!$AE:$AE)*BP$308</f>
        <v>0</v>
      </c>
      <c r="BQ46" s="89">
        <f>SUMIF(Об!$A:$A,$A:$A,Об!AI:AI)*BQ$308</f>
        <v>818290.06403352111</v>
      </c>
      <c r="BR46" s="89">
        <f>SUMIF(Об!$A:$A,$A:$A,Об!AJ:AJ)*BR$308</f>
        <v>305718.34723095311</v>
      </c>
      <c r="BS46" s="89">
        <f>SUMIF(Об!$A:$A,$A:$A,Об!AK:AK)*BS$308</f>
        <v>447530.21326824359</v>
      </c>
      <c r="BT46" s="89">
        <f>SUMIF(Об!$A:$A,$A:$A,Об!AL:AL)*BT$308</f>
        <v>402848.00577577081</v>
      </c>
      <c r="BU46" s="89">
        <f>SUMIF(Об!$A:$A,$A:$A,Об!AM:AM)*BU$308</f>
        <v>0</v>
      </c>
      <c r="BV46" s="89">
        <f>SUMIF(Об!$A:$A,$A:$A,Об!AN:AN)*BV$308</f>
        <v>168414.06214484011</v>
      </c>
    </row>
    <row r="47" spans="1:74" ht="32.25" customHeight="1" x14ac:dyDescent="0.25">
      <c r="A47" s="84" t="s">
        <v>211</v>
      </c>
      <c r="B47" s="84">
        <f>SUMIF(Об!$A:$A,$A:$A,Об!B:B)</f>
        <v>21982.1</v>
      </c>
      <c r="C47" s="84">
        <f>SUMIF(Об!$A:$A,$A:$A,Об!C:C)</f>
        <v>21982.099999999995</v>
      </c>
      <c r="D47" s="84">
        <v>12</v>
      </c>
      <c r="E47" s="84">
        <f>SUMIF(Об!$A:$A,$A:$A,Об!F:F)</f>
        <v>41.2</v>
      </c>
      <c r="F47" s="84">
        <f t="shared" si="4"/>
        <v>41.2</v>
      </c>
      <c r="G47" s="89">
        <f>SUMIF(Лист2!$A:$A,$A:$A,Лист2!$B:$B)</f>
        <v>9744609.6600000001</v>
      </c>
      <c r="H47" s="89">
        <v>9002415.8200000003</v>
      </c>
      <c r="I47" s="89">
        <v>0</v>
      </c>
      <c r="J47" s="89">
        <v>896904.94000000018</v>
      </c>
      <c r="K47" s="89">
        <v>428897.86</v>
      </c>
      <c r="L47" s="89">
        <v>0</v>
      </c>
      <c r="M47" s="89">
        <v>5369.85</v>
      </c>
      <c r="N47" s="89">
        <v>5369.85</v>
      </c>
      <c r="O47" s="89">
        <v>0</v>
      </c>
      <c r="P47" s="89">
        <v>1577872.7899999998</v>
      </c>
      <c r="Q47" s="89">
        <v>614423.75</v>
      </c>
      <c r="R47" s="89">
        <v>0</v>
      </c>
      <c r="S47" s="89">
        <v>16258.14</v>
      </c>
      <c r="T47" s="89">
        <v>1867437.0999999999</v>
      </c>
      <c r="U47" s="89">
        <v>0</v>
      </c>
      <c r="V47" s="89">
        <v>0</v>
      </c>
      <c r="W47" s="89">
        <v>0</v>
      </c>
      <c r="X47" s="89">
        <v>0</v>
      </c>
      <c r="Y47" s="89">
        <v>0</v>
      </c>
      <c r="Z47" s="89">
        <v>0</v>
      </c>
      <c r="AA47" s="89">
        <v>0</v>
      </c>
      <c r="AB47" s="89">
        <v>0</v>
      </c>
      <c r="AC47" s="89">
        <v>0</v>
      </c>
      <c r="AD47" s="89">
        <v>0</v>
      </c>
      <c r="AE47" s="89">
        <v>11155.84</v>
      </c>
      <c r="AF47" s="89">
        <v>0</v>
      </c>
      <c r="AG47" s="89">
        <v>0</v>
      </c>
      <c r="AH47" s="90">
        <f t="shared" si="5"/>
        <v>9744609.6600000001</v>
      </c>
      <c r="AI47" s="90">
        <v>9775256.9499999993</v>
      </c>
      <c r="AJ47" s="90">
        <v>0</v>
      </c>
      <c r="AK47" s="90">
        <v>9775256.9499999993</v>
      </c>
      <c r="AL47" s="90">
        <v>1285251.27</v>
      </c>
      <c r="AM47" s="90">
        <v>0</v>
      </c>
      <c r="AN47" s="90">
        <v>1285251.27</v>
      </c>
      <c r="AP47" s="91">
        <f t="shared" si="0"/>
        <v>77100.510000000009</v>
      </c>
      <c r="AQ47" s="92">
        <f>SUMIF('20-1'!K:K,$A:$A,'20-1'!$E:$E)</f>
        <v>0</v>
      </c>
      <c r="AR47" s="92">
        <f>SUMIF('20-1'!L:L,$A:$A,'20-1'!$E:$E)</f>
        <v>0</v>
      </c>
      <c r="AS47" s="92">
        <f>SUMIF('20-1'!M:M,$A:$A,'20-1'!$E:$E)</f>
        <v>31802.97</v>
      </c>
      <c r="AT47" s="92">
        <f>SUMIF('20-1'!N:N,$A:$A,'20-1'!$E:$E)</f>
        <v>0</v>
      </c>
      <c r="AU47" s="92">
        <f>SUMIF('20-1'!O:O,$A:$A,'20-1'!$E:$E)</f>
        <v>0</v>
      </c>
      <c r="AV47" s="92">
        <f>SUMIF('20-1'!P:P,$A:$A,'20-1'!$E:$E)</f>
        <v>45297.54</v>
      </c>
      <c r="AW47" s="92">
        <f>SUMIF('20-1'!Q:Q,$A:$A,'20-1'!$E:$E)</f>
        <v>0</v>
      </c>
      <c r="AX47" s="92">
        <f>SUMIF('20-1'!R:R,$A:$A,'20-1'!$E:$E)</f>
        <v>0</v>
      </c>
      <c r="AY47" s="92">
        <f>SUMIF('20-1'!S:S,$A:$A,'20-1'!$E:$E)</f>
        <v>0</v>
      </c>
      <c r="AZ47" s="92">
        <f>SUMIF('20-1'!T:T,$A:$A,'20-1'!$E:$E)</f>
        <v>0</v>
      </c>
      <c r="BA47" s="92">
        <f>SUMIF('20-1'!U:U,$A:$A,'20-1'!$E:$E)</f>
        <v>0</v>
      </c>
      <c r="BB47" s="92">
        <f>SUMIF('20-1'!V:V,$A:$A,'20-1'!$E:$E)</f>
        <v>0</v>
      </c>
      <c r="BC47" s="92">
        <f>SUMIF('20-1'!W:W,$A:$A,'20-1'!$E:$E)</f>
        <v>0</v>
      </c>
      <c r="BD47" s="92">
        <f>SUMIF('20-1'!X:X,$A:$A,'20-1'!$E:$E)</f>
        <v>0</v>
      </c>
      <c r="BE47" s="92">
        <f>SUMIF('20-1'!Y:Y,$A:$A,'20-1'!$E:$E)</f>
        <v>0</v>
      </c>
      <c r="BF47" s="92">
        <f>SUMIF('20-1'!Z:Z,$A:$A,'20-1'!$E:$E)</f>
        <v>0</v>
      </c>
      <c r="BG47" s="92">
        <f>SUMIF('20-1'!AA:AA,$A:$A,'20-1'!$E:$E)</f>
        <v>0</v>
      </c>
      <c r="BH47" s="92">
        <f>SUMIF('20-1'!AB:AB,$A:$A,'20-1'!$E:$E)</f>
        <v>212655.91</v>
      </c>
      <c r="BI47" s="89">
        <f>SUMIF(Об!$A:$A,$A:$A,Об!AB:AB)*BI$308</f>
        <v>2031028.2045706664</v>
      </c>
      <c r="BJ47" s="89">
        <f>SUMIF(Об!$A:$A,$A:$A,Об!AC:AC)*BJ$308</f>
        <v>1927374.3050545347</v>
      </c>
      <c r="BK47" s="89">
        <f>SUMIF(ПП1!$H:$H,$A:$A,ПП1!$M:$M)*$BK$307/$BK$308*B47</f>
        <v>298899.42121862673</v>
      </c>
      <c r="BL47" s="89">
        <f t="shared" si="1"/>
        <v>455803.65350329643</v>
      </c>
      <c r="BM47" s="89">
        <f t="shared" ref="BM47:BM50" si="11">$BM$307*B47/$BM$308</f>
        <v>64010.442719406929</v>
      </c>
      <c r="BN47" s="89">
        <f t="shared" si="3"/>
        <v>17858.33878994215</v>
      </c>
      <c r="BO47" s="89">
        <f>SUMIF(Об!$A:$A,$A:$A,Об!$AG:$AG)*$BO$308</f>
        <v>0</v>
      </c>
      <c r="BP47" s="89">
        <f>SUMIF(Об!$A:$A,$A:$A,Об!$AE:$AE)*BP$308</f>
        <v>0</v>
      </c>
      <c r="BQ47" s="89">
        <f>SUMIF(Об!$A:$A,$A:$A,Об!AI:AI)*BQ$308</f>
        <v>1428244.0482274732</v>
      </c>
      <c r="BR47" s="89">
        <f>SUMIF(Об!$A:$A,$A:$A,Об!AJ:AJ)*BR$308</f>
        <v>533601.01638562954</v>
      </c>
      <c r="BS47" s="89">
        <f>SUMIF(Об!$A:$A,$A:$A,Об!AK:AK)*BS$308</f>
        <v>781119.54622994969</v>
      </c>
      <c r="BT47" s="89">
        <f>SUMIF(Об!$A:$A,$A:$A,Об!AL:AL)*BT$308</f>
        <v>703131.19012279913</v>
      </c>
      <c r="BU47" s="89">
        <f>SUMIF(Об!$A:$A,$A:$A,Об!AM:AM)*BU$308</f>
        <v>442715.42571009684</v>
      </c>
      <c r="BV47" s="89">
        <f>SUMIF(Об!$A:$A,$A:$A,Об!AN:AN)*BV$308</f>
        <v>293950.02147591289</v>
      </c>
    </row>
    <row r="48" spans="1:74" ht="32.25" customHeight="1" x14ac:dyDescent="0.25">
      <c r="A48" s="84" t="s">
        <v>212</v>
      </c>
      <c r="B48" s="84">
        <f>SUMIF(Об!$A:$A,$A:$A,Об!B:B)</f>
        <v>644.9</v>
      </c>
      <c r="C48" s="84">
        <f>SUMIF(Об!$A:$A,$A:$A,Об!C:C)</f>
        <v>644.9</v>
      </c>
      <c r="D48" s="84">
        <v>12</v>
      </c>
      <c r="E48" s="84">
        <f>SUMIF(Об!$A:$A,$A:$A,Об!F:F)</f>
        <v>30.14</v>
      </c>
      <c r="F48" s="84">
        <f t="shared" si="4"/>
        <v>30.14</v>
      </c>
      <c r="G48" s="89">
        <f>SUMIF(Лист2!$A:$A,$A:$A,Лист2!$B:$B)</f>
        <v>233247.59999999995</v>
      </c>
      <c r="H48" s="89">
        <v>289260.18</v>
      </c>
      <c r="I48" s="89">
        <v>0</v>
      </c>
      <c r="J48" s="89">
        <v>47232.37</v>
      </c>
      <c r="K48" s="89">
        <v>2351.7600000000002</v>
      </c>
      <c r="L48" s="89">
        <v>0</v>
      </c>
      <c r="M48" s="89">
        <v>93.8</v>
      </c>
      <c r="N48" s="89">
        <v>93.8</v>
      </c>
      <c r="O48" s="89">
        <v>27614.25</v>
      </c>
      <c r="P48" s="89">
        <v>88281.87999999999</v>
      </c>
      <c r="Q48" s="89">
        <v>37317.310000000005</v>
      </c>
      <c r="R48" s="89">
        <v>0</v>
      </c>
      <c r="S48" s="89">
        <v>254.93999999999994</v>
      </c>
      <c r="T48" s="89">
        <v>113405.78000000001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89">
        <v>0</v>
      </c>
      <c r="AE48" s="89">
        <v>175.01999999999995</v>
      </c>
      <c r="AF48" s="89">
        <v>0</v>
      </c>
      <c r="AG48" s="89">
        <v>21870</v>
      </c>
      <c r="AH48" s="90">
        <f t="shared" si="5"/>
        <v>233247.59999999995</v>
      </c>
      <c r="AI48" s="90">
        <v>231822.90000000002</v>
      </c>
      <c r="AJ48" s="90">
        <v>0</v>
      </c>
      <c r="AK48" s="90">
        <v>231822.90000000002</v>
      </c>
      <c r="AL48" s="90">
        <v>31299.5</v>
      </c>
      <c r="AM48" s="90">
        <v>0</v>
      </c>
      <c r="AN48" s="90">
        <v>31299.5</v>
      </c>
      <c r="AP48" s="91">
        <f t="shared" si="0"/>
        <v>0</v>
      </c>
      <c r="AQ48" s="92">
        <f>SUMIF('20-1'!K:K,$A:$A,'20-1'!$E:$E)</f>
        <v>0</v>
      </c>
      <c r="AR48" s="92">
        <f>SUMIF('20-1'!L:L,$A:$A,'20-1'!$E:$E)</f>
        <v>0</v>
      </c>
      <c r="AS48" s="92">
        <f>SUMIF('20-1'!M:M,$A:$A,'20-1'!$E:$E)</f>
        <v>0</v>
      </c>
      <c r="AT48" s="92">
        <f>SUMIF('20-1'!N:N,$A:$A,'20-1'!$E:$E)</f>
        <v>0</v>
      </c>
      <c r="AU48" s="92">
        <f>SUMIF('20-1'!O:O,$A:$A,'20-1'!$E:$E)</f>
        <v>0</v>
      </c>
      <c r="AV48" s="92">
        <f>SUMIF('20-1'!P:P,$A:$A,'20-1'!$E:$E)</f>
        <v>0</v>
      </c>
      <c r="AW48" s="92">
        <f>SUMIF('20-1'!Q:Q,$A:$A,'20-1'!$E:$E)</f>
        <v>0</v>
      </c>
      <c r="AX48" s="92">
        <f>SUMIF('20-1'!R:R,$A:$A,'20-1'!$E:$E)</f>
        <v>0</v>
      </c>
      <c r="AY48" s="92">
        <f>SUMIF('20-1'!S:S,$A:$A,'20-1'!$E:$E)</f>
        <v>0</v>
      </c>
      <c r="AZ48" s="92">
        <f>SUMIF('20-1'!T:T,$A:$A,'20-1'!$E:$E)</f>
        <v>0</v>
      </c>
      <c r="BA48" s="92">
        <f>SUMIF('20-1'!U:U,$A:$A,'20-1'!$E:$E)</f>
        <v>0</v>
      </c>
      <c r="BB48" s="92">
        <f>SUMIF('20-1'!V:V,$A:$A,'20-1'!$E:$E)</f>
        <v>0</v>
      </c>
      <c r="BC48" s="92">
        <f>SUMIF('20-1'!W:W,$A:$A,'20-1'!$E:$E)</f>
        <v>0</v>
      </c>
      <c r="BD48" s="92">
        <f>SUMIF('20-1'!X:X,$A:$A,'20-1'!$E:$E)</f>
        <v>0</v>
      </c>
      <c r="BE48" s="92">
        <f>SUMIF('20-1'!Y:Y,$A:$A,'20-1'!$E:$E)</f>
        <v>0</v>
      </c>
      <c r="BF48" s="92">
        <f>SUMIF('20-1'!Z:Z,$A:$A,'20-1'!$E:$E)</f>
        <v>0</v>
      </c>
      <c r="BG48" s="92">
        <f>SUMIF('20-1'!AA:AA,$A:$A,'20-1'!$E:$E)</f>
        <v>0</v>
      </c>
      <c r="BH48" s="92">
        <f>SUMIF('20-1'!AB:AB,$A:$A,'20-1'!$E:$E)</f>
        <v>43250.05</v>
      </c>
      <c r="BI48" s="89">
        <f>SUMIF(Об!$A:$A,$A:$A,Об!AB:AB)*BI$308</f>
        <v>59585.30300233476</v>
      </c>
      <c r="BJ48" s="89">
        <f>SUMIF(Об!$A:$A,$A:$A,Об!AC:AC)*BJ$308</f>
        <v>56544.356059233178</v>
      </c>
      <c r="BK48" s="84">
        <f>SUMIF(ПП1!$H:$H,$A:$A,ПП1!$M:$M)</f>
        <v>0</v>
      </c>
      <c r="BL48" s="89">
        <f t="shared" si="1"/>
        <v>13372.142613502618</v>
      </c>
      <c r="BM48" s="89">
        <f t="shared" si="11"/>
        <v>1877.906774591396</v>
      </c>
      <c r="BN48" s="89">
        <f t="shared" si="3"/>
        <v>523.91912900194677</v>
      </c>
      <c r="BO48" s="89">
        <f>SUMIF(Об!$A:$A,$A:$A,Об!$AG:$AG)*$BO$308</f>
        <v>0</v>
      </c>
      <c r="BP48" s="89">
        <f>SUMIF(Об!$A:$A,$A:$A,Об!$AE:$AE)*BP$308</f>
        <v>461.42562340804244</v>
      </c>
      <c r="BQ48" s="89">
        <f>SUMIF(Об!$A:$A,$A:$A,Об!AI:AI)*BQ$308</f>
        <v>41901.118942316592</v>
      </c>
      <c r="BR48" s="89">
        <f>SUMIF(Об!$A:$A,$A:$A,Об!AJ:AJ)*BR$308</f>
        <v>0</v>
      </c>
      <c r="BS48" s="89">
        <f>SUMIF(Об!$A:$A,$A:$A,Об!AK:AK)*BS$308</f>
        <v>22916.099706747522</v>
      </c>
      <c r="BT48" s="89">
        <f>SUMIF(Об!$A:$A,$A:$A,Об!AL:AL)*BT$308</f>
        <v>20628.115808325561</v>
      </c>
      <c r="BU48" s="89">
        <f>SUMIF(Об!$A:$A,$A:$A,Об!AM:AM)*BU$308</f>
        <v>0</v>
      </c>
      <c r="BV48" s="89">
        <f>SUMIF(Об!$A:$A,$A:$A,Об!AN:AN)*BV$308</f>
        <v>8623.7606438791681</v>
      </c>
    </row>
    <row r="49" spans="1:74" ht="32.25" customHeight="1" x14ac:dyDescent="0.25">
      <c r="A49" s="84" t="s">
        <v>213</v>
      </c>
      <c r="B49" s="84">
        <f>SUMIF(Об!$A:$A,$A:$A,Об!B:B)</f>
        <v>10787.3</v>
      </c>
      <c r="C49" s="84">
        <f>SUMIF(Об!$A:$A,$A:$A,Об!C:C)</f>
        <v>10787.3</v>
      </c>
      <c r="D49" s="84">
        <v>12</v>
      </c>
      <c r="E49" s="84">
        <f>SUMIF(Об!$A:$A,$A:$A,Об!F:F)</f>
        <v>41.41</v>
      </c>
      <c r="F49" s="84">
        <f t="shared" si="4"/>
        <v>41.41</v>
      </c>
      <c r="G49" s="89">
        <f>SUMIF(Лист2!$A:$A,$A:$A,Лист2!$B:$B)</f>
        <v>5187283.08</v>
      </c>
      <c r="H49" s="89">
        <v>4899609.120000002</v>
      </c>
      <c r="I49" s="89">
        <v>0</v>
      </c>
      <c r="J49" s="89">
        <v>615469.61</v>
      </c>
      <c r="K49" s="89">
        <v>435023.63999999996</v>
      </c>
      <c r="L49" s="89">
        <v>0</v>
      </c>
      <c r="M49" s="89">
        <v>5216.8099999999995</v>
      </c>
      <c r="N49" s="89">
        <v>5247.49</v>
      </c>
      <c r="O49" s="89">
        <v>379071.67000000004</v>
      </c>
      <c r="P49" s="89">
        <v>1082482.4000000001</v>
      </c>
      <c r="Q49" s="89">
        <v>421309.63</v>
      </c>
      <c r="R49" s="89">
        <v>0</v>
      </c>
      <c r="S49" s="89">
        <v>15906.799999999997</v>
      </c>
      <c r="T49" s="89">
        <v>1280389.6300000001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  <c r="AC49" s="89">
        <v>0</v>
      </c>
      <c r="AD49" s="89">
        <v>0</v>
      </c>
      <c r="AE49" s="89">
        <v>11063.33</v>
      </c>
      <c r="AF49" s="89">
        <v>0</v>
      </c>
      <c r="AG49" s="89">
        <v>257580</v>
      </c>
      <c r="AH49" s="90">
        <f t="shared" si="5"/>
        <v>5187283.08</v>
      </c>
      <c r="AI49" s="90">
        <v>5142389.1899999995</v>
      </c>
      <c r="AJ49" s="90">
        <v>0</v>
      </c>
      <c r="AK49" s="90">
        <v>5142389.1899999995</v>
      </c>
      <c r="AL49" s="90">
        <v>829002.65</v>
      </c>
      <c r="AM49" s="90">
        <v>0</v>
      </c>
      <c r="AN49" s="90">
        <v>829002.65</v>
      </c>
      <c r="AP49" s="91">
        <f t="shared" si="0"/>
        <v>560245.15</v>
      </c>
      <c r="AQ49" s="92">
        <f>SUMIF('20-1'!K:K,$A:$A,'20-1'!$E:$E)</f>
        <v>260144.15</v>
      </c>
      <c r="AR49" s="92">
        <f>SUMIF('20-1'!L:L,$A:$A,'20-1'!$E:$E)</f>
        <v>0</v>
      </c>
      <c r="AS49" s="92">
        <f>SUMIF('20-1'!M:M,$A:$A,'20-1'!$E:$E)</f>
        <v>0</v>
      </c>
      <c r="AT49" s="92">
        <f>SUMIF('20-1'!N:N,$A:$A,'20-1'!$E:$E)</f>
        <v>0</v>
      </c>
      <c r="AU49" s="92">
        <f>SUMIF('20-1'!O:O,$A:$A,'20-1'!$E:$E)</f>
        <v>270762.71000000002</v>
      </c>
      <c r="AV49" s="92">
        <f>SUMIF('20-1'!P:P,$A:$A,'20-1'!$E:$E)</f>
        <v>14423.04</v>
      </c>
      <c r="AW49" s="92">
        <f>SUMIF('20-1'!Q:Q,$A:$A,'20-1'!$E:$E)</f>
        <v>0</v>
      </c>
      <c r="AX49" s="92">
        <f>SUMIF('20-1'!R:R,$A:$A,'20-1'!$E:$E)</f>
        <v>0</v>
      </c>
      <c r="AY49" s="92">
        <f>SUMIF('20-1'!S:S,$A:$A,'20-1'!$E:$E)</f>
        <v>0</v>
      </c>
      <c r="AZ49" s="92">
        <f>SUMIF('20-1'!T:T,$A:$A,'20-1'!$E:$E)</f>
        <v>0</v>
      </c>
      <c r="BA49" s="92">
        <f>SUMIF('20-1'!U:U,$A:$A,'20-1'!$E:$E)</f>
        <v>14915.25</v>
      </c>
      <c r="BB49" s="92">
        <f>SUMIF('20-1'!V:V,$A:$A,'20-1'!$E:$E)</f>
        <v>0</v>
      </c>
      <c r="BC49" s="92">
        <f>SUMIF('20-1'!W:W,$A:$A,'20-1'!$E:$E)</f>
        <v>0</v>
      </c>
      <c r="BD49" s="92">
        <f>SUMIF('20-1'!X:X,$A:$A,'20-1'!$E:$E)</f>
        <v>0</v>
      </c>
      <c r="BE49" s="92">
        <f>SUMIF('20-1'!Y:Y,$A:$A,'20-1'!$E:$E)</f>
        <v>0</v>
      </c>
      <c r="BF49" s="92">
        <f>SUMIF('20-1'!Z:Z,$A:$A,'20-1'!$E:$E)</f>
        <v>0</v>
      </c>
      <c r="BG49" s="92">
        <f>SUMIF('20-1'!AA:AA,$A:$A,'20-1'!$E:$E)</f>
        <v>0</v>
      </c>
      <c r="BH49" s="92">
        <f>SUMIF('20-1'!AB:AB,$A:$A,'20-1'!$E:$E)</f>
        <v>36391.440000000002</v>
      </c>
      <c r="BI49" s="89">
        <f>SUMIF(Об!$A:$A,$A:$A,Об!AB:AB)*BI$308</f>
        <v>996688.69449075183</v>
      </c>
      <c r="BJ49" s="89">
        <f>SUMIF(Об!$A:$A,$A:$A,Об!AC:AC)*BJ$308</f>
        <v>945822.5028962103</v>
      </c>
      <c r="BK49" s="84">
        <f>SUMIF(ПП1!$H:$H,$A:$A,ПП1!$M:$M)</f>
        <v>0</v>
      </c>
      <c r="BL49" s="89">
        <f t="shared" si="1"/>
        <v>223677.02591818388</v>
      </c>
      <c r="BM49" s="89">
        <f t="shared" si="11"/>
        <v>31411.914637230217</v>
      </c>
      <c r="BN49" s="89">
        <f t="shared" si="3"/>
        <v>8763.64214650752</v>
      </c>
      <c r="BO49" s="89">
        <f>SUMIF(Об!$A:$A,$A:$A,Об!$AG:$AG)*$BO$308</f>
        <v>0</v>
      </c>
      <c r="BP49" s="89">
        <f>SUMIF(Об!$A:$A,$A:$A,Об!$AE:$AE)*BP$308</f>
        <v>7718.3076870671057</v>
      </c>
      <c r="BQ49" s="89">
        <f>SUMIF(Об!$A:$A,$A:$A,Об!AI:AI)*BQ$308</f>
        <v>700883.76549302484</v>
      </c>
      <c r="BR49" s="89">
        <f>SUMIF(Об!$A:$A,$A:$A,Об!AJ:AJ)*BR$308</f>
        <v>261854.61098151232</v>
      </c>
      <c r="BS49" s="89">
        <f>SUMIF(Об!$A:$A,$A:$A,Об!AK:AK)*BS$308</f>
        <v>383319.65012652741</v>
      </c>
      <c r="BT49" s="89">
        <f>SUMIF(Об!$A:$A,$A:$A,Об!AL:AL)*BT$308</f>
        <v>345048.33874887624</v>
      </c>
      <c r="BU49" s="89">
        <f>SUMIF(Об!$A:$A,$A:$A,Об!AM:AM)*BU$308</f>
        <v>217254.22556364167</v>
      </c>
      <c r="BV49" s="89">
        <f>SUMIF(Об!$A:$A,$A:$A,Об!AN:AN)*BV$308</f>
        <v>144250.41586868931</v>
      </c>
    </row>
    <row r="50" spans="1:74" ht="32.25" customHeight="1" x14ac:dyDescent="0.25">
      <c r="A50" s="84" t="s">
        <v>214</v>
      </c>
      <c r="B50" s="84">
        <f>SUMIF(Об!$A:$A,$A:$A,Об!B:B)</f>
        <v>10783.4</v>
      </c>
      <c r="C50" s="84">
        <f>SUMIF(Об!$A:$A,$A:$A,Об!C:C)</f>
        <v>10783.4</v>
      </c>
      <c r="D50" s="84">
        <v>12</v>
      </c>
      <c r="E50" s="84">
        <f>SUMIF(Об!$A:$A,$A:$A,Об!F:F)</f>
        <v>41.41</v>
      </c>
      <c r="F50" s="84">
        <f t="shared" si="4"/>
        <v>41.41</v>
      </c>
      <c r="G50" s="89">
        <f>SUMIF(Лист2!$A:$A,$A:$A,Лист2!$B:$B)</f>
        <v>5179511.2299999986</v>
      </c>
      <c r="H50" s="89">
        <v>4893005.9400000013</v>
      </c>
      <c r="I50" s="89">
        <v>0</v>
      </c>
      <c r="J50" s="89">
        <v>575048.97</v>
      </c>
      <c r="K50" s="89">
        <v>184142.58000000005</v>
      </c>
      <c r="L50" s="89">
        <v>0</v>
      </c>
      <c r="M50" s="89">
        <v>2683.9200000000005</v>
      </c>
      <c r="N50" s="89">
        <v>2681.9000000000005</v>
      </c>
      <c r="O50" s="89">
        <v>369093.38999999996</v>
      </c>
      <c r="P50" s="89">
        <v>1012278.73</v>
      </c>
      <c r="Q50" s="89">
        <v>394522.98999999993</v>
      </c>
      <c r="R50" s="89">
        <v>0</v>
      </c>
      <c r="S50" s="89">
        <v>8067.3000000000029</v>
      </c>
      <c r="T50" s="89">
        <v>1198813.56</v>
      </c>
      <c r="U50" s="89">
        <v>0</v>
      </c>
      <c r="V50" s="89">
        <v>0</v>
      </c>
      <c r="W50" s="89">
        <v>0</v>
      </c>
      <c r="X50" s="89">
        <v>0</v>
      </c>
      <c r="Y50" s="89">
        <v>0</v>
      </c>
      <c r="Z50" s="89">
        <v>0</v>
      </c>
      <c r="AA50" s="89">
        <v>0</v>
      </c>
      <c r="AB50" s="89">
        <v>0</v>
      </c>
      <c r="AC50" s="89">
        <v>0</v>
      </c>
      <c r="AD50" s="89">
        <v>0</v>
      </c>
      <c r="AE50" s="89">
        <v>5553.6000000000022</v>
      </c>
      <c r="AF50" s="89">
        <v>0</v>
      </c>
      <c r="AG50" s="89">
        <v>264870</v>
      </c>
      <c r="AH50" s="90">
        <f t="shared" si="5"/>
        <v>5179511.2299999986</v>
      </c>
      <c r="AI50" s="90">
        <v>5052167.8899999997</v>
      </c>
      <c r="AJ50" s="90">
        <v>0</v>
      </c>
      <c r="AK50" s="90">
        <v>5052167.8899999997</v>
      </c>
      <c r="AL50" s="90">
        <v>891499.26</v>
      </c>
      <c r="AM50" s="90">
        <v>0</v>
      </c>
      <c r="AN50" s="90">
        <v>891499.26</v>
      </c>
      <c r="AP50" s="91">
        <f t="shared" si="0"/>
        <v>1660240.9000000001</v>
      </c>
      <c r="AQ50" s="92">
        <f>SUMIF('20-1'!K:K,$A:$A,'20-1'!$E:$E)</f>
        <v>1562961.58</v>
      </c>
      <c r="AR50" s="92">
        <f>SUMIF('20-1'!L:L,$A:$A,'20-1'!$E:$E)</f>
        <v>0</v>
      </c>
      <c r="AS50" s="92">
        <f>SUMIF('20-1'!M:M,$A:$A,'20-1'!$E:$E)</f>
        <v>0</v>
      </c>
      <c r="AT50" s="92">
        <f>SUMIF('20-1'!N:N,$A:$A,'20-1'!$E:$E)</f>
        <v>0</v>
      </c>
      <c r="AU50" s="92">
        <f>SUMIF('20-1'!O:O,$A:$A,'20-1'!$E:$E)</f>
        <v>0</v>
      </c>
      <c r="AV50" s="92">
        <f>SUMIF('20-1'!P:P,$A:$A,'20-1'!$E:$E)</f>
        <v>14423.04</v>
      </c>
      <c r="AW50" s="92">
        <f>SUMIF('20-1'!Q:Q,$A:$A,'20-1'!$E:$E)</f>
        <v>0</v>
      </c>
      <c r="AX50" s="92">
        <f>SUMIF('20-1'!R:R,$A:$A,'20-1'!$E:$E)</f>
        <v>0</v>
      </c>
      <c r="AY50" s="92">
        <f>SUMIF('20-1'!S:S,$A:$A,'20-1'!$E:$E)</f>
        <v>0</v>
      </c>
      <c r="AZ50" s="92">
        <f>SUMIF('20-1'!T:T,$A:$A,'20-1'!$E:$E)</f>
        <v>0</v>
      </c>
      <c r="BA50" s="92">
        <f>SUMIF('20-1'!U:U,$A:$A,'20-1'!$E:$E)</f>
        <v>0</v>
      </c>
      <c r="BB50" s="92">
        <f>SUMIF('20-1'!V:V,$A:$A,'20-1'!$E:$E)</f>
        <v>0</v>
      </c>
      <c r="BC50" s="92">
        <f>SUMIF('20-1'!W:W,$A:$A,'20-1'!$E:$E)</f>
        <v>0</v>
      </c>
      <c r="BD50" s="92">
        <f>SUMIF('20-1'!X:X,$A:$A,'20-1'!$E:$E)</f>
        <v>0</v>
      </c>
      <c r="BE50" s="92">
        <f>SUMIF('20-1'!Y:Y,$A:$A,'20-1'!$E:$E)</f>
        <v>82856.28</v>
      </c>
      <c r="BF50" s="92">
        <f>SUMIF('20-1'!Z:Z,$A:$A,'20-1'!$E:$E)</f>
        <v>0</v>
      </c>
      <c r="BG50" s="92">
        <f>SUMIF('20-1'!AA:AA,$A:$A,'20-1'!$E:$E)</f>
        <v>0</v>
      </c>
      <c r="BH50" s="92">
        <f>SUMIF('20-1'!AB:AB,$A:$A,'20-1'!$E:$E)</f>
        <v>47300.26</v>
      </c>
      <c r="BI50" s="89">
        <f>SUMIF(Об!$A:$A,$A:$A,Об!AB:AB)*BI$308</f>
        <v>996328.35539676959</v>
      </c>
      <c r="BJ50" s="89">
        <f>SUMIF(Об!$A:$A,$A:$A,Об!AC:AC)*BJ$308</f>
        <v>945480.55377443787</v>
      </c>
      <c r="BK50" s="84">
        <f>SUMIF(ПП1!$H:$H,$A:$A,ПП1!$M:$M)</f>
        <v>0</v>
      </c>
      <c r="BL50" s="89">
        <f t="shared" si="1"/>
        <v>223596.15856480712</v>
      </c>
      <c r="BM50" s="89">
        <f t="shared" si="11"/>
        <v>31400.558091376741</v>
      </c>
      <c r="BN50" s="89">
        <f t="shared" si="3"/>
        <v>8760.4737721810998</v>
      </c>
      <c r="BO50" s="89">
        <f>SUMIF(Об!$A:$A,$A:$A,Об!$AG:$AG)*$BO$308</f>
        <v>0</v>
      </c>
      <c r="BP50" s="89">
        <f>SUMIF(Об!$A:$A,$A:$A,Об!$AE:$AE)*BP$308</f>
        <v>7715.517239042154</v>
      </c>
      <c r="BQ50" s="89">
        <f>SUMIF(Об!$A:$A,$A:$A,Об!AI:AI)*BQ$308</f>
        <v>700630.37060408865</v>
      </c>
      <c r="BR50" s="89">
        <f>SUMIF(Об!$A:$A,$A:$A,Об!AJ:AJ)*BR$308</f>
        <v>261759.941047161</v>
      </c>
      <c r="BS50" s="89">
        <f>SUMIF(Об!$A:$A,$A:$A,Об!AK:AK)*BS$308</f>
        <v>383181.06617730064</v>
      </c>
      <c r="BT50" s="89">
        <f>SUMIF(Об!$A:$A,$A:$A,Об!AL:AL)*BT$308</f>
        <v>344923.5912660844</v>
      </c>
      <c r="BU50" s="89">
        <f>SUMIF(Об!$A:$A,$A:$A,Об!AM:AM)*BU$308</f>
        <v>217175.68028542586</v>
      </c>
      <c r="BV50" s="89">
        <f>SUMIF(Об!$A:$A,$A:$A,Об!AN:AN)*BV$308</f>
        <v>144198.26411413649</v>
      </c>
    </row>
    <row r="51" spans="1:74" ht="32.25" customHeight="1" x14ac:dyDescent="0.25">
      <c r="A51" s="84" t="s">
        <v>215</v>
      </c>
      <c r="B51" s="84">
        <f>SUMIF(Об!$A:$A,$A:$A,Об!B:B)</f>
        <v>34.5</v>
      </c>
      <c r="C51" s="84">
        <f>SUMIF(Об!$A:$A,$A:$A,Об!C:C)</f>
        <v>34.5</v>
      </c>
      <c r="D51" s="84">
        <v>12</v>
      </c>
      <c r="E51" s="84">
        <f>SUMIF(Об!$A:$A,$A:$A,Об!F:F)</f>
        <v>25.37</v>
      </c>
      <c r="F51" s="84">
        <f t="shared" si="4"/>
        <v>25.37</v>
      </c>
      <c r="G51" s="89">
        <f>SUMIF(Лист2!$A:$A,$A:$A,Лист2!$B:$B)</f>
        <v>10503.240000000003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89">
        <v>869.27999999999986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89">
        <v>0</v>
      </c>
      <c r="V51" s="89">
        <v>0</v>
      </c>
      <c r="W51" s="89">
        <v>0</v>
      </c>
      <c r="X51" s="89">
        <v>0</v>
      </c>
      <c r="Y51" s="89">
        <v>0</v>
      </c>
      <c r="Z51" s="89">
        <v>0</v>
      </c>
      <c r="AA51" s="89">
        <v>0</v>
      </c>
      <c r="AB51" s="89">
        <v>0</v>
      </c>
      <c r="AC51" s="89">
        <v>0</v>
      </c>
      <c r="AD51" s="89">
        <v>0</v>
      </c>
      <c r="AE51" s="89">
        <v>0</v>
      </c>
      <c r="AF51" s="89">
        <v>0</v>
      </c>
      <c r="AG51" s="89">
        <v>1215</v>
      </c>
      <c r="AH51" s="90">
        <f t="shared" si="5"/>
        <v>10503.240000000003</v>
      </c>
      <c r="AI51" s="90">
        <v>0</v>
      </c>
      <c r="AJ51" s="90">
        <v>0</v>
      </c>
      <c r="AK51" s="90">
        <v>0</v>
      </c>
      <c r="AL51" s="90">
        <v>37007.620000000003</v>
      </c>
      <c r="AM51" s="90">
        <v>0</v>
      </c>
      <c r="AN51" s="90">
        <v>37007.620000000003</v>
      </c>
      <c r="AP51" s="91">
        <f t="shared" si="0"/>
        <v>0</v>
      </c>
      <c r="AQ51" s="92">
        <f>SUMIF('20-1'!K:K,$A:$A,'20-1'!$E:$E)</f>
        <v>0</v>
      </c>
      <c r="AR51" s="92">
        <f>SUMIF('20-1'!L:L,$A:$A,'20-1'!$E:$E)</f>
        <v>0</v>
      </c>
      <c r="AS51" s="92">
        <f>SUMIF('20-1'!M:M,$A:$A,'20-1'!$E:$E)</f>
        <v>0</v>
      </c>
      <c r="AT51" s="92">
        <f>SUMIF('20-1'!N:N,$A:$A,'20-1'!$E:$E)</f>
        <v>0</v>
      </c>
      <c r="AU51" s="92">
        <f>SUMIF('20-1'!O:O,$A:$A,'20-1'!$E:$E)</f>
        <v>0</v>
      </c>
      <c r="AV51" s="92">
        <f>SUMIF('20-1'!P:P,$A:$A,'20-1'!$E:$E)</f>
        <v>0</v>
      </c>
      <c r="AW51" s="92">
        <f>SUMIF('20-1'!Q:Q,$A:$A,'20-1'!$E:$E)</f>
        <v>0</v>
      </c>
      <c r="AX51" s="92">
        <f>SUMIF('20-1'!R:R,$A:$A,'20-1'!$E:$E)</f>
        <v>0</v>
      </c>
      <c r="AY51" s="92">
        <f>SUMIF('20-1'!S:S,$A:$A,'20-1'!$E:$E)</f>
        <v>0</v>
      </c>
      <c r="AZ51" s="92">
        <f>SUMIF('20-1'!T:T,$A:$A,'20-1'!$E:$E)</f>
        <v>0</v>
      </c>
      <c r="BA51" s="92">
        <f>SUMIF('20-1'!U:U,$A:$A,'20-1'!$E:$E)</f>
        <v>0</v>
      </c>
      <c r="BB51" s="92">
        <f>SUMIF('20-1'!V:V,$A:$A,'20-1'!$E:$E)</f>
        <v>0</v>
      </c>
      <c r="BC51" s="92">
        <f>SUMIF('20-1'!W:W,$A:$A,'20-1'!$E:$E)</f>
        <v>0</v>
      </c>
      <c r="BD51" s="92">
        <f>SUMIF('20-1'!X:X,$A:$A,'20-1'!$E:$E)</f>
        <v>0</v>
      </c>
      <c r="BE51" s="92">
        <f>SUMIF('20-1'!Y:Y,$A:$A,'20-1'!$E:$E)</f>
        <v>0</v>
      </c>
      <c r="BF51" s="92">
        <f>SUMIF('20-1'!Z:Z,$A:$A,'20-1'!$E:$E)</f>
        <v>0</v>
      </c>
      <c r="BG51" s="92">
        <f>SUMIF('20-1'!AA:AA,$A:$A,'20-1'!$E:$E)</f>
        <v>0</v>
      </c>
      <c r="BH51" s="92">
        <f>SUMIF('20-1'!AB:AB,$A:$A,'20-1'!$E:$E)</f>
        <v>0</v>
      </c>
      <c r="BI51" s="89">
        <f>SUMIF(Об!$A:$A,$A:$A,Об!AB:AB)*BI$308</f>
        <v>3187.6150621500219</v>
      </c>
      <c r="BJ51" s="89">
        <f>SUMIF(Об!$A:$A,$A:$A,Об!AC:AC)*BJ$308</f>
        <v>3024.93453875569</v>
      </c>
      <c r="BK51" s="84">
        <f>SUMIF(ПП1!$H:$H,$A:$A,ПП1!$M:$M)</f>
        <v>0</v>
      </c>
      <c r="BL51" s="89">
        <f t="shared" si="1"/>
        <v>715.36504910193867</v>
      </c>
      <c r="BM51" s="84">
        <f>SUMIF(Об!$A:$A,$A:$A,Об!Z:Z)</f>
        <v>0</v>
      </c>
      <c r="BN51" s="89">
        <f t="shared" si="3"/>
        <v>28.027926733706249</v>
      </c>
      <c r="BO51" s="89">
        <f>SUMIF(Об!$A:$A,$A:$A,Об!$AG:$AG)*$BO$308</f>
        <v>0</v>
      </c>
      <c r="BP51" s="89">
        <f>SUMIF(Об!$A:$A,$A:$A,Об!$AE:$AE)*BP$308</f>
        <v>24.68473252841908</v>
      </c>
      <c r="BQ51" s="89">
        <f>SUMIF(Об!$A:$A,$A:$A,Об!AI:AI)*BQ$308</f>
        <v>2241.5701713597805</v>
      </c>
      <c r="BR51" s="89">
        <f>SUMIF(Об!$A:$A,$A:$A,Об!AJ:AJ)*BR$308</f>
        <v>0</v>
      </c>
      <c r="BS51" s="89">
        <f>SUMIF(Об!$A:$A,$A:$A,Об!AK:AK)*BS$308</f>
        <v>1225.9349354671879</v>
      </c>
      <c r="BT51" s="89">
        <f>SUMIF(Об!$A:$A,$A:$A,Об!AL:AL)*BT$308</f>
        <v>1103.5354246972117</v>
      </c>
      <c r="BU51" s="89">
        <f>SUMIF(Об!$A:$A,$A:$A,Об!AM:AM)*BU$308</f>
        <v>0</v>
      </c>
      <c r="BV51" s="89">
        <f>SUMIF(Об!$A:$A,$A:$A,Об!AN:AN)*BV$308</f>
        <v>461.34244412130761</v>
      </c>
    </row>
    <row r="52" spans="1:74" ht="32.25" customHeight="1" x14ac:dyDescent="0.25">
      <c r="A52" s="84" t="s">
        <v>217</v>
      </c>
      <c r="B52" s="84">
        <f>SUMIF(Об!$A:$A,$A:$A,Об!B:B)</f>
        <v>228</v>
      </c>
      <c r="C52" s="84">
        <f>SUMIF(Об!$A:$A,$A:$A,Об!C:C)</f>
        <v>228</v>
      </c>
      <c r="D52" s="84">
        <v>12</v>
      </c>
      <c r="E52" s="84">
        <f>SUMIF(Об!$A:$A,$A:$A,Об!F:F)</f>
        <v>30.14</v>
      </c>
      <c r="F52" s="84">
        <f t="shared" si="4"/>
        <v>30.14</v>
      </c>
      <c r="G52" s="89">
        <f>SUMIF(Лист2!$A:$A,$A:$A,Лист2!$B:$B)</f>
        <v>69412.319999999992</v>
      </c>
      <c r="H52" s="89">
        <v>103958.69999999998</v>
      </c>
      <c r="I52" s="89">
        <v>0</v>
      </c>
      <c r="J52" s="89">
        <v>24362.519999999993</v>
      </c>
      <c r="K52" s="89">
        <v>890.4</v>
      </c>
      <c r="L52" s="89">
        <v>0</v>
      </c>
      <c r="M52" s="89">
        <v>52.79999999999999</v>
      </c>
      <c r="N52" s="89">
        <v>0</v>
      </c>
      <c r="O52" s="89">
        <v>26012.519999999993</v>
      </c>
      <c r="P52" s="89">
        <v>42183.96</v>
      </c>
      <c r="Q52" s="89">
        <v>0</v>
      </c>
      <c r="R52" s="89">
        <v>0</v>
      </c>
      <c r="S52" s="89">
        <v>0</v>
      </c>
      <c r="T52" s="89">
        <v>0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89">
        <v>0</v>
      </c>
      <c r="AC52" s="89">
        <v>0</v>
      </c>
      <c r="AD52" s="89">
        <v>0</v>
      </c>
      <c r="AE52" s="89">
        <v>0</v>
      </c>
      <c r="AF52" s="89">
        <v>0</v>
      </c>
      <c r="AG52" s="89">
        <v>4860</v>
      </c>
      <c r="AH52" s="90">
        <f t="shared" si="5"/>
        <v>69412.319999999992</v>
      </c>
      <c r="AI52" s="90">
        <v>69399.400000000009</v>
      </c>
      <c r="AJ52" s="90">
        <v>0</v>
      </c>
      <c r="AK52" s="90">
        <v>69399.400000000009</v>
      </c>
      <c r="AL52" s="90">
        <v>4315.4399999999996</v>
      </c>
      <c r="AM52" s="90">
        <v>0</v>
      </c>
      <c r="AN52" s="90">
        <v>4315.4399999999996</v>
      </c>
      <c r="AP52" s="91">
        <f t="shared" si="0"/>
        <v>0</v>
      </c>
      <c r="AQ52" s="92">
        <f>SUMIF('20-1'!K:K,$A:$A,'20-1'!$E:$E)</f>
        <v>0</v>
      </c>
      <c r="AR52" s="92">
        <f>SUMIF('20-1'!L:L,$A:$A,'20-1'!$E:$E)</f>
        <v>0</v>
      </c>
      <c r="AS52" s="92">
        <f>SUMIF('20-1'!M:M,$A:$A,'20-1'!$E:$E)</f>
        <v>0</v>
      </c>
      <c r="AT52" s="92">
        <f>SUMIF('20-1'!N:N,$A:$A,'20-1'!$E:$E)</f>
        <v>0</v>
      </c>
      <c r="AU52" s="92">
        <f>SUMIF('20-1'!O:O,$A:$A,'20-1'!$E:$E)</f>
        <v>0</v>
      </c>
      <c r="AV52" s="92">
        <f>SUMIF('20-1'!P:P,$A:$A,'20-1'!$E:$E)</f>
        <v>0</v>
      </c>
      <c r="AW52" s="92">
        <f>SUMIF('20-1'!Q:Q,$A:$A,'20-1'!$E:$E)</f>
        <v>0</v>
      </c>
      <c r="AX52" s="92">
        <f>SUMIF('20-1'!R:R,$A:$A,'20-1'!$E:$E)</f>
        <v>0</v>
      </c>
      <c r="AY52" s="92">
        <f>SUMIF('20-1'!S:S,$A:$A,'20-1'!$E:$E)</f>
        <v>0</v>
      </c>
      <c r="AZ52" s="92">
        <f>SUMIF('20-1'!T:T,$A:$A,'20-1'!$E:$E)</f>
        <v>0</v>
      </c>
      <c r="BA52" s="92">
        <f>SUMIF('20-1'!U:U,$A:$A,'20-1'!$E:$E)</f>
        <v>0</v>
      </c>
      <c r="BB52" s="92">
        <f>SUMIF('20-1'!V:V,$A:$A,'20-1'!$E:$E)</f>
        <v>0</v>
      </c>
      <c r="BC52" s="92">
        <f>SUMIF('20-1'!W:W,$A:$A,'20-1'!$E:$E)</f>
        <v>0</v>
      </c>
      <c r="BD52" s="92">
        <f>SUMIF('20-1'!X:X,$A:$A,'20-1'!$E:$E)</f>
        <v>0</v>
      </c>
      <c r="BE52" s="92">
        <f>SUMIF('20-1'!Y:Y,$A:$A,'20-1'!$E:$E)</f>
        <v>0</v>
      </c>
      <c r="BF52" s="92">
        <f>SUMIF('20-1'!Z:Z,$A:$A,'20-1'!$E:$E)</f>
        <v>0</v>
      </c>
      <c r="BG52" s="92">
        <f>SUMIF('20-1'!AA:AA,$A:$A,'20-1'!$E:$E)</f>
        <v>0</v>
      </c>
      <c r="BH52" s="92">
        <f>SUMIF('20-1'!AB:AB,$A:$A,'20-1'!$E:$E)</f>
        <v>1418.8</v>
      </c>
      <c r="BI52" s="89">
        <f>SUMIF(Об!$A:$A,$A:$A,Об!AB:AB)*BI$308</f>
        <v>21065.977802034929</v>
      </c>
      <c r="BJ52" s="89">
        <f>SUMIF(Об!$A:$A,$A:$A,Об!AC:AC)*BJ$308</f>
        <v>19990.87173438543</v>
      </c>
      <c r="BK52" s="84">
        <f>SUMIF(ПП1!$H:$H,$A:$A,ПП1!$M:$M)</f>
        <v>0</v>
      </c>
      <c r="BL52" s="89">
        <f t="shared" si="1"/>
        <v>4727.62988971716</v>
      </c>
      <c r="BM52" s="89">
        <f t="shared" ref="BM52:BM58" si="12">$BM$307*B52/$BM$308</f>
        <v>663.92114220319172</v>
      </c>
      <c r="BN52" s="89">
        <f t="shared" si="3"/>
        <v>185.22803754449347</v>
      </c>
      <c r="BO52" s="89">
        <f>SUMIF(Об!$A:$A,$A:$A,Об!$AG:$AG)*$BO$308</f>
        <v>0</v>
      </c>
      <c r="BP52" s="89">
        <f>SUMIF(Об!$A:$A,$A:$A,Об!$AE:$AE)*BP$308</f>
        <v>163.13388453563917</v>
      </c>
      <c r="BQ52" s="89">
        <f>SUMIF(Об!$A:$A,$A:$A,Об!AI:AI)*BQ$308</f>
        <v>14813.855045508115</v>
      </c>
      <c r="BR52" s="89">
        <f>SUMIF(Об!$A:$A,$A:$A,Об!AJ:AJ)*BR$308</f>
        <v>0</v>
      </c>
      <c r="BS52" s="89">
        <f>SUMIF(Об!$A:$A,$A:$A,Об!AK:AK)*BS$308</f>
        <v>8101.8308778701112</v>
      </c>
      <c r="BT52" s="89">
        <f>SUMIF(Об!$A:$A,$A:$A,Об!AL:AL)*BT$308</f>
        <v>7292.9297632163552</v>
      </c>
      <c r="BU52" s="89">
        <f>SUMIF(Об!$A:$A,$A:$A,Об!AM:AM)*BU$308</f>
        <v>0</v>
      </c>
      <c r="BV52" s="89">
        <f>SUMIF(Об!$A:$A,$A:$A,Об!AN:AN)*BV$308</f>
        <v>3048.8718046277722</v>
      </c>
    </row>
    <row r="53" spans="1:74" ht="32.25" customHeight="1" x14ac:dyDescent="0.25">
      <c r="A53" s="84" t="s">
        <v>218</v>
      </c>
      <c r="B53" s="84">
        <f>SUMIF(Об!$A:$A,$A:$A,Об!B:B)</f>
        <v>229.1</v>
      </c>
      <c r="C53" s="84">
        <f>SUMIF(Об!$A:$A,$A:$A,Об!C:C)</f>
        <v>229.1</v>
      </c>
      <c r="D53" s="84">
        <v>12</v>
      </c>
      <c r="E53" s="84">
        <f>SUMIF(Об!$A:$A,$A:$A,Об!F:F)</f>
        <v>30.14</v>
      </c>
      <c r="F53" s="84">
        <f t="shared" si="4"/>
        <v>30.14</v>
      </c>
      <c r="G53" s="89">
        <f>SUMIF(Лист2!$A:$A,$A:$A,Лист2!$B:$B)</f>
        <v>69747.360000000001</v>
      </c>
      <c r="H53" s="89">
        <v>104460.23999999998</v>
      </c>
      <c r="I53" s="89">
        <v>0</v>
      </c>
      <c r="J53" s="89">
        <v>12356.089999999998</v>
      </c>
      <c r="K53" s="89">
        <v>890.40000000000009</v>
      </c>
      <c r="L53" s="89">
        <v>0</v>
      </c>
      <c r="M53" s="89">
        <v>52.79999999999999</v>
      </c>
      <c r="N53" s="89">
        <v>0</v>
      </c>
      <c r="O53" s="89">
        <v>16831.620000000003</v>
      </c>
      <c r="P53" s="89">
        <v>21388.220000000005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0</v>
      </c>
      <c r="AC53" s="89">
        <v>0</v>
      </c>
      <c r="AD53" s="89">
        <v>0</v>
      </c>
      <c r="AE53" s="89">
        <v>46.080000000000005</v>
      </c>
      <c r="AF53" s="89">
        <v>0</v>
      </c>
      <c r="AG53" s="89">
        <v>4860</v>
      </c>
      <c r="AH53" s="90">
        <f t="shared" si="5"/>
        <v>69747.360000000001</v>
      </c>
      <c r="AI53" s="90">
        <v>68245.45</v>
      </c>
      <c r="AJ53" s="90">
        <v>0</v>
      </c>
      <c r="AK53" s="90">
        <v>68245.45</v>
      </c>
      <c r="AL53" s="90">
        <v>2932.78</v>
      </c>
      <c r="AM53" s="90">
        <v>0</v>
      </c>
      <c r="AN53" s="90">
        <v>2932.78</v>
      </c>
      <c r="AP53" s="91">
        <f t="shared" si="0"/>
        <v>0</v>
      </c>
      <c r="AQ53" s="92">
        <f>SUMIF('20-1'!K:K,$A:$A,'20-1'!$E:$E)</f>
        <v>0</v>
      </c>
      <c r="AR53" s="92">
        <f>SUMIF('20-1'!L:L,$A:$A,'20-1'!$E:$E)</f>
        <v>0</v>
      </c>
      <c r="AS53" s="92">
        <f>SUMIF('20-1'!M:M,$A:$A,'20-1'!$E:$E)</f>
        <v>0</v>
      </c>
      <c r="AT53" s="92">
        <f>SUMIF('20-1'!N:N,$A:$A,'20-1'!$E:$E)</f>
        <v>0</v>
      </c>
      <c r="AU53" s="92">
        <f>SUMIF('20-1'!O:O,$A:$A,'20-1'!$E:$E)</f>
        <v>0</v>
      </c>
      <c r="AV53" s="92">
        <f>SUMIF('20-1'!P:P,$A:$A,'20-1'!$E:$E)</f>
        <v>0</v>
      </c>
      <c r="AW53" s="92">
        <f>SUMIF('20-1'!Q:Q,$A:$A,'20-1'!$E:$E)</f>
        <v>0</v>
      </c>
      <c r="AX53" s="92">
        <f>SUMIF('20-1'!R:R,$A:$A,'20-1'!$E:$E)</f>
        <v>0</v>
      </c>
      <c r="AY53" s="92">
        <f>SUMIF('20-1'!S:S,$A:$A,'20-1'!$E:$E)</f>
        <v>0</v>
      </c>
      <c r="AZ53" s="92">
        <f>SUMIF('20-1'!T:T,$A:$A,'20-1'!$E:$E)</f>
        <v>0</v>
      </c>
      <c r="BA53" s="92">
        <f>SUMIF('20-1'!U:U,$A:$A,'20-1'!$E:$E)</f>
        <v>0</v>
      </c>
      <c r="BB53" s="92">
        <f>SUMIF('20-1'!V:V,$A:$A,'20-1'!$E:$E)</f>
        <v>0</v>
      </c>
      <c r="BC53" s="92">
        <f>SUMIF('20-1'!W:W,$A:$A,'20-1'!$E:$E)</f>
        <v>0</v>
      </c>
      <c r="BD53" s="92">
        <f>SUMIF('20-1'!X:X,$A:$A,'20-1'!$E:$E)</f>
        <v>0</v>
      </c>
      <c r="BE53" s="92">
        <f>SUMIF('20-1'!Y:Y,$A:$A,'20-1'!$E:$E)</f>
        <v>0</v>
      </c>
      <c r="BF53" s="92">
        <f>SUMIF('20-1'!Z:Z,$A:$A,'20-1'!$E:$E)</f>
        <v>0</v>
      </c>
      <c r="BG53" s="92">
        <f>SUMIF('20-1'!AA:AA,$A:$A,'20-1'!$E:$E)</f>
        <v>0</v>
      </c>
      <c r="BH53" s="92">
        <f>SUMIF('20-1'!AB:AB,$A:$A,'20-1'!$E:$E)</f>
        <v>187.83</v>
      </c>
      <c r="BI53" s="89">
        <f>SUMIF(Об!$A:$A,$A:$A,Об!AB:AB)*BI$308</f>
        <v>21167.611905465801</v>
      </c>
      <c r="BJ53" s="89">
        <f>SUMIF(Об!$A:$A,$A:$A,Об!AC:AC)*BJ$308</f>
        <v>20087.31892257764</v>
      </c>
      <c r="BK53" s="84">
        <f>SUMIF(ПП1!$H:$H,$A:$A,ПП1!$M:$M)</f>
        <v>0</v>
      </c>
      <c r="BL53" s="89">
        <f t="shared" si="1"/>
        <v>4750.438630413164</v>
      </c>
      <c r="BM53" s="89">
        <f t="shared" si="12"/>
        <v>667.12427052083865</v>
      </c>
      <c r="BN53" s="89">
        <f t="shared" si="3"/>
        <v>186.12168158527831</v>
      </c>
      <c r="BO53" s="89">
        <f>SUMIF(Об!$A:$A,$A:$A,Об!$AG:$AG)*$BO$308</f>
        <v>0</v>
      </c>
      <c r="BP53" s="89">
        <f>SUMIF(Об!$A:$A,$A:$A,Об!$AE:$AE)*BP$308</f>
        <v>163.92093397857425</v>
      </c>
      <c r="BQ53" s="89">
        <f>SUMIF(Об!$A:$A,$A:$A,Об!AI:AI)*BQ$308</f>
        <v>14885.325398797844</v>
      </c>
      <c r="BR53" s="89">
        <f>SUMIF(Об!$A:$A,$A:$A,Об!AJ:AJ)*BR$308</f>
        <v>0</v>
      </c>
      <c r="BS53" s="89">
        <f>SUMIF(Об!$A:$A,$A:$A,Об!AK:AK)*BS$308</f>
        <v>8140.9186584212384</v>
      </c>
      <c r="BT53" s="89">
        <f>SUMIF(Об!$A:$A,$A:$A,Об!AL:AL)*BT$308</f>
        <v>7328.1149506704696</v>
      </c>
      <c r="BU53" s="89">
        <f>SUMIF(Об!$A:$A,$A:$A,Об!AM:AM)*BU$308</f>
        <v>0</v>
      </c>
      <c r="BV53" s="89">
        <f>SUMIF(Об!$A:$A,$A:$A,Об!AN:AN)*BV$308</f>
        <v>3063.5812738606251</v>
      </c>
    </row>
    <row r="54" spans="1:74" ht="32.25" customHeight="1" x14ac:dyDescent="0.25">
      <c r="A54" s="84" t="s">
        <v>219</v>
      </c>
      <c r="B54" s="84">
        <f>SUMIF(Об!$A:$A,$A:$A,Об!B:B)</f>
        <v>886.63</v>
      </c>
      <c r="C54" s="84">
        <f>SUMIF(Об!$A:$A,$A:$A,Об!C:C)</f>
        <v>886.63</v>
      </c>
      <c r="D54" s="84">
        <v>12</v>
      </c>
      <c r="E54" s="84">
        <f>SUMIF(Об!$A:$A,$A:$A,Об!F:F)</f>
        <v>25.37</v>
      </c>
      <c r="F54" s="84">
        <f t="shared" si="4"/>
        <v>25.37</v>
      </c>
      <c r="G54" s="89">
        <f>SUMIF(Лист2!$A:$A,$A:$A,Лист2!$B:$B)</f>
        <v>250396.38</v>
      </c>
      <c r="H54" s="89">
        <v>396896.77000000008</v>
      </c>
      <c r="I54" s="89">
        <v>0</v>
      </c>
      <c r="J54" s="89">
        <v>89814.09</v>
      </c>
      <c r="K54" s="89">
        <v>3337.52</v>
      </c>
      <c r="L54" s="89">
        <v>0</v>
      </c>
      <c r="M54" s="89">
        <v>117.95999999999998</v>
      </c>
      <c r="N54" s="89">
        <v>0</v>
      </c>
      <c r="O54" s="89">
        <v>65182.83</v>
      </c>
      <c r="P54" s="89">
        <v>93772.76999999999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0</v>
      </c>
      <c r="AC54" s="89">
        <v>0</v>
      </c>
      <c r="AD54" s="89">
        <v>0</v>
      </c>
      <c r="AE54" s="89">
        <v>123.35999999999997</v>
      </c>
      <c r="AF54" s="89">
        <v>0</v>
      </c>
      <c r="AG54" s="89">
        <v>25080.6</v>
      </c>
      <c r="AH54" s="90">
        <f t="shared" si="5"/>
        <v>250396.38</v>
      </c>
      <c r="AI54" s="90">
        <v>252668.94</v>
      </c>
      <c r="AJ54" s="90">
        <v>0</v>
      </c>
      <c r="AK54" s="90">
        <v>252668.94</v>
      </c>
      <c r="AL54" s="90">
        <v>29056</v>
      </c>
      <c r="AM54" s="90">
        <v>0</v>
      </c>
      <c r="AN54" s="90">
        <v>29056</v>
      </c>
      <c r="AP54" s="91">
        <f t="shared" si="0"/>
        <v>0</v>
      </c>
      <c r="AQ54" s="92">
        <f>SUMIF('20-1'!K:K,$A:$A,'20-1'!$E:$E)</f>
        <v>0</v>
      </c>
      <c r="AR54" s="92">
        <f>SUMIF('20-1'!L:L,$A:$A,'20-1'!$E:$E)</f>
        <v>0</v>
      </c>
      <c r="AS54" s="92">
        <f>SUMIF('20-1'!M:M,$A:$A,'20-1'!$E:$E)</f>
        <v>0</v>
      </c>
      <c r="AT54" s="92">
        <f>SUMIF('20-1'!N:N,$A:$A,'20-1'!$E:$E)</f>
        <v>0</v>
      </c>
      <c r="AU54" s="92">
        <f>SUMIF('20-1'!O:O,$A:$A,'20-1'!$E:$E)</f>
        <v>0</v>
      </c>
      <c r="AV54" s="92">
        <f>SUMIF('20-1'!P:P,$A:$A,'20-1'!$E:$E)</f>
        <v>0</v>
      </c>
      <c r="AW54" s="92">
        <f>SUMIF('20-1'!Q:Q,$A:$A,'20-1'!$E:$E)</f>
        <v>0</v>
      </c>
      <c r="AX54" s="92">
        <f>SUMIF('20-1'!R:R,$A:$A,'20-1'!$E:$E)</f>
        <v>0</v>
      </c>
      <c r="AY54" s="92">
        <f>SUMIF('20-1'!S:S,$A:$A,'20-1'!$E:$E)</f>
        <v>0</v>
      </c>
      <c r="AZ54" s="92">
        <f>SUMIF('20-1'!T:T,$A:$A,'20-1'!$E:$E)</f>
        <v>0</v>
      </c>
      <c r="BA54" s="92">
        <f>SUMIF('20-1'!U:U,$A:$A,'20-1'!$E:$E)</f>
        <v>0</v>
      </c>
      <c r="BB54" s="92">
        <f>SUMIF('20-1'!V:V,$A:$A,'20-1'!$E:$E)</f>
        <v>0</v>
      </c>
      <c r="BC54" s="92">
        <f>SUMIF('20-1'!W:W,$A:$A,'20-1'!$E:$E)</f>
        <v>0</v>
      </c>
      <c r="BD54" s="92">
        <f>SUMIF('20-1'!X:X,$A:$A,'20-1'!$E:$E)</f>
        <v>0</v>
      </c>
      <c r="BE54" s="92">
        <f>SUMIF('20-1'!Y:Y,$A:$A,'20-1'!$E:$E)</f>
        <v>0</v>
      </c>
      <c r="BF54" s="92">
        <f>SUMIF('20-1'!Z:Z,$A:$A,'20-1'!$E:$E)</f>
        <v>0</v>
      </c>
      <c r="BG54" s="92">
        <f>SUMIF('20-1'!AA:AA,$A:$A,'20-1'!$E:$E)</f>
        <v>0</v>
      </c>
      <c r="BH54" s="92">
        <f>SUMIF('20-1'!AB:AB,$A:$A,'20-1'!$E:$E)</f>
        <v>3539.46</v>
      </c>
      <c r="BI54" s="89">
        <f>SUMIF(Об!$A:$A,$A:$A,Об!AB:AB)*BI$308</f>
        <v>81919.859204465931</v>
      </c>
      <c r="BJ54" s="89">
        <f>SUMIF(Об!$A:$A,$A:$A,Об!AC:AC)*BJ$308</f>
        <v>77739.064060781384</v>
      </c>
      <c r="BK54" s="84">
        <f>SUMIF(ПП1!$H:$H,$A:$A,ПП1!$M:$M)</f>
        <v>0</v>
      </c>
      <c r="BL54" s="89">
        <f t="shared" si="1"/>
        <v>18384.467057543534</v>
      </c>
      <c r="BM54" s="89">
        <f t="shared" si="12"/>
        <v>2581.8087820684905</v>
      </c>
      <c r="BN54" s="89">
        <f t="shared" si="3"/>
        <v>720.3014689827819</v>
      </c>
      <c r="BO54" s="89">
        <f>SUMIF(Об!$A:$A,$A:$A,Об!$AG:$AG)*$BO$308</f>
        <v>0</v>
      </c>
      <c r="BP54" s="89">
        <f>SUMIF(Об!$A:$A,$A:$A,Об!$AE:$AE)*BP$308</f>
        <v>634.38331599049877</v>
      </c>
      <c r="BQ54" s="89">
        <f>SUMIF(Об!$A:$A,$A:$A,Об!AI:AI)*BQ$308</f>
        <v>57607.053942977458</v>
      </c>
      <c r="BR54" s="89">
        <f>SUMIF(Об!$A:$A,$A:$A,Об!AJ:AJ)*BR$308</f>
        <v>0</v>
      </c>
      <c r="BS54" s="89">
        <f>SUMIF(Об!$A:$A,$A:$A,Об!AK:AK)*BS$308</f>
        <v>31505.81715458761</v>
      </c>
      <c r="BT54" s="89">
        <f>SUMIF(Об!$A:$A,$A:$A,Об!AL:AL)*BT$308</f>
        <v>28360.220684037358</v>
      </c>
      <c r="BU54" s="89">
        <f>SUMIF(Об!$A:$A,$A:$A,Об!AM:AM)*BU$308</f>
        <v>0</v>
      </c>
      <c r="BV54" s="89">
        <f>SUMIF(Об!$A:$A,$A:$A,Об!AN:AN)*BV$308</f>
        <v>11856.233369022464</v>
      </c>
    </row>
    <row r="55" spans="1:74" ht="32.25" customHeight="1" x14ac:dyDescent="0.25">
      <c r="A55" s="84" t="s">
        <v>220</v>
      </c>
      <c r="B55" s="84">
        <f>SUMIF(Об!$A:$A,$A:$A,Об!B:B)</f>
        <v>882.2</v>
      </c>
      <c r="C55" s="84">
        <f>SUMIF(Об!$A:$A,$A:$A,Об!C:C)</f>
        <v>882.20000000000016</v>
      </c>
      <c r="D55" s="84">
        <v>12</v>
      </c>
      <c r="E55" s="84">
        <f>SUMIF(Об!$A:$A,$A:$A,Об!F:F)</f>
        <v>25.37</v>
      </c>
      <c r="F55" s="84">
        <f t="shared" si="4"/>
        <v>25.37</v>
      </c>
      <c r="G55" s="89">
        <f>SUMIF(Лист2!$A:$A,$A:$A,Лист2!$B:$B)</f>
        <v>269809.86</v>
      </c>
      <c r="H55" s="89">
        <v>394552.61999999994</v>
      </c>
      <c r="I55" s="89">
        <v>0</v>
      </c>
      <c r="J55" s="89">
        <v>95557.330000000016</v>
      </c>
      <c r="K55" s="89">
        <v>3357.1800000000007</v>
      </c>
      <c r="L55" s="89">
        <v>0</v>
      </c>
      <c r="M55" s="89">
        <v>156.17999999999998</v>
      </c>
      <c r="N55" s="89">
        <v>0</v>
      </c>
      <c r="O55" s="89">
        <v>90646.39</v>
      </c>
      <c r="P55" s="89">
        <v>99768.69</v>
      </c>
      <c r="Q55" s="89">
        <v>0</v>
      </c>
      <c r="R55" s="89">
        <v>0</v>
      </c>
      <c r="S55" s="89">
        <v>0</v>
      </c>
      <c r="T55" s="89">
        <v>0</v>
      </c>
      <c r="U55" s="89">
        <v>0</v>
      </c>
      <c r="V55" s="89">
        <v>0</v>
      </c>
      <c r="W55" s="89">
        <v>0</v>
      </c>
      <c r="X55" s="89">
        <v>0</v>
      </c>
      <c r="Y55" s="89">
        <v>0</v>
      </c>
      <c r="Z55" s="89">
        <v>0</v>
      </c>
      <c r="AA55" s="89">
        <v>0</v>
      </c>
      <c r="AB55" s="89">
        <v>0</v>
      </c>
      <c r="AC55" s="89">
        <v>0</v>
      </c>
      <c r="AD55" s="89">
        <v>0</v>
      </c>
      <c r="AE55" s="89">
        <v>156.54000000000002</v>
      </c>
      <c r="AF55" s="89">
        <v>0</v>
      </c>
      <c r="AG55" s="89">
        <v>20655</v>
      </c>
      <c r="AH55" s="90">
        <f t="shared" si="5"/>
        <v>269809.86</v>
      </c>
      <c r="AI55" s="90">
        <v>278341.09999999998</v>
      </c>
      <c r="AJ55" s="90">
        <v>0</v>
      </c>
      <c r="AK55" s="90">
        <v>278341.09999999998</v>
      </c>
      <c r="AL55" s="90">
        <v>32095.96</v>
      </c>
      <c r="AM55" s="90">
        <v>0</v>
      </c>
      <c r="AN55" s="90">
        <v>32095.96</v>
      </c>
      <c r="AP55" s="91">
        <f t="shared" ref="AP55:AP86" si="13">SUM(AQ55:BE55)</f>
        <v>0</v>
      </c>
      <c r="AQ55" s="92">
        <f>SUMIF('20-1'!K:K,$A:$A,'20-1'!$E:$E)</f>
        <v>0</v>
      </c>
      <c r="AR55" s="92">
        <f>SUMIF('20-1'!L:L,$A:$A,'20-1'!$E:$E)</f>
        <v>0</v>
      </c>
      <c r="AS55" s="92">
        <f>SUMIF('20-1'!M:M,$A:$A,'20-1'!$E:$E)</f>
        <v>0</v>
      </c>
      <c r="AT55" s="92">
        <f>SUMIF('20-1'!N:N,$A:$A,'20-1'!$E:$E)</f>
        <v>0</v>
      </c>
      <c r="AU55" s="92">
        <f>SUMIF('20-1'!O:O,$A:$A,'20-1'!$E:$E)</f>
        <v>0</v>
      </c>
      <c r="AV55" s="92">
        <f>SUMIF('20-1'!P:P,$A:$A,'20-1'!$E:$E)</f>
        <v>0</v>
      </c>
      <c r="AW55" s="92">
        <f>SUMIF('20-1'!Q:Q,$A:$A,'20-1'!$E:$E)</f>
        <v>0</v>
      </c>
      <c r="AX55" s="92">
        <f>SUMIF('20-1'!R:R,$A:$A,'20-1'!$E:$E)</f>
        <v>0</v>
      </c>
      <c r="AY55" s="92">
        <f>SUMIF('20-1'!S:S,$A:$A,'20-1'!$E:$E)</f>
        <v>0</v>
      </c>
      <c r="AZ55" s="92">
        <f>SUMIF('20-1'!T:T,$A:$A,'20-1'!$E:$E)</f>
        <v>0</v>
      </c>
      <c r="BA55" s="92">
        <f>SUMIF('20-1'!U:U,$A:$A,'20-1'!$E:$E)</f>
        <v>0</v>
      </c>
      <c r="BB55" s="92">
        <f>SUMIF('20-1'!V:V,$A:$A,'20-1'!$E:$E)</f>
        <v>0</v>
      </c>
      <c r="BC55" s="92">
        <f>SUMIF('20-1'!W:W,$A:$A,'20-1'!$E:$E)</f>
        <v>0</v>
      </c>
      <c r="BD55" s="92">
        <f>SUMIF('20-1'!X:X,$A:$A,'20-1'!$E:$E)</f>
        <v>0</v>
      </c>
      <c r="BE55" s="92">
        <f>SUMIF('20-1'!Y:Y,$A:$A,'20-1'!$E:$E)</f>
        <v>0</v>
      </c>
      <c r="BF55" s="92">
        <f>SUMIF('20-1'!Z:Z,$A:$A,'20-1'!$E:$E)</f>
        <v>0</v>
      </c>
      <c r="BG55" s="92">
        <f>SUMIF('20-1'!AA:AA,$A:$A,'20-1'!$E:$E)</f>
        <v>0</v>
      </c>
      <c r="BH55" s="92">
        <f>SUMIF('20-1'!AB:AB,$A:$A,'20-1'!$E:$E)</f>
        <v>3380.54</v>
      </c>
      <c r="BI55" s="89">
        <f>SUMIF(Об!$A:$A,$A:$A,Об!AB:AB)*BI$308</f>
        <v>81510.550951557991</v>
      </c>
      <c r="BJ55" s="89">
        <f>SUMIF(Об!$A:$A,$A:$A,Об!AC:AC)*BJ$308</f>
        <v>77350.644930152761</v>
      </c>
      <c r="BK55" s="84">
        <f>SUMIF(ПП1!$H:$H,$A:$A,ПП1!$M:$M)</f>
        <v>0</v>
      </c>
      <c r="BL55" s="89">
        <f t="shared" si="1"/>
        <v>18292.610038195082</v>
      </c>
      <c r="BM55" s="89">
        <f t="shared" si="12"/>
        <v>2568.9089107528762</v>
      </c>
      <c r="BN55" s="89">
        <f t="shared" si="3"/>
        <v>716.70252070943923</v>
      </c>
      <c r="BO55" s="89">
        <f>SUMIF(Об!$A:$A,$A:$A,Об!$AG:$AG)*$BO$308</f>
        <v>0</v>
      </c>
      <c r="BP55" s="89">
        <f>SUMIF(Об!$A:$A,$A:$A,Об!$AE:$AE)*BP$308</f>
        <v>631.21365323395128</v>
      </c>
      <c r="BQ55" s="89">
        <f>SUMIF(Об!$A:$A,$A:$A,Об!AI:AI)*BQ$308</f>
        <v>57319.223338365184</v>
      </c>
      <c r="BR55" s="89">
        <f>SUMIF(Об!$A:$A,$A:$A,Об!AJ:AJ)*BR$308</f>
        <v>0</v>
      </c>
      <c r="BS55" s="89">
        <f>SUMIF(Об!$A:$A,$A:$A,Об!AK:AK)*BS$308</f>
        <v>31348.40000200444</v>
      </c>
      <c r="BT55" s="89">
        <f>SUMIF(Об!$A:$A,$A:$A,Об!AL:AL)*BT$308</f>
        <v>28218.520338199425</v>
      </c>
      <c r="BU55" s="89">
        <f>SUMIF(Об!$A:$A,$A:$A,Об!AM:AM)*BU$308</f>
        <v>0</v>
      </c>
      <c r="BV55" s="89">
        <f>SUMIF(Об!$A:$A,$A:$A,Об!AN:AN)*BV$308</f>
        <v>11796.994324748337</v>
      </c>
    </row>
    <row r="56" spans="1:74" ht="32.25" customHeight="1" x14ac:dyDescent="0.25">
      <c r="A56" s="84" t="s">
        <v>221</v>
      </c>
      <c r="B56" s="84">
        <f>SUMIF(Об!$A:$A,$A:$A,Об!B:B)</f>
        <v>1381.35</v>
      </c>
      <c r="C56" s="84">
        <f>SUMIF(Об!$A:$A,$A:$A,Об!C:C)</f>
        <v>1381.3499999999997</v>
      </c>
      <c r="D56" s="84">
        <v>12</v>
      </c>
      <c r="E56" s="84">
        <f>SUMIF(Об!$A:$A,$A:$A,Об!F:F)</f>
        <v>25.37</v>
      </c>
      <c r="F56" s="84">
        <f t="shared" ref="F56:F86" si="14">E56</f>
        <v>25.37</v>
      </c>
      <c r="G56" s="89">
        <f>SUMIF(Лист2!$A:$A,$A:$A,Лист2!$B:$B)</f>
        <v>420538.56</v>
      </c>
      <c r="H56" s="89">
        <v>629839.19999999995</v>
      </c>
      <c r="I56" s="89">
        <v>0</v>
      </c>
      <c r="J56" s="89">
        <v>153800.12</v>
      </c>
      <c r="K56" s="89">
        <v>5376.42</v>
      </c>
      <c r="L56" s="89">
        <v>0</v>
      </c>
      <c r="M56" s="89">
        <v>248.09999999999997</v>
      </c>
      <c r="N56" s="89">
        <v>0</v>
      </c>
      <c r="O56" s="89">
        <v>113984.73000000001</v>
      </c>
      <c r="P56" s="89">
        <v>160580.96000000002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  <c r="AB56" s="89">
        <v>0</v>
      </c>
      <c r="AC56" s="89">
        <v>0</v>
      </c>
      <c r="AD56" s="89">
        <v>0</v>
      </c>
      <c r="AE56" s="89">
        <v>189.48000000000002</v>
      </c>
      <c r="AF56" s="89">
        <v>0</v>
      </c>
      <c r="AG56" s="89">
        <v>35235</v>
      </c>
      <c r="AH56" s="90">
        <f t="shared" si="5"/>
        <v>420538.56</v>
      </c>
      <c r="AI56" s="90">
        <v>433621.5</v>
      </c>
      <c r="AJ56" s="90">
        <v>0</v>
      </c>
      <c r="AK56" s="90">
        <v>433621.5</v>
      </c>
      <c r="AL56" s="90">
        <v>72566.63</v>
      </c>
      <c r="AM56" s="90">
        <v>0</v>
      </c>
      <c r="AN56" s="90">
        <v>72566.63</v>
      </c>
      <c r="AP56" s="91">
        <f t="shared" si="13"/>
        <v>345360.81</v>
      </c>
      <c r="AQ56" s="92">
        <f>SUMIF('20-1'!K:K,$A:$A,'20-1'!$E:$E)</f>
        <v>345360.81</v>
      </c>
      <c r="AR56" s="92">
        <f>SUMIF('20-1'!L:L,$A:$A,'20-1'!$E:$E)</f>
        <v>0</v>
      </c>
      <c r="AS56" s="92">
        <f>SUMIF('20-1'!M:M,$A:$A,'20-1'!$E:$E)</f>
        <v>0</v>
      </c>
      <c r="AT56" s="92">
        <f>SUMIF('20-1'!N:N,$A:$A,'20-1'!$E:$E)</f>
        <v>0</v>
      </c>
      <c r="AU56" s="92">
        <f>SUMIF('20-1'!O:O,$A:$A,'20-1'!$E:$E)</f>
        <v>0</v>
      </c>
      <c r="AV56" s="92">
        <f>SUMIF('20-1'!P:P,$A:$A,'20-1'!$E:$E)</f>
        <v>0</v>
      </c>
      <c r="AW56" s="92">
        <f>SUMIF('20-1'!Q:Q,$A:$A,'20-1'!$E:$E)</f>
        <v>0</v>
      </c>
      <c r="AX56" s="92">
        <f>SUMIF('20-1'!R:R,$A:$A,'20-1'!$E:$E)</f>
        <v>0</v>
      </c>
      <c r="AY56" s="92">
        <f>SUMIF('20-1'!S:S,$A:$A,'20-1'!$E:$E)</f>
        <v>0</v>
      </c>
      <c r="AZ56" s="92">
        <f>SUMIF('20-1'!T:T,$A:$A,'20-1'!$E:$E)</f>
        <v>0</v>
      </c>
      <c r="BA56" s="92">
        <f>SUMIF('20-1'!U:U,$A:$A,'20-1'!$E:$E)</f>
        <v>0</v>
      </c>
      <c r="BB56" s="92">
        <f>SUMIF('20-1'!V:V,$A:$A,'20-1'!$E:$E)</f>
        <v>0</v>
      </c>
      <c r="BC56" s="92">
        <f>SUMIF('20-1'!W:W,$A:$A,'20-1'!$E:$E)</f>
        <v>0</v>
      </c>
      <c r="BD56" s="92">
        <f>SUMIF('20-1'!X:X,$A:$A,'20-1'!$E:$E)</f>
        <v>0</v>
      </c>
      <c r="BE56" s="92">
        <f>SUMIF('20-1'!Y:Y,$A:$A,'20-1'!$E:$E)</f>
        <v>0</v>
      </c>
      <c r="BF56" s="92">
        <f>SUMIF('20-1'!Z:Z,$A:$A,'20-1'!$E:$E)</f>
        <v>0</v>
      </c>
      <c r="BG56" s="92">
        <f>SUMIF('20-1'!AA:AA,$A:$A,'20-1'!$E:$E)</f>
        <v>0</v>
      </c>
      <c r="BH56" s="92">
        <f>SUMIF('20-1'!AB:AB,$A:$A,'20-1'!$E:$E)</f>
        <v>3115.56</v>
      </c>
      <c r="BI56" s="89">
        <f>SUMIF(Об!$A:$A,$A:$A,Об!AB:AB)*BI$308</f>
        <v>127629.33524930238</v>
      </c>
      <c r="BJ56" s="89">
        <f>SUMIF(Об!$A:$A,$A:$A,Об!AC:AC)*BJ$308</f>
        <v>121115.74855391802</v>
      </c>
      <c r="BK56" s="84">
        <f>SUMIF(ПП1!$H:$H,$A:$A,ПП1!$M:$M)</f>
        <v>0</v>
      </c>
      <c r="BL56" s="89">
        <f t="shared" si="1"/>
        <v>28642.594509477189</v>
      </c>
      <c r="BM56" s="89">
        <f t="shared" si="12"/>
        <v>4022.4011832560477</v>
      </c>
      <c r="BN56" s="89">
        <f t="shared" si="3"/>
        <v>1122.2138143073951</v>
      </c>
      <c r="BO56" s="89">
        <f>SUMIF(Об!$A:$A,$A:$A,Об!$AG:$AG)*$BO$308</f>
        <v>0</v>
      </c>
      <c r="BP56" s="89">
        <f>SUMIF(Об!$A:$A,$A:$A,Об!$AE:$AE)*BP$308</f>
        <v>988.35522545309254</v>
      </c>
      <c r="BQ56" s="89">
        <f>SUMIF(Об!$A:$A,$A:$A,Об!AI:AI)*BQ$308</f>
        <v>89750.520469792231</v>
      </c>
      <c r="BR56" s="89">
        <f>SUMIF(Об!$A:$A,$A:$A,Об!AJ:AJ)*BR$308</f>
        <v>0</v>
      </c>
      <c r="BS56" s="89">
        <f>SUMIF(Об!$A:$A,$A:$A,Об!AK:AK)*BS$308</f>
        <v>49085.368785727522</v>
      </c>
      <c r="BT56" s="89">
        <f>SUMIF(Об!$A:$A,$A:$A,Об!AL:AL)*BT$308</f>
        <v>44184.598808854877</v>
      </c>
      <c r="BU56" s="89">
        <f>SUMIF(Об!$A:$A,$A:$A,Об!AM:AM)*BU$308</f>
        <v>0</v>
      </c>
      <c r="BV56" s="89">
        <f>SUMIF(Об!$A:$A,$A:$A,Об!AN:AN)*BV$308</f>
        <v>18471.750295274436</v>
      </c>
    </row>
    <row r="57" spans="1:74" ht="32.25" customHeight="1" x14ac:dyDescent="0.25">
      <c r="A57" s="84" t="s">
        <v>222</v>
      </c>
      <c r="B57" s="84">
        <f>SUMIF(Об!$A:$A,$A:$A,Об!B:B)</f>
        <v>525.70000000000005</v>
      </c>
      <c r="C57" s="84">
        <f>SUMIF(Об!$A:$A,$A:$A,Об!C:C)</f>
        <v>525.70000000000005</v>
      </c>
      <c r="D57" s="84">
        <v>12</v>
      </c>
      <c r="E57" s="84">
        <f>SUMIF(Об!$A:$A,$A:$A,Об!F:F)</f>
        <v>25.37</v>
      </c>
      <c r="F57" s="84">
        <f t="shared" si="14"/>
        <v>25.37</v>
      </c>
      <c r="G57" s="89">
        <f>SUMIF(Лист2!$A:$A,$A:$A,Лист2!$B:$B)</f>
        <v>160044</v>
      </c>
      <c r="H57" s="89">
        <v>239697.84000000005</v>
      </c>
      <c r="I57" s="89">
        <v>0</v>
      </c>
      <c r="J57" s="89">
        <v>56706.659999999996</v>
      </c>
      <c r="K57" s="89">
        <v>2389.5</v>
      </c>
      <c r="L57" s="89">
        <v>0</v>
      </c>
      <c r="M57" s="89">
        <v>148.04</v>
      </c>
      <c r="N57" s="89">
        <v>0</v>
      </c>
      <c r="O57" s="89">
        <v>52368.780000000006</v>
      </c>
      <c r="P57" s="89">
        <v>59208.459999999992</v>
      </c>
      <c r="Q57" s="89">
        <v>0</v>
      </c>
      <c r="R57" s="89">
        <v>0</v>
      </c>
      <c r="S57" s="89">
        <v>0</v>
      </c>
      <c r="T57" s="89">
        <v>0</v>
      </c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0</v>
      </c>
      <c r="AC57" s="89">
        <v>0</v>
      </c>
      <c r="AD57" s="89">
        <v>0</v>
      </c>
      <c r="AE57" s="89">
        <v>124.92000000000003</v>
      </c>
      <c r="AF57" s="89">
        <v>0</v>
      </c>
      <c r="AG57" s="89">
        <v>14580</v>
      </c>
      <c r="AH57" s="90">
        <f t="shared" si="5"/>
        <v>160044</v>
      </c>
      <c r="AI57" s="90">
        <v>150225.05000000002</v>
      </c>
      <c r="AJ57" s="90">
        <v>0</v>
      </c>
      <c r="AK57" s="90">
        <v>150225.05000000002</v>
      </c>
      <c r="AL57" s="90">
        <v>47580.88</v>
      </c>
      <c r="AM57" s="90">
        <v>0</v>
      </c>
      <c r="AN57" s="90">
        <v>47580.88</v>
      </c>
      <c r="AP57" s="91">
        <f t="shared" si="13"/>
        <v>11864.41</v>
      </c>
      <c r="AQ57" s="92">
        <f>SUMIF('20-1'!K:K,$A:$A,'20-1'!$E:$E)</f>
        <v>0</v>
      </c>
      <c r="AR57" s="92">
        <f>SUMIF('20-1'!L:L,$A:$A,'20-1'!$E:$E)</f>
        <v>0</v>
      </c>
      <c r="AS57" s="92">
        <f>SUMIF('20-1'!M:M,$A:$A,'20-1'!$E:$E)</f>
        <v>0</v>
      </c>
      <c r="AT57" s="92">
        <f>SUMIF('20-1'!N:N,$A:$A,'20-1'!$E:$E)</f>
        <v>0</v>
      </c>
      <c r="AU57" s="92">
        <f>SUMIF('20-1'!O:O,$A:$A,'20-1'!$E:$E)</f>
        <v>0</v>
      </c>
      <c r="AV57" s="92">
        <f>SUMIF('20-1'!P:P,$A:$A,'20-1'!$E:$E)</f>
        <v>0</v>
      </c>
      <c r="AW57" s="92">
        <f>SUMIF('20-1'!Q:Q,$A:$A,'20-1'!$E:$E)</f>
        <v>0</v>
      </c>
      <c r="AX57" s="92">
        <f>SUMIF('20-1'!R:R,$A:$A,'20-1'!$E:$E)</f>
        <v>0</v>
      </c>
      <c r="AY57" s="92">
        <f>SUMIF('20-1'!S:S,$A:$A,'20-1'!$E:$E)</f>
        <v>11864.41</v>
      </c>
      <c r="AZ57" s="92">
        <f>SUMIF('20-1'!T:T,$A:$A,'20-1'!$E:$E)</f>
        <v>0</v>
      </c>
      <c r="BA57" s="92">
        <f>SUMIF('20-1'!U:U,$A:$A,'20-1'!$E:$E)</f>
        <v>0</v>
      </c>
      <c r="BB57" s="92">
        <f>SUMIF('20-1'!V:V,$A:$A,'20-1'!$E:$E)</f>
        <v>0</v>
      </c>
      <c r="BC57" s="92">
        <f>SUMIF('20-1'!W:W,$A:$A,'20-1'!$E:$E)</f>
        <v>0</v>
      </c>
      <c r="BD57" s="92">
        <f>SUMIF('20-1'!X:X,$A:$A,'20-1'!$E:$E)</f>
        <v>0</v>
      </c>
      <c r="BE57" s="92">
        <f>SUMIF('20-1'!Y:Y,$A:$A,'20-1'!$E:$E)</f>
        <v>0</v>
      </c>
      <c r="BF57" s="92">
        <f>SUMIF('20-1'!Z:Z,$A:$A,'20-1'!$E:$E)</f>
        <v>0</v>
      </c>
      <c r="BG57" s="92">
        <f>SUMIF('20-1'!AA:AA,$A:$A,'20-1'!$E:$E)</f>
        <v>0</v>
      </c>
      <c r="BH57" s="92">
        <f>SUMIF('20-1'!AB:AB,$A:$A,'20-1'!$E:$E)</f>
        <v>2622.65</v>
      </c>
      <c r="BI57" s="89">
        <f>SUMIF(Об!$A:$A,$A:$A,Об!AB:AB)*BI$308</f>
        <v>48571.861976007734</v>
      </c>
      <c r="BJ57" s="89">
        <f>SUMIF(Об!$A:$A,$A:$A,Об!AC:AC)*BJ$308</f>
        <v>46092.98802967729</v>
      </c>
      <c r="BK57" s="84">
        <f>SUMIF(ПП1!$H:$H,$A:$A,ПП1!$M:$M)</f>
        <v>0</v>
      </c>
      <c r="BL57" s="89">
        <f t="shared" si="1"/>
        <v>10900.504530808383</v>
      </c>
      <c r="BM57" s="89">
        <f t="shared" si="12"/>
        <v>1530.804142351833</v>
      </c>
      <c r="BN57" s="89">
        <f t="shared" si="3"/>
        <v>427.08061112780803</v>
      </c>
      <c r="BO57" s="89">
        <f>SUMIF(Об!$A:$A,$A:$A,Об!$AG:$AG)*$BO$308</f>
        <v>0</v>
      </c>
      <c r="BP57" s="89">
        <f>SUMIF(Об!$A:$A,$A:$A,Об!$AE:$AE)*BP$308</f>
        <v>376.13808377362068</v>
      </c>
      <c r="BQ57" s="89">
        <f>SUMIF(Об!$A:$A,$A:$A,Об!AI:AI)*BQ$308</f>
        <v>34156.331567647445</v>
      </c>
      <c r="BR57" s="89">
        <f>SUMIF(Об!$A:$A,$A:$A,Об!AJ:AJ)*BR$308</f>
        <v>0</v>
      </c>
      <c r="BS57" s="89">
        <f>SUMIF(Об!$A:$A,$A:$A,Об!AK:AK)*BS$308</f>
        <v>18680.405668843498</v>
      </c>
      <c r="BT57" s="89">
        <f>SUMIF(Об!$A:$A,$A:$A,Об!AL:AL)*BT$308</f>
        <v>16815.320949661575</v>
      </c>
      <c r="BU57" s="89">
        <f>SUMIF(Об!$A:$A,$A:$A,Об!AM:AM)*BU$308</f>
        <v>0</v>
      </c>
      <c r="BV57" s="89">
        <f>SUMIF(Об!$A:$A,$A:$A,Об!AN:AN)*BV$308</f>
        <v>7029.7890688281577</v>
      </c>
    </row>
    <row r="58" spans="1:74" ht="32.25" customHeight="1" x14ac:dyDescent="0.25">
      <c r="A58" s="84" t="s">
        <v>223</v>
      </c>
      <c r="B58" s="84">
        <f>SUMIF(Об!$A:$A,$A:$A,Об!B:B)</f>
        <v>1486.22</v>
      </c>
      <c r="C58" s="84">
        <f>SUMIF(Об!$A:$A,$A:$A,Об!C:C)</f>
        <v>1486.22</v>
      </c>
      <c r="D58" s="84">
        <v>12</v>
      </c>
      <c r="E58" s="84">
        <f>SUMIF(Об!$A:$A,$A:$A,Об!F:F)</f>
        <v>25.37</v>
      </c>
      <c r="F58" s="84">
        <f t="shared" si="14"/>
        <v>25.37</v>
      </c>
      <c r="G58" s="89">
        <f>SUMIF(Лист2!$A:$A,$A:$A,Лист2!$B:$B)</f>
        <v>404074.44</v>
      </c>
      <c r="H58" s="89">
        <v>614505.66</v>
      </c>
      <c r="I58" s="89">
        <v>0</v>
      </c>
      <c r="J58" s="89">
        <v>128837.85</v>
      </c>
      <c r="K58" s="89">
        <v>3108.9599999999996</v>
      </c>
      <c r="L58" s="89">
        <v>0</v>
      </c>
      <c r="M58" s="89">
        <v>48.239999999999981</v>
      </c>
      <c r="N58" s="89">
        <v>0</v>
      </c>
      <c r="O58" s="89">
        <v>87848.09</v>
      </c>
      <c r="P58" s="89">
        <v>134527.41</v>
      </c>
      <c r="Q58" s="89">
        <v>0</v>
      </c>
      <c r="R58" s="89">
        <v>0</v>
      </c>
      <c r="S58" s="89">
        <v>0</v>
      </c>
      <c r="T58" s="89">
        <v>0</v>
      </c>
      <c r="U58" s="89">
        <v>0</v>
      </c>
      <c r="V58" s="89">
        <v>0</v>
      </c>
      <c r="W58" s="89">
        <v>0</v>
      </c>
      <c r="X58" s="89">
        <v>0</v>
      </c>
      <c r="Y58" s="89">
        <v>0</v>
      </c>
      <c r="Z58" s="89">
        <v>0</v>
      </c>
      <c r="AA58" s="89">
        <v>0</v>
      </c>
      <c r="AB58" s="89">
        <v>0</v>
      </c>
      <c r="AC58" s="89">
        <v>0</v>
      </c>
      <c r="AD58" s="89">
        <v>0</v>
      </c>
      <c r="AE58" s="89">
        <v>31.440000000000005</v>
      </c>
      <c r="AF58" s="89">
        <v>0</v>
      </c>
      <c r="AG58" s="89">
        <v>38880</v>
      </c>
      <c r="AH58" s="90">
        <f t="shared" si="5"/>
        <v>404074.44</v>
      </c>
      <c r="AI58" s="90">
        <v>406739.20000000007</v>
      </c>
      <c r="AJ58" s="90">
        <v>0</v>
      </c>
      <c r="AK58" s="90">
        <v>406739.20000000007</v>
      </c>
      <c r="AL58" s="90">
        <v>29882.68</v>
      </c>
      <c r="AM58" s="90">
        <v>0</v>
      </c>
      <c r="AN58" s="90">
        <v>29882.68</v>
      </c>
      <c r="AP58" s="91">
        <f t="shared" si="13"/>
        <v>123606.46</v>
      </c>
      <c r="AQ58" s="92">
        <f>SUMIF('20-1'!K:K,$A:$A,'20-1'!$E:$E)</f>
        <v>123606.46</v>
      </c>
      <c r="AR58" s="92">
        <f>SUMIF('20-1'!L:L,$A:$A,'20-1'!$E:$E)</f>
        <v>0</v>
      </c>
      <c r="AS58" s="92">
        <f>SUMIF('20-1'!M:M,$A:$A,'20-1'!$E:$E)</f>
        <v>0</v>
      </c>
      <c r="AT58" s="92">
        <f>SUMIF('20-1'!N:N,$A:$A,'20-1'!$E:$E)</f>
        <v>0</v>
      </c>
      <c r="AU58" s="92">
        <f>SUMIF('20-1'!O:O,$A:$A,'20-1'!$E:$E)</f>
        <v>0</v>
      </c>
      <c r="AV58" s="92">
        <f>SUMIF('20-1'!P:P,$A:$A,'20-1'!$E:$E)</f>
        <v>0</v>
      </c>
      <c r="AW58" s="92">
        <f>SUMIF('20-1'!Q:Q,$A:$A,'20-1'!$E:$E)</f>
        <v>0</v>
      </c>
      <c r="AX58" s="92">
        <f>SUMIF('20-1'!R:R,$A:$A,'20-1'!$E:$E)</f>
        <v>0</v>
      </c>
      <c r="AY58" s="92">
        <f>SUMIF('20-1'!S:S,$A:$A,'20-1'!$E:$E)</f>
        <v>0</v>
      </c>
      <c r="AZ58" s="92">
        <f>SUMIF('20-1'!T:T,$A:$A,'20-1'!$E:$E)</f>
        <v>0</v>
      </c>
      <c r="BA58" s="92">
        <f>SUMIF('20-1'!U:U,$A:$A,'20-1'!$E:$E)</f>
        <v>0</v>
      </c>
      <c r="BB58" s="92">
        <f>SUMIF('20-1'!V:V,$A:$A,'20-1'!$E:$E)</f>
        <v>0</v>
      </c>
      <c r="BC58" s="92">
        <f>SUMIF('20-1'!W:W,$A:$A,'20-1'!$E:$E)</f>
        <v>0</v>
      </c>
      <c r="BD58" s="92">
        <f>SUMIF('20-1'!X:X,$A:$A,'20-1'!$E:$E)</f>
        <v>0</v>
      </c>
      <c r="BE58" s="92">
        <f>SUMIF('20-1'!Y:Y,$A:$A,'20-1'!$E:$E)</f>
        <v>0</v>
      </c>
      <c r="BF58" s="92">
        <f>SUMIF('20-1'!Z:Z,$A:$A,'20-1'!$E:$E)</f>
        <v>0</v>
      </c>
      <c r="BG58" s="92">
        <f>SUMIF('20-1'!AA:AA,$A:$A,'20-1'!$E:$E)</f>
        <v>0</v>
      </c>
      <c r="BH58" s="92">
        <f>SUMIF('20-1'!AB:AB,$A:$A,'20-1'!$E:$E)</f>
        <v>4042.22</v>
      </c>
      <c r="BI58" s="89">
        <f>SUMIF(Об!$A:$A,$A:$A,Об!AB:AB)*BI$308</f>
        <v>137318.76109184365</v>
      </c>
      <c r="BJ58" s="89">
        <f>SUMIF(Об!$A:$A,$A:$A,Об!AC:AC)*BJ$308</f>
        <v>130310.6727591154</v>
      </c>
      <c r="BK58" s="84">
        <f>SUMIF(ПП1!$H:$H,$A:$A,ПП1!$M:$M)</f>
        <v>0</v>
      </c>
      <c r="BL58" s="89">
        <f t="shared" si="1"/>
        <v>30817.096906558938</v>
      </c>
      <c r="BM58" s="89">
        <f t="shared" si="12"/>
        <v>4327.7757893211738</v>
      </c>
      <c r="BN58" s="89">
        <f t="shared" si="3"/>
        <v>1207.4105875411276</v>
      </c>
      <c r="BO58" s="89">
        <f>SUMIF(Об!$A:$A,$A:$A,Об!$AG:$AG)*$BO$308</f>
        <v>0</v>
      </c>
      <c r="BP58" s="89">
        <f>SUMIF(Об!$A:$A,$A:$A,Об!$AE:$AE)*BP$308</f>
        <v>1063.3896573445509</v>
      </c>
      <c r="BQ58" s="89">
        <f>SUMIF(Об!$A:$A,$A:$A,Об!AI:AI)*BQ$308</f>
        <v>96564.244060241545</v>
      </c>
      <c r="BR58" s="89">
        <f>SUMIF(Об!$A:$A,$A:$A,Об!AJ:AJ)*BR$308</f>
        <v>0</v>
      </c>
      <c r="BS58" s="89">
        <f>SUMIF(Об!$A:$A,$A:$A,Об!AK:AK)*BS$308</f>
        <v>52811.855646088225</v>
      </c>
      <c r="BT58" s="89">
        <f>SUMIF(Об!$A:$A,$A:$A,Об!AL:AL)*BT$308</f>
        <v>47539.026634593909</v>
      </c>
      <c r="BU58" s="89">
        <f>SUMIF(Об!$A:$A,$A:$A,Об!AM:AM)*BU$308</f>
        <v>0</v>
      </c>
      <c r="BV58" s="89">
        <f>SUMIF(Об!$A:$A,$A:$A,Об!AN:AN)*BV$308</f>
        <v>19874.097602955644</v>
      </c>
    </row>
    <row r="59" spans="1:74" ht="32.25" customHeight="1" x14ac:dyDescent="0.25">
      <c r="A59" s="84" t="s">
        <v>224</v>
      </c>
      <c r="B59" s="84">
        <f>SUMIF(Об!$A:$A,$A:$A,Об!B:B)</f>
        <v>379.15</v>
      </c>
      <c r="C59" s="84">
        <f>SUMIF(Об!$A:$A,$A:$A,Об!C:C)</f>
        <v>379.14999999999992</v>
      </c>
      <c r="D59" s="84">
        <v>12</v>
      </c>
      <c r="E59" s="84">
        <f>SUMIF(Об!$A:$A,$A:$A,Об!F:F)</f>
        <v>30.14</v>
      </c>
      <c r="F59" s="84">
        <f t="shared" si="14"/>
        <v>30.14</v>
      </c>
      <c r="G59" s="89">
        <f>SUMIF(Лист2!$A:$A,$A:$A,Лист2!$B:$B)</f>
        <v>137130.72</v>
      </c>
      <c r="H59" s="89">
        <v>172877.28000000003</v>
      </c>
      <c r="I59" s="89">
        <v>0</v>
      </c>
      <c r="J59" s="89">
        <v>83294.709999999992</v>
      </c>
      <c r="K59" s="89">
        <v>6083.4099999999989</v>
      </c>
      <c r="L59" s="89">
        <v>211113.98</v>
      </c>
      <c r="M59" s="89">
        <v>0</v>
      </c>
      <c r="N59" s="89">
        <v>0</v>
      </c>
      <c r="O59" s="89">
        <v>30640.730000000003</v>
      </c>
      <c r="P59" s="89">
        <v>149946.03999999998</v>
      </c>
      <c r="Q59" s="89">
        <v>60317.05000000001</v>
      </c>
      <c r="R59" s="89">
        <v>0</v>
      </c>
      <c r="S59" s="89">
        <v>0</v>
      </c>
      <c r="T59" s="89">
        <v>183303.73</v>
      </c>
      <c r="U59" s="89">
        <v>0</v>
      </c>
      <c r="V59" s="89">
        <v>0</v>
      </c>
      <c r="W59" s="89">
        <v>0</v>
      </c>
      <c r="X59" s="89">
        <v>0</v>
      </c>
      <c r="Y59" s="89">
        <v>0</v>
      </c>
      <c r="Z59" s="89">
        <v>0</v>
      </c>
      <c r="AA59" s="89">
        <v>0</v>
      </c>
      <c r="AB59" s="89">
        <v>0</v>
      </c>
      <c r="AC59" s="89">
        <v>0</v>
      </c>
      <c r="AD59" s="89">
        <v>0</v>
      </c>
      <c r="AE59" s="89">
        <v>0</v>
      </c>
      <c r="AF59" s="89">
        <v>0</v>
      </c>
      <c r="AG59" s="89">
        <v>30375</v>
      </c>
      <c r="AH59" s="90">
        <f t="shared" si="5"/>
        <v>137130.72</v>
      </c>
      <c r="AI59" s="90">
        <v>128732.87</v>
      </c>
      <c r="AJ59" s="90">
        <v>0</v>
      </c>
      <c r="AK59" s="90">
        <v>128732.87</v>
      </c>
      <c r="AL59" s="90">
        <v>31626.91</v>
      </c>
      <c r="AM59" s="90">
        <v>0</v>
      </c>
      <c r="AN59" s="90">
        <v>31626.91</v>
      </c>
      <c r="AP59" s="91">
        <f t="shared" si="13"/>
        <v>0</v>
      </c>
      <c r="AQ59" s="92">
        <f>SUMIF('20-1'!K:K,$A:$A,'20-1'!$E:$E)</f>
        <v>0</v>
      </c>
      <c r="AR59" s="92">
        <f>SUMIF('20-1'!L:L,$A:$A,'20-1'!$E:$E)</f>
        <v>0</v>
      </c>
      <c r="AS59" s="92">
        <f>SUMIF('20-1'!M:M,$A:$A,'20-1'!$E:$E)</f>
        <v>0</v>
      </c>
      <c r="AT59" s="92">
        <f>SUMIF('20-1'!N:N,$A:$A,'20-1'!$E:$E)</f>
        <v>0</v>
      </c>
      <c r="AU59" s="92">
        <f>SUMIF('20-1'!O:O,$A:$A,'20-1'!$E:$E)</f>
        <v>0</v>
      </c>
      <c r="AV59" s="92">
        <f>SUMIF('20-1'!P:P,$A:$A,'20-1'!$E:$E)</f>
        <v>0</v>
      </c>
      <c r="AW59" s="92">
        <f>SUMIF('20-1'!Q:Q,$A:$A,'20-1'!$E:$E)</f>
        <v>0</v>
      </c>
      <c r="AX59" s="92">
        <f>SUMIF('20-1'!R:R,$A:$A,'20-1'!$E:$E)</f>
        <v>0</v>
      </c>
      <c r="AY59" s="92">
        <f>SUMIF('20-1'!S:S,$A:$A,'20-1'!$E:$E)</f>
        <v>0</v>
      </c>
      <c r="AZ59" s="92">
        <f>SUMIF('20-1'!T:T,$A:$A,'20-1'!$E:$E)</f>
        <v>0</v>
      </c>
      <c r="BA59" s="92">
        <f>SUMIF('20-1'!U:U,$A:$A,'20-1'!$E:$E)</f>
        <v>0</v>
      </c>
      <c r="BB59" s="92">
        <f>SUMIF('20-1'!V:V,$A:$A,'20-1'!$E:$E)</f>
        <v>0</v>
      </c>
      <c r="BC59" s="92">
        <f>SUMIF('20-1'!W:W,$A:$A,'20-1'!$E:$E)</f>
        <v>0</v>
      </c>
      <c r="BD59" s="92">
        <f>SUMIF('20-1'!X:X,$A:$A,'20-1'!$E:$E)</f>
        <v>0</v>
      </c>
      <c r="BE59" s="92">
        <f>SUMIF('20-1'!Y:Y,$A:$A,'20-1'!$E:$E)</f>
        <v>0</v>
      </c>
      <c r="BF59" s="92">
        <f>SUMIF('20-1'!Z:Z,$A:$A,'20-1'!$E:$E)</f>
        <v>0</v>
      </c>
      <c r="BG59" s="92">
        <f>SUMIF('20-1'!AA:AA,$A:$A,'20-1'!$E:$E)</f>
        <v>0</v>
      </c>
      <c r="BH59" s="92">
        <f>SUMIF('20-1'!AB:AB,$A:$A,'20-1'!$E:$E)</f>
        <v>2581.2600000000002</v>
      </c>
      <c r="BI59" s="89">
        <f>SUMIF(Об!$A:$A,$A:$A,Об!AB:AB)*BI$308</f>
        <v>35031.427559831332</v>
      </c>
      <c r="BJ59" s="89">
        <f>SUMIF(Об!$A:$A,$A:$A,Об!AC:AC)*BJ$308</f>
        <v>33243.592184615067</v>
      </c>
      <c r="BK59" s="84">
        <f>SUMIF(ПП1!$H:$H,$A:$A,ПП1!$M:$M)</f>
        <v>0</v>
      </c>
      <c r="BL59" s="89">
        <f t="shared" si="1"/>
        <v>7861.7582135362336</v>
      </c>
      <c r="BM59" s="84">
        <f>SUMIF(Об!$A:$A,$A:$A,Об!Z:Z)</f>
        <v>0</v>
      </c>
      <c r="BN59" s="89">
        <f t="shared" si="3"/>
        <v>308.02285278506446</v>
      </c>
      <c r="BO59" s="89">
        <f>SUMIF(Об!$A:$A,$A:$A,Об!$AG:$AG)*$BO$308</f>
        <v>0</v>
      </c>
      <c r="BP59" s="89">
        <f>SUMIF(Об!$A:$A,$A:$A,Об!$AE:$AE)*BP$308</f>
        <v>271.28163298985777</v>
      </c>
      <c r="BQ59" s="89">
        <f>SUMIF(Об!$A:$A,$A:$A,Об!AI:AI)*BQ$308</f>
        <v>24634.531318001762</v>
      </c>
      <c r="BR59" s="89">
        <f>SUMIF(Об!$A:$A,$A:$A,Об!AJ:AJ)*BR$308</f>
        <v>0</v>
      </c>
      <c r="BS59" s="89">
        <f>SUMIF(Об!$A:$A,$A:$A,Об!AK:AK)*BS$308</f>
        <v>13472.847269054615</v>
      </c>
      <c r="BT59" s="89">
        <f>SUMIF(Об!$A:$A,$A:$A,Об!AL:AL)*BT$308</f>
        <v>12127.694384752109</v>
      </c>
      <c r="BU59" s="89">
        <f>SUMIF(Об!$A:$A,$A:$A,Об!AM:AM)*BU$308</f>
        <v>0</v>
      </c>
      <c r="BV59" s="89">
        <f>SUMIF(Об!$A:$A,$A:$A,Об!AN:AN)*BV$308</f>
        <v>5070.0865996693838</v>
      </c>
    </row>
    <row r="60" spans="1:74" ht="32.25" customHeight="1" x14ac:dyDescent="0.25">
      <c r="A60" s="84" t="s">
        <v>225</v>
      </c>
      <c r="B60" s="84">
        <f>SUMIF(Об!$A:$A,$A:$A,Об!B:B)</f>
        <v>494.18</v>
      </c>
      <c r="C60" s="84">
        <f>SUMIF(Об!$A:$A,$A:$A,Об!C:C)</f>
        <v>494.18</v>
      </c>
      <c r="D60" s="84">
        <v>12</v>
      </c>
      <c r="E60" s="84">
        <f>SUMIF(Об!$A:$A,$A:$A,Об!F:F)</f>
        <v>25.37</v>
      </c>
      <c r="F60" s="84">
        <f t="shared" si="14"/>
        <v>25.37</v>
      </c>
      <c r="G60" s="89">
        <f>SUMIF(Лист2!$A:$A,$A:$A,Лист2!$B:$B)</f>
        <v>150712.19000000003</v>
      </c>
      <c r="H60" s="89">
        <v>228884.74999999997</v>
      </c>
      <c r="I60" s="89">
        <v>0</v>
      </c>
      <c r="J60" s="89">
        <v>78417.17</v>
      </c>
      <c r="K60" s="89">
        <v>2465.2000000000003</v>
      </c>
      <c r="L60" s="89">
        <v>0</v>
      </c>
      <c r="M60" s="89">
        <v>83.36</v>
      </c>
      <c r="N60" s="89">
        <v>0</v>
      </c>
      <c r="O60" s="89">
        <v>59974.530000000006</v>
      </c>
      <c r="P60" s="89">
        <v>81875.789999999994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89">
        <v>0</v>
      </c>
      <c r="AC60" s="89">
        <v>0</v>
      </c>
      <c r="AD60" s="89">
        <v>0</v>
      </c>
      <c r="AE60" s="89">
        <v>70.48</v>
      </c>
      <c r="AF60" s="89">
        <v>0</v>
      </c>
      <c r="AG60" s="89">
        <v>20655</v>
      </c>
      <c r="AH60" s="90">
        <f t="shared" si="5"/>
        <v>150712.19000000003</v>
      </c>
      <c r="AI60" s="90">
        <v>155391.18000000002</v>
      </c>
      <c r="AJ60" s="90">
        <v>0</v>
      </c>
      <c r="AK60" s="90">
        <v>155391.18000000002</v>
      </c>
      <c r="AL60" s="90">
        <v>32665.109999999997</v>
      </c>
      <c r="AM60" s="90">
        <v>0</v>
      </c>
      <c r="AN60" s="90">
        <v>32665.109999999997</v>
      </c>
      <c r="AP60" s="91">
        <f t="shared" si="13"/>
        <v>0</v>
      </c>
      <c r="AQ60" s="92">
        <f>SUMIF('20-1'!K:K,$A:$A,'20-1'!$E:$E)</f>
        <v>0</v>
      </c>
      <c r="AR60" s="92">
        <f>SUMIF('20-1'!L:L,$A:$A,'20-1'!$E:$E)</f>
        <v>0</v>
      </c>
      <c r="AS60" s="92">
        <f>SUMIF('20-1'!M:M,$A:$A,'20-1'!$E:$E)</f>
        <v>0</v>
      </c>
      <c r="AT60" s="92">
        <f>SUMIF('20-1'!N:N,$A:$A,'20-1'!$E:$E)</f>
        <v>0</v>
      </c>
      <c r="AU60" s="92">
        <f>SUMIF('20-1'!O:O,$A:$A,'20-1'!$E:$E)</f>
        <v>0</v>
      </c>
      <c r="AV60" s="92">
        <f>SUMIF('20-1'!P:P,$A:$A,'20-1'!$E:$E)</f>
        <v>0</v>
      </c>
      <c r="AW60" s="92">
        <f>SUMIF('20-1'!Q:Q,$A:$A,'20-1'!$E:$E)</f>
        <v>0</v>
      </c>
      <c r="AX60" s="92">
        <f>SUMIF('20-1'!R:R,$A:$A,'20-1'!$E:$E)</f>
        <v>0</v>
      </c>
      <c r="AY60" s="92">
        <f>SUMIF('20-1'!S:S,$A:$A,'20-1'!$E:$E)</f>
        <v>0</v>
      </c>
      <c r="AZ60" s="92">
        <f>SUMIF('20-1'!T:T,$A:$A,'20-1'!$E:$E)</f>
        <v>0</v>
      </c>
      <c r="BA60" s="92">
        <f>SUMIF('20-1'!U:U,$A:$A,'20-1'!$E:$E)</f>
        <v>0</v>
      </c>
      <c r="BB60" s="92">
        <f>SUMIF('20-1'!V:V,$A:$A,'20-1'!$E:$E)</f>
        <v>0</v>
      </c>
      <c r="BC60" s="92">
        <f>SUMIF('20-1'!W:W,$A:$A,'20-1'!$E:$E)</f>
        <v>0</v>
      </c>
      <c r="BD60" s="92">
        <f>SUMIF('20-1'!X:X,$A:$A,'20-1'!$E:$E)</f>
        <v>0</v>
      </c>
      <c r="BE60" s="92">
        <f>SUMIF('20-1'!Y:Y,$A:$A,'20-1'!$E:$E)</f>
        <v>0</v>
      </c>
      <c r="BF60" s="92">
        <f>SUMIF('20-1'!Z:Z,$A:$A,'20-1'!$E:$E)</f>
        <v>0</v>
      </c>
      <c r="BG60" s="92">
        <f>SUMIF('20-1'!AA:AA,$A:$A,'20-1'!$E:$E)</f>
        <v>0</v>
      </c>
      <c r="BH60" s="92">
        <f>SUMIF('20-1'!AB:AB,$A:$A,'20-1'!$E:$E)</f>
        <v>2118.3200000000002</v>
      </c>
      <c r="BI60" s="89">
        <f>SUMIF(Об!$A:$A,$A:$A,Об!AB:AB)*BI$308</f>
        <v>45659.582939515887</v>
      </c>
      <c r="BJ60" s="89">
        <f>SUMIF(Об!$A:$A,$A:$A,Об!AC:AC)*BJ$308</f>
        <v>43329.337691660498</v>
      </c>
      <c r="BK60" s="84">
        <f>SUMIF(ПП1!$H:$H,$A:$A,ПП1!$M:$M)</f>
        <v>0</v>
      </c>
      <c r="BL60" s="89">
        <f t="shared" si="1"/>
        <v>10246.930433773799</v>
      </c>
      <c r="BM60" s="89">
        <f t="shared" ref="BM60:BM62" si="15">$BM$307*B60/$BM$308</f>
        <v>1439.0199563770759</v>
      </c>
      <c r="BN60" s="89">
        <f t="shared" si="3"/>
        <v>401.47364734095521</v>
      </c>
      <c r="BO60" s="89">
        <f>SUMIF(Об!$A:$A,$A:$A,Об!$AG:$AG)*$BO$308</f>
        <v>0</v>
      </c>
      <c r="BP60" s="89">
        <f>SUMIF(Об!$A:$A,$A:$A,Об!$AE:$AE)*BP$308</f>
        <v>353.58553973606212</v>
      </c>
      <c r="BQ60" s="89">
        <f>SUMIF(Об!$A:$A,$A:$A,Об!AI:AI)*BQ$308</f>
        <v>32108.381080654392</v>
      </c>
      <c r="BR60" s="89">
        <f>SUMIF(Об!$A:$A,$A:$A,Об!AJ:AJ)*BR$308</f>
        <v>0</v>
      </c>
      <c r="BS60" s="89">
        <f>SUMIF(Об!$A:$A,$A:$A,Об!AK:AK)*BS$308</f>
        <v>17560.363084323908</v>
      </c>
      <c r="BT60" s="89">
        <f>SUMIF(Об!$A:$A,$A:$A,Об!AL:AL)*BT$308</f>
        <v>15807.105396430958</v>
      </c>
      <c r="BU60" s="89">
        <f>SUMIF(Об!$A:$A,$A:$A,Об!AM:AM)*BU$308</f>
        <v>0</v>
      </c>
      <c r="BV60" s="89">
        <f>SUMIF(Об!$A:$A,$A:$A,Об!AN:AN)*BV$308</f>
        <v>6608.2959140831244</v>
      </c>
    </row>
    <row r="61" spans="1:74" ht="32.25" customHeight="1" x14ac:dyDescent="0.25">
      <c r="A61" s="84" t="s">
        <v>226</v>
      </c>
      <c r="B61" s="84">
        <f>SUMIF(Об!$A:$A,$A:$A,Об!B:B)</f>
        <v>758.99</v>
      </c>
      <c r="C61" s="84">
        <f>SUMIF(Об!$A:$A,$A:$A,Об!C:C)</f>
        <v>758.99000000000012</v>
      </c>
      <c r="D61" s="84">
        <v>12</v>
      </c>
      <c r="E61" s="84">
        <f>SUMIF(Об!$A:$A,$A:$A,Об!F:F)</f>
        <v>25.37</v>
      </c>
      <c r="F61" s="84">
        <f t="shared" si="14"/>
        <v>25.37</v>
      </c>
      <c r="G61" s="89">
        <f>SUMIF(Лист2!$A:$A,$A:$A,Лист2!$B:$B)</f>
        <v>222512.40000000005</v>
      </c>
      <c r="H61" s="89">
        <v>346068.3</v>
      </c>
      <c r="I61" s="89">
        <v>0</v>
      </c>
      <c r="J61" s="89">
        <v>148878.64000000001</v>
      </c>
      <c r="K61" s="89">
        <v>3773.3400000000006</v>
      </c>
      <c r="L61" s="89">
        <v>0</v>
      </c>
      <c r="M61" s="89">
        <v>64.38</v>
      </c>
      <c r="N61" s="89">
        <v>0</v>
      </c>
      <c r="O61" s="89">
        <v>114511.26000000004</v>
      </c>
      <c r="P61" s="89">
        <v>155447.07999999999</v>
      </c>
      <c r="Q61" s="89">
        <v>0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</v>
      </c>
      <c r="Z61" s="89">
        <v>0</v>
      </c>
      <c r="AA61" s="89">
        <v>0</v>
      </c>
      <c r="AB61" s="89">
        <v>0</v>
      </c>
      <c r="AC61" s="89">
        <v>0</v>
      </c>
      <c r="AD61" s="89">
        <v>0</v>
      </c>
      <c r="AE61" s="89">
        <v>46.08</v>
      </c>
      <c r="AF61" s="89">
        <v>0</v>
      </c>
      <c r="AG61" s="89">
        <v>27945</v>
      </c>
      <c r="AH61" s="90">
        <f t="shared" si="5"/>
        <v>222512.40000000005</v>
      </c>
      <c r="AI61" s="90">
        <v>225336.05</v>
      </c>
      <c r="AJ61" s="90">
        <v>0</v>
      </c>
      <c r="AK61" s="90">
        <v>225336.05</v>
      </c>
      <c r="AL61" s="90">
        <v>23464.41</v>
      </c>
      <c r="AM61" s="90">
        <v>0</v>
      </c>
      <c r="AN61" s="90">
        <v>23464.41</v>
      </c>
      <c r="AP61" s="91">
        <f t="shared" si="13"/>
        <v>394572.27</v>
      </c>
      <c r="AQ61" s="92">
        <f>SUMIF('20-1'!K:K,$A:$A,'20-1'!$E:$E)</f>
        <v>394572.27</v>
      </c>
      <c r="AR61" s="92">
        <f>SUMIF('20-1'!L:L,$A:$A,'20-1'!$E:$E)</f>
        <v>0</v>
      </c>
      <c r="AS61" s="92">
        <f>SUMIF('20-1'!M:M,$A:$A,'20-1'!$E:$E)</f>
        <v>0</v>
      </c>
      <c r="AT61" s="92">
        <f>SUMIF('20-1'!N:N,$A:$A,'20-1'!$E:$E)</f>
        <v>0</v>
      </c>
      <c r="AU61" s="92">
        <f>SUMIF('20-1'!O:O,$A:$A,'20-1'!$E:$E)</f>
        <v>0</v>
      </c>
      <c r="AV61" s="92">
        <f>SUMIF('20-1'!P:P,$A:$A,'20-1'!$E:$E)</f>
        <v>0</v>
      </c>
      <c r="AW61" s="92">
        <f>SUMIF('20-1'!Q:Q,$A:$A,'20-1'!$E:$E)</f>
        <v>0</v>
      </c>
      <c r="AX61" s="92">
        <f>SUMIF('20-1'!R:R,$A:$A,'20-1'!$E:$E)</f>
        <v>0</v>
      </c>
      <c r="AY61" s="92">
        <f>SUMIF('20-1'!S:S,$A:$A,'20-1'!$E:$E)</f>
        <v>0</v>
      </c>
      <c r="AZ61" s="92">
        <f>SUMIF('20-1'!T:T,$A:$A,'20-1'!$E:$E)</f>
        <v>0</v>
      </c>
      <c r="BA61" s="92">
        <f>SUMIF('20-1'!U:U,$A:$A,'20-1'!$E:$E)</f>
        <v>0</v>
      </c>
      <c r="BB61" s="92">
        <f>SUMIF('20-1'!V:V,$A:$A,'20-1'!$E:$E)</f>
        <v>0</v>
      </c>
      <c r="BC61" s="92">
        <f>SUMIF('20-1'!W:W,$A:$A,'20-1'!$E:$E)</f>
        <v>0</v>
      </c>
      <c r="BD61" s="92">
        <f>SUMIF('20-1'!X:X,$A:$A,'20-1'!$E:$E)</f>
        <v>0</v>
      </c>
      <c r="BE61" s="92">
        <f>SUMIF('20-1'!Y:Y,$A:$A,'20-1'!$E:$E)</f>
        <v>0</v>
      </c>
      <c r="BF61" s="92">
        <f>SUMIF('20-1'!Z:Z,$A:$A,'20-1'!$E:$E)</f>
        <v>0</v>
      </c>
      <c r="BG61" s="92">
        <f>SUMIF('20-1'!AA:AA,$A:$A,'20-1'!$E:$E)</f>
        <v>0</v>
      </c>
      <c r="BH61" s="92">
        <f>SUMIF('20-1'!AB:AB,$A:$A,'20-1'!$E:$E)</f>
        <v>1951.72</v>
      </c>
      <c r="BI61" s="89">
        <f>SUMIF(Об!$A:$A,$A:$A,Об!AB:AB)*BI$308</f>
        <v>70126.607420905682</v>
      </c>
      <c r="BJ61" s="89">
        <f>SUMIF(Об!$A:$A,$A:$A,Об!AC:AC)*BJ$308</f>
        <v>66547.683060005264</v>
      </c>
      <c r="BK61" s="84">
        <f>SUMIF(ПП1!$H:$H,$A:$A,ПП1!$M:$M)</f>
        <v>0</v>
      </c>
      <c r="BL61" s="89">
        <f t="shared" si="1"/>
        <v>15737.823728054507</v>
      </c>
      <c r="BM61" s="89">
        <f t="shared" si="15"/>
        <v>2210.1294198280721</v>
      </c>
      <c r="BN61" s="89">
        <f t="shared" si="3"/>
        <v>616.60626410480313</v>
      </c>
      <c r="BO61" s="89">
        <f>SUMIF(Об!$A:$A,$A:$A,Об!$AG:$AG)*$BO$308</f>
        <v>0</v>
      </c>
      <c r="BP61" s="89">
        <f>SUMIF(Об!$A:$A,$A:$A,Об!$AE:$AE)*BP$308</f>
        <v>543.05696063028415</v>
      </c>
      <c r="BQ61" s="89">
        <f>SUMIF(Об!$A:$A,$A:$A,Об!AI:AI)*BQ$308</f>
        <v>49313.894039430721</v>
      </c>
      <c r="BR61" s="89">
        <f>SUMIF(Об!$A:$A,$A:$A,Об!AJ:AJ)*BR$308</f>
        <v>0</v>
      </c>
      <c r="BS61" s="89">
        <f>SUMIF(Об!$A:$A,$A:$A,Об!AK:AK)*BS$308</f>
        <v>26970.213236818581</v>
      </c>
      <c r="BT61" s="89">
        <f>SUMIF(Об!$A:$A,$A:$A,Об!AL:AL)*BT$308</f>
        <v>24277.459477998171</v>
      </c>
      <c r="BU61" s="89">
        <f>SUMIF(Об!$A:$A,$A:$A,Об!AM:AM)*BU$308</f>
        <v>0</v>
      </c>
      <c r="BV61" s="89">
        <f>SUMIF(Об!$A:$A,$A:$A,Об!AN:AN)*BV$308</f>
        <v>10149.400048221198</v>
      </c>
    </row>
    <row r="62" spans="1:74" ht="32.25" customHeight="1" x14ac:dyDescent="0.25">
      <c r="A62" s="84" t="s">
        <v>227</v>
      </c>
      <c r="B62" s="84">
        <f>SUMIF(Об!$A:$A,$A:$A,Об!B:B)</f>
        <v>879.9</v>
      </c>
      <c r="C62" s="84">
        <f>SUMIF(Об!$A:$A,$A:$A,Об!C:C)</f>
        <v>879.9</v>
      </c>
      <c r="D62" s="84">
        <v>12</v>
      </c>
      <c r="E62" s="84">
        <f>SUMIF(Об!$A:$A,$A:$A,Об!F:F)</f>
        <v>25.37</v>
      </c>
      <c r="F62" s="84">
        <f t="shared" si="14"/>
        <v>25.37</v>
      </c>
      <c r="G62" s="89">
        <f>SUMIF(Лист2!$A:$A,$A:$A,Лист2!$B:$B)</f>
        <v>267877.2</v>
      </c>
      <c r="H62" s="89">
        <v>401198.52000000008</v>
      </c>
      <c r="I62" s="89">
        <v>0</v>
      </c>
      <c r="J62" s="89">
        <v>112921.73</v>
      </c>
      <c r="K62" s="89">
        <v>3357.18</v>
      </c>
      <c r="L62" s="89">
        <v>0</v>
      </c>
      <c r="M62" s="89">
        <v>86.17</v>
      </c>
      <c r="N62" s="89">
        <v>0</v>
      </c>
      <c r="O62" s="89">
        <v>80885.600000000006</v>
      </c>
      <c r="P62" s="89">
        <v>117901.86</v>
      </c>
      <c r="Q62" s="89">
        <v>0</v>
      </c>
      <c r="R62" s="89">
        <v>0</v>
      </c>
      <c r="S62" s="89">
        <v>0</v>
      </c>
      <c r="T62" s="89">
        <v>0</v>
      </c>
      <c r="U62" s="89">
        <v>0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89">
        <v>0</v>
      </c>
      <c r="AB62" s="89">
        <v>0</v>
      </c>
      <c r="AC62" s="89">
        <v>0</v>
      </c>
      <c r="AD62" s="89">
        <v>0</v>
      </c>
      <c r="AE62" s="89">
        <v>82.919999999999973</v>
      </c>
      <c r="AF62" s="89">
        <v>0</v>
      </c>
      <c r="AG62" s="89">
        <v>27945</v>
      </c>
      <c r="AH62" s="90">
        <f t="shared" si="5"/>
        <v>267877.2</v>
      </c>
      <c r="AI62" s="90">
        <v>272008.38</v>
      </c>
      <c r="AJ62" s="90">
        <v>0</v>
      </c>
      <c r="AK62" s="90">
        <v>272008.38</v>
      </c>
      <c r="AL62" s="90">
        <v>20436</v>
      </c>
      <c r="AM62" s="90">
        <v>0</v>
      </c>
      <c r="AN62" s="90">
        <v>20436</v>
      </c>
      <c r="AP62" s="91">
        <f t="shared" si="13"/>
        <v>0</v>
      </c>
      <c r="AQ62" s="92">
        <f>SUMIF('20-1'!K:K,$A:$A,'20-1'!$E:$E)</f>
        <v>0</v>
      </c>
      <c r="AR62" s="92">
        <f>SUMIF('20-1'!L:L,$A:$A,'20-1'!$E:$E)</f>
        <v>0</v>
      </c>
      <c r="AS62" s="92">
        <f>SUMIF('20-1'!M:M,$A:$A,'20-1'!$E:$E)</f>
        <v>0</v>
      </c>
      <c r="AT62" s="92">
        <f>SUMIF('20-1'!N:N,$A:$A,'20-1'!$E:$E)</f>
        <v>0</v>
      </c>
      <c r="AU62" s="92">
        <f>SUMIF('20-1'!O:O,$A:$A,'20-1'!$E:$E)</f>
        <v>0</v>
      </c>
      <c r="AV62" s="92">
        <f>SUMIF('20-1'!P:P,$A:$A,'20-1'!$E:$E)</f>
        <v>0</v>
      </c>
      <c r="AW62" s="92">
        <f>SUMIF('20-1'!Q:Q,$A:$A,'20-1'!$E:$E)</f>
        <v>0</v>
      </c>
      <c r="AX62" s="92">
        <f>SUMIF('20-1'!R:R,$A:$A,'20-1'!$E:$E)</f>
        <v>0</v>
      </c>
      <c r="AY62" s="92">
        <f>SUMIF('20-1'!S:S,$A:$A,'20-1'!$E:$E)</f>
        <v>0</v>
      </c>
      <c r="AZ62" s="92">
        <f>SUMIF('20-1'!T:T,$A:$A,'20-1'!$E:$E)</f>
        <v>0</v>
      </c>
      <c r="BA62" s="92">
        <f>SUMIF('20-1'!U:U,$A:$A,'20-1'!$E:$E)</f>
        <v>0</v>
      </c>
      <c r="BB62" s="92">
        <f>SUMIF('20-1'!V:V,$A:$A,'20-1'!$E:$E)</f>
        <v>0</v>
      </c>
      <c r="BC62" s="92">
        <f>SUMIF('20-1'!W:W,$A:$A,'20-1'!$E:$E)</f>
        <v>0</v>
      </c>
      <c r="BD62" s="92">
        <f>SUMIF('20-1'!X:X,$A:$A,'20-1'!$E:$E)</f>
        <v>0</v>
      </c>
      <c r="BE62" s="92">
        <f>SUMIF('20-1'!Y:Y,$A:$A,'20-1'!$E:$E)</f>
        <v>0</v>
      </c>
      <c r="BF62" s="92">
        <f>SUMIF('20-1'!Z:Z,$A:$A,'20-1'!$E:$E)</f>
        <v>0</v>
      </c>
      <c r="BG62" s="92">
        <f>SUMIF('20-1'!AA:AA,$A:$A,'20-1'!$E:$E)</f>
        <v>0</v>
      </c>
      <c r="BH62" s="92">
        <f>SUMIF('20-1'!AB:AB,$A:$A,'20-1'!$E:$E)</f>
        <v>4075.73</v>
      </c>
      <c r="BI62" s="89">
        <f>SUMIF(Об!$A:$A,$A:$A,Об!AB:AB)*BI$308</f>
        <v>81298.043280747966</v>
      </c>
      <c r="BJ62" s="89">
        <f>SUMIF(Об!$A:$A,$A:$A,Об!AC:AC)*BJ$308</f>
        <v>77148.982627569028</v>
      </c>
      <c r="BK62" s="84">
        <f>SUMIF(ПП1!$H:$H,$A:$A,ПП1!$M:$M)</f>
        <v>0</v>
      </c>
      <c r="BL62" s="89">
        <f t="shared" si="1"/>
        <v>18244.919034921619</v>
      </c>
      <c r="BM62" s="89">
        <f t="shared" si="15"/>
        <v>2562.2114606341597</v>
      </c>
      <c r="BN62" s="89">
        <f t="shared" si="3"/>
        <v>714.83399226052552</v>
      </c>
      <c r="BO62" s="89">
        <f>SUMIF(Об!$A:$A,$A:$A,Об!$AG:$AG)*$BO$308</f>
        <v>0</v>
      </c>
      <c r="BP62" s="89">
        <f>SUMIF(Об!$A:$A,$A:$A,Об!$AE:$AE)*BP$308</f>
        <v>629.56800439872325</v>
      </c>
      <c r="BQ62" s="89">
        <f>SUMIF(Об!$A:$A,$A:$A,Об!AI:AI)*BQ$308</f>
        <v>57169.785326941186</v>
      </c>
      <c r="BR62" s="89">
        <f>SUMIF(Об!$A:$A,$A:$A,Об!AJ:AJ)*BR$308</f>
        <v>0</v>
      </c>
      <c r="BS62" s="89">
        <f>SUMIF(Об!$A:$A,$A:$A,Об!AK:AK)*BS$308</f>
        <v>31266.671006306624</v>
      </c>
      <c r="BT62" s="89">
        <f>SUMIF(Об!$A:$A,$A:$A,Об!AL:AL)*BT$308</f>
        <v>28144.951309886277</v>
      </c>
      <c r="BU62" s="89">
        <f>SUMIF(Об!$A:$A,$A:$A,Об!AM:AM)*BU$308</f>
        <v>0</v>
      </c>
      <c r="BV62" s="89">
        <f>SUMIF(Об!$A:$A,$A:$A,Об!AN:AN)*BV$308</f>
        <v>11766.238161806916</v>
      </c>
    </row>
    <row r="63" spans="1:74" ht="32.25" customHeight="1" x14ac:dyDescent="0.25">
      <c r="A63" s="84" t="s">
        <v>229</v>
      </c>
      <c r="B63" s="84">
        <f>SUMIF(Об!$A:$A,$A:$A,Об!B:B)</f>
        <v>10303.199999999999</v>
      </c>
      <c r="C63" s="84">
        <f>SUMIF(Об!$A:$A,$A:$A,Об!C:C)</f>
        <v>10303.199999999999</v>
      </c>
      <c r="D63" s="84">
        <v>12</v>
      </c>
      <c r="E63" s="84">
        <f>SUMIF(Об!$A:$A,$A:$A,Об!F:F)</f>
        <v>41.2</v>
      </c>
      <c r="F63" s="84">
        <f t="shared" si="14"/>
        <v>41.2</v>
      </c>
      <c r="G63" s="89">
        <f>SUMIF(Лист2!$A:$A,$A:$A,Лист2!$B:$B)</f>
        <v>4711428</v>
      </c>
      <c r="H63" s="89">
        <v>4390842.0000000009</v>
      </c>
      <c r="I63" s="89">
        <v>0</v>
      </c>
      <c r="J63" s="89">
        <v>478198.27</v>
      </c>
      <c r="K63" s="89">
        <v>158887.00999999998</v>
      </c>
      <c r="L63" s="89">
        <v>0</v>
      </c>
      <c r="M63" s="89">
        <v>1715.1</v>
      </c>
      <c r="N63" s="89">
        <v>1715.1</v>
      </c>
      <c r="O63" s="89">
        <v>0</v>
      </c>
      <c r="P63" s="89">
        <v>850539.55999999994</v>
      </c>
      <c r="Q63" s="89">
        <v>336422.12</v>
      </c>
      <c r="R63" s="89">
        <v>0</v>
      </c>
      <c r="S63" s="89">
        <v>5131.8899999999994</v>
      </c>
      <c r="T63" s="89">
        <v>1022405.2300000001</v>
      </c>
      <c r="U63" s="89">
        <v>0</v>
      </c>
      <c r="V63" s="89">
        <v>0</v>
      </c>
      <c r="W63" s="89">
        <v>0</v>
      </c>
      <c r="X63" s="89">
        <v>0</v>
      </c>
      <c r="Y63" s="89">
        <v>0</v>
      </c>
      <c r="Z63" s="89">
        <v>0</v>
      </c>
      <c r="AA63" s="89">
        <v>0</v>
      </c>
      <c r="AB63" s="89">
        <v>0</v>
      </c>
      <c r="AC63" s="89">
        <v>0</v>
      </c>
      <c r="AD63" s="89">
        <v>0</v>
      </c>
      <c r="AE63" s="89">
        <v>3576.22</v>
      </c>
      <c r="AF63" s="89">
        <v>0</v>
      </c>
      <c r="AG63" s="89">
        <v>0</v>
      </c>
      <c r="AH63" s="90">
        <f t="shared" si="5"/>
        <v>4711428</v>
      </c>
      <c r="AI63" s="90">
        <v>4862155.4300000006</v>
      </c>
      <c r="AJ63" s="90">
        <v>0</v>
      </c>
      <c r="AK63" s="90">
        <v>4862155.4300000006</v>
      </c>
      <c r="AL63" s="90">
        <v>460688.76</v>
      </c>
      <c r="AM63" s="90">
        <v>0</v>
      </c>
      <c r="AN63" s="90">
        <v>460688.76</v>
      </c>
      <c r="AP63" s="91">
        <f t="shared" si="13"/>
        <v>53570.78</v>
      </c>
      <c r="AQ63" s="92">
        <f>SUMIF('20-1'!K:K,$A:$A,'20-1'!$E:$E)</f>
        <v>0</v>
      </c>
      <c r="AR63" s="92">
        <f>SUMIF('20-1'!L:L,$A:$A,'20-1'!$E:$E)</f>
        <v>0</v>
      </c>
      <c r="AS63" s="92">
        <f>SUMIF('20-1'!M:M,$A:$A,'20-1'!$E:$E)</f>
        <v>0</v>
      </c>
      <c r="AT63" s="92">
        <f>SUMIF('20-1'!N:N,$A:$A,'20-1'!$E:$E)</f>
        <v>0</v>
      </c>
      <c r="AU63" s="92">
        <f>SUMIF('20-1'!O:O,$A:$A,'20-1'!$E:$E)</f>
        <v>0</v>
      </c>
      <c r="AV63" s="92">
        <f>SUMIF('20-1'!P:P,$A:$A,'20-1'!$E:$E)</f>
        <v>18220.86</v>
      </c>
      <c r="AW63" s="92">
        <f>SUMIF('20-1'!Q:Q,$A:$A,'20-1'!$E:$E)</f>
        <v>0</v>
      </c>
      <c r="AX63" s="92">
        <f>SUMIF('20-1'!R:R,$A:$A,'20-1'!$E:$E)</f>
        <v>0</v>
      </c>
      <c r="AY63" s="92">
        <f>SUMIF('20-1'!S:S,$A:$A,'20-1'!$E:$E)</f>
        <v>0</v>
      </c>
      <c r="AZ63" s="92">
        <f>SUMIF('20-1'!T:T,$A:$A,'20-1'!$E:$E)</f>
        <v>0</v>
      </c>
      <c r="BA63" s="92">
        <f>SUMIF('20-1'!U:U,$A:$A,'20-1'!$E:$E)</f>
        <v>0</v>
      </c>
      <c r="BB63" s="92">
        <f>SUMIF('20-1'!V:V,$A:$A,'20-1'!$E:$E)</f>
        <v>0</v>
      </c>
      <c r="BC63" s="92">
        <f>SUMIF('20-1'!W:W,$A:$A,'20-1'!$E:$E)</f>
        <v>0</v>
      </c>
      <c r="BD63" s="92">
        <f>SUMIF('20-1'!X:X,$A:$A,'20-1'!$E:$E)</f>
        <v>35349.919999999998</v>
      </c>
      <c r="BE63" s="92">
        <f>SUMIF('20-1'!Y:Y,$A:$A,'20-1'!$E:$E)</f>
        <v>0</v>
      </c>
      <c r="BF63" s="92">
        <f>SUMIF('20-1'!Z:Z,$A:$A,'20-1'!$E:$E)</f>
        <v>0</v>
      </c>
      <c r="BG63" s="92">
        <f>SUMIF('20-1'!AA:AA,$A:$A,'20-1'!$E:$E)</f>
        <v>4627.12</v>
      </c>
      <c r="BH63" s="92">
        <f>SUMIF('20-1'!AB:AB,$A:$A,'20-1'!$E:$E)</f>
        <v>4609.71</v>
      </c>
      <c r="BI63" s="89">
        <f>SUMIF(Об!$A:$A,$A:$A,Об!AB:AB)*BI$308</f>
        <v>951960.44951722049</v>
      </c>
      <c r="BJ63" s="89">
        <f>SUMIF(Об!$A:$A,$A:$A,Об!AC:AC)*BJ$308</f>
        <v>903376.97216543835</v>
      </c>
      <c r="BK63" s="89">
        <f>SUMIF(ПП1!$H:$H,$A:$A,ПП1!$M:$M)*$BK$307/$BK$308*B63</f>
        <v>140096.73855999904</v>
      </c>
      <c r="BL63" s="89">
        <f t="shared" si="1"/>
        <v>213639.10649006069</v>
      </c>
      <c r="BM63" s="84">
        <f>SUMIF(Об!$A:$A,$A:$A,Об!Z:Z)</f>
        <v>0</v>
      </c>
      <c r="BN63" s="89">
        <f t="shared" si="3"/>
        <v>8370.357528194847</v>
      </c>
      <c r="BO63" s="89">
        <f>SUMIF(Об!$A:$A,$A:$A,Об!$AG:$AG)*$BO$308</f>
        <v>0</v>
      </c>
      <c r="BP63" s="89">
        <f>SUMIF(Об!$A:$A,$A:$A,Об!$AE:$AE)*BP$308</f>
        <v>0</v>
      </c>
      <c r="BQ63" s="89">
        <f>SUMIF(Об!$A:$A,$A:$A,Об!AI:AI)*BQ$308</f>
        <v>669430.31274069811</v>
      </c>
      <c r="BR63" s="89">
        <f>SUMIF(Об!$A:$A,$A:$A,Об!AJ:AJ)*BR$308</f>
        <v>250103.40195087905</v>
      </c>
      <c r="BS63" s="89">
        <f>SUMIF(Об!$A:$A,$A:$A,Об!AK:AK)*BS$308</f>
        <v>366117.47324943554</v>
      </c>
      <c r="BT63" s="89">
        <f>SUMIF(Об!$A:$A,$A:$A,Об!AL:AL)*BT$308</f>
        <v>329563.65761566116</v>
      </c>
      <c r="BU63" s="89">
        <f>SUMIF(Об!$A:$A,$A:$A,Об!AM:AM)*BU$308</f>
        <v>207504.54115740853</v>
      </c>
      <c r="BV63" s="89">
        <f>SUMIF(Об!$A:$A,$A:$A,Об!AN:AN)*BV$308</f>
        <v>137776.91218175815</v>
      </c>
    </row>
    <row r="64" spans="1:74" ht="32.25" customHeight="1" x14ac:dyDescent="0.25">
      <c r="A64" s="84" t="s">
        <v>230</v>
      </c>
      <c r="B64" s="84">
        <f>SUMIF(Об!$A:$A,$A:$A,Об!B:B)</f>
        <v>4915.3</v>
      </c>
      <c r="C64" s="84">
        <f>SUMIF(Об!$A:$A,$A:$A,Об!C:C)</f>
        <v>4915.3</v>
      </c>
      <c r="D64" s="84">
        <v>12</v>
      </c>
      <c r="E64" s="84">
        <f>SUMIF(Об!$A:$A,$A:$A,Об!F:F)</f>
        <v>41.2</v>
      </c>
      <c r="F64" s="84">
        <f t="shared" si="14"/>
        <v>41.2</v>
      </c>
      <c r="G64" s="89">
        <f>SUMIF(Лист2!$A:$A,$A:$A,Лист2!$B:$B)</f>
        <v>2407977.4099999992</v>
      </c>
      <c r="H64" s="89">
        <v>2241175.5</v>
      </c>
      <c r="I64" s="89">
        <v>0</v>
      </c>
      <c r="J64" s="89">
        <v>230871.02</v>
      </c>
      <c r="K64" s="89">
        <v>67157.820000000007</v>
      </c>
      <c r="L64" s="89">
        <v>0</v>
      </c>
      <c r="M64" s="89">
        <v>742.35</v>
      </c>
      <c r="N64" s="89">
        <v>742.35</v>
      </c>
      <c r="O64" s="89">
        <v>0</v>
      </c>
      <c r="P64" s="89">
        <v>411678.01999999996</v>
      </c>
      <c r="Q64" s="89">
        <v>163482.68</v>
      </c>
      <c r="R64" s="89">
        <v>0</v>
      </c>
      <c r="S64" s="89">
        <v>2210.59</v>
      </c>
      <c r="T64" s="89">
        <v>496751.89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89">
        <v>0</v>
      </c>
      <c r="AB64" s="89">
        <v>0</v>
      </c>
      <c r="AC64" s="89">
        <v>0</v>
      </c>
      <c r="AD64" s="89">
        <v>0</v>
      </c>
      <c r="AE64" s="89">
        <v>1484.4299999999998</v>
      </c>
      <c r="AF64" s="89">
        <v>0</v>
      </c>
      <c r="AG64" s="89">
        <v>0</v>
      </c>
      <c r="AH64" s="90">
        <f t="shared" si="5"/>
        <v>2407977.4099999992</v>
      </c>
      <c r="AI64" s="90">
        <v>2473307.1800000002</v>
      </c>
      <c r="AJ64" s="90">
        <v>0</v>
      </c>
      <c r="AK64" s="90">
        <v>2473307.1800000002</v>
      </c>
      <c r="AL64" s="90">
        <v>224418.76</v>
      </c>
      <c r="AM64" s="90">
        <v>0</v>
      </c>
      <c r="AN64" s="90">
        <v>224418.76</v>
      </c>
      <c r="AP64" s="91">
        <f t="shared" si="13"/>
        <v>15860.880000000001</v>
      </c>
      <c r="AQ64" s="92">
        <f>SUMIF('20-1'!K:K,$A:$A,'20-1'!$E:$E)</f>
        <v>0</v>
      </c>
      <c r="AR64" s="92">
        <f>SUMIF('20-1'!L:L,$A:$A,'20-1'!$E:$E)</f>
        <v>0</v>
      </c>
      <c r="AS64" s="92">
        <f>SUMIF('20-1'!M:M,$A:$A,'20-1'!$E:$E)</f>
        <v>10800</v>
      </c>
      <c r="AT64" s="92">
        <f>SUMIF('20-1'!N:N,$A:$A,'20-1'!$E:$E)</f>
        <v>0</v>
      </c>
      <c r="AU64" s="92">
        <f>SUMIF('20-1'!O:O,$A:$A,'20-1'!$E:$E)</f>
        <v>0</v>
      </c>
      <c r="AV64" s="92">
        <f>SUMIF('20-1'!P:P,$A:$A,'20-1'!$E:$E)</f>
        <v>5060.88</v>
      </c>
      <c r="AW64" s="92">
        <f>SUMIF('20-1'!Q:Q,$A:$A,'20-1'!$E:$E)</f>
        <v>0</v>
      </c>
      <c r="AX64" s="92">
        <f>SUMIF('20-1'!R:R,$A:$A,'20-1'!$E:$E)</f>
        <v>0</v>
      </c>
      <c r="AY64" s="92">
        <f>SUMIF('20-1'!S:S,$A:$A,'20-1'!$E:$E)</f>
        <v>0</v>
      </c>
      <c r="AZ64" s="92">
        <f>SUMIF('20-1'!T:T,$A:$A,'20-1'!$E:$E)</f>
        <v>0</v>
      </c>
      <c r="BA64" s="92">
        <f>SUMIF('20-1'!U:U,$A:$A,'20-1'!$E:$E)</f>
        <v>0</v>
      </c>
      <c r="BB64" s="92">
        <f>SUMIF('20-1'!V:V,$A:$A,'20-1'!$E:$E)</f>
        <v>0</v>
      </c>
      <c r="BC64" s="92">
        <f>SUMIF('20-1'!W:W,$A:$A,'20-1'!$E:$E)</f>
        <v>0</v>
      </c>
      <c r="BD64" s="92">
        <f>SUMIF('20-1'!X:X,$A:$A,'20-1'!$E:$E)</f>
        <v>0</v>
      </c>
      <c r="BE64" s="92">
        <f>SUMIF('20-1'!Y:Y,$A:$A,'20-1'!$E:$E)</f>
        <v>0</v>
      </c>
      <c r="BF64" s="92">
        <f>SUMIF('20-1'!Z:Z,$A:$A,'20-1'!$E:$E)</f>
        <v>0</v>
      </c>
      <c r="BG64" s="92">
        <f>SUMIF('20-1'!AA:AA,$A:$A,'20-1'!$E:$E)</f>
        <v>0</v>
      </c>
      <c r="BH64" s="92">
        <f>SUMIF('20-1'!AB:AB,$A:$A,'20-1'!$E:$E)</f>
        <v>4302.9399999999996</v>
      </c>
      <c r="BI64" s="89">
        <f>SUMIF(Об!$A:$A,$A:$A,Об!AB:AB)*BI$308</f>
        <v>454147.3714488697</v>
      </c>
      <c r="BJ64" s="89">
        <f>SUMIF(Об!$A:$A,$A:$A,Об!AC:AC)*BJ$308</f>
        <v>430969.87647379265</v>
      </c>
      <c r="BK64" s="84">
        <f>SUMIF(ПП1!$H:$H,$A:$A,ПП1!$M:$M)</f>
        <v>0</v>
      </c>
      <c r="BL64" s="89">
        <f t="shared" si="1"/>
        <v>101919.82103915245</v>
      </c>
      <c r="BM64" s="84">
        <f>SUMIF(Об!$A:$A,$A:$A,Об!Z:Z)</f>
        <v>0</v>
      </c>
      <c r="BN64" s="89">
        <f t="shared" si="3"/>
        <v>3993.2077760633724</v>
      </c>
      <c r="BO64" s="89">
        <f>SUMIF(Об!$A:$A,$A:$A,Об!$AG:$AG)*$BO$308</f>
        <v>0</v>
      </c>
      <c r="BP64" s="89">
        <f>SUMIF(Об!$A:$A,$A:$A,Об!$AE:$AE)*BP$308</f>
        <v>0</v>
      </c>
      <c r="BQ64" s="89">
        <f>SUMIF(Об!$A:$A,$A:$A,Об!AI:AI)*BQ$308</f>
        <v>319362.02502274583</v>
      </c>
      <c r="BR64" s="89">
        <f>SUMIF(Об!$A:$A,$A:$A,Об!AJ:AJ)*BR$308</f>
        <v>119315.67392743574</v>
      </c>
      <c r="BS64" s="89">
        <f>SUMIF(Об!$A:$A,$A:$A,Об!AK:AK)*BS$308</f>
        <v>174661.97067541649</v>
      </c>
      <c r="BT64" s="89">
        <f>SUMIF(Об!$A:$A,$A:$A,Об!AL:AL)*BT$308</f>
        <v>157223.41081200595</v>
      </c>
      <c r="BU64" s="89">
        <f>SUMIF(Об!$A:$A,$A:$A,Об!AM:AM)*BU$308</f>
        <v>98993.232311418818</v>
      </c>
      <c r="BV64" s="89">
        <f>SUMIF(Об!$A:$A,$A:$A,Об!AN:AN)*BV$308</f>
        <v>65728.594654767061</v>
      </c>
    </row>
    <row r="65" spans="1:74" ht="32.25" customHeight="1" x14ac:dyDescent="0.25">
      <c r="A65" s="84" t="s">
        <v>233</v>
      </c>
      <c r="B65" s="84">
        <f>SUMIF(Об!$A:$A,$A:$A,Об!B:B)</f>
        <v>11595.14</v>
      </c>
      <c r="C65" s="84">
        <f>SUMIF(Об!$A:$A,$A:$A,Об!C:C)</f>
        <v>11595.14</v>
      </c>
      <c r="D65" s="84">
        <v>12</v>
      </c>
      <c r="E65" s="84">
        <f>SUMIF(Об!$A:$A,$A:$A,Об!F:F)</f>
        <v>41.41</v>
      </c>
      <c r="F65" s="84">
        <f t="shared" si="14"/>
        <v>41.41</v>
      </c>
      <c r="G65" s="89">
        <f>SUMIF(Лист2!$A:$A,$A:$A,Лист2!$B:$B)</f>
        <v>5604963.1900000004</v>
      </c>
      <c r="H65" s="89">
        <v>5269137.6800000006</v>
      </c>
      <c r="I65" s="89">
        <v>0</v>
      </c>
      <c r="J65" s="89">
        <v>612369.94999999995</v>
      </c>
      <c r="K65" s="89">
        <v>367052.58999999997</v>
      </c>
      <c r="L65" s="89">
        <v>0</v>
      </c>
      <c r="M65" s="89">
        <v>5531.28</v>
      </c>
      <c r="N65" s="89">
        <v>5531.28</v>
      </c>
      <c r="O65" s="89">
        <v>446936.75</v>
      </c>
      <c r="P65" s="89">
        <v>1063422.96</v>
      </c>
      <c r="Q65" s="89">
        <v>406069.68</v>
      </c>
      <c r="R65" s="89">
        <v>0</v>
      </c>
      <c r="S65" s="89">
        <v>16756.750000000004</v>
      </c>
      <c r="T65" s="89">
        <v>1234443.42</v>
      </c>
      <c r="U65" s="89">
        <v>0</v>
      </c>
      <c r="V65" s="89">
        <v>0</v>
      </c>
      <c r="W65" s="89">
        <v>0</v>
      </c>
      <c r="X65" s="89">
        <v>0</v>
      </c>
      <c r="Y65" s="89">
        <v>0</v>
      </c>
      <c r="Z65" s="89">
        <v>0</v>
      </c>
      <c r="AA65" s="89">
        <v>0</v>
      </c>
      <c r="AB65" s="89">
        <v>0</v>
      </c>
      <c r="AC65" s="89">
        <v>0</v>
      </c>
      <c r="AD65" s="89">
        <v>0</v>
      </c>
      <c r="AE65" s="89">
        <v>11538.51</v>
      </c>
      <c r="AF65" s="89">
        <v>0</v>
      </c>
      <c r="AG65" s="89">
        <v>236790</v>
      </c>
      <c r="AH65" s="90">
        <f t="shared" si="5"/>
        <v>5604963.1900000004</v>
      </c>
      <c r="AI65" s="90">
        <v>5530808.6699999999</v>
      </c>
      <c r="AJ65" s="90">
        <v>0</v>
      </c>
      <c r="AK65" s="90">
        <v>5530808.6699999999</v>
      </c>
      <c r="AL65" s="90">
        <v>886680.66</v>
      </c>
      <c r="AM65" s="90">
        <v>0</v>
      </c>
      <c r="AN65" s="90">
        <v>886680.66</v>
      </c>
      <c r="AP65" s="91">
        <f t="shared" si="13"/>
        <v>86619.47</v>
      </c>
      <c r="AQ65" s="92">
        <f>SUMIF('20-1'!K:K,$A:$A,'20-1'!$E:$E)</f>
        <v>0</v>
      </c>
      <c r="AR65" s="92">
        <f>SUMIF('20-1'!L:L,$A:$A,'20-1'!$E:$E)</f>
        <v>0</v>
      </c>
      <c r="AS65" s="92">
        <f>SUMIF('20-1'!M:M,$A:$A,'20-1'!$E:$E)</f>
        <v>68467.62</v>
      </c>
      <c r="AT65" s="92">
        <f>SUMIF('20-1'!N:N,$A:$A,'20-1'!$E:$E)</f>
        <v>0</v>
      </c>
      <c r="AU65" s="92">
        <f>SUMIF('20-1'!O:O,$A:$A,'20-1'!$E:$E)</f>
        <v>0</v>
      </c>
      <c r="AV65" s="92">
        <f>SUMIF('20-1'!P:P,$A:$A,'20-1'!$E:$E)</f>
        <v>14423.04</v>
      </c>
      <c r="AW65" s="92">
        <f>SUMIF('20-1'!Q:Q,$A:$A,'20-1'!$E:$E)</f>
        <v>0</v>
      </c>
      <c r="AX65" s="92">
        <f>SUMIF('20-1'!R:R,$A:$A,'20-1'!$E:$E)</f>
        <v>0</v>
      </c>
      <c r="AY65" s="92">
        <f>SUMIF('20-1'!S:S,$A:$A,'20-1'!$E:$E)</f>
        <v>0</v>
      </c>
      <c r="AZ65" s="92">
        <f>SUMIF('20-1'!T:T,$A:$A,'20-1'!$E:$E)</f>
        <v>0</v>
      </c>
      <c r="BA65" s="92">
        <f>SUMIF('20-1'!U:U,$A:$A,'20-1'!$E:$E)</f>
        <v>3728.81</v>
      </c>
      <c r="BB65" s="92">
        <f>SUMIF('20-1'!V:V,$A:$A,'20-1'!$E:$E)</f>
        <v>0</v>
      </c>
      <c r="BC65" s="92">
        <f>SUMIF('20-1'!W:W,$A:$A,'20-1'!$E:$E)</f>
        <v>0</v>
      </c>
      <c r="BD65" s="92">
        <f>SUMIF('20-1'!X:X,$A:$A,'20-1'!$E:$E)</f>
        <v>0</v>
      </c>
      <c r="BE65" s="92">
        <f>SUMIF('20-1'!Y:Y,$A:$A,'20-1'!$E:$E)</f>
        <v>0</v>
      </c>
      <c r="BF65" s="92">
        <f>SUMIF('20-1'!Z:Z,$A:$A,'20-1'!$E:$E)</f>
        <v>0</v>
      </c>
      <c r="BG65" s="92">
        <f>SUMIF('20-1'!AA:AA,$A:$A,'20-1'!$E:$E)</f>
        <v>4627.12</v>
      </c>
      <c r="BH65" s="92">
        <f>SUMIF('20-1'!AB:AB,$A:$A,'20-1'!$E:$E)</f>
        <v>37928.58</v>
      </c>
      <c r="BI65" s="89">
        <f>SUMIF(Об!$A:$A,$A:$A,Об!AB:AB)*BI$308</f>
        <v>1071328.7800503829</v>
      </c>
      <c r="BJ65" s="89">
        <f>SUMIF(Об!$A:$A,$A:$A,Об!AC:AC)*BJ$308</f>
        <v>1016653.3179045694</v>
      </c>
      <c r="BK65" s="84">
        <f>SUMIF(ПП1!$H:$H,$A:$A,ПП1!$M:$M)</f>
        <v>0</v>
      </c>
      <c r="BL65" s="89">
        <f t="shared" si="1"/>
        <v>240427.7650853291</v>
      </c>
      <c r="BM65" s="89">
        <f>$BM$307*B65/$BM$308</f>
        <v>33764.292073710159</v>
      </c>
      <c r="BN65" s="89">
        <f t="shared" si="3"/>
        <v>9419.9343300599048</v>
      </c>
      <c r="BO65" s="89">
        <f>SUMIF(Об!$A:$A,$A:$A,Об!$AG:$AG)*$BO$308</f>
        <v>0</v>
      </c>
      <c r="BP65" s="89">
        <f>SUMIF(Об!$A:$A,$A:$A,Об!$AE:$AE)*BP$308</f>
        <v>8296.3167979586433</v>
      </c>
      <c r="BQ65" s="89">
        <f>SUMIF(Об!$A:$A,$A:$A,Об!AI:AI)*BQ$308</f>
        <v>753371.59294900415</v>
      </c>
      <c r="BR65" s="89">
        <f>SUMIF(Об!$A:$A,$A:$A,Об!AJ:AJ)*BR$308</f>
        <v>281464.39553699008</v>
      </c>
      <c r="BS65" s="89">
        <f>SUMIF(Об!$A:$A,$A:$A,Об!AK:AK)*BS$308</f>
        <v>412025.71616327553</v>
      </c>
      <c r="BT65" s="89">
        <f>SUMIF(Об!$A:$A,$A:$A,Об!AL:AL)*BT$308</f>
        <v>370888.34041517758</v>
      </c>
      <c r="BU65" s="89">
        <f>SUMIF(Об!$A:$A,$A:$A,Об!AM:AM)*BU$308</f>
        <v>233523.97365439031</v>
      </c>
      <c r="BV65" s="89">
        <f>SUMIF(Об!$A:$A,$A:$A,Об!AN:AN)*BV$308</f>
        <v>155053.05007329676</v>
      </c>
    </row>
    <row r="66" spans="1:74" ht="32.25" customHeight="1" x14ac:dyDescent="0.25">
      <c r="A66" s="84" t="s">
        <v>237</v>
      </c>
      <c r="B66" s="84">
        <f>SUMIF(Об!$A:$A,$A:$A,Об!B:B)</f>
        <v>78.099999999999994</v>
      </c>
      <c r="C66" s="84">
        <f>SUMIF(Об!$A:$A,$A:$A,Об!C:C)</f>
        <v>78.099999999999994</v>
      </c>
      <c r="D66" s="84">
        <v>12</v>
      </c>
      <c r="E66" s="84">
        <f>SUMIF(Об!$A:$A,$A:$A,Об!F:F)</f>
        <v>25.37</v>
      </c>
      <c r="F66" s="84">
        <f t="shared" si="14"/>
        <v>25.37</v>
      </c>
      <c r="G66" s="89">
        <f>SUMIF(Лист2!$A:$A,$A:$A,Лист2!$B:$B)</f>
        <v>20953.460000000003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0</v>
      </c>
      <c r="O66" s="89">
        <v>6134.27</v>
      </c>
      <c r="P66" s="89">
        <v>0</v>
      </c>
      <c r="Q66" s="89">
        <v>0</v>
      </c>
      <c r="R66" s="89">
        <v>0</v>
      </c>
      <c r="S66" s="89">
        <v>0</v>
      </c>
      <c r="T66" s="89">
        <v>0</v>
      </c>
      <c r="U66" s="89">
        <v>0</v>
      </c>
      <c r="V66" s="89">
        <v>0</v>
      </c>
      <c r="W66" s="89">
        <v>0</v>
      </c>
      <c r="X66" s="89">
        <v>0</v>
      </c>
      <c r="Y66" s="89">
        <v>0</v>
      </c>
      <c r="Z66" s="89">
        <v>0</v>
      </c>
      <c r="AA66" s="89">
        <v>0</v>
      </c>
      <c r="AB66" s="89">
        <v>0</v>
      </c>
      <c r="AC66" s="89">
        <v>0</v>
      </c>
      <c r="AD66" s="89">
        <v>0</v>
      </c>
      <c r="AE66" s="89">
        <v>0</v>
      </c>
      <c r="AF66" s="89">
        <v>0</v>
      </c>
      <c r="AG66" s="89">
        <v>6721.75</v>
      </c>
      <c r="AH66" s="90">
        <f t="shared" si="5"/>
        <v>20953.460000000003</v>
      </c>
      <c r="AI66" s="90">
        <v>16028.419999999998</v>
      </c>
      <c r="AJ66" s="90">
        <v>0</v>
      </c>
      <c r="AK66" s="90">
        <v>16028.419999999998</v>
      </c>
      <c r="AL66" s="90">
        <v>11443.97</v>
      </c>
      <c r="AM66" s="90">
        <v>0</v>
      </c>
      <c r="AN66" s="90">
        <v>11443.97</v>
      </c>
      <c r="AP66" s="91">
        <f t="shared" si="13"/>
        <v>0</v>
      </c>
      <c r="AQ66" s="92">
        <f>SUMIF('20-1'!K:K,$A:$A,'20-1'!$E:$E)</f>
        <v>0</v>
      </c>
      <c r="AR66" s="92">
        <f>SUMIF('20-1'!L:L,$A:$A,'20-1'!$E:$E)</f>
        <v>0</v>
      </c>
      <c r="AS66" s="92">
        <f>SUMIF('20-1'!M:M,$A:$A,'20-1'!$E:$E)</f>
        <v>0</v>
      </c>
      <c r="AT66" s="92">
        <f>SUMIF('20-1'!N:N,$A:$A,'20-1'!$E:$E)</f>
        <v>0</v>
      </c>
      <c r="AU66" s="92">
        <f>SUMIF('20-1'!O:O,$A:$A,'20-1'!$E:$E)</f>
        <v>0</v>
      </c>
      <c r="AV66" s="92">
        <f>SUMIF('20-1'!P:P,$A:$A,'20-1'!$E:$E)</f>
        <v>0</v>
      </c>
      <c r="AW66" s="92">
        <f>SUMIF('20-1'!Q:Q,$A:$A,'20-1'!$E:$E)</f>
        <v>0</v>
      </c>
      <c r="AX66" s="92">
        <f>SUMIF('20-1'!R:R,$A:$A,'20-1'!$E:$E)</f>
        <v>0</v>
      </c>
      <c r="AY66" s="92">
        <f>SUMIF('20-1'!S:S,$A:$A,'20-1'!$E:$E)</f>
        <v>0</v>
      </c>
      <c r="AZ66" s="92">
        <f>SUMIF('20-1'!T:T,$A:$A,'20-1'!$E:$E)</f>
        <v>0</v>
      </c>
      <c r="BA66" s="92">
        <f>SUMIF('20-1'!U:U,$A:$A,'20-1'!$E:$E)</f>
        <v>0</v>
      </c>
      <c r="BB66" s="92">
        <f>SUMIF('20-1'!V:V,$A:$A,'20-1'!$E:$E)</f>
        <v>0</v>
      </c>
      <c r="BC66" s="92">
        <f>SUMIF('20-1'!W:W,$A:$A,'20-1'!$E:$E)</f>
        <v>0</v>
      </c>
      <c r="BD66" s="92">
        <f>SUMIF('20-1'!X:X,$A:$A,'20-1'!$E:$E)</f>
        <v>0</v>
      </c>
      <c r="BE66" s="92">
        <f>SUMIF('20-1'!Y:Y,$A:$A,'20-1'!$E:$E)</f>
        <v>0</v>
      </c>
      <c r="BF66" s="92">
        <f>SUMIF('20-1'!Z:Z,$A:$A,'20-1'!$E:$E)</f>
        <v>0</v>
      </c>
      <c r="BG66" s="92">
        <f>SUMIF('20-1'!AA:AA,$A:$A,'20-1'!$E:$E)</f>
        <v>0</v>
      </c>
      <c r="BH66" s="92">
        <f>SUMIF('20-1'!AB:AB,$A:$A,'20-1'!$E:$E)</f>
        <v>0</v>
      </c>
      <c r="BI66" s="89">
        <f>SUMIF(Об!$A:$A,$A:$A,Об!AB:AB)*BI$308</f>
        <v>7216.0213435917894</v>
      </c>
      <c r="BJ66" s="89">
        <f>SUMIF(Об!$A:$A,$A:$A,Об!AC:AC)*BJ$308</f>
        <v>6847.7503616469394</v>
      </c>
      <c r="BK66" s="84">
        <f>SUMIF(ПП1!$H:$H,$A:$A,ПП1!$M:$M)</f>
        <v>0</v>
      </c>
      <c r="BL66" s="89">
        <f t="shared" ref="BL66:BL129" si="16">B66/$B$307*$BL$307</f>
        <v>1619.4205894162728</v>
      </c>
      <c r="BM66" s="84">
        <f>SUMIF(Об!$A:$A,$A:$A,Об!Z:Z)</f>
        <v>0</v>
      </c>
      <c r="BN66" s="89">
        <f t="shared" ref="BN66:BN129" si="17">$B66/$B$307*BN$307</f>
        <v>63.448726895723425</v>
      </c>
      <c r="BO66" s="89">
        <f>SUMIF(Об!$A:$A,$A:$A,Об!$AG:$AG)*$BO$308</f>
        <v>0</v>
      </c>
      <c r="BP66" s="89">
        <f>SUMIF(Об!$A:$A,$A:$A,Об!$AE:$AE)*BP$308</f>
        <v>55.880510448392172</v>
      </c>
      <c r="BQ66" s="89">
        <f>SUMIF(Об!$A:$A,$A:$A,Об!AI:AI)*BQ$308</f>
        <v>5074.3950835709811</v>
      </c>
      <c r="BR66" s="89">
        <f>SUMIF(Об!$A:$A,$A:$A,Об!AJ:AJ)*BR$308</f>
        <v>0</v>
      </c>
      <c r="BS66" s="89">
        <f>SUMIF(Об!$A:$A,$A:$A,Об!AK:AK)*BS$308</f>
        <v>2775.2324191300686</v>
      </c>
      <c r="BT66" s="89">
        <f>SUMIF(Об!$A:$A,$A:$A,Об!AL:AL)*BT$308</f>
        <v>2498.1483092420931</v>
      </c>
      <c r="BU66" s="89">
        <f>SUMIF(Об!$A:$A,$A:$A,Об!AM:AM)*BU$308</f>
        <v>0</v>
      </c>
      <c r="BV66" s="89">
        <f>SUMIF(Об!$A:$A,$A:$A,Об!AN:AN)*BV$308</f>
        <v>1044.3723155325833</v>
      </c>
    </row>
    <row r="67" spans="1:74" ht="32.25" customHeight="1" x14ac:dyDescent="0.25">
      <c r="A67" s="84" t="s">
        <v>238</v>
      </c>
      <c r="B67" s="84">
        <f>SUMIF(Об!$A:$A,$A:$A,Об!B:B)</f>
        <v>127.7</v>
      </c>
      <c r="C67" s="84">
        <f>SUMIF(Об!$A:$A,$A:$A,Об!C:C)</f>
        <v>127.7</v>
      </c>
      <c r="D67" s="84">
        <v>12</v>
      </c>
      <c r="E67" s="84">
        <f>SUMIF(Об!$A:$A,$A:$A,Об!F:F)</f>
        <v>25.37</v>
      </c>
      <c r="F67" s="84">
        <f t="shared" si="14"/>
        <v>25.37</v>
      </c>
      <c r="G67" s="89">
        <f>SUMIF(Лист2!$A:$A,$A:$A,Лист2!$B:$B)</f>
        <v>6363.81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89">
        <v>1119.23</v>
      </c>
      <c r="P67" s="89">
        <v>0</v>
      </c>
      <c r="Q67" s="89">
        <v>0</v>
      </c>
      <c r="R67" s="89">
        <v>0</v>
      </c>
      <c r="S67" s="89">
        <v>0</v>
      </c>
      <c r="T67" s="89">
        <v>0</v>
      </c>
      <c r="U67" s="89">
        <v>6624.17</v>
      </c>
      <c r="V67" s="89">
        <v>390.7</v>
      </c>
      <c r="W67" s="89">
        <v>0</v>
      </c>
      <c r="X67" s="89">
        <v>0</v>
      </c>
      <c r="Y67" s="89">
        <v>0</v>
      </c>
      <c r="Z67" s="89">
        <v>0</v>
      </c>
      <c r="AA67" s="89">
        <v>0</v>
      </c>
      <c r="AB67" s="89">
        <v>0</v>
      </c>
      <c r="AC67" s="89">
        <v>0</v>
      </c>
      <c r="AD67" s="89">
        <v>0</v>
      </c>
      <c r="AE67" s="89">
        <v>0</v>
      </c>
      <c r="AF67" s="89">
        <v>0</v>
      </c>
      <c r="AG67" s="89">
        <v>1246</v>
      </c>
      <c r="AH67" s="90">
        <f t="shared" ref="AH67:AH130" si="18">AF67+G67</f>
        <v>6363.81</v>
      </c>
      <c r="AI67" s="90">
        <v>6718.45</v>
      </c>
      <c r="AJ67" s="90">
        <v>0</v>
      </c>
      <c r="AK67" s="90">
        <v>6718.45</v>
      </c>
      <c r="AL67" s="90">
        <v>29129.3</v>
      </c>
      <c r="AM67" s="90">
        <v>0</v>
      </c>
      <c r="AN67" s="90">
        <v>29129.3</v>
      </c>
      <c r="AP67" s="91">
        <f t="shared" si="13"/>
        <v>0</v>
      </c>
      <c r="AQ67" s="92">
        <f>SUMIF('20-1'!K:K,$A:$A,'20-1'!$E:$E)</f>
        <v>0</v>
      </c>
      <c r="AR67" s="92">
        <f>SUMIF('20-1'!L:L,$A:$A,'20-1'!$E:$E)</f>
        <v>0</v>
      </c>
      <c r="AS67" s="92">
        <f>SUMIF('20-1'!M:M,$A:$A,'20-1'!$E:$E)</f>
        <v>0</v>
      </c>
      <c r="AT67" s="92">
        <f>SUMIF('20-1'!N:N,$A:$A,'20-1'!$E:$E)</f>
        <v>0</v>
      </c>
      <c r="AU67" s="92">
        <f>SUMIF('20-1'!O:O,$A:$A,'20-1'!$E:$E)</f>
        <v>0</v>
      </c>
      <c r="AV67" s="92">
        <f>SUMIF('20-1'!P:P,$A:$A,'20-1'!$E:$E)</f>
        <v>0</v>
      </c>
      <c r="AW67" s="92">
        <f>SUMIF('20-1'!Q:Q,$A:$A,'20-1'!$E:$E)</f>
        <v>0</v>
      </c>
      <c r="AX67" s="92">
        <f>SUMIF('20-1'!R:R,$A:$A,'20-1'!$E:$E)</f>
        <v>0</v>
      </c>
      <c r="AY67" s="92">
        <f>SUMIF('20-1'!S:S,$A:$A,'20-1'!$E:$E)</f>
        <v>0</v>
      </c>
      <c r="AZ67" s="92">
        <f>SUMIF('20-1'!T:T,$A:$A,'20-1'!$E:$E)</f>
        <v>0</v>
      </c>
      <c r="BA67" s="92">
        <f>SUMIF('20-1'!U:U,$A:$A,'20-1'!$E:$E)</f>
        <v>0</v>
      </c>
      <c r="BB67" s="92">
        <f>SUMIF('20-1'!V:V,$A:$A,'20-1'!$E:$E)</f>
        <v>0</v>
      </c>
      <c r="BC67" s="92">
        <f>SUMIF('20-1'!W:W,$A:$A,'20-1'!$E:$E)</f>
        <v>0</v>
      </c>
      <c r="BD67" s="92">
        <f>SUMIF('20-1'!X:X,$A:$A,'20-1'!$E:$E)</f>
        <v>0</v>
      </c>
      <c r="BE67" s="92">
        <f>SUMIF('20-1'!Y:Y,$A:$A,'20-1'!$E:$E)</f>
        <v>0</v>
      </c>
      <c r="BF67" s="92">
        <f>SUMIF('20-1'!Z:Z,$A:$A,'20-1'!$E:$E)</f>
        <v>0</v>
      </c>
      <c r="BG67" s="92">
        <f>SUMIF('20-1'!AA:AA,$A:$A,'20-1'!$E:$E)</f>
        <v>0</v>
      </c>
      <c r="BH67" s="92">
        <f>SUMIF('20-1'!AB:AB,$A:$A,'20-1'!$E:$E)</f>
        <v>0</v>
      </c>
      <c r="BI67" s="89">
        <f>SUMIF(Об!$A:$A,$A:$A,Об!AB:AB)*BI$308</f>
        <v>11798.795461929216</v>
      </c>
      <c r="BJ67" s="89">
        <f>SUMIF(Об!$A:$A,$A:$A,Об!AC:AC)*BJ$308</f>
        <v>11196.641756495701</v>
      </c>
      <c r="BK67" s="84">
        <f>SUMIF(ПП1!$H:$H,$A:$A,ПП1!$M:$M)</f>
        <v>0</v>
      </c>
      <c r="BL67" s="89">
        <f t="shared" si="16"/>
        <v>2647.8874426179009</v>
      </c>
      <c r="BM67" s="84">
        <f>SUMIF(Об!$A:$A,$A:$A,Об!Z:Z)</f>
        <v>0</v>
      </c>
      <c r="BN67" s="89">
        <f t="shared" si="17"/>
        <v>103.74394909838517</v>
      </c>
      <c r="BO67" s="89">
        <f>SUMIF(Об!$A:$A,$A:$A,Об!$AG:$AG)*$BO$308</f>
        <v>0</v>
      </c>
      <c r="BP67" s="89">
        <f>SUMIF(Об!$A:$A,$A:$A,Об!$AE:$AE)*BP$308</f>
        <v>91.369285329829466</v>
      </c>
      <c r="BQ67" s="89">
        <f>SUMIF(Об!$A:$A,$A:$A,Об!AI:AI)*BQ$308</f>
        <v>8297.0582864534499</v>
      </c>
      <c r="BR67" s="89">
        <f>SUMIF(Об!$A:$A,$A:$A,Об!AJ:AJ)*BR$308</f>
        <v>0</v>
      </c>
      <c r="BS67" s="89">
        <f>SUMIF(Об!$A:$A,$A:$A,Об!AK:AK)*BS$308</f>
        <v>4537.7359785263734</v>
      </c>
      <c r="BT67" s="89">
        <f>SUMIF(Об!$A:$A,$A:$A,Об!AL:AL)*BT$308</f>
        <v>4084.6803980821428</v>
      </c>
      <c r="BU67" s="89">
        <f>SUMIF(Об!$A:$A,$A:$A,Об!AM:AM)*BU$308</f>
        <v>0</v>
      </c>
      <c r="BV67" s="89">
        <f>SUMIF(Об!$A:$A,$A:$A,Об!AN:AN)*BV$308</f>
        <v>1707.635655486695</v>
      </c>
    </row>
    <row r="68" spans="1:74" ht="32.25" customHeight="1" x14ac:dyDescent="0.25">
      <c r="A68" s="84" t="s">
        <v>239</v>
      </c>
      <c r="B68" s="84">
        <f>SUMIF(Об!$A:$A,$A:$A,Об!B:B)</f>
        <v>99.21</v>
      </c>
      <c r="C68" s="84">
        <f>SUMIF(Об!$A:$A,$A:$A,Об!C:C)</f>
        <v>99.21</v>
      </c>
      <c r="D68" s="84">
        <v>12</v>
      </c>
      <c r="E68" s="84">
        <f>SUMIF(Об!$A:$A,$A:$A,Об!F:F)</f>
        <v>25.37</v>
      </c>
      <c r="F68" s="84">
        <f t="shared" si="14"/>
        <v>25.37</v>
      </c>
      <c r="G68" s="89">
        <f>SUMIF(Лист2!$A:$A,$A:$A,Лист2!$B:$B)</f>
        <v>27686.559999999994</v>
      </c>
      <c r="H68" s="89">
        <v>0</v>
      </c>
      <c r="I68" s="89">
        <v>0</v>
      </c>
      <c r="J68" s="89">
        <v>0</v>
      </c>
      <c r="K68" s="89">
        <v>0</v>
      </c>
      <c r="L68" s="89">
        <v>0</v>
      </c>
      <c r="M68" s="89">
        <v>0</v>
      </c>
      <c r="N68" s="89">
        <v>0</v>
      </c>
      <c r="O68" s="89">
        <v>2990.6899999999996</v>
      </c>
      <c r="P68" s="89">
        <v>0</v>
      </c>
      <c r="Q68" s="89">
        <v>0</v>
      </c>
      <c r="R68" s="89">
        <v>0</v>
      </c>
      <c r="S68" s="89">
        <v>0</v>
      </c>
      <c r="T68" s="89">
        <v>0</v>
      </c>
      <c r="U68" s="89">
        <v>32908.94</v>
      </c>
      <c r="V68" s="89">
        <v>10246.929999999998</v>
      </c>
      <c r="W68" s="89">
        <v>0</v>
      </c>
      <c r="X68" s="89">
        <v>0</v>
      </c>
      <c r="Y68" s="89">
        <v>0</v>
      </c>
      <c r="Z68" s="89">
        <v>0</v>
      </c>
      <c r="AA68" s="89">
        <v>0</v>
      </c>
      <c r="AB68" s="89">
        <v>0</v>
      </c>
      <c r="AC68" s="89">
        <v>0</v>
      </c>
      <c r="AD68" s="89">
        <v>0</v>
      </c>
      <c r="AE68" s="89">
        <v>0</v>
      </c>
      <c r="AF68" s="89">
        <v>0</v>
      </c>
      <c r="AG68" s="89">
        <v>3805.9199999999996</v>
      </c>
      <c r="AH68" s="90">
        <f t="shared" si="18"/>
        <v>27686.559999999994</v>
      </c>
      <c r="AI68" s="90">
        <v>30203.519999999993</v>
      </c>
      <c r="AJ68" s="90">
        <v>0</v>
      </c>
      <c r="AK68" s="90">
        <v>30203.519999999993</v>
      </c>
      <c r="AL68" s="90">
        <v>0</v>
      </c>
      <c r="AM68" s="90">
        <v>0</v>
      </c>
      <c r="AN68" s="90">
        <v>0</v>
      </c>
      <c r="AP68" s="91">
        <f t="shared" si="13"/>
        <v>0</v>
      </c>
      <c r="AQ68" s="92">
        <f>SUMIF('20-1'!K:K,$A:$A,'20-1'!$E:$E)</f>
        <v>0</v>
      </c>
      <c r="AR68" s="92">
        <f>SUMIF('20-1'!L:L,$A:$A,'20-1'!$E:$E)</f>
        <v>0</v>
      </c>
      <c r="AS68" s="92">
        <f>SUMIF('20-1'!M:M,$A:$A,'20-1'!$E:$E)</f>
        <v>0</v>
      </c>
      <c r="AT68" s="92">
        <f>SUMIF('20-1'!N:N,$A:$A,'20-1'!$E:$E)</f>
        <v>0</v>
      </c>
      <c r="AU68" s="92">
        <f>SUMIF('20-1'!O:O,$A:$A,'20-1'!$E:$E)</f>
        <v>0</v>
      </c>
      <c r="AV68" s="92">
        <f>SUMIF('20-1'!P:P,$A:$A,'20-1'!$E:$E)</f>
        <v>0</v>
      </c>
      <c r="AW68" s="92">
        <f>SUMIF('20-1'!Q:Q,$A:$A,'20-1'!$E:$E)</f>
        <v>0</v>
      </c>
      <c r="AX68" s="92">
        <f>SUMIF('20-1'!R:R,$A:$A,'20-1'!$E:$E)</f>
        <v>0</v>
      </c>
      <c r="AY68" s="92">
        <f>SUMIF('20-1'!S:S,$A:$A,'20-1'!$E:$E)</f>
        <v>0</v>
      </c>
      <c r="AZ68" s="92">
        <f>SUMIF('20-1'!T:T,$A:$A,'20-1'!$E:$E)</f>
        <v>0</v>
      </c>
      <c r="BA68" s="92">
        <f>SUMIF('20-1'!U:U,$A:$A,'20-1'!$E:$E)</f>
        <v>0</v>
      </c>
      <c r="BB68" s="92">
        <f>SUMIF('20-1'!V:V,$A:$A,'20-1'!$E:$E)</f>
        <v>0</v>
      </c>
      <c r="BC68" s="92">
        <f>SUMIF('20-1'!W:W,$A:$A,'20-1'!$E:$E)</f>
        <v>0</v>
      </c>
      <c r="BD68" s="92">
        <f>SUMIF('20-1'!X:X,$A:$A,'20-1'!$E:$E)</f>
        <v>0</v>
      </c>
      <c r="BE68" s="92">
        <f>SUMIF('20-1'!Y:Y,$A:$A,'20-1'!$E:$E)</f>
        <v>0</v>
      </c>
      <c r="BF68" s="92">
        <f>SUMIF('20-1'!Z:Z,$A:$A,'20-1'!$E:$E)</f>
        <v>0</v>
      </c>
      <c r="BG68" s="92">
        <f>SUMIF('20-1'!AA:AA,$A:$A,'20-1'!$E:$E)</f>
        <v>0</v>
      </c>
      <c r="BH68" s="92">
        <f>SUMIF('20-1'!AB:AB,$A:$A,'20-1'!$E:$E)</f>
        <v>0</v>
      </c>
      <c r="BI68" s="89">
        <f>SUMIF(Об!$A:$A,$A:$A,Об!AB:AB)*BI$308</f>
        <v>9166.4721830696726</v>
      </c>
      <c r="BJ68" s="89">
        <f>SUMIF(Об!$A:$A,$A:$A,Об!AC:AC)*BJ$308</f>
        <v>8698.6595823174484</v>
      </c>
      <c r="BK68" s="84">
        <f>SUMIF(ПП1!$H:$H,$A:$A,ПП1!$M:$M)</f>
        <v>0</v>
      </c>
      <c r="BL68" s="89">
        <f t="shared" si="16"/>
        <v>2057.1410585914014</v>
      </c>
      <c r="BM68" s="84">
        <f>SUMIF(Об!$A:$A,$A:$A,Об!Z:Z)</f>
        <v>0</v>
      </c>
      <c r="BN68" s="89">
        <f t="shared" si="17"/>
        <v>80.598568442057896</v>
      </c>
      <c r="BO68" s="89">
        <f>SUMIF(Об!$A:$A,$A:$A,Об!$AG:$AG)*$BO$308</f>
        <v>0</v>
      </c>
      <c r="BP68" s="89">
        <f>SUMIF(Об!$A:$A,$A:$A,Об!$AE:$AE)*BP$308</f>
        <v>70.984704757810348</v>
      </c>
      <c r="BQ68" s="89">
        <f>SUMIF(Об!$A:$A,$A:$A,Об!AI:AI)*BQ$308</f>
        <v>6445.9761362493855</v>
      </c>
      <c r="BR68" s="89">
        <f>SUMIF(Об!$A:$A,$A:$A,Об!AJ:AJ)*BR$308</f>
        <v>0</v>
      </c>
      <c r="BS68" s="89">
        <f>SUMIF(Об!$A:$A,$A:$A,Об!AK:AK)*BS$308</f>
        <v>3525.3624622521656</v>
      </c>
      <c r="BT68" s="89">
        <f>SUMIF(Об!$A:$A,$A:$A,Об!AL:AL)*BT$308</f>
        <v>3173.3840430205905</v>
      </c>
      <c r="BU68" s="89">
        <f>SUMIF(Об!$A:$A,$A:$A,Об!AM:AM)*BU$308</f>
        <v>0</v>
      </c>
      <c r="BV68" s="89">
        <f>SUMIF(Об!$A:$A,$A:$A,Об!AN:AN)*BV$308</f>
        <v>1326.660402355795</v>
      </c>
    </row>
    <row r="69" spans="1:74" ht="32.25" customHeight="1" x14ac:dyDescent="0.25">
      <c r="A69" s="84" t="s">
        <v>240</v>
      </c>
      <c r="B69" s="84">
        <f>SUMIF(Об!$A:$A,$A:$A,Об!B:B)</f>
        <v>66.3</v>
      </c>
      <c r="C69" s="84">
        <f>SUMIF(Об!$A:$A,$A:$A,Об!C:C)</f>
        <v>66.3</v>
      </c>
      <c r="D69" s="84">
        <v>12</v>
      </c>
      <c r="E69" s="84">
        <f>SUMIF(Об!$A:$A,$A:$A,Об!F:F)</f>
        <v>25.16</v>
      </c>
      <c r="F69" s="84">
        <f t="shared" si="14"/>
        <v>25.16</v>
      </c>
      <c r="G69" s="89">
        <f>SUMIF(Лист2!$A:$A,$A:$A,Лист2!$B:$B)</f>
        <v>18349.210000000003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0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9">
        <v>1902.9599999999998</v>
      </c>
      <c r="AH69" s="90">
        <f t="shared" si="18"/>
        <v>18349.210000000003</v>
      </c>
      <c r="AI69" s="90">
        <v>12498.68</v>
      </c>
      <c r="AJ69" s="90">
        <v>0</v>
      </c>
      <c r="AK69" s="90">
        <v>12498.68</v>
      </c>
      <c r="AL69" s="90">
        <v>7699.19</v>
      </c>
      <c r="AM69" s="90">
        <v>0</v>
      </c>
      <c r="AN69" s="90">
        <v>7699.19</v>
      </c>
      <c r="AP69" s="91">
        <f t="shared" si="13"/>
        <v>0</v>
      </c>
      <c r="AQ69" s="92">
        <f>SUMIF('20-1'!K:K,$A:$A,'20-1'!$E:$E)</f>
        <v>0</v>
      </c>
      <c r="AR69" s="92">
        <f>SUMIF('20-1'!L:L,$A:$A,'20-1'!$E:$E)</f>
        <v>0</v>
      </c>
      <c r="AS69" s="92">
        <f>SUMIF('20-1'!M:M,$A:$A,'20-1'!$E:$E)</f>
        <v>0</v>
      </c>
      <c r="AT69" s="92">
        <f>SUMIF('20-1'!N:N,$A:$A,'20-1'!$E:$E)</f>
        <v>0</v>
      </c>
      <c r="AU69" s="92">
        <f>SUMIF('20-1'!O:O,$A:$A,'20-1'!$E:$E)</f>
        <v>0</v>
      </c>
      <c r="AV69" s="92">
        <f>SUMIF('20-1'!P:P,$A:$A,'20-1'!$E:$E)</f>
        <v>0</v>
      </c>
      <c r="AW69" s="92">
        <f>SUMIF('20-1'!Q:Q,$A:$A,'20-1'!$E:$E)</f>
        <v>0</v>
      </c>
      <c r="AX69" s="92">
        <f>SUMIF('20-1'!R:R,$A:$A,'20-1'!$E:$E)</f>
        <v>0</v>
      </c>
      <c r="AY69" s="92">
        <f>SUMIF('20-1'!S:S,$A:$A,'20-1'!$E:$E)</f>
        <v>0</v>
      </c>
      <c r="AZ69" s="92">
        <f>SUMIF('20-1'!T:T,$A:$A,'20-1'!$E:$E)</f>
        <v>0</v>
      </c>
      <c r="BA69" s="92">
        <f>SUMIF('20-1'!U:U,$A:$A,'20-1'!$E:$E)</f>
        <v>0</v>
      </c>
      <c r="BB69" s="92">
        <f>SUMIF('20-1'!V:V,$A:$A,'20-1'!$E:$E)</f>
        <v>0</v>
      </c>
      <c r="BC69" s="92">
        <f>SUMIF('20-1'!W:W,$A:$A,'20-1'!$E:$E)</f>
        <v>0</v>
      </c>
      <c r="BD69" s="92">
        <f>SUMIF('20-1'!X:X,$A:$A,'20-1'!$E:$E)</f>
        <v>0</v>
      </c>
      <c r="BE69" s="92">
        <f>SUMIF('20-1'!Y:Y,$A:$A,'20-1'!$E:$E)</f>
        <v>0</v>
      </c>
      <c r="BF69" s="92">
        <f>SUMIF('20-1'!Z:Z,$A:$A,'20-1'!$E:$E)</f>
        <v>0</v>
      </c>
      <c r="BG69" s="92">
        <f>SUMIF('20-1'!AA:AA,$A:$A,'20-1'!$E:$E)</f>
        <v>0</v>
      </c>
      <c r="BH69" s="92">
        <f>SUMIF('20-1'!AB:AB,$A:$A,'20-1'!$E:$E)</f>
        <v>0</v>
      </c>
      <c r="BI69" s="89">
        <f>SUMIF(Об!$A:$A,$A:$A,Об!AB:AB)*BI$308</f>
        <v>6125.7645976969998</v>
      </c>
      <c r="BJ69" s="89">
        <f>SUMIF(Об!$A:$A,$A:$A,Об!AC:AC)*BJ$308</f>
        <v>5813.1350701305009</v>
      </c>
      <c r="BK69" s="84">
        <f>SUMIF(ПП1!$H:$H,$A:$A,ПП1!$M:$M)</f>
        <v>0</v>
      </c>
      <c r="BL69" s="89">
        <f t="shared" si="16"/>
        <v>1374.7450074045953</v>
      </c>
      <c r="BM69" s="84">
        <f>SUMIF(Об!$A:$A,$A:$A,Об!Z:Z)</f>
        <v>0</v>
      </c>
      <c r="BN69" s="89">
        <f t="shared" si="17"/>
        <v>53.862363549122449</v>
      </c>
      <c r="BO69" s="89">
        <f>SUMIF(Об!$A:$A,$A:$A,Об!$AG:$AG)*$BO$308</f>
        <v>0</v>
      </c>
      <c r="BP69" s="89">
        <f>SUMIF(Об!$A:$A,$A:$A,Об!$AE:$AE)*BP$308</f>
        <v>0</v>
      </c>
      <c r="BQ69" s="89">
        <f>SUMIF(Об!$A:$A,$A:$A,Об!AI:AI)*BQ$308</f>
        <v>4307.7131119174919</v>
      </c>
      <c r="BR69" s="89">
        <f>SUMIF(Об!$A:$A,$A:$A,Об!AJ:AJ)*BR$308</f>
        <v>0</v>
      </c>
      <c r="BS69" s="89">
        <f>SUMIF(Об!$A:$A,$A:$A,Об!AK:AK)*BS$308</f>
        <v>2355.927136854335</v>
      </c>
      <c r="BT69" s="89">
        <f>SUMIF(Об!$A:$A,$A:$A,Об!AL:AL)*BT$308</f>
        <v>2120.707207461598</v>
      </c>
      <c r="BU69" s="89">
        <f>SUMIF(Об!$A:$A,$A:$A,Об!AM:AM)*BU$308</f>
        <v>0</v>
      </c>
      <c r="BV69" s="89">
        <f>SUMIF(Об!$A:$A,$A:$A,Об!AN:AN)*BV$308</f>
        <v>886.57982739833892</v>
      </c>
    </row>
    <row r="70" spans="1:74" ht="32.25" customHeight="1" x14ac:dyDescent="0.25">
      <c r="A70" s="84" t="s">
        <v>19</v>
      </c>
      <c r="B70" s="84">
        <f>SUMIF(Об!$A:$A,$A:$A,Об!B:B)</f>
        <v>7958.4</v>
      </c>
      <c r="C70" s="84">
        <f>SUMIF(Об!$A:$A,$A:$A,Об!C:C)</f>
        <v>7958.3999999999987</v>
      </c>
      <c r="D70" s="84">
        <v>12</v>
      </c>
      <c r="E70" s="84">
        <f>SUMIF(Об!$A:$A,$A:$A,Об!F:F)</f>
        <v>41.41</v>
      </c>
      <c r="F70" s="84">
        <f t="shared" si="14"/>
        <v>41.41</v>
      </c>
      <c r="G70" s="89">
        <f>SUMIF(Лист2!$A:$A,$A:$A,Лист2!$B:$B)</f>
        <v>3034913.6500000004</v>
      </c>
      <c r="H70" s="89">
        <v>2874925.6500000004</v>
      </c>
      <c r="I70" s="89">
        <v>0</v>
      </c>
      <c r="J70" s="89">
        <v>349885.99</v>
      </c>
      <c r="K70" s="89">
        <v>153713.35999999996</v>
      </c>
      <c r="L70" s="89">
        <v>0</v>
      </c>
      <c r="M70" s="89">
        <v>2277.06</v>
      </c>
      <c r="N70" s="89">
        <v>2277.06</v>
      </c>
      <c r="O70" s="89">
        <v>234521.47999999998</v>
      </c>
      <c r="P70" s="89">
        <v>601552.21000000008</v>
      </c>
      <c r="Q70" s="89">
        <v>226261.32</v>
      </c>
      <c r="R70" s="89">
        <v>0</v>
      </c>
      <c r="S70" s="89">
        <v>6903.0400000000009</v>
      </c>
      <c r="T70" s="89">
        <v>687600.93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89">
        <v>0</v>
      </c>
      <c r="AA70" s="89">
        <v>0</v>
      </c>
      <c r="AB70" s="89">
        <v>0</v>
      </c>
      <c r="AC70" s="89">
        <v>0</v>
      </c>
      <c r="AD70" s="89">
        <v>0</v>
      </c>
      <c r="AE70" s="89">
        <v>4758.0899999999992</v>
      </c>
      <c r="AF70" s="89">
        <v>0</v>
      </c>
      <c r="AG70" s="89">
        <v>135999</v>
      </c>
      <c r="AH70" s="90">
        <f t="shared" si="18"/>
        <v>3034913.6500000004</v>
      </c>
      <c r="AI70" s="90">
        <v>3055147.6499999994</v>
      </c>
      <c r="AJ70" s="90">
        <v>0</v>
      </c>
      <c r="AK70" s="90">
        <v>3055147.6499999994</v>
      </c>
      <c r="AL70" s="90">
        <v>389045.51</v>
      </c>
      <c r="AM70" s="90">
        <v>0</v>
      </c>
      <c r="AN70" s="90">
        <v>389045.51</v>
      </c>
      <c r="AP70" s="91">
        <f t="shared" si="13"/>
        <v>13344.17</v>
      </c>
      <c r="AQ70" s="92">
        <f>SUMIF('20-1'!K:K,$A:$A,'20-1'!$E:$E)</f>
        <v>0</v>
      </c>
      <c r="AR70" s="92">
        <f>SUMIF('20-1'!L:L,$A:$A,'20-1'!$E:$E)</f>
        <v>0</v>
      </c>
      <c r="AS70" s="92">
        <f>SUMIF('20-1'!M:M,$A:$A,'20-1'!$E:$E)</f>
        <v>0</v>
      </c>
      <c r="AT70" s="92">
        <f>SUMIF('20-1'!N:N,$A:$A,'20-1'!$E:$E)</f>
        <v>0</v>
      </c>
      <c r="AU70" s="92">
        <f>SUMIF('20-1'!O:O,$A:$A,'20-1'!$E:$E)</f>
        <v>0</v>
      </c>
      <c r="AV70" s="92">
        <f>SUMIF('20-1'!P:P,$A:$A,'20-1'!$E:$E)</f>
        <v>9615.36</v>
      </c>
      <c r="AW70" s="92">
        <f>SUMIF('20-1'!Q:Q,$A:$A,'20-1'!$E:$E)</f>
        <v>0</v>
      </c>
      <c r="AX70" s="92">
        <f>SUMIF('20-1'!R:R,$A:$A,'20-1'!$E:$E)</f>
        <v>0</v>
      </c>
      <c r="AY70" s="92">
        <f>SUMIF('20-1'!S:S,$A:$A,'20-1'!$E:$E)</f>
        <v>0</v>
      </c>
      <c r="AZ70" s="92">
        <f>SUMIF('20-1'!T:T,$A:$A,'20-1'!$E:$E)</f>
        <v>0</v>
      </c>
      <c r="BA70" s="92">
        <f>SUMIF('20-1'!U:U,$A:$A,'20-1'!$E:$E)</f>
        <v>3728.81</v>
      </c>
      <c r="BB70" s="92">
        <f>SUMIF('20-1'!V:V,$A:$A,'20-1'!$E:$E)</f>
        <v>0</v>
      </c>
      <c r="BC70" s="92">
        <f>SUMIF('20-1'!W:W,$A:$A,'20-1'!$E:$E)</f>
        <v>0</v>
      </c>
      <c r="BD70" s="92">
        <f>SUMIF('20-1'!X:X,$A:$A,'20-1'!$E:$E)</f>
        <v>0</v>
      </c>
      <c r="BE70" s="92">
        <f>SUMIF('20-1'!Y:Y,$A:$A,'20-1'!$E:$E)</f>
        <v>0</v>
      </c>
      <c r="BF70" s="92">
        <f>SUMIF('20-1'!Z:Z,$A:$A,'20-1'!$E:$E)</f>
        <v>0</v>
      </c>
      <c r="BG70" s="92">
        <f>SUMIF('20-1'!AA:AA,$A:$A,'20-1'!$E:$E)</f>
        <v>0</v>
      </c>
      <c r="BH70" s="92">
        <f>SUMIF('20-1'!AB:AB,$A:$A,'20-1'!$E:$E)</f>
        <v>3987.23</v>
      </c>
      <c r="BI70" s="89">
        <f>SUMIF(Об!$A:$A,$A:$A,Об!AB:AB)*BI$308</f>
        <v>735313.49885839818</v>
      </c>
      <c r="BJ70" s="89">
        <f>SUMIF(Об!$A:$A,$A:$A,Об!AC:AC)*BJ$308</f>
        <v>697786.63864444301</v>
      </c>
      <c r="BK70" s="84">
        <f>SUMIF(ПП1!$H:$H,$A:$A,ПП1!$M:$M)</f>
        <v>0</v>
      </c>
      <c r="BL70" s="89">
        <f t="shared" si="16"/>
        <v>165019.16541370633</v>
      </c>
      <c r="BM70" s="89">
        <f t="shared" ref="BM70:BM72" si="19">$BM$307*B70/$BM$308</f>
        <v>23174.342184692458</v>
      </c>
      <c r="BN70" s="89">
        <f t="shared" si="17"/>
        <v>6465.4333947109508</v>
      </c>
      <c r="BO70" s="89">
        <f>SUMIF(Об!$A:$A,$A:$A,Об!$AG:$AG)*$BO$308</f>
        <v>0</v>
      </c>
      <c r="BP70" s="89">
        <f>SUMIF(Об!$A:$A,$A:$A,Об!$AE:$AE)*BP$308</f>
        <v>5694.2311696860979</v>
      </c>
      <c r="BQ70" s="89">
        <f>SUMIF(Об!$A:$A,$A:$A,Об!AI:AI)*BQ$308</f>
        <v>517081.50874636747</v>
      </c>
      <c r="BR70" s="89">
        <f>SUMIF(Об!$A:$A,$A:$A,Об!AJ:AJ)*BR$308</f>
        <v>193184.92449781386</v>
      </c>
      <c r="BS70" s="89">
        <f>SUMIF(Об!$A:$A,$A:$A,Об!AK:AK)*BS$308</f>
        <v>282796.53885281354</v>
      </c>
      <c r="BT70" s="89">
        <f>SUMIF(Об!$A:$A,$A:$A,Об!AL:AL)*BT$308</f>
        <v>254561.63257710982</v>
      </c>
      <c r="BU70" s="89">
        <f>SUMIF(Об!$A:$A,$A:$A,Об!AM:AM)*BU$308</f>
        <v>160280.70311622799</v>
      </c>
      <c r="BV70" s="89">
        <f>SUMIF(Об!$A:$A,$A:$A,Об!AN:AN)*BV$308</f>
        <v>106421.67267521781</v>
      </c>
    </row>
    <row r="71" spans="1:74" ht="32.25" customHeight="1" x14ac:dyDescent="0.25">
      <c r="A71" s="84" t="s">
        <v>20</v>
      </c>
      <c r="B71" s="84">
        <f>SUMIF(Об!$A:$A,$A:$A,Об!B:B)</f>
        <v>7087.73</v>
      </c>
      <c r="C71" s="84">
        <f>SUMIF(Об!$A:$A,$A:$A,Об!C:C)</f>
        <v>7087.73</v>
      </c>
      <c r="D71" s="84">
        <v>12</v>
      </c>
      <c r="E71" s="84">
        <f>SUMIF(Об!$A:$A,$A:$A,Об!F:F)</f>
        <v>41.41</v>
      </c>
      <c r="F71" s="84">
        <f t="shared" si="14"/>
        <v>41.41</v>
      </c>
      <c r="G71" s="89">
        <f>SUMIF(Лист2!$A:$A,$A:$A,Лист2!$B:$B)</f>
        <v>3430584.7499999995</v>
      </c>
      <c r="H71" s="89">
        <v>3223107.6699999995</v>
      </c>
      <c r="I71" s="89">
        <v>0</v>
      </c>
      <c r="J71" s="89">
        <v>412777.58999999997</v>
      </c>
      <c r="K71" s="89">
        <v>192955.84999999998</v>
      </c>
      <c r="L71" s="89">
        <v>0</v>
      </c>
      <c r="M71" s="89">
        <v>2919.6099999999997</v>
      </c>
      <c r="N71" s="89">
        <v>2919.6099999999997</v>
      </c>
      <c r="O71" s="89">
        <v>291995.25</v>
      </c>
      <c r="P71" s="89">
        <v>733864.43</v>
      </c>
      <c r="Q71" s="89">
        <v>290102.57</v>
      </c>
      <c r="R71" s="89">
        <v>0</v>
      </c>
      <c r="S71" s="89">
        <v>8786.2099999999991</v>
      </c>
      <c r="T71" s="89">
        <v>881625.61999999988</v>
      </c>
      <c r="U71" s="89">
        <v>0</v>
      </c>
      <c r="V71" s="89">
        <v>0</v>
      </c>
      <c r="W71" s="89">
        <v>0</v>
      </c>
      <c r="X71" s="89">
        <v>0</v>
      </c>
      <c r="Y71" s="89">
        <v>0</v>
      </c>
      <c r="Z71" s="89">
        <v>0</v>
      </c>
      <c r="AA71" s="89">
        <v>0</v>
      </c>
      <c r="AB71" s="89">
        <v>0</v>
      </c>
      <c r="AC71" s="89">
        <v>0</v>
      </c>
      <c r="AD71" s="89">
        <v>0</v>
      </c>
      <c r="AE71" s="89">
        <v>6035.7300000000014</v>
      </c>
      <c r="AF71" s="89">
        <v>0</v>
      </c>
      <c r="AG71" s="89">
        <v>164025.01</v>
      </c>
      <c r="AH71" s="90">
        <f t="shared" si="18"/>
        <v>3430584.7499999995</v>
      </c>
      <c r="AI71" s="90">
        <v>3460525.6</v>
      </c>
      <c r="AJ71" s="90">
        <v>0</v>
      </c>
      <c r="AK71" s="90">
        <v>3460525.6</v>
      </c>
      <c r="AL71" s="90">
        <v>369666.34</v>
      </c>
      <c r="AM71" s="90">
        <v>0</v>
      </c>
      <c r="AN71" s="90">
        <v>369666.34</v>
      </c>
      <c r="AP71" s="91">
        <f t="shared" si="13"/>
        <v>789121.89</v>
      </c>
      <c r="AQ71" s="92">
        <f>SUMIF('20-1'!K:K,$A:$A,'20-1'!$E:$E)</f>
        <v>772706.53</v>
      </c>
      <c r="AR71" s="92">
        <f>SUMIF('20-1'!L:L,$A:$A,'20-1'!$E:$E)</f>
        <v>0</v>
      </c>
      <c r="AS71" s="92">
        <f>SUMIF('20-1'!M:M,$A:$A,'20-1'!$E:$E)</f>
        <v>6800</v>
      </c>
      <c r="AT71" s="92">
        <f>SUMIF('20-1'!N:N,$A:$A,'20-1'!$E:$E)</f>
        <v>0</v>
      </c>
      <c r="AU71" s="92">
        <f>SUMIF('20-1'!O:O,$A:$A,'20-1'!$E:$E)</f>
        <v>0</v>
      </c>
      <c r="AV71" s="92">
        <f>SUMIF('20-1'!P:P,$A:$A,'20-1'!$E:$E)</f>
        <v>9615.36</v>
      </c>
      <c r="AW71" s="92">
        <f>SUMIF('20-1'!Q:Q,$A:$A,'20-1'!$E:$E)</f>
        <v>0</v>
      </c>
      <c r="AX71" s="92">
        <f>SUMIF('20-1'!R:R,$A:$A,'20-1'!$E:$E)</f>
        <v>0</v>
      </c>
      <c r="AY71" s="92">
        <f>SUMIF('20-1'!S:S,$A:$A,'20-1'!$E:$E)</f>
        <v>0</v>
      </c>
      <c r="AZ71" s="92">
        <f>SUMIF('20-1'!T:T,$A:$A,'20-1'!$E:$E)</f>
        <v>0</v>
      </c>
      <c r="BA71" s="92">
        <f>SUMIF('20-1'!U:U,$A:$A,'20-1'!$E:$E)</f>
        <v>0</v>
      </c>
      <c r="BB71" s="92">
        <f>SUMIF('20-1'!V:V,$A:$A,'20-1'!$E:$E)</f>
        <v>0</v>
      </c>
      <c r="BC71" s="92">
        <f>SUMIF('20-1'!W:W,$A:$A,'20-1'!$E:$E)</f>
        <v>0</v>
      </c>
      <c r="BD71" s="92">
        <f>SUMIF('20-1'!X:X,$A:$A,'20-1'!$E:$E)</f>
        <v>0</v>
      </c>
      <c r="BE71" s="92">
        <f>SUMIF('20-1'!Y:Y,$A:$A,'20-1'!$E:$E)</f>
        <v>0</v>
      </c>
      <c r="BF71" s="92">
        <f>SUMIF('20-1'!Z:Z,$A:$A,'20-1'!$E:$E)</f>
        <v>0</v>
      </c>
      <c r="BG71" s="92">
        <f>SUMIF('20-1'!AA:AA,$A:$A,'20-1'!$E:$E)</f>
        <v>0</v>
      </c>
      <c r="BH71" s="92">
        <f>SUMIF('20-1'!AB:AB,$A:$A,'20-1'!$E:$E)</f>
        <v>110123.73999999999</v>
      </c>
      <c r="BI71" s="89">
        <f>SUMIF(Об!$A:$A,$A:$A,Об!AB:AB)*BI$308</f>
        <v>654868.2581000746</v>
      </c>
      <c r="BJ71" s="89">
        <f>SUMIF(Об!$A:$A,$A:$A,Об!AC:AC)*BJ$308</f>
        <v>621446.93560506857</v>
      </c>
      <c r="BK71" s="84">
        <f>SUMIF(ПП1!$H:$H,$A:$A,ПП1!$M:$M)</f>
        <v>0</v>
      </c>
      <c r="BL71" s="89">
        <f t="shared" si="16"/>
        <v>146965.63244844301</v>
      </c>
      <c r="BM71" s="89">
        <f t="shared" si="19"/>
        <v>20639.007882578189</v>
      </c>
      <c r="BN71" s="89">
        <f t="shared" si="17"/>
        <v>5758.0978883562839</v>
      </c>
      <c r="BO71" s="89">
        <f>SUMIF(Об!$A:$A,$A:$A,Об!$AG:$AG)*$BO$308</f>
        <v>0</v>
      </c>
      <c r="BP71" s="89">
        <f>SUMIF(Об!$A:$A,$A:$A,Об!$AE:$AE)*BP$308</f>
        <v>5071.2672256130945</v>
      </c>
      <c r="BQ71" s="89">
        <f>SUMIF(Об!$A:$A,$A:$A,Об!AI:AI)*BQ$308</f>
        <v>460511.42465657549</v>
      </c>
      <c r="BR71" s="89">
        <f>SUMIF(Об!$A:$A,$A:$A,Об!AJ:AJ)*BR$308</f>
        <v>172049.98302559441</v>
      </c>
      <c r="BS71" s="89">
        <f>SUMIF(Об!$A:$A,$A:$A,Об!AK:AK)*BS$308</f>
        <v>251857.84985967685</v>
      </c>
      <c r="BT71" s="89">
        <f>SUMIF(Об!$A:$A,$A:$A,Об!AL:AL)*BT$308</f>
        <v>226711.9169764976</v>
      </c>
      <c r="BU71" s="89">
        <f>SUMIF(Об!$A:$A,$A:$A,Об!AM:AM)*BU$308</f>
        <v>142745.57045360658</v>
      </c>
      <c r="BV71" s="89">
        <f>SUMIF(Об!$A:$A,$A:$A,Об!AN:AN)*BV$308</f>
        <v>94778.860332519282</v>
      </c>
    </row>
    <row r="72" spans="1:74" ht="32.25" customHeight="1" x14ac:dyDescent="0.25">
      <c r="A72" s="84" t="s">
        <v>21</v>
      </c>
      <c r="B72" s="84">
        <f>SUMIF(Об!$A:$A,$A:$A,Об!B:B)</f>
        <v>6698.8</v>
      </c>
      <c r="C72" s="84">
        <f>SUMIF(Об!$A:$A,$A:$A,Об!C:C)</f>
        <v>6698.8</v>
      </c>
      <c r="D72" s="84">
        <v>12</v>
      </c>
      <c r="E72" s="84">
        <f>SUMIF(Об!$A:$A,$A:$A,Об!F:F)</f>
        <v>41.41</v>
      </c>
      <c r="F72" s="84">
        <f t="shared" si="14"/>
        <v>41.41</v>
      </c>
      <c r="G72" s="89">
        <f>SUMIF(Лист2!$A:$A,$A:$A,Лист2!$B:$B)</f>
        <v>3241747.16</v>
      </c>
      <c r="H72" s="89">
        <v>3032597.7</v>
      </c>
      <c r="I72" s="89">
        <v>0</v>
      </c>
      <c r="J72" s="89">
        <v>405039.44</v>
      </c>
      <c r="K72" s="89">
        <v>164436.72</v>
      </c>
      <c r="L72" s="89">
        <v>0</v>
      </c>
      <c r="M72" s="89">
        <v>2576.8800000000006</v>
      </c>
      <c r="N72" s="89">
        <v>2576.8800000000006</v>
      </c>
      <c r="O72" s="89">
        <v>301992.12</v>
      </c>
      <c r="P72" s="89">
        <v>711224.38</v>
      </c>
      <c r="Q72" s="89">
        <v>276128.26</v>
      </c>
      <c r="R72" s="89">
        <v>0</v>
      </c>
      <c r="S72" s="89">
        <v>7829.9900000000016</v>
      </c>
      <c r="T72" s="89">
        <v>839163.61</v>
      </c>
      <c r="U72" s="89">
        <v>0</v>
      </c>
      <c r="V72" s="89">
        <v>0</v>
      </c>
      <c r="W72" s="89">
        <v>0</v>
      </c>
      <c r="X72" s="89">
        <v>0</v>
      </c>
      <c r="Y72" s="89">
        <v>0</v>
      </c>
      <c r="Z72" s="89">
        <v>0</v>
      </c>
      <c r="AA72" s="89">
        <v>0</v>
      </c>
      <c r="AB72" s="89">
        <v>0</v>
      </c>
      <c r="AC72" s="89">
        <v>0</v>
      </c>
      <c r="AD72" s="89">
        <v>0</v>
      </c>
      <c r="AE72" s="89">
        <v>5379.7699999999986</v>
      </c>
      <c r="AF72" s="89">
        <v>0</v>
      </c>
      <c r="AG72" s="89">
        <v>156026.25</v>
      </c>
      <c r="AH72" s="90">
        <f t="shared" si="18"/>
        <v>3241747.16</v>
      </c>
      <c r="AI72" s="90">
        <v>3352450.9600000004</v>
      </c>
      <c r="AJ72" s="90">
        <v>0</v>
      </c>
      <c r="AK72" s="90">
        <v>3352450.9600000004</v>
      </c>
      <c r="AL72" s="90">
        <v>344781.62</v>
      </c>
      <c r="AM72" s="90">
        <v>0</v>
      </c>
      <c r="AN72" s="90">
        <v>344781.62</v>
      </c>
      <c r="AP72" s="91">
        <f t="shared" si="13"/>
        <v>20415.36</v>
      </c>
      <c r="AQ72" s="92">
        <f>SUMIF('20-1'!K:K,$A:$A,'20-1'!$E:$E)</f>
        <v>0</v>
      </c>
      <c r="AR72" s="92">
        <f>SUMIF('20-1'!L:L,$A:$A,'20-1'!$E:$E)</f>
        <v>0</v>
      </c>
      <c r="AS72" s="92">
        <f>SUMIF('20-1'!M:M,$A:$A,'20-1'!$E:$E)</f>
        <v>10800</v>
      </c>
      <c r="AT72" s="92">
        <f>SUMIF('20-1'!N:N,$A:$A,'20-1'!$E:$E)</f>
        <v>0</v>
      </c>
      <c r="AU72" s="92">
        <f>SUMIF('20-1'!O:O,$A:$A,'20-1'!$E:$E)</f>
        <v>0</v>
      </c>
      <c r="AV72" s="92">
        <f>SUMIF('20-1'!P:P,$A:$A,'20-1'!$E:$E)</f>
        <v>9615.36</v>
      </c>
      <c r="AW72" s="92">
        <f>SUMIF('20-1'!Q:Q,$A:$A,'20-1'!$E:$E)</f>
        <v>0</v>
      </c>
      <c r="AX72" s="92">
        <f>SUMIF('20-1'!R:R,$A:$A,'20-1'!$E:$E)</f>
        <v>0</v>
      </c>
      <c r="AY72" s="92">
        <f>SUMIF('20-1'!S:S,$A:$A,'20-1'!$E:$E)</f>
        <v>0</v>
      </c>
      <c r="AZ72" s="92">
        <f>SUMIF('20-1'!T:T,$A:$A,'20-1'!$E:$E)</f>
        <v>0</v>
      </c>
      <c r="BA72" s="92">
        <f>SUMIF('20-1'!U:U,$A:$A,'20-1'!$E:$E)</f>
        <v>0</v>
      </c>
      <c r="BB72" s="92">
        <f>SUMIF('20-1'!V:V,$A:$A,'20-1'!$E:$E)</f>
        <v>0</v>
      </c>
      <c r="BC72" s="92">
        <f>SUMIF('20-1'!W:W,$A:$A,'20-1'!$E:$E)</f>
        <v>0</v>
      </c>
      <c r="BD72" s="92">
        <f>SUMIF('20-1'!X:X,$A:$A,'20-1'!$E:$E)</f>
        <v>0</v>
      </c>
      <c r="BE72" s="92">
        <f>SUMIF('20-1'!Y:Y,$A:$A,'20-1'!$E:$E)</f>
        <v>0</v>
      </c>
      <c r="BF72" s="92">
        <f>SUMIF('20-1'!Z:Z,$A:$A,'20-1'!$E:$E)</f>
        <v>0</v>
      </c>
      <c r="BG72" s="92">
        <f>SUMIF('20-1'!AA:AA,$A:$A,'20-1'!$E:$E)</f>
        <v>0</v>
      </c>
      <c r="BH72" s="92">
        <f>SUMIF('20-1'!AB:AB,$A:$A,'20-1'!$E:$E)</f>
        <v>188770.45</v>
      </c>
      <c r="BI72" s="89">
        <f>SUMIF(Об!$A:$A,$A:$A,Об!AB:AB)*BI$308</f>
        <v>618933.21096610348</v>
      </c>
      <c r="BJ72" s="89">
        <f>SUMIF(Об!$A:$A,$A:$A,Об!AC:AC)*BJ$308</f>
        <v>587345.8402381629</v>
      </c>
      <c r="BK72" s="84">
        <f>SUMIF(ПП1!$H:$H,$A:$A,ПП1!$M:$M)</f>
        <v>0</v>
      </c>
      <c r="BL72" s="89">
        <f t="shared" si="16"/>
        <v>138901.08379490051</v>
      </c>
      <c r="BM72" s="89">
        <f t="shared" si="19"/>
        <v>19506.469067503247</v>
      </c>
      <c r="BN72" s="89">
        <f t="shared" si="17"/>
        <v>5442.1297276449695</v>
      </c>
      <c r="BO72" s="89">
        <f>SUMIF(Об!$A:$A,$A:$A,Об!$AG:$AG)*$BO$308</f>
        <v>0</v>
      </c>
      <c r="BP72" s="89">
        <f>SUMIF(Об!$A:$A,$A:$A,Об!$AE:$AE)*BP$308</f>
        <v>4792.9880075760502</v>
      </c>
      <c r="BQ72" s="89">
        <f>SUMIF(Об!$A:$A,$A:$A,Об!AI:AI)*BQ$308</f>
        <v>435241.45692477963</v>
      </c>
      <c r="BR72" s="89">
        <f>SUMIF(Об!$A:$A,$A:$A,Об!AJ:AJ)*BR$308</f>
        <v>162608.96313655455</v>
      </c>
      <c r="BS72" s="89">
        <f>SUMIF(Об!$A:$A,$A:$A,Об!AK:AK)*BS$308</f>
        <v>238037.47668717676</v>
      </c>
      <c r="BT72" s="89">
        <f>SUMIF(Об!$A:$A,$A:$A,Об!AL:AL)*BT$308</f>
        <v>214271.39428874437</v>
      </c>
      <c r="BU72" s="89">
        <f>SUMIF(Об!$A:$A,$A:$A,Об!AM:AM)*BU$308</f>
        <v>134912.59223399026</v>
      </c>
      <c r="BV72" s="89">
        <f>SUMIF(Об!$A:$A,$A:$A,Об!AN:AN)*BV$308</f>
        <v>89577.993179125086</v>
      </c>
    </row>
    <row r="73" spans="1:74" ht="32.25" customHeight="1" x14ac:dyDescent="0.25">
      <c r="A73" s="84" t="s">
        <v>22</v>
      </c>
      <c r="B73" s="84">
        <f>SUMIF(Об!$A:$A,$A:$A,Об!B:B)</f>
        <v>5237.8</v>
      </c>
      <c r="C73" s="84">
        <f>SUMIF(Об!$A:$A,$A:$A,Об!C:C)</f>
        <v>5237.8</v>
      </c>
      <c r="D73" s="84">
        <v>12</v>
      </c>
      <c r="E73" s="84">
        <f>SUMIF(Об!$A:$A,$A:$A,Об!F:F)</f>
        <v>41.2</v>
      </c>
      <c r="F73" s="84">
        <f t="shared" si="14"/>
        <v>41.2</v>
      </c>
      <c r="G73" s="89">
        <f>SUMIF(Лист2!$A:$A,$A:$A,Лист2!$B:$B)</f>
        <v>2548405.0899999994</v>
      </c>
      <c r="H73" s="89">
        <v>2369141.1599999997</v>
      </c>
      <c r="I73" s="89">
        <v>0</v>
      </c>
      <c r="J73" s="89">
        <v>314178.41000000003</v>
      </c>
      <c r="K73" s="89">
        <v>166480.21000000002</v>
      </c>
      <c r="L73" s="89">
        <v>0</v>
      </c>
      <c r="M73" s="89">
        <v>2095.7000000000003</v>
      </c>
      <c r="N73" s="89">
        <v>2095.7000000000003</v>
      </c>
      <c r="O73" s="89">
        <v>0</v>
      </c>
      <c r="P73" s="89">
        <v>550918.11</v>
      </c>
      <c r="Q73" s="89">
        <v>213440.05</v>
      </c>
      <c r="R73" s="89">
        <v>0</v>
      </c>
      <c r="S73" s="89">
        <v>6377.8099999999986</v>
      </c>
      <c r="T73" s="89">
        <v>648688.68000000005</v>
      </c>
      <c r="U73" s="89">
        <v>0</v>
      </c>
      <c r="V73" s="89">
        <v>0</v>
      </c>
      <c r="W73" s="89">
        <v>0</v>
      </c>
      <c r="X73" s="89">
        <v>0</v>
      </c>
      <c r="Y73" s="89">
        <v>0</v>
      </c>
      <c r="Z73" s="89">
        <v>0</v>
      </c>
      <c r="AA73" s="89">
        <v>0</v>
      </c>
      <c r="AB73" s="89">
        <v>0</v>
      </c>
      <c r="AC73" s="89">
        <v>0</v>
      </c>
      <c r="AD73" s="89">
        <v>0</v>
      </c>
      <c r="AE73" s="89">
        <v>4376.4299999999985</v>
      </c>
      <c r="AF73" s="89">
        <v>0</v>
      </c>
      <c r="AG73" s="89">
        <v>0</v>
      </c>
      <c r="AH73" s="90">
        <f t="shared" si="18"/>
        <v>2548405.0899999994</v>
      </c>
      <c r="AI73" s="90">
        <v>2569454.0399999996</v>
      </c>
      <c r="AJ73" s="90">
        <v>0</v>
      </c>
      <c r="AK73" s="90">
        <v>2569454.0399999996</v>
      </c>
      <c r="AL73" s="90">
        <v>257609.94</v>
      </c>
      <c r="AM73" s="90">
        <v>0</v>
      </c>
      <c r="AN73" s="90">
        <v>257609.94</v>
      </c>
      <c r="AP73" s="91">
        <f t="shared" si="13"/>
        <v>151709.57999999999</v>
      </c>
      <c r="AQ73" s="92">
        <f>SUMIF('20-1'!K:K,$A:$A,'20-1'!$E:$E)</f>
        <v>0</v>
      </c>
      <c r="AR73" s="92">
        <f>SUMIF('20-1'!L:L,$A:$A,'20-1'!$E:$E)</f>
        <v>0</v>
      </c>
      <c r="AS73" s="92">
        <f>SUMIF('20-1'!M:M,$A:$A,'20-1'!$E:$E)</f>
        <v>145129.57999999999</v>
      </c>
      <c r="AT73" s="92">
        <f>SUMIF('20-1'!N:N,$A:$A,'20-1'!$E:$E)</f>
        <v>0</v>
      </c>
      <c r="AU73" s="92">
        <f>SUMIF('20-1'!O:O,$A:$A,'20-1'!$E:$E)</f>
        <v>0</v>
      </c>
      <c r="AV73" s="92">
        <f>SUMIF('20-1'!P:P,$A:$A,'20-1'!$E:$E)</f>
        <v>6580</v>
      </c>
      <c r="AW73" s="92">
        <f>SUMIF('20-1'!Q:Q,$A:$A,'20-1'!$E:$E)</f>
        <v>0</v>
      </c>
      <c r="AX73" s="92">
        <f>SUMIF('20-1'!R:R,$A:$A,'20-1'!$E:$E)</f>
        <v>0</v>
      </c>
      <c r="AY73" s="92">
        <f>SUMIF('20-1'!S:S,$A:$A,'20-1'!$E:$E)</f>
        <v>0</v>
      </c>
      <c r="AZ73" s="92">
        <f>SUMIF('20-1'!T:T,$A:$A,'20-1'!$E:$E)</f>
        <v>0</v>
      </c>
      <c r="BA73" s="92">
        <f>SUMIF('20-1'!U:U,$A:$A,'20-1'!$E:$E)</f>
        <v>0</v>
      </c>
      <c r="BB73" s="92">
        <f>SUMIF('20-1'!V:V,$A:$A,'20-1'!$E:$E)</f>
        <v>0</v>
      </c>
      <c r="BC73" s="92">
        <f>SUMIF('20-1'!W:W,$A:$A,'20-1'!$E:$E)</f>
        <v>0</v>
      </c>
      <c r="BD73" s="92">
        <f>SUMIF('20-1'!X:X,$A:$A,'20-1'!$E:$E)</f>
        <v>0</v>
      </c>
      <c r="BE73" s="92">
        <f>SUMIF('20-1'!Y:Y,$A:$A,'20-1'!$E:$E)</f>
        <v>0</v>
      </c>
      <c r="BF73" s="92">
        <f>SUMIF('20-1'!Z:Z,$A:$A,'20-1'!$E:$E)</f>
        <v>0</v>
      </c>
      <c r="BG73" s="92">
        <f>SUMIF('20-1'!AA:AA,$A:$A,'20-1'!$E:$E)</f>
        <v>0</v>
      </c>
      <c r="BH73" s="92">
        <f>SUMIF('20-1'!AB:AB,$A:$A,'20-1'!$E:$E)</f>
        <v>93969.05</v>
      </c>
      <c r="BI73" s="89">
        <f>SUMIF(Об!$A:$A,$A:$A,Об!AB:AB)*BI$308</f>
        <v>483944.64268201124</v>
      </c>
      <c r="BJ73" s="89">
        <f>SUMIF(Об!$A:$A,$A:$A,Об!AC:AC)*BJ$308</f>
        <v>459246.43846650881</v>
      </c>
      <c r="BK73" s="89">
        <f>SUMIF(ПП1!$H:$H,$A:$A,ПП1!$M:$M)*$BK$307/$BK$308*B73</f>
        <v>71220.465217559889</v>
      </c>
      <c r="BL73" s="89">
        <f t="shared" si="16"/>
        <v>108606.92910684449</v>
      </c>
      <c r="BM73" s="84">
        <f>SUMIF(Об!$A:$A,$A:$A,Об!Z:Z)</f>
        <v>0</v>
      </c>
      <c r="BN73" s="89">
        <f t="shared" si="17"/>
        <v>4255.2079607480173</v>
      </c>
      <c r="BO73" s="89">
        <f>SUMIF(Об!$A:$A,$A:$A,Об!$AG:$AG)*$BO$308</f>
        <v>0</v>
      </c>
      <c r="BP73" s="89">
        <f>SUMIF(Об!$A:$A,$A:$A,Об!$AE:$AE)*BP$308</f>
        <v>0</v>
      </c>
      <c r="BQ73" s="89">
        <f>SUMIF(Об!$A:$A,$A:$A,Об!AI:AI)*BQ$308</f>
        <v>340315.83314632636</v>
      </c>
      <c r="BR73" s="89">
        <f>SUMIF(Об!$A:$A,$A:$A,Об!AJ:AJ)*BR$308</f>
        <v>127144.14926802492</v>
      </c>
      <c r="BS73" s="89">
        <f>SUMIF(Об!$A:$A,$A:$A,Об!AK:AK)*BS$308</f>
        <v>186121.79724608801</v>
      </c>
      <c r="BT73" s="89">
        <f>SUMIF(Об!$A:$A,$A:$A,Об!AL:AL)*BT$308</f>
        <v>167539.06804287119</v>
      </c>
      <c r="BU73" s="89">
        <f>SUMIF(Об!$A:$A,$A:$A,Об!AM:AM)*BU$308</f>
        <v>105488.32262542458</v>
      </c>
      <c r="BV73" s="89">
        <f>SUMIF(Об!$A:$A,$A:$A,Об!AN:AN)*BV$308</f>
        <v>70041.143588944484</v>
      </c>
    </row>
    <row r="74" spans="1:74" ht="32.25" customHeight="1" x14ac:dyDescent="0.25">
      <c r="A74" s="84" t="s">
        <v>23</v>
      </c>
      <c r="B74" s="84">
        <f>SUMIF(Об!$A:$A,$A:$A,Об!B:B)</f>
        <v>3074</v>
      </c>
      <c r="C74" s="84">
        <f>SUMIF(Об!$A:$A,$A:$A,Об!C:C)</f>
        <v>3074</v>
      </c>
      <c r="D74" s="84">
        <v>12</v>
      </c>
      <c r="E74" s="84">
        <f>SUMIF(Об!$A:$A,$A:$A,Об!F:F)</f>
        <v>41.41</v>
      </c>
      <c r="F74" s="84">
        <f t="shared" si="14"/>
        <v>41.41</v>
      </c>
      <c r="G74" s="89">
        <f>SUMIF(Лист2!$A:$A,$A:$A,Лист2!$B:$B)</f>
        <v>1470709.6799999997</v>
      </c>
      <c r="H74" s="89">
        <v>1377269.6400000001</v>
      </c>
      <c r="I74" s="89">
        <v>0</v>
      </c>
      <c r="J74" s="89">
        <v>161391.44</v>
      </c>
      <c r="K74" s="89">
        <v>93068.039999999979</v>
      </c>
      <c r="L74" s="89">
        <v>0</v>
      </c>
      <c r="M74" s="89">
        <v>1181.1199999999999</v>
      </c>
      <c r="N74" s="89">
        <v>1181.1199999999999</v>
      </c>
      <c r="O74" s="89">
        <v>103543.51999999999</v>
      </c>
      <c r="P74" s="89">
        <v>286759.06</v>
      </c>
      <c r="Q74" s="89">
        <v>113256.81</v>
      </c>
      <c r="R74" s="89">
        <v>0</v>
      </c>
      <c r="S74" s="89">
        <v>3588.8200000000006</v>
      </c>
      <c r="T74" s="89">
        <v>344194.78</v>
      </c>
      <c r="U74" s="89">
        <v>0</v>
      </c>
      <c r="V74" s="89">
        <v>0</v>
      </c>
      <c r="W74" s="89">
        <v>0</v>
      </c>
      <c r="X74" s="89">
        <v>0</v>
      </c>
      <c r="Y74" s="89">
        <v>0</v>
      </c>
      <c r="Z74" s="89">
        <v>0</v>
      </c>
      <c r="AA74" s="89">
        <v>0</v>
      </c>
      <c r="AB74" s="89">
        <v>0</v>
      </c>
      <c r="AC74" s="89">
        <v>0</v>
      </c>
      <c r="AD74" s="89">
        <v>0</v>
      </c>
      <c r="AE74" s="89">
        <v>2466.2900000000004</v>
      </c>
      <c r="AF74" s="89">
        <v>0</v>
      </c>
      <c r="AG74" s="89">
        <v>82620</v>
      </c>
      <c r="AH74" s="90">
        <f t="shared" si="18"/>
        <v>1470709.6799999997</v>
      </c>
      <c r="AI74" s="90">
        <v>1460939.48</v>
      </c>
      <c r="AJ74" s="90">
        <v>0</v>
      </c>
      <c r="AK74" s="90">
        <v>1460939.48</v>
      </c>
      <c r="AL74" s="90">
        <v>187860.54</v>
      </c>
      <c r="AM74" s="90">
        <v>0</v>
      </c>
      <c r="AN74" s="90">
        <v>187860.54</v>
      </c>
      <c r="AP74" s="91">
        <f t="shared" si="13"/>
        <v>6006.0599999999995</v>
      </c>
      <c r="AQ74" s="92">
        <f>SUMIF('20-1'!K:K,$A:$A,'20-1'!$E:$E)</f>
        <v>0</v>
      </c>
      <c r="AR74" s="92">
        <f>SUMIF('20-1'!L:L,$A:$A,'20-1'!$E:$E)</f>
        <v>0</v>
      </c>
      <c r="AS74" s="92">
        <f>SUMIF('20-1'!M:M,$A:$A,'20-1'!$E:$E)</f>
        <v>0</v>
      </c>
      <c r="AT74" s="92">
        <f>SUMIF('20-1'!N:N,$A:$A,'20-1'!$E:$E)</f>
        <v>0</v>
      </c>
      <c r="AU74" s="92">
        <f>SUMIF('20-1'!O:O,$A:$A,'20-1'!$E:$E)</f>
        <v>0</v>
      </c>
      <c r="AV74" s="92">
        <f>SUMIF('20-1'!P:P,$A:$A,'20-1'!$E:$E)</f>
        <v>2277.25</v>
      </c>
      <c r="AW74" s="92">
        <f>SUMIF('20-1'!Q:Q,$A:$A,'20-1'!$E:$E)</f>
        <v>0</v>
      </c>
      <c r="AX74" s="92">
        <f>SUMIF('20-1'!R:R,$A:$A,'20-1'!$E:$E)</f>
        <v>0</v>
      </c>
      <c r="AY74" s="92">
        <f>SUMIF('20-1'!S:S,$A:$A,'20-1'!$E:$E)</f>
        <v>0</v>
      </c>
      <c r="AZ74" s="92">
        <f>SUMIF('20-1'!T:T,$A:$A,'20-1'!$E:$E)</f>
        <v>0</v>
      </c>
      <c r="BA74" s="92">
        <f>SUMIF('20-1'!U:U,$A:$A,'20-1'!$E:$E)</f>
        <v>3728.81</v>
      </c>
      <c r="BB74" s="92">
        <f>SUMIF('20-1'!V:V,$A:$A,'20-1'!$E:$E)</f>
        <v>0</v>
      </c>
      <c r="BC74" s="92">
        <f>SUMIF('20-1'!W:W,$A:$A,'20-1'!$E:$E)</f>
        <v>0</v>
      </c>
      <c r="BD74" s="92">
        <f>SUMIF('20-1'!X:X,$A:$A,'20-1'!$E:$E)</f>
        <v>0</v>
      </c>
      <c r="BE74" s="92">
        <f>SUMIF('20-1'!Y:Y,$A:$A,'20-1'!$E:$E)</f>
        <v>0</v>
      </c>
      <c r="BF74" s="92">
        <f>SUMIF('20-1'!Z:Z,$A:$A,'20-1'!$E:$E)</f>
        <v>0</v>
      </c>
      <c r="BG74" s="92">
        <f>SUMIF('20-1'!AA:AA,$A:$A,'20-1'!$E:$E)</f>
        <v>0</v>
      </c>
      <c r="BH74" s="92">
        <f>SUMIF('20-1'!AB:AB,$A:$A,'20-1'!$E:$E)</f>
        <v>21668.33</v>
      </c>
      <c r="BI74" s="89">
        <f>SUMIF(Об!$A:$A,$A:$A,Об!AB:AB)*BI$308</f>
        <v>284021.12176954112</v>
      </c>
      <c r="BJ74" s="89">
        <f>SUMIF(Об!$A:$A,$A:$A,Об!AC:AC)*BJ$308</f>
        <v>269526.05136623164</v>
      </c>
      <c r="BK74" s="84">
        <f>SUMIF(ПП1!$H:$H,$A:$A,ПП1!$M:$M)</f>
        <v>0</v>
      </c>
      <c r="BL74" s="89">
        <f t="shared" si="16"/>
        <v>63740.062635923467</v>
      </c>
      <c r="BM74" s="89">
        <f>$BM$307*B74/$BM$308</f>
        <v>8951.2876804061907</v>
      </c>
      <c r="BN74" s="89">
        <f t="shared" si="17"/>
        <v>2497.3288921568987</v>
      </c>
      <c r="BO74" s="89">
        <f>SUMIF(Об!$A:$A,$A:$A,Об!$AG:$AG)*$BO$308</f>
        <v>0</v>
      </c>
      <c r="BP74" s="89">
        <f>SUMIF(Об!$A:$A,$A:$A,Об!$AE:$AE)*BP$308</f>
        <v>2199.4454432568191</v>
      </c>
      <c r="BQ74" s="89">
        <f>SUMIF(Об!$A:$A,$A:$A,Об!AI:AI)*BQ$308</f>
        <v>199727.15092057872</v>
      </c>
      <c r="BR74" s="89">
        <f>SUMIF(Об!$A:$A,$A:$A,Об!AJ:AJ)*BR$308</f>
        <v>74619.327742546244</v>
      </c>
      <c r="BS74" s="89">
        <f>SUMIF(Об!$A:$A,$A:$A,Об!AK:AK)*BS$308</f>
        <v>109232.57946742421</v>
      </c>
      <c r="BT74" s="89">
        <f>SUMIF(Об!$A:$A,$A:$A,Об!AL:AL)*BT$308</f>
        <v>98326.605667224023</v>
      </c>
      <c r="BU74" s="89">
        <f>SUMIF(Об!$A:$A,$A:$A,Об!AM:AM)*BU$308</f>
        <v>61909.791086058118</v>
      </c>
      <c r="BV74" s="89">
        <f>SUMIF(Об!$A:$A,$A:$A,Об!AN:AN)*BV$308</f>
        <v>41106.28038344637</v>
      </c>
    </row>
    <row r="75" spans="1:74" ht="32.25" customHeight="1" x14ac:dyDescent="0.25">
      <c r="A75" s="84" t="s">
        <v>24</v>
      </c>
      <c r="B75" s="84">
        <f>SUMIF(Об!$A:$A,$A:$A,Об!B:B)</f>
        <v>5288.1</v>
      </c>
      <c r="C75" s="84">
        <f>SUMIF(Об!$A:$A,$A:$A,Об!C:C)</f>
        <v>5288.1</v>
      </c>
      <c r="D75" s="84">
        <v>12</v>
      </c>
      <c r="E75" s="84">
        <f>SUMIF(Об!$A:$A,$A:$A,Об!F:F)</f>
        <v>41.2</v>
      </c>
      <c r="F75" s="84">
        <f t="shared" si="14"/>
        <v>41.2</v>
      </c>
      <c r="G75" s="89">
        <f>SUMIF(Лист2!$A:$A,$A:$A,Лист2!$B:$B)</f>
        <v>2358857.58</v>
      </c>
      <c r="H75" s="89">
        <v>2223875.88</v>
      </c>
      <c r="I75" s="89">
        <v>0</v>
      </c>
      <c r="J75" s="89">
        <v>282802.00999999995</v>
      </c>
      <c r="K75" s="89">
        <v>144801.48000000004</v>
      </c>
      <c r="L75" s="89">
        <v>0</v>
      </c>
      <c r="M75" s="89">
        <v>1775.4699999999998</v>
      </c>
      <c r="N75" s="89">
        <v>1775.4699999999998</v>
      </c>
      <c r="O75" s="89">
        <v>0</v>
      </c>
      <c r="P75" s="89">
        <v>491966.74</v>
      </c>
      <c r="Q75" s="89">
        <v>188033.09999999998</v>
      </c>
      <c r="R75" s="89">
        <v>0</v>
      </c>
      <c r="S75" s="89">
        <v>5404.61</v>
      </c>
      <c r="T75" s="89">
        <v>571455.37999999989</v>
      </c>
      <c r="U75" s="89">
        <v>0</v>
      </c>
      <c r="V75" s="89">
        <v>0</v>
      </c>
      <c r="W75" s="89">
        <v>0</v>
      </c>
      <c r="X75" s="89">
        <v>0</v>
      </c>
      <c r="Y75" s="89">
        <v>0</v>
      </c>
      <c r="Z75" s="89">
        <v>0</v>
      </c>
      <c r="AA75" s="89">
        <v>0</v>
      </c>
      <c r="AB75" s="89">
        <v>0</v>
      </c>
      <c r="AC75" s="89">
        <v>0</v>
      </c>
      <c r="AD75" s="89">
        <v>0</v>
      </c>
      <c r="AE75" s="89">
        <v>3707.6900000000005</v>
      </c>
      <c r="AF75" s="89">
        <v>0</v>
      </c>
      <c r="AG75" s="89">
        <v>0</v>
      </c>
      <c r="AH75" s="90">
        <f t="shared" si="18"/>
        <v>2358857.58</v>
      </c>
      <c r="AI75" s="90">
        <v>2372931.2799999998</v>
      </c>
      <c r="AJ75" s="90">
        <v>0</v>
      </c>
      <c r="AK75" s="90">
        <v>2372931.2799999998</v>
      </c>
      <c r="AL75" s="90">
        <v>341113.10000000003</v>
      </c>
      <c r="AM75" s="90">
        <v>0</v>
      </c>
      <c r="AN75" s="90">
        <v>341113.10000000003</v>
      </c>
      <c r="AP75" s="91">
        <f t="shared" si="13"/>
        <v>47380</v>
      </c>
      <c r="AQ75" s="92">
        <f>SUMIF('20-1'!K:K,$A:$A,'20-1'!$E:$E)</f>
        <v>0</v>
      </c>
      <c r="AR75" s="92">
        <f>SUMIF('20-1'!L:L,$A:$A,'20-1'!$E:$E)</f>
        <v>0</v>
      </c>
      <c r="AS75" s="92">
        <f>SUMIF('20-1'!M:M,$A:$A,'20-1'!$E:$E)</f>
        <v>40800</v>
      </c>
      <c r="AT75" s="92">
        <f>SUMIF('20-1'!N:N,$A:$A,'20-1'!$E:$E)</f>
        <v>0</v>
      </c>
      <c r="AU75" s="92">
        <f>SUMIF('20-1'!O:O,$A:$A,'20-1'!$E:$E)</f>
        <v>0</v>
      </c>
      <c r="AV75" s="92">
        <f>SUMIF('20-1'!P:P,$A:$A,'20-1'!$E:$E)</f>
        <v>6580</v>
      </c>
      <c r="AW75" s="92">
        <f>SUMIF('20-1'!Q:Q,$A:$A,'20-1'!$E:$E)</f>
        <v>0</v>
      </c>
      <c r="AX75" s="92">
        <f>SUMIF('20-1'!R:R,$A:$A,'20-1'!$E:$E)</f>
        <v>0</v>
      </c>
      <c r="AY75" s="92">
        <f>SUMIF('20-1'!S:S,$A:$A,'20-1'!$E:$E)</f>
        <v>0</v>
      </c>
      <c r="AZ75" s="92">
        <f>SUMIF('20-1'!T:T,$A:$A,'20-1'!$E:$E)</f>
        <v>0</v>
      </c>
      <c r="BA75" s="92">
        <f>SUMIF('20-1'!U:U,$A:$A,'20-1'!$E:$E)</f>
        <v>0</v>
      </c>
      <c r="BB75" s="92">
        <f>SUMIF('20-1'!V:V,$A:$A,'20-1'!$E:$E)</f>
        <v>0</v>
      </c>
      <c r="BC75" s="92">
        <f>SUMIF('20-1'!W:W,$A:$A,'20-1'!$E:$E)</f>
        <v>0</v>
      </c>
      <c r="BD75" s="92">
        <f>SUMIF('20-1'!X:X,$A:$A,'20-1'!$E:$E)</f>
        <v>0</v>
      </c>
      <c r="BE75" s="92">
        <f>SUMIF('20-1'!Y:Y,$A:$A,'20-1'!$E:$E)</f>
        <v>0</v>
      </c>
      <c r="BF75" s="92">
        <f>SUMIF('20-1'!Z:Z,$A:$A,'20-1'!$E:$E)</f>
        <v>0</v>
      </c>
      <c r="BG75" s="92">
        <f>SUMIF('20-1'!AA:AA,$A:$A,'20-1'!$E:$E)</f>
        <v>0</v>
      </c>
      <c r="BH75" s="92">
        <f>SUMIF('20-1'!AB:AB,$A:$A,'20-1'!$E:$E)</f>
        <v>40871.870000000003</v>
      </c>
      <c r="BI75" s="89">
        <f>SUMIF(Об!$A:$A,$A:$A,Об!AB:AB)*BI$308</f>
        <v>488592.09304798651</v>
      </c>
      <c r="BJ75" s="89">
        <f>SUMIF(Об!$A:$A,$A:$A,Об!AC:AC)*BJ$308</f>
        <v>463656.70534475264</v>
      </c>
      <c r="BK75" s="89">
        <f>SUMIF(ПП1!$H:$H,$A:$A,ПП1!$M:$M)*$BK$307/$BK$308*B75</f>
        <v>71904.414471147902</v>
      </c>
      <c r="BL75" s="89">
        <f t="shared" si="16"/>
        <v>109649.91061321631</v>
      </c>
      <c r="BM75" s="84">
        <f>SUMIF(Об!$A:$A,$A:$A,Об!Z:Z)</f>
        <v>0</v>
      </c>
      <c r="BN75" s="89">
        <f t="shared" si="17"/>
        <v>4296.071865522088</v>
      </c>
      <c r="BO75" s="89">
        <f>SUMIF(Об!$A:$A,$A:$A,Об!$AG:$AG)*$BO$308</f>
        <v>0</v>
      </c>
      <c r="BP75" s="89">
        <f>SUMIF(Об!$A:$A,$A:$A,Об!$AE:$AE)*BP$308</f>
        <v>0</v>
      </c>
      <c r="BQ75" s="89">
        <f>SUMIF(Об!$A:$A,$A:$A,Об!AI:AI)*BQ$308</f>
        <v>343583.97748312046</v>
      </c>
      <c r="BR75" s="89">
        <f>SUMIF(Об!$A:$A,$A:$A,Об!AJ:AJ)*BR$308</f>
        <v>128365.14867773543</v>
      </c>
      <c r="BS75" s="89">
        <f>SUMIF(Об!$A:$A,$A:$A,Об!AK:AK)*BS$308</f>
        <v>187909.17484765322</v>
      </c>
      <c r="BT75" s="89">
        <f>SUMIF(Об!$A:$A,$A:$A,Об!AL:AL)*BT$308</f>
        <v>169147.99070554567</v>
      </c>
      <c r="BU75" s="89">
        <f>SUMIF(Об!$A:$A,$A:$A,Об!AM:AM)*BU$308</f>
        <v>106501.35531626022</v>
      </c>
      <c r="BV75" s="89">
        <f>SUMIF(Об!$A:$A,$A:$A,Об!AN:AN)*BV$308</f>
        <v>70713.767500228612</v>
      </c>
    </row>
    <row r="76" spans="1:74" ht="32.25" customHeight="1" x14ac:dyDescent="0.25">
      <c r="A76" s="84" t="s">
        <v>25</v>
      </c>
      <c r="B76" s="84">
        <f>SUMIF(Об!$A:$A,$A:$A,Об!B:B)</f>
        <v>13749.9</v>
      </c>
      <c r="C76" s="84">
        <f>SUMIF(Об!$A:$A,$A:$A,Об!C:C)</f>
        <v>13749.9</v>
      </c>
      <c r="D76" s="84">
        <v>12</v>
      </c>
      <c r="E76" s="84">
        <f>SUMIF(Об!$A:$A,$A:$A,Об!F:F)</f>
        <v>41.2</v>
      </c>
      <c r="F76" s="84">
        <f t="shared" si="14"/>
        <v>41.2</v>
      </c>
      <c r="G76" s="89">
        <f>SUMIF(Лист2!$A:$A,$A:$A,Лист2!$B:$B)</f>
        <v>6176501.1599999992</v>
      </c>
      <c r="H76" s="89">
        <v>5796534.5900000008</v>
      </c>
      <c r="I76" s="89">
        <v>0</v>
      </c>
      <c r="J76" s="89">
        <v>712345.46999999986</v>
      </c>
      <c r="K76" s="89">
        <v>375468.59</v>
      </c>
      <c r="L76" s="89">
        <v>0</v>
      </c>
      <c r="M76" s="89">
        <v>4147.4900000000007</v>
      </c>
      <c r="N76" s="89">
        <v>4147.4900000000007</v>
      </c>
      <c r="O76" s="89">
        <v>0</v>
      </c>
      <c r="P76" s="89">
        <v>1273465.1399999997</v>
      </c>
      <c r="Q76" s="89">
        <v>507357.88999999996</v>
      </c>
      <c r="R76" s="89">
        <v>0</v>
      </c>
      <c r="S76" s="89">
        <v>12586.210000000001</v>
      </c>
      <c r="T76" s="89">
        <v>1541880.8599999999</v>
      </c>
      <c r="U76" s="89">
        <v>0</v>
      </c>
      <c r="V76" s="89">
        <v>0</v>
      </c>
      <c r="W76" s="89">
        <v>0</v>
      </c>
      <c r="X76" s="89">
        <v>0</v>
      </c>
      <c r="Y76" s="89">
        <v>0</v>
      </c>
      <c r="Z76" s="89">
        <v>0</v>
      </c>
      <c r="AA76" s="89">
        <v>0</v>
      </c>
      <c r="AB76" s="89">
        <v>0</v>
      </c>
      <c r="AC76" s="89">
        <v>0</v>
      </c>
      <c r="AD76" s="89">
        <v>0</v>
      </c>
      <c r="AE76" s="89">
        <v>8636.0400000000009</v>
      </c>
      <c r="AF76" s="89">
        <v>0</v>
      </c>
      <c r="AG76" s="89">
        <v>0</v>
      </c>
      <c r="AH76" s="90">
        <f t="shared" si="18"/>
        <v>6176501.1599999992</v>
      </c>
      <c r="AI76" s="90">
        <v>6422564.6299999999</v>
      </c>
      <c r="AJ76" s="90">
        <v>0</v>
      </c>
      <c r="AK76" s="90">
        <v>6422564.6299999999</v>
      </c>
      <c r="AL76" s="90">
        <v>427644.29</v>
      </c>
      <c r="AM76" s="90">
        <v>0</v>
      </c>
      <c r="AN76" s="90">
        <v>427644.29</v>
      </c>
      <c r="AP76" s="91">
        <f t="shared" si="13"/>
        <v>3184023.7100000004</v>
      </c>
      <c r="AQ76" s="92">
        <f>SUMIF('20-1'!K:K,$A:$A,'20-1'!$E:$E)</f>
        <v>3167321.99</v>
      </c>
      <c r="AR76" s="92">
        <f>SUMIF('20-1'!L:L,$A:$A,'20-1'!$E:$E)</f>
        <v>0</v>
      </c>
      <c r="AS76" s="92">
        <f>SUMIF('20-1'!M:M,$A:$A,'20-1'!$E:$E)</f>
        <v>0</v>
      </c>
      <c r="AT76" s="92">
        <f>SUMIF('20-1'!N:N,$A:$A,'20-1'!$E:$E)</f>
        <v>0</v>
      </c>
      <c r="AU76" s="92">
        <f>SUMIF('20-1'!O:O,$A:$A,'20-1'!$E:$E)</f>
        <v>0</v>
      </c>
      <c r="AV76" s="92">
        <f>SUMIF('20-1'!P:P,$A:$A,'20-1'!$E:$E)</f>
        <v>16701.72</v>
      </c>
      <c r="AW76" s="92">
        <f>SUMIF('20-1'!Q:Q,$A:$A,'20-1'!$E:$E)</f>
        <v>0</v>
      </c>
      <c r="AX76" s="92">
        <f>SUMIF('20-1'!R:R,$A:$A,'20-1'!$E:$E)</f>
        <v>0</v>
      </c>
      <c r="AY76" s="92">
        <f>SUMIF('20-1'!S:S,$A:$A,'20-1'!$E:$E)</f>
        <v>0</v>
      </c>
      <c r="AZ76" s="92">
        <f>SUMIF('20-1'!T:T,$A:$A,'20-1'!$E:$E)</f>
        <v>0</v>
      </c>
      <c r="BA76" s="92">
        <f>SUMIF('20-1'!U:U,$A:$A,'20-1'!$E:$E)</f>
        <v>0</v>
      </c>
      <c r="BB76" s="92">
        <f>SUMIF('20-1'!V:V,$A:$A,'20-1'!$E:$E)</f>
        <v>0</v>
      </c>
      <c r="BC76" s="92">
        <f>SUMIF('20-1'!W:W,$A:$A,'20-1'!$E:$E)</f>
        <v>0</v>
      </c>
      <c r="BD76" s="92">
        <f>SUMIF('20-1'!X:X,$A:$A,'20-1'!$E:$E)</f>
        <v>0</v>
      </c>
      <c r="BE76" s="92">
        <f>SUMIF('20-1'!Y:Y,$A:$A,'20-1'!$E:$E)</f>
        <v>0</v>
      </c>
      <c r="BF76" s="92">
        <f>SUMIF('20-1'!Z:Z,$A:$A,'20-1'!$E:$E)</f>
        <v>0</v>
      </c>
      <c r="BG76" s="92">
        <f>SUMIF('20-1'!AA:AA,$A:$A,'20-1'!$E:$E)</f>
        <v>9254.24</v>
      </c>
      <c r="BH76" s="92">
        <f>SUMIF('20-1'!AB:AB,$A:$A,'20-1'!$E:$E)</f>
        <v>95484.56</v>
      </c>
      <c r="BI76" s="89">
        <f>SUMIF(Об!$A:$A,$A:$A,Об!AB:AB)*BI$308</f>
        <v>1270417.0534219304</v>
      </c>
      <c r="BJ76" s="89">
        <f>SUMIF(Об!$A:$A,$A:$A,Об!AC:AC)*BJ$308</f>
        <v>1205581.0844764309</v>
      </c>
      <c r="BK76" s="89">
        <f>SUMIF(ПП1!$H:$H,$A:$A,ПП1!$M:$M)*$BK$307/$BK$308*B76</f>
        <v>186962.89944154545</v>
      </c>
      <c r="BL76" s="89">
        <f t="shared" si="16"/>
        <v>285107.18517816655</v>
      </c>
      <c r="BM76" s="84">
        <f>SUMIF(Об!$A:$A,$A:$A,Об!Z:Z)</f>
        <v>0</v>
      </c>
      <c r="BN76" s="89">
        <f t="shared" si="17"/>
        <v>11170.469269443118</v>
      </c>
      <c r="BO76" s="89">
        <f>SUMIF(Об!$A:$A,$A:$A,Об!$AG:$AG)*$BO$308</f>
        <v>0</v>
      </c>
      <c r="BP76" s="89">
        <f>SUMIF(Об!$A:$A,$A:$A,Об!$AE:$AE)*BP$308</f>
        <v>0</v>
      </c>
      <c r="BQ76" s="89">
        <f>SUMIF(Об!$A:$A,$A:$A,Об!AI:AI)*BQ$308</f>
        <v>893372.9188168071</v>
      </c>
      <c r="BR76" s="89">
        <f>SUMIF(Об!$A:$A,$A:$A,Об!AJ:AJ)*BR$308</f>
        <v>333769.77700951084</v>
      </c>
      <c r="BS76" s="89">
        <f>SUMIF(Об!$A:$A,$A:$A,Об!AK:AK)*BS$308</f>
        <v>488593.70345450111</v>
      </c>
      <c r="BT76" s="89">
        <f>SUMIF(Об!$A:$A,$A:$A,Об!AL:AL)*BT$308</f>
        <v>439811.64452302008</v>
      </c>
      <c r="BU76" s="89">
        <f>SUMIF(Об!$A:$A,$A:$A,Об!AM:AM)*BU$308</f>
        <v>276920.44126681535</v>
      </c>
      <c r="BV76" s="89">
        <f>SUMIF(Об!$A:$A,$A:$A,Об!AN:AN)*BV$308</f>
        <v>183867.02818619038</v>
      </c>
    </row>
    <row r="77" spans="1:74" ht="32.25" customHeight="1" x14ac:dyDescent="0.25">
      <c r="A77" s="84" t="s">
        <v>26</v>
      </c>
      <c r="B77" s="84">
        <f>SUMIF(Об!$A:$A,$A:$A,Об!B:B)</f>
        <v>4400.7300000000005</v>
      </c>
      <c r="C77" s="84">
        <f>SUMIF(Об!$A:$A,$A:$A,Об!C:C)</f>
        <v>4400.7300000000005</v>
      </c>
      <c r="D77" s="84">
        <v>12</v>
      </c>
      <c r="E77" s="84">
        <f>SUMIF(Об!$A:$A,$A:$A,Об!F:F)</f>
        <v>41.2</v>
      </c>
      <c r="F77" s="84">
        <f t="shared" si="14"/>
        <v>41.2</v>
      </c>
      <c r="G77" s="89">
        <f>SUMIF(Лист2!$A:$A,$A:$A,Лист2!$B:$B)</f>
        <v>1856066.81</v>
      </c>
      <c r="H77" s="89">
        <v>1738132.34</v>
      </c>
      <c r="I77" s="89">
        <v>0</v>
      </c>
      <c r="J77" s="89">
        <v>211666.55999999997</v>
      </c>
      <c r="K77" s="89">
        <v>132989.32000000004</v>
      </c>
      <c r="L77" s="89">
        <v>0</v>
      </c>
      <c r="M77" s="89">
        <v>1391.7000000000005</v>
      </c>
      <c r="N77" s="89">
        <v>1375.73</v>
      </c>
      <c r="O77" s="89">
        <v>0</v>
      </c>
      <c r="P77" s="89">
        <v>356963.51</v>
      </c>
      <c r="Q77" s="89">
        <v>130313.91</v>
      </c>
      <c r="R77" s="89">
        <v>0</v>
      </c>
      <c r="S77" s="89">
        <v>4147.5800000000008</v>
      </c>
      <c r="T77" s="89">
        <v>396032.55000000005</v>
      </c>
      <c r="U77" s="89">
        <v>0</v>
      </c>
      <c r="V77" s="89">
        <v>0</v>
      </c>
      <c r="W77" s="89">
        <v>0</v>
      </c>
      <c r="X77" s="89">
        <v>0</v>
      </c>
      <c r="Y77" s="89">
        <v>0</v>
      </c>
      <c r="Z77" s="89">
        <v>0</v>
      </c>
      <c r="AA77" s="89">
        <v>0</v>
      </c>
      <c r="AB77" s="89">
        <v>45315</v>
      </c>
      <c r="AC77" s="89">
        <v>0</v>
      </c>
      <c r="AD77" s="89">
        <v>0</v>
      </c>
      <c r="AE77" s="89">
        <v>2845.99</v>
      </c>
      <c r="AF77" s="89">
        <v>0</v>
      </c>
      <c r="AG77" s="89">
        <v>0</v>
      </c>
      <c r="AH77" s="90">
        <f t="shared" si="18"/>
        <v>1856066.81</v>
      </c>
      <c r="AI77" s="90">
        <v>1934935.2999999998</v>
      </c>
      <c r="AJ77" s="90">
        <v>0</v>
      </c>
      <c r="AK77" s="90">
        <v>1934935.2999999998</v>
      </c>
      <c r="AL77" s="90">
        <v>108808.33</v>
      </c>
      <c r="AM77" s="90">
        <v>0</v>
      </c>
      <c r="AN77" s="90">
        <v>108808.33</v>
      </c>
      <c r="AP77" s="91">
        <f t="shared" si="13"/>
        <v>5567.24</v>
      </c>
      <c r="AQ77" s="92">
        <f>SUMIF('20-1'!K:K,$A:$A,'20-1'!$E:$E)</f>
        <v>0</v>
      </c>
      <c r="AR77" s="92">
        <f>SUMIF('20-1'!L:L,$A:$A,'20-1'!$E:$E)</f>
        <v>0</v>
      </c>
      <c r="AS77" s="92">
        <f>SUMIF('20-1'!M:M,$A:$A,'20-1'!$E:$E)</f>
        <v>0</v>
      </c>
      <c r="AT77" s="92">
        <f>SUMIF('20-1'!N:N,$A:$A,'20-1'!$E:$E)</f>
        <v>0</v>
      </c>
      <c r="AU77" s="92">
        <f>SUMIF('20-1'!O:O,$A:$A,'20-1'!$E:$E)</f>
        <v>0</v>
      </c>
      <c r="AV77" s="92">
        <f>SUMIF('20-1'!P:P,$A:$A,'20-1'!$E:$E)</f>
        <v>5567.24</v>
      </c>
      <c r="AW77" s="92">
        <f>SUMIF('20-1'!Q:Q,$A:$A,'20-1'!$E:$E)</f>
        <v>0</v>
      </c>
      <c r="AX77" s="92">
        <f>SUMIF('20-1'!R:R,$A:$A,'20-1'!$E:$E)</f>
        <v>0</v>
      </c>
      <c r="AY77" s="92">
        <f>SUMIF('20-1'!S:S,$A:$A,'20-1'!$E:$E)</f>
        <v>0</v>
      </c>
      <c r="AZ77" s="92">
        <f>SUMIF('20-1'!T:T,$A:$A,'20-1'!$E:$E)</f>
        <v>0</v>
      </c>
      <c r="BA77" s="92">
        <f>SUMIF('20-1'!U:U,$A:$A,'20-1'!$E:$E)</f>
        <v>0</v>
      </c>
      <c r="BB77" s="92">
        <f>SUMIF('20-1'!V:V,$A:$A,'20-1'!$E:$E)</f>
        <v>0</v>
      </c>
      <c r="BC77" s="92">
        <f>SUMIF('20-1'!W:W,$A:$A,'20-1'!$E:$E)</f>
        <v>0</v>
      </c>
      <c r="BD77" s="92">
        <f>SUMIF('20-1'!X:X,$A:$A,'20-1'!$E:$E)</f>
        <v>0</v>
      </c>
      <c r="BE77" s="92">
        <f>SUMIF('20-1'!Y:Y,$A:$A,'20-1'!$E:$E)</f>
        <v>0</v>
      </c>
      <c r="BF77" s="92">
        <f>SUMIF('20-1'!Z:Z,$A:$A,'20-1'!$E:$E)</f>
        <v>0</v>
      </c>
      <c r="BG77" s="92">
        <f>SUMIF('20-1'!AA:AA,$A:$A,'20-1'!$E:$E)</f>
        <v>0</v>
      </c>
      <c r="BH77" s="92">
        <f>SUMIF('20-1'!AB:AB,$A:$A,'20-1'!$E:$E)</f>
        <v>43886.049999999996</v>
      </c>
      <c r="BI77" s="89">
        <f>SUMIF(Об!$A:$A,$A:$A,Об!AB:AB)*BI$308</f>
        <v>406603.86181030347</v>
      </c>
      <c r="BJ77" s="89">
        <f>SUMIF(Об!$A:$A,$A:$A,Об!AC:AC)*BJ$308</f>
        <v>385852.7586300965</v>
      </c>
      <c r="BK77" s="89">
        <f>SUMIF(ПП1!$H:$H,$A:$A,ПП1!$M:$M)*$BK$307/$BK$308*B77</f>
        <v>59838.489040603381</v>
      </c>
      <c r="BL77" s="89">
        <f t="shared" si="16"/>
        <v>91250.099493750007</v>
      </c>
      <c r="BM77" s="84">
        <f>SUMIF(Об!$A:$A,$A:$A,Об!Z:Z)</f>
        <v>0</v>
      </c>
      <c r="BN77" s="89">
        <f t="shared" si="17"/>
        <v>3575.1692178209601</v>
      </c>
      <c r="BO77" s="89">
        <f>SUMIF(Об!$A:$A,$A:$A,Об!$AG:$AG)*$BO$308</f>
        <v>0</v>
      </c>
      <c r="BP77" s="89">
        <f>SUMIF(Об!$A:$A,$A:$A,Об!$AE:$AE)*BP$308</f>
        <v>0</v>
      </c>
      <c r="BQ77" s="89">
        <f>SUMIF(Об!$A:$A,$A:$A,Об!AI:AI)*BQ$308</f>
        <v>285928.84348429355</v>
      </c>
      <c r="BR77" s="89">
        <f>SUMIF(Об!$A:$A,$A:$A,Об!AJ:AJ)*BR$308</f>
        <v>106824.82569175519</v>
      </c>
      <c r="BS77" s="89">
        <f>SUMIF(Об!$A:$A,$A:$A,Об!AK:AK)*BS$308</f>
        <v>156377.06227705849</v>
      </c>
      <c r="BT77" s="89">
        <f>SUMIF(Об!$A:$A,$A:$A,Об!AL:AL)*BT$308</f>
        <v>140764.09998631192</v>
      </c>
      <c r="BU77" s="89">
        <f>SUMIF(Об!$A:$A,$A:$A,Об!AM:AM)*BU$308</f>
        <v>88629.887744355408</v>
      </c>
      <c r="BV77" s="89">
        <f>SUMIF(Об!$A:$A,$A:$A,Об!AN:AN)*BV$308</f>
        <v>58847.638670085864</v>
      </c>
    </row>
    <row r="78" spans="1:74" ht="32.25" customHeight="1" x14ac:dyDescent="0.25">
      <c r="A78" s="84" t="s">
        <v>27</v>
      </c>
      <c r="B78" s="84">
        <f>SUMIF(Об!$A:$A,$A:$A,Об!B:B)</f>
        <v>7903.5999999999995</v>
      </c>
      <c r="C78" s="84">
        <f>SUMIF(Об!$A:$A,$A:$A,Об!C:C)</f>
        <v>7903.5999999999995</v>
      </c>
      <c r="D78" s="84">
        <v>12</v>
      </c>
      <c r="E78" s="84">
        <f>SUMIF(Об!$A:$A,$A:$A,Об!F:F)</f>
        <v>41.41</v>
      </c>
      <c r="F78" s="84">
        <f t="shared" si="14"/>
        <v>41.41</v>
      </c>
      <c r="G78" s="89">
        <f>SUMIF(Лист2!$A:$A,$A:$A,Лист2!$B:$B)</f>
        <v>3748341.2100000004</v>
      </c>
      <c r="H78" s="89">
        <v>3516528.29</v>
      </c>
      <c r="I78" s="89">
        <v>0</v>
      </c>
      <c r="J78" s="89">
        <v>417487.32</v>
      </c>
      <c r="K78" s="89">
        <v>250825.71999999991</v>
      </c>
      <c r="L78" s="89">
        <v>0</v>
      </c>
      <c r="M78" s="89">
        <v>3518.41</v>
      </c>
      <c r="N78" s="89">
        <v>3518.41</v>
      </c>
      <c r="O78" s="89">
        <v>297335.06</v>
      </c>
      <c r="P78" s="89">
        <v>730257.84000000008</v>
      </c>
      <c r="Q78" s="89">
        <v>281891.17</v>
      </c>
      <c r="R78" s="89">
        <v>0</v>
      </c>
      <c r="S78" s="89">
        <v>10691.55</v>
      </c>
      <c r="T78" s="89">
        <v>856668.95</v>
      </c>
      <c r="U78" s="89">
        <v>0</v>
      </c>
      <c r="V78" s="89">
        <v>0</v>
      </c>
      <c r="W78" s="89">
        <v>0</v>
      </c>
      <c r="X78" s="89">
        <v>0</v>
      </c>
      <c r="Y78" s="89">
        <v>0</v>
      </c>
      <c r="Z78" s="89">
        <v>0</v>
      </c>
      <c r="AA78" s="89">
        <v>0</v>
      </c>
      <c r="AB78" s="89">
        <v>0</v>
      </c>
      <c r="AC78" s="89">
        <v>0</v>
      </c>
      <c r="AD78" s="89">
        <v>0</v>
      </c>
      <c r="AE78" s="89">
        <v>7346.449999999998</v>
      </c>
      <c r="AF78" s="89">
        <v>0</v>
      </c>
      <c r="AG78" s="89">
        <v>191676.05</v>
      </c>
      <c r="AH78" s="90">
        <f t="shared" si="18"/>
        <v>3748341.2100000004</v>
      </c>
      <c r="AI78" s="90">
        <v>3828049.7300000004</v>
      </c>
      <c r="AJ78" s="90">
        <v>0</v>
      </c>
      <c r="AK78" s="90">
        <v>3828049.7300000004</v>
      </c>
      <c r="AL78" s="90">
        <v>413861.46</v>
      </c>
      <c r="AM78" s="90">
        <v>0</v>
      </c>
      <c r="AN78" s="90">
        <v>413861.46</v>
      </c>
      <c r="AP78" s="91">
        <f t="shared" si="13"/>
        <v>9615.36</v>
      </c>
      <c r="AQ78" s="92">
        <f>SUMIF('20-1'!K:K,$A:$A,'20-1'!$E:$E)</f>
        <v>0</v>
      </c>
      <c r="AR78" s="92">
        <f>SUMIF('20-1'!L:L,$A:$A,'20-1'!$E:$E)</f>
        <v>0</v>
      </c>
      <c r="AS78" s="92">
        <f>SUMIF('20-1'!M:M,$A:$A,'20-1'!$E:$E)</f>
        <v>0</v>
      </c>
      <c r="AT78" s="92">
        <f>SUMIF('20-1'!N:N,$A:$A,'20-1'!$E:$E)</f>
        <v>0</v>
      </c>
      <c r="AU78" s="92">
        <f>SUMIF('20-1'!O:O,$A:$A,'20-1'!$E:$E)</f>
        <v>0</v>
      </c>
      <c r="AV78" s="92">
        <f>SUMIF('20-1'!P:P,$A:$A,'20-1'!$E:$E)</f>
        <v>9615.36</v>
      </c>
      <c r="AW78" s="92">
        <f>SUMIF('20-1'!Q:Q,$A:$A,'20-1'!$E:$E)</f>
        <v>0</v>
      </c>
      <c r="AX78" s="92">
        <f>SUMIF('20-1'!R:R,$A:$A,'20-1'!$E:$E)</f>
        <v>0</v>
      </c>
      <c r="AY78" s="92">
        <f>SUMIF('20-1'!S:S,$A:$A,'20-1'!$E:$E)</f>
        <v>0</v>
      </c>
      <c r="AZ78" s="92">
        <f>SUMIF('20-1'!T:T,$A:$A,'20-1'!$E:$E)</f>
        <v>0</v>
      </c>
      <c r="BA78" s="92">
        <f>SUMIF('20-1'!U:U,$A:$A,'20-1'!$E:$E)</f>
        <v>0</v>
      </c>
      <c r="BB78" s="92">
        <f>SUMIF('20-1'!V:V,$A:$A,'20-1'!$E:$E)</f>
        <v>0</v>
      </c>
      <c r="BC78" s="92">
        <f>SUMIF('20-1'!W:W,$A:$A,'20-1'!$E:$E)</f>
        <v>0</v>
      </c>
      <c r="BD78" s="92">
        <f>SUMIF('20-1'!X:X,$A:$A,'20-1'!$E:$E)</f>
        <v>0</v>
      </c>
      <c r="BE78" s="92">
        <f>SUMIF('20-1'!Y:Y,$A:$A,'20-1'!$E:$E)</f>
        <v>0</v>
      </c>
      <c r="BF78" s="92">
        <f>SUMIF('20-1'!Z:Z,$A:$A,'20-1'!$E:$E)</f>
        <v>0</v>
      </c>
      <c r="BG78" s="92">
        <f>SUMIF('20-1'!AA:AA,$A:$A,'20-1'!$E:$E)</f>
        <v>0</v>
      </c>
      <c r="BH78" s="92">
        <f>SUMIF('20-1'!AB:AB,$A:$A,'20-1'!$E:$E)</f>
        <v>31492.260000000002</v>
      </c>
      <c r="BI78" s="89">
        <f>SUMIF(Об!$A:$A,$A:$A,Об!AB:AB)*BI$308</f>
        <v>730250.27261475124</v>
      </c>
      <c r="BJ78" s="89">
        <f>SUMIF(Об!$A:$A,$A:$A,Об!AC:AC)*BJ$308</f>
        <v>692981.81508723099</v>
      </c>
      <c r="BK78" s="84">
        <f>SUMIF(ПП1!$H:$H,$A:$A,ПП1!$M:$M)</f>
        <v>0</v>
      </c>
      <c r="BL78" s="89">
        <f t="shared" si="16"/>
        <v>163882.87542266908</v>
      </c>
      <c r="BM78" s="89">
        <f>$BM$307*B78/$BM$308</f>
        <v>23014.768155776954</v>
      </c>
      <c r="BN78" s="89">
        <f t="shared" si="17"/>
        <v>6420.9136734063977</v>
      </c>
      <c r="BO78" s="89">
        <f>SUMIF(Об!$A:$A,$A:$A,Об!$AG:$AG)*$BO$308</f>
        <v>0</v>
      </c>
      <c r="BP78" s="89">
        <f>SUMIF(Об!$A:$A,$A:$A,Об!$AE:$AE)*BP$308</f>
        <v>5655.0217974380594</v>
      </c>
      <c r="BQ78" s="89">
        <f>SUMIF(Об!$A:$A,$A:$A,Об!AI:AI)*BQ$308</f>
        <v>513520.98569156986</v>
      </c>
      <c r="BR78" s="89">
        <f>SUMIF(Об!$A:$A,$A:$A,Об!AJ:AJ)*BR$308</f>
        <v>191854.69054846725</v>
      </c>
      <c r="BS78" s="89">
        <f>SUMIF(Об!$A:$A,$A:$A,Об!AK:AK)*BS$308</f>
        <v>280849.2566944483</v>
      </c>
      <c r="BT78" s="89">
        <f>SUMIF(Об!$A:$A,$A:$A,Об!AL:AL)*BT$308</f>
        <v>252808.77051121398</v>
      </c>
      <c r="BU78" s="89">
        <f>SUMIF(Об!$A:$A,$A:$A,Об!AM:AM)*BU$308</f>
        <v>159177.04125822018</v>
      </c>
      <c r="BV78" s="89">
        <f>SUMIF(Об!$A:$A,$A:$A,Об!AN:AN)*BV$308</f>
        <v>105688.87366252657</v>
      </c>
    </row>
    <row r="79" spans="1:74" ht="32.25" customHeight="1" x14ac:dyDescent="0.25">
      <c r="A79" s="84" t="s">
        <v>28</v>
      </c>
      <c r="B79" s="84">
        <f>SUMIF(Об!$A:$A,$A:$A,Об!B:B)</f>
        <v>6091.84</v>
      </c>
      <c r="C79" s="84">
        <f>SUMIF(Об!$A:$A,$A:$A,Об!C:C)</f>
        <v>6091.84</v>
      </c>
      <c r="D79" s="84">
        <v>12</v>
      </c>
      <c r="E79" s="84">
        <f>SUMIF(Об!$A:$A,$A:$A,Об!F:F)</f>
        <v>41.2</v>
      </c>
      <c r="F79" s="84">
        <f t="shared" si="14"/>
        <v>41.2</v>
      </c>
      <c r="G79" s="89">
        <f>SUMIF(Лист2!$A:$A,$A:$A,Лист2!$B:$B)</f>
        <v>2528034.1800000002</v>
      </c>
      <c r="H79" s="89">
        <v>2398538.1799999997</v>
      </c>
      <c r="I79" s="89">
        <v>0</v>
      </c>
      <c r="J79" s="89">
        <v>311563.40999999997</v>
      </c>
      <c r="K79" s="89">
        <v>106287.37999999999</v>
      </c>
      <c r="L79" s="89">
        <v>0</v>
      </c>
      <c r="M79" s="89">
        <v>1234.4100000000001</v>
      </c>
      <c r="N79" s="89">
        <v>1234.4100000000001</v>
      </c>
      <c r="O79" s="89">
        <v>0</v>
      </c>
      <c r="P79" s="89">
        <v>537581.72</v>
      </c>
      <c r="Q79" s="89">
        <v>203317.24000000002</v>
      </c>
      <c r="R79" s="89">
        <v>0</v>
      </c>
      <c r="S79" s="89">
        <v>3709.9499999999994</v>
      </c>
      <c r="T79" s="89">
        <v>617885.56000000006</v>
      </c>
      <c r="U79" s="89">
        <v>0</v>
      </c>
      <c r="V79" s="89">
        <v>0</v>
      </c>
      <c r="W79" s="89">
        <v>0</v>
      </c>
      <c r="X79" s="89">
        <v>0</v>
      </c>
      <c r="Y79" s="89">
        <v>0</v>
      </c>
      <c r="Z79" s="89">
        <v>0</v>
      </c>
      <c r="AA79" s="89">
        <v>0</v>
      </c>
      <c r="AB79" s="89">
        <v>0</v>
      </c>
      <c r="AC79" s="89">
        <v>0</v>
      </c>
      <c r="AD79" s="89">
        <v>0</v>
      </c>
      <c r="AE79" s="89">
        <v>2545.7300000000005</v>
      </c>
      <c r="AF79" s="89">
        <v>0</v>
      </c>
      <c r="AG79" s="89">
        <v>0</v>
      </c>
      <c r="AH79" s="90">
        <f t="shared" si="18"/>
        <v>2528034.1800000002</v>
      </c>
      <c r="AI79" s="90">
        <v>2591181.2799999998</v>
      </c>
      <c r="AJ79" s="90">
        <v>0</v>
      </c>
      <c r="AK79" s="90">
        <v>2591181.2799999998</v>
      </c>
      <c r="AL79" s="90">
        <v>328050.18</v>
      </c>
      <c r="AM79" s="90">
        <v>0</v>
      </c>
      <c r="AN79" s="90">
        <v>328050.18</v>
      </c>
      <c r="AP79" s="91">
        <f t="shared" si="13"/>
        <v>21780</v>
      </c>
      <c r="AQ79" s="92">
        <f>SUMIF('20-1'!K:K,$A:$A,'20-1'!$E:$E)</f>
        <v>0</v>
      </c>
      <c r="AR79" s="92">
        <f>SUMIF('20-1'!L:L,$A:$A,'20-1'!$E:$E)</f>
        <v>0</v>
      </c>
      <c r="AS79" s="92">
        <f>SUMIF('20-1'!M:M,$A:$A,'20-1'!$E:$E)</f>
        <v>15200</v>
      </c>
      <c r="AT79" s="92">
        <f>SUMIF('20-1'!N:N,$A:$A,'20-1'!$E:$E)</f>
        <v>0</v>
      </c>
      <c r="AU79" s="92">
        <f>SUMIF('20-1'!O:O,$A:$A,'20-1'!$E:$E)</f>
        <v>0</v>
      </c>
      <c r="AV79" s="92">
        <f>SUMIF('20-1'!P:P,$A:$A,'20-1'!$E:$E)</f>
        <v>6580</v>
      </c>
      <c r="AW79" s="92">
        <f>SUMIF('20-1'!Q:Q,$A:$A,'20-1'!$E:$E)</f>
        <v>0</v>
      </c>
      <c r="AX79" s="92">
        <f>SUMIF('20-1'!R:R,$A:$A,'20-1'!$E:$E)</f>
        <v>0</v>
      </c>
      <c r="AY79" s="92">
        <f>SUMIF('20-1'!S:S,$A:$A,'20-1'!$E:$E)</f>
        <v>0</v>
      </c>
      <c r="AZ79" s="92">
        <f>SUMIF('20-1'!T:T,$A:$A,'20-1'!$E:$E)</f>
        <v>0</v>
      </c>
      <c r="BA79" s="92">
        <f>SUMIF('20-1'!U:U,$A:$A,'20-1'!$E:$E)</f>
        <v>0</v>
      </c>
      <c r="BB79" s="92">
        <f>SUMIF('20-1'!V:V,$A:$A,'20-1'!$E:$E)</f>
        <v>0</v>
      </c>
      <c r="BC79" s="92">
        <f>SUMIF('20-1'!W:W,$A:$A,'20-1'!$E:$E)</f>
        <v>0</v>
      </c>
      <c r="BD79" s="92">
        <f>SUMIF('20-1'!X:X,$A:$A,'20-1'!$E:$E)</f>
        <v>0</v>
      </c>
      <c r="BE79" s="92">
        <f>SUMIF('20-1'!Y:Y,$A:$A,'20-1'!$E:$E)</f>
        <v>0</v>
      </c>
      <c r="BF79" s="92">
        <f>SUMIF('20-1'!Z:Z,$A:$A,'20-1'!$E:$E)</f>
        <v>0</v>
      </c>
      <c r="BG79" s="92">
        <f>SUMIF('20-1'!AA:AA,$A:$A,'20-1'!$E:$E)</f>
        <v>0</v>
      </c>
      <c r="BH79" s="92">
        <f>SUMIF('20-1'!AB:AB,$A:$A,'20-1'!$E:$E)</f>
        <v>20424.46</v>
      </c>
      <c r="BI79" s="89">
        <f>SUMIF(Об!$A:$A,$A:$A,Об!AB:AB)*BI$308</f>
        <v>562853.3605857389</v>
      </c>
      <c r="BJ79" s="89">
        <f>SUMIF(Об!$A:$A,$A:$A,Об!AC:AC)*BJ$308</f>
        <v>534128.0353789411</v>
      </c>
      <c r="BK79" s="89">
        <f>SUMIF(ПП1!$H:$H,$A:$A,ПП1!$M:$M)*$BK$307/$BK$308*B79</f>
        <v>82833.189283848187</v>
      </c>
      <c r="BL79" s="89">
        <f t="shared" si="16"/>
        <v>126315.63538322187</v>
      </c>
      <c r="BM79" s="84">
        <f>SUMIF(Об!$A:$A,$A:$A,Об!Z:Z)</f>
        <v>0</v>
      </c>
      <c r="BN79" s="89">
        <f t="shared" si="17"/>
        <v>4949.0331940133647</v>
      </c>
      <c r="BO79" s="89">
        <f>SUMIF(Об!$A:$A,$A:$A,Об!$AG:$AG)*$BO$308</f>
        <v>0</v>
      </c>
      <c r="BP79" s="89">
        <f>SUMIF(Об!$A:$A,$A:$A,Об!$AE:$AE)*BP$308</f>
        <v>0</v>
      </c>
      <c r="BQ79" s="89">
        <f>SUMIF(Об!$A:$A,$A:$A,Об!AI:AI)*BQ$308</f>
        <v>395805.41544047435</v>
      </c>
      <c r="BR79" s="89">
        <f>SUMIF(Об!$A:$A,$A:$A,Об!AJ:AJ)*BR$308</f>
        <v>147875.4084304336</v>
      </c>
      <c r="BS79" s="89">
        <f>SUMIF(Об!$A:$A,$A:$A,Об!AK:AK)*BS$308</f>
        <v>216469.55006598358</v>
      </c>
      <c r="BT79" s="89">
        <f>SUMIF(Об!$A:$A,$A:$A,Об!AL:AL)*BT$308</f>
        <v>194856.84758224525</v>
      </c>
      <c r="BU79" s="89">
        <f>SUMIF(Об!$A:$A,$A:$A,Об!AM:AM)*BU$308</f>
        <v>122688.53016580749</v>
      </c>
      <c r="BV79" s="89">
        <f>SUMIF(Об!$A:$A,$A:$A,Об!AN:AN)*BV$308</f>
        <v>81461.575501331783</v>
      </c>
    </row>
    <row r="80" spans="1:74" ht="32.25" customHeight="1" x14ac:dyDescent="0.25">
      <c r="A80" s="84" t="s">
        <v>29</v>
      </c>
      <c r="B80" s="84">
        <f>SUMIF(Об!$A:$A,$A:$A,Об!B:B)</f>
        <v>5303.86</v>
      </c>
      <c r="C80" s="84">
        <f>SUMIF(Об!$A:$A,$A:$A,Об!C:C)</f>
        <v>5303.86</v>
      </c>
      <c r="D80" s="84">
        <v>12</v>
      </c>
      <c r="E80" s="84">
        <f>SUMIF(Об!$A:$A,$A:$A,Об!F:F)</f>
        <v>41.2</v>
      </c>
      <c r="F80" s="84">
        <f t="shared" si="14"/>
        <v>41.2</v>
      </c>
      <c r="G80" s="89">
        <f>SUMIF(Лист2!$A:$A,$A:$A,Лист2!$B:$B)</f>
        <v>2522588.54</v>
      </c>
      <c r="H80" s="89">
        <v>2393670.67</v>
      </c>
      <c r="I80" s="89">
        <v>0</v>
      </c>
      <c r="J80" s="89">
        <v>309527.89</v>
      </c>
      <c r="K80" s="89">
        <v>124644.06999999999</v>
      </c>
      <c r="L80" s="89">
        <v>0</v>
      </c>
      <c r="M80" s="89">
        <v>1194.6100000000001</v>
      </c>
      <c r="N80" s="89">
        <v>1194.6100000000001</v>
      </c>
      <c r="O80" s="89">
        <v>0</v>
      </c>
      <c r="P80" s="89">
        <v>540861.56999999995</v>
      </c>
      <c r="Q80" s="89">
        <v>208467.29</v>
      </c>
      <c r="R80" s="89">
        <v>0</v>
      </c>
      <c r="S80" s="89">
        <v>3635.9300000000007</v>
      </c>
      <c r="T80" s="89">
        <v>636227.86</v>
      </c>
      <c r="U80" s="89">
        <v>0</v>
      </c>
      <c r="V80" s="89">
        <v>0</v>
      </c>
      <c r="W80" s="89">
        <v>0</v>
      </c>
      <c r="X80" s="89">
        <v>0</v>
      </c>
      <c r="Y80" s="89">
        <v>0</v>
      </c>
      <c r="Z80" s="89">
        <v>0</v>
      </c>
      <c r="AA80" s="89">
        <v>0</v>
      </c>
      <c r="AB80" s="89">
        <v>0</v>
      </c>
      <c r="AC80" s="89">
        <v>0</v>
      </c>
      <c r="AD80" s="89">
        <v>0</v>
      </c>
      <c r="AE80" s="89">
        <v>2495.21</v>
      </c>
      <c r="AF80" s="89">
        <v>0</v>
      </c>
      <c r="AG80" s="89">
        <v>0</v>
      </c>
      <c r="AH80" s="90">
        <f t="shared" si="18"/>
        <v>2522588.54</v>
      </c>
      <c r="AI80" s="90">
        <v>2526549.17</v>
      </c>
      <c r="AJ80" s="90">
        <v>0</v>
      </c>
      <c r="AK80" s="90">
        <v>2526549.17</v>
      </c>
      <c r="AL80" s="90">
        <v>342260.55</v>
      </c>
      <c r="AM80" s="90">
        <v>0</v>
      </c>
      <c r="AN80" s="90">
        <v>342260.55</v>
      </c>
      <c r="AP80" s="91">
        <f t="shared" si="13"/>
        <v>77515.14</v>
      </c>
      <c r="AQ80" s="92">
        <f>SUMIF('20-1'!K:K,$A:$A,'20-1'!$E:$E)</f>
        <v>0</v>
      </c>
      <c r="AR80" s="92">
        <f>SUMIF('20-1'!L:L,$A:$A,'20-1'!$E:$E)</f>
        <v>0</v>
      </c>
      <c r="AS80" s="92">
        <f>SUMIF('20-1'!M:M,$A:$A,'20-1'!$E:$E)</f>
        <v>42000</v>
      </c>
      <c r="AT80" s="92">
        <f>SUMIF('20-1'!N:N,$A:$A,'20-1'!$E:$E)</f>
        <v>0</v>
      </c>
      <c r="AU80" s="92">
        <f>SUMIF('20-1'!O:O,$A:$A,'20-1'!$E:$E)</f>
        <v>0</v>
      </c>
      <c r="AV80" s="92">
        <f>SUMIF('20-1'!P:P,$A:$A,'20-1'!$E:$E)</f>
        <v>35515.14</v>
      </c>
      <c r="AW80" s="92">
        <f>SUMIF('20-1'!Q:Q,$A:$A,'20-1'!$E:$E)</f>
        <v>0</v>
      </c>
      <c r="AX80" s="92">
        <f>SUMIF('20-1'!R:R,$A:$A,'20-1'!$E:$E)</f>
        <v>0</v>
      </c>
      <c r="AY80" s="92">
        <f>SUMIF('20-1'!S:S,$A:$A,'20-1'!$E:$E)</f>
        <v>0</v>
      </c>
      <c r="AZ80" s="92">
        <f>SUMIF('20-1'!T:T,$A:$A,'20-1'!$E:$E)</f>
        <v>0</v>
      </c>
      <c r="BA80" s="92">
        <f>SUMIF('20-1'!U:U,$A:$A,'20-1'!$E:$E)</f>
        <v>0</v>
      </c>
      <c r="BB80" s="92">
        <f>SUMIF('20-1'!V:V,$A:$A,'20-1'!$E:$E)</f>
        <v>0</v>
      </c>
      <c r="BC80" s="92">
        <f>SUMIF('20-1'!W:W,$A:$A,'20-1'!$E:$E)</f>
        <v>0</v>
      </c>
      <c r="BD80" s="92">
        <f>SUMIF('20-1'!X:X,$A:$A,'20-1'!$E:$E)</f>
        <v>0</v>
      </c>
      <c r="BE80" s="92">
        <f>SUMIF('20-1'!Y:Y,$A:$A,'20-1'!$E:$E)</f>
        <v>0</v>
      </c>
      <c r="BF80" s="92">
        <f>SUMIF('20-1'!Z:Z,$A:$A,'20-1'!$E:$E)</f>
        <v>0</v>
      </c>
      <c r="BG80" s="92">
        <f>SUMIF('20-1'!AA:AA,$A:$A,'20-1'!$E:$E)</f>
        <v>0</v>
      </c>
      <c r="BH80" s="92">
        <f>SUMIF('20-1'!AB:AB,$A:$A,'20-1'!$E:$E)</f>
        <v>45172.74</v>
      </c>
      <c r="BI80" s="89">
        <f>SUMIF(Об!$A:$A,$A:$A,Об!AB:AB)*BI$308</f>
        <v>490048.23256623239</v>
      </c>
      <c r="BJ80" s="89">
        <f>SUMIF(Об!$A:$A,$A:$A,Об!AC:AC)*BJ$308</f>
        <v>465038.53051376098</v>
      </c>
      <c r="BK80" s="89">
        <f>SUMIF(ПП1!$H:$H,$A:$A,ПП1!$M:$M)*$BK$307/$BK$308*B80</f>
        <v>72118.709505671693</v>
      </c>
      <c r="BL80" s="89">
        <f t="shared" si="16"/>
        <v>109976.69766173357</v>
      </c>
      <c r="BM80" s="84">
        <f>SUMIF(Об!$A:$A,$A:$A,Об!Z:Z)</f>
        <v>0</v>
      </c>
      <c r="BN80" s="89">
        <f t="shared" si="17"/>
        <v>4308.8753474155137</v>
      </c>
      <c r="BO80" s="89">
        <f>SUMIF(Об!$A:$A,$A:$A,Об!$AG:$AG)*$BO$308</f>
        <v>0</v>
      </c>
      <c r="BP80" s="89">
        <f>SUMIF(Об!$A:$A,$A:$A,Об!$AE:$AE)*BP$308</f>
        <v>0</v>
      </c>
      <c r="BQ80" s="89">
        <f>SUMIF(Об!$A:$A,$A:$A,Об!AI:AI)*BQ$308</f>
        <v>344607.95272661699</v>
      </c>
      <c r="BR80" s="89">
        <f>SUMIF(Об!$A:$A,$A:$A,Об!AJ:AJ)*BR$308</f>
        <v>128747.71230988328</v>
      </c>
      <c r="BS80" s="89">
        <f>SUMIF(Об!$A:$A,$A:$A,Об!AK:AK)*BS$308</f>
        <v>188469.19613991302</v>
      </c>
      <c r="BT80" s="89">
        <f>SUMIF(Об!$A:$A,$A:$A,Об!AL:AL)*BT$308</f>
        <v>169652.09848216095</v>
      </c>
      <c r="BU80" s="89">
        <f>SUMIF(Об!$A:$A,$A:$A,Об!AM:AM)*BU$308</f>
        <v>106818.75879951208</v>
      </c>
      <c r="BV80" s="89">
        <f>SUMIF(Об!$A:$A,$A:$A,Об!AN:AN)*BV$308</f>
        <v>70924.51407760111</v>
      </c>
    </row>
    <row r="81" spans="1:74" ht="32.25" customHeight="1" x14ac:dyDescent="0.25">
      <c r="A81" s="84" t="s">
        <v>30</v>
      </c>
      <c r="B81" s="84">
        <f>SUMIF(Об!$A:$A,$A:$A,Об!B:B)</f>
        <v>5270.2</v>
      </c>
      <c r="C81" s="84">
        <f>SUMIF(Об!$A:$A,$A:$A,Об!C:C)</f>
        <v>5270.2</v>
      </c>
      <c r="D81" s="84">
        <v>12</v>
      </c>
      <c r="E81" s="84">
        <f>SUMIF(Об!$A:$A,$A:$A,Об!F:F)</f>
        <v>41.2</v>
      </c>
      <c r="F81" s="84">
        <f t="shared" si="14"/>
        <v>41.2</v>
      </c>
      <c r="G81" s="89">
        <f>SUMIF(Лист2!$A:$A,$A:$A,Лист2!$B:$B)</f>
        <v>2513026.8000000003</v>
      </c>
      <c r="H81" s="89">
        <v>2377433.0299999998</v>
      </c>
      <c r="I81" s="89">
        <v>0</v>
      </c>
      <c r="J81" s="89">
        <v>287509.55</v>
      </c>
      <c r="K81" s="89">
        <v>116552.94000000002</v>
      </c>
      <c r="L81" s="89">
        <v>0</v>
      </c>
      <c r="M81" s="89">
        <v>1188.9799999999998</v>
      </c>
      <c r="N81" s="89">
        <v>1188.9799999999998</v>
      </c>
      <c r="O81" s="89">
        <v>0</v>
      </c>
      <c r="P81" s="89">
        <v>498041.12</v>
      </c>
      <c r="Q81" s="89">
        <v>189631.94999999998</v>
      </c>
      <c r="R81" s="89">
        <v>0</v>
      </c>
      <c r="S81" s="89">
        <v>3600.27</v>
      </c>
      <c r="T81" s="89">
        <v>576315.51000000013</v>
      </c>
      <c r="U81" s="89">
        <v>0</v>
      </c>
      <c r="V81" s="89">
        <v>0</v>
      </c>
      <c r="W81" s="89">
        <v>0</v>
      </c>
      <c r="X81" s="89">
        <v>0</v>
      </c>
      <c r="Y81" s="89">
        <v>0</v>
      </c>
      <c r="Z81" s="89">
        <v>0</v>
      </c>
      <c r="AA81" s="89">
        <v>0</v>
      </c>
      <c r="AB81" s="89">
        <v>0</v>
      </c>
      <c r="AC81" s="89">
        <v>0</v>
      </c>
      <c r="AD81" s="89">
        <v>0</v>
      </c>
      <c r="AE81" s="89">
        <v>2470.5600000000004</v>
      </c>
      <c r="AF81" s="89">
        <v>0</v>
      </c>
      <c r="AG81" s="89">
        <v>0</v>
      </c>
      <c r="AH81" s="90">
        <f t="shared" si="18"/>
        <v>2513026.8000000003</v>
      </c>
      <c r="AI81" s="90">
        <v>2537683.42</v>
      </c>
      <c r="AJ81" s="90">
        <v>0</v>
      </c>
      <c r="AK81" s="90">
        <v>2537683.42</v>
      </c>
      <c r="AL81" s="90">
        <v>318318.54000000004</v>
      </c>
      <c r="AM81" s="90">
        <v>0</v>
      </c>
      <c r="AN81" s="90">
        <v>318318.54000000004</v>
      </c>
      <c r="AP81" s="91">
        <f t="shared" si="13"/>
        <v>66873.62</v>
      </c>
      <c r="AQ81" s="92">
        <f>SUMIF('20-1'!K:K,$A:$A,'20-1'!$E:$E)</f>
        <v>0</v>
      </c>
      <c r="AR81" s="92">
        <f>SUMIF('20-1'!L:L,$A:$A,'20-1'!$E:$E)</f>
        <v>0</v>
      </c>
      <c r="AS81" s="92">
        <f>SUMIF('20-1'!M:M,$A:$A,'20-1'!$E:$E)</f>
        <v>60800</v>
      </c>
      <c r="AT81" s="92">
        <f>SUMIF('20-1'!N:N,$A:$A,'20-1'!$E:$E)</f>
        <v>0</v>
      </c>
      <c r="AU81" s="92">
        <f>SUMIF('20-1'!O:O,$A:$A,'20-1'!$E:$E)</f>
        <v>0</v>
      </c>
      <c r="AV81" s="92">
        <f>SUMIF('20-1'!P:P,$A:$A,'20-1'!$E:$E)</f>
        <v>6073.62</v>
      </c>
      <c r="AW81" s="92">
        <f>SUMIF('20-1'!Q:Q,$A:$A,'20-1'!$E:$E)</f>
        <v>0</v>
      </c>
      <c r="AX81" s="92">
        <f>SUMIF('20-1'!R:R,$A:$A,'20-1'!$E:$E)</f>
        <v>0</v>
      </c>
      <c r="AY81" s="92">
        <f>SUMIF('20-1'!S:S,$A:$A,'20-1'!$E:$E)</f>
        <v>0</v>
      </c>
      <c r="AZ81" s="92">
        <f>SUMIF('20-1'!T:T,$A:$A,'20-1'!$E:$E)</f>
        <v>0</v>
      </c>
      <c r="BA81" s="92">
        <f>SUMIF('20-1'!U:U,$A:$A,'20-1'!$E:$E)</f>
        <v>0</v>
      </c>
      <c r="BB81" s="92">
        <f>SUMIF('20-1'!V:V,$A:$A,'20-1'!$E:$E)</f>
        <v>0</v>
      </c>
      <c r="BC81" s="92">
        <f>SUMIF('20-1'!W:W,$A:$A,'20-1'!$E:$E)</f>
        <v>0</v>
      </c>
      <c r="BD81" s="92">
        <f>SUMIF('20-1'!X:X,$A:$A,'20-1'!$E:$E)</f>
        <v>0</v>
      </c>
      <c r="BE81" s="92">
        <f>SUMIF('20-1'!Y:Y,$A:$A,'20-1'!$E:$E)</f>
        <v>0</v>
      </c>
      <c r="BF81" s="92">
        <f>SUMIF('20-1'!Z:Z,$A:$A,'20-1'!$E:$E)</f>
        <v>0</v>
      </c>
      <c r="BG81" s="92">
        <f>SUMIF('20-1'!AA:AA,$A:$A,'20-1'!$E:$E)</f>
        <v>0</v>
      </c>
      <c r="BH81" s="92">
        <f>SUMIF('20-1'!AB:AB,$A:$A,'20-1'!$E:$E)</f>
        <v>119414.54</v>
      </c>
      <c r="BI81" s="89">
        <f>SUMIF(Об!$A:$A,$A:$A,Об!AB:AB)*BI$308</f>
        <v>486938.22900124773</v>
      </c>
      <c r="BJ81" s="89">
        <f>SUMIF(Об!$A:$A,$A:$A,Об!AC:AC)*BJ$308</f>
        <v>462087.24655507941</v>
      </c>
      <c r="BK81" s="89">
        <f>SUMIF(ПП1!$H:$H,$A:$A,ПП1!$M:$M)*$BK$307/$BK$308*B81</f>
        <v>71661.020999195112</v>
      </c>
      <c r="BL81" s="89">
        <f t="shared" si="16"/>
        <v>109278.75019643587</v>
      </c>
      <c r="BM81" s="84">
        <f>SUMIF(Об!$A:$A,$A:$A,Об!Z:Z)</f>
        <v>0</v>
      </c>
      <c r="BN81" s="89">
        <f t="shared" si="17"/>
        <v>4281.5298397674978</v>
      </c>
      <c r="BO81" s="89">
        <f>SUMIF(Об!$A:$A,$A:$A,Об!$AG:$AG)*$BO$308</f>
        <v>0</v>
      </c>
      <c r="BP81" s="89">
        <f>SUMIF(Об!$A:$A,$A:$A,Об!$AE:$AE)*BP$308</f>
        <v>0</v>
      </c>
      <c r="BQ81" s="89">
        <f>SUMIF(Об!$A:$A,$A:$A,Об!AI:AI)*BQ$308</f>
        <v>342420.95991595119</v>
      </c>
      <c r="BR81" s="89">
        <f>SUMIF(Об!$A:$A,$A:$A,Об!AJ:AJ)*BR$308</f>
        <v>127930.63795340504</v>
      </c>
      <c r="BS81" s="89">
        <f>SUMIF(Об!$A:$A,$A:$A,Об!AK:AK)*BS$308</f>
        <v>187273.11005504848</v>
      </c>
      <c r="BT81" s="89">
        <f>SUMIF(Об!$A:$A,$A:$A,Об!AL:AL)*BT$308</f>
        <v>168575.43174606506</v>
      </c>
      <c r="BU81" s="89">
        <f>SUMIF(Об!$A:$A,$A:$A,Об!AM:AM)*BU$308</f>
        <v>106140.85262906422</v>
      </c>
      <c r="BV81" s="89">
        <f>SUMIF(Об!$A:$A,$A:$A,Об!AN:AN)*BV$308</f>
        <v>70474.404319075809</v>
      </c>
    </row>
    <row r="82" spans="1:74" ht="32.25" customHeight="1" x14ac:dyDescent="0.25">
      <c r="A82" s="84" t="s">
        <v>243</v>
      </c>
      <c r="B82" s="84">
        <f>SUMIF(Об!$A:$A,$A:$A,Об!B:B)</f>
        <v>4403.3</v>
      </c>
      <c r="C82" s="84">
        <f>SUMIF(Об!$A:$A,$A:$A,Об!C:C)</f>
        <v>4403.3</v>
      </c>
      <c r="D82" s="84">
        <v>12</v>
      </c>
      <c r="E82" s="84">
        <f>SUMIF(Об!$A:$A,$A:$A,Об!F:F)</f>
        <v>41.2</v>
      </c>
      <c r="F82" s="84">
        <f t="shared" si="14"/>
        <v>41.2</v>
      </c>
      <c r="G82" s="89">
        <f>SUMIF(Лист2!$A:$A,$A:$A,Лист2!$B:$B)</f>
        <v>2044121.5199999998</v>
      </c>
      <c r="H82" s="89">
        <v>1924284.24</v>
      </c>
      <c r="I82" s="89">
        <v>0</v>
      </c>
      <c r="J82" s="89">
        <v>109911.57999999999</v>
      </c>
      <c r="K82" s="89">
        <v>134747.92999999996</v>
      </c>
      <c r="L82" s="89">
        <v>0</v>
      </c>
      <c r="M82" s="89">
        <v>831.63999999999987</v>
      </c>
      <c r="N82" s="89">
        <v>831.63999999999987</v>
      </c>
      <c r="O82" s="89">
        <v>0</v>
      </c>
      <c r="P82" s="89">
        <v>193061.00999999998</v>
      </c>
      <c r="Q82" s="89">
        <v>74990.73</v>
      </c>
      <c r="R82" s="89">
        <v>0</v>
      </c>
      <c r="S82" s="89">
        <v>2530.8200000000006</v>
      </c>
      <c r="T82" s="89">
        <v>227896.98</v>
      </c>
      <c r="U82" s="89">
        <v>0</v>
      </c>
      <c r="V82" s="89">
        <v>0</v>
      </c>
      <c r="W82" s="89">
        <v>0</v>
      </c>
      <c r="X82" s="89">
        <v>0</v>
      </c>
      <c r="Y82" s="89">
        <v>0</v>
      </c>
      <c r="Z82" s="89">
        <v>0</v>
      </c>
      <c r="AA82" s="89">
        <v>0</v>
      </c>
      <c r="AB82" s="89">
        <v>0</v>
      </c>
      <c r="AC82" s="89">
        <v>0</v>
      </c>
      <c r="AD82" s="89">
        <v>0</v>
      </c>
      <c r="AE82" s="89">
        <v>1378.92</v>
      </c>
      <c r="AF82" s="89">
        <v>0</v>
      </c>
      <c r="AG82" s="89">
        <v>0</v>
      </c>
      <c r="AH82" s="90">
        <f t="shared" si="18"/>
        <v>2044121.5199999998</v>
      </c>
      <c r="AI82" s="90">
        <v>2023005.3499999999</v>
      </c>
      <c r="AJ82" s="90">
        <v>0</v>
      </c>
      <c r="AK82" s="90">
        <v>2023005.3499999999</v>
      </c>
      <c r="AL82" s="90">
        <v>199917.85</v>
      </c>
      <c r="AM82" s="90">
        <v>0</v>
      </c>
      <c r="AN82" s="90">
        <v>199917.85</v>
      </c>
      <c r="AP82" s="91">
        <f t="shared" si="13"/>
        <v>6580</v>
      </c>
      <c r="AQ82" s="92">
        <f>SUMIF('20-1'!K:K,$A:$A,'20-1'!$E:$E)</f>
        <v>0</v>
      </c>
      <c r="AR82" s="92">
        <f>SUMIF('20-1'!L:L,$A:$A,'20-1'!$E:$E)</f>
        <v>0</v>
      </c>
      <c r="AS82" s="92">
        <f>SUMIF('20-1'!M:M,$A:$A,'20-1'!$E:$E)</f>
        <v>0</v>
      </c>
      <c r="AT82" s="92">
        <f>SUMIF('20-1'!N:N,$A:$A,'20-1'!$E:$E)</f>
        <v>0</v>
      </c>
      <c r="AU82" s="92">
        <f>SUMIF('20-1'!O:O,$A:$A,'20-1'!$E:$E)</f>
        <v>0</v>
      </c>
      <c r="AV82" s="92">
        <f>SUMIF('20-1'!P:P,$A:$A,'20-1'!$E:$E)</f>
        <v>6580</v>
      </c>
      <c r="AW82" s="92">
        <f>SUMIF('20-1'!Q:Q,$A:$A,'20-1'!$E:$E)</f>
        <v>0</v>
      </c>
      <c r="AX82" s="92">
        <f>SUMIF('20-1'!R:R,$A:$A,'20-1'!$E:$E)</f>
        <v>0</v>
      </c>
      <c r="AY82" s="92">
        <f>SUMIF('20-1'!S:S,$A:$A,'20-1'!$E:$E)</f>
        <v>0</v>
      </c>
      <c r="AZ82" s="92">
        <f>SUMIF('20-1'!T:T,$A:$A,'20-1'!$E:$E)</f>
        <v>0</v>
      </c>
      <c r="BA82" s="92">
        <f>SUMIF('20-1'!U:U,$A:$A,'20-1'!$E:$E)</f>
        <v>0</v>
      </c>
      <c r="BB82" s="92">
        <f>SUMIF('20-1'!V:V,$A:$A,'20-1'!$E:$E)</f>
        <v>0</v>
      </c>
      <c r="BC82" s="92">
        <f>SUMIF('20-1'!W:W,$A:$A,'20-1'!$E:$E)</f>
        <v>0</v>
      </c>
      <c r="BD82" s="92">
        <f>SUMIF('20-1'!X:X,$A:$A,'20-1'!$E:$E)</f>
        <v>0</v>
      </c>
      <c r="BE82" s="92">
        <f>SUMIF('20-1'!Y:Y,$A:$A,'20-1'!$E:$E)</f>
        <v>0</v>
      </c>
      <c r="BF82" s="92">
        <f>SUMIF('20-1'!Z:Z,$A:$A,'20-1'!$E:$E)</f>
        <v>0</v>
      </c>
      <c r="BG82" s="92">
        <f>SUMIF('20-1'!AA:AA,$A:$A,'20-1'!$E:$E)</f>
        <v>9254.24</v>
      </c>
      <c r="BH82" s="92">
        <f>SUMIF('20-1'!AB:AB,$A:$A,'20-1'!$E:$E)</f>
        <v>2378.7799999999997</v>
      </c>
      <c r="BI82" s="89">
        <f>SUMIF(Об!$A:$A,$A:$A,Об!AB:AB)*BI$308</f>
        <v>406841.31603377371</v>
      </c>
      <c r="BJ82" s="89">
        <f>SUMIF(Об!$A:$A,$A:$A,Об!AC:AC)*BJ$308</f>
        <v>386078.09433341835</v>
      </c>
      <c r="BK82" s="89">
        <f>SUMIF(ПП1!$H:$H,$A:$A,ПП1!$M:$M)*$BK$307/$BK$308*B82</f>
        <v>59873.434360319501</v>
      </c>
      <c r="BL82" s="89">
        <f t="shared" si="16"/>
        <v>91303.389006103389</v>
      </c>
      <c r="BM82" s="84">
        <f>SUMIF(Об!$A:$A,$A:$A,Об!Z:Z)</f>
        <v>0</v>
      </c>
      <c r="BN82" s="89">
        <f t="shared" si="17"/>
        <v>3577.2570952617025</v>
      </c>
      <c r="BO82" s="89">
        <f>SUMIF(Об!$A:$A,$A:$A,Об!$AG:$AG)*$BO$308</f>
        <v>0</v>
      </c>
      <c r="BP82" s="89">
        <f>SUMIF(Об!$A:$A,$A:$A,Об!$AE:$AE)*BP$308</f>
        <v>0</v>
      </c>
      <c r="BQ82" s="89">
        <f>SUMIF(Об!$A:$A,$A:$A,Об!AI:AI)*BQ$308</f>
        <v>286095.82421879773</v>
      </c>
      <c r="BR82" s="89">
        <f>SUMIF(Об!$A:$A,$A:$A,Об!AJ:AJ)*BR$308</f>
        <v>106887.21075105849</v>
      </c>
      <c r="BS82" s="89">
        <f>SUMIF(Об!$A:$A,$A:$A,Об!AK:AK)*BS$308</f>
        <v>156468.3855461643</v>
      </c>
      <c r="BT82" s="89">
        <f>SUMIF(Об!$A:$A,$A:$A,Об!AL:AL)*BT$308</f>
        <v>140846.30537881833</v>
      </c>
      <c r="BU82" s="89">
        <f>SUMIF(Об!$A:$A,$A:$A,Об!AM:AM)*BU$308</f>
        <v>88681.647068718172</v>
      </c>
      <c r="BV82" s="89">
        <f>SUMIF(Об!$A:$A,$A:$A,Об!AN:AN)*BV$308</f>
        <v>58882.005339111711</v>
      </c>
    </row>
    <row r="83" spans="1:74" ht="32.25" customHeight="1" x14ac:dyDescent="0.25">
      <c r="A83" s="84" t="s">
        <v>267</v>
      </c>
      <c r="B83" s="84">
        <f>SUMIF(Об!$A:$A,$A:$A,Об!B:B)</f>
        <v>88.8</v>
      </c>
      <c r="C83" s="84">
        <f>SUMIF(Об!$A:$A,$A:$A,Об!C:C)</f>
        <v>88.8</v>
      </c>
      <c r="D83" s="84">
        <v>12</v>
      </c>
      <c r="E83" s="84">
        <f>SUMIF(Об!$A:$A,$A:$A,Об!F:F)</f>
        <v>25.37</v>
      </c>
      <c r="F83" s="84">
        <f t="shared" si="14"/>
        <v>25.37</v>
      </c>
      <c r="G83" s="89">
        <f>SUMIF(Лист2!$A:$A,$A:$A,Лист2!$B:$B)</f>
        <v>27034.320000000003</v>
      </c>
      <c r="H83" s="89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5682.2400000000007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89">
        <v>24091.979999999996</v>
      </c>
      <c r="V83" s="89">
        <v>0</v>
      </c>
      <c r="W83" s="89">
        <v>0</v>
      </c>
      <c r="X83" s="89">
        <v>0</v>
      </c>
      <c r="Y83" s="89">
        <v>0</v>
      </c>
      <c r="Z83" s="89">
        <v>0</v>
      </c>
      <c r="AA83" s="89">
        <v>0</v>
      </c>
      <c r="AB83" s="89">
        <v>0</v>
      </c>
      <c r="AC83" s="89">
        <v>0</v>
      </c>
      <c r="AD83" s="89">
        <v>0</v>
      </c>
      <c r="AE83" s="89">
        <v>0</v>
      </c>
      <c r="AF83" s="89">
        <v>0</v>
      </c>
      <c r="AG83" s="89">
        <v>3805.9199999999996</v>
      </c>
      <c r="AH83" s="90">
        <f t="shared" si="18"/>
        <v>27034.320000000003</v>
      </c>
      <c r="AI83" s="90">
        <v>22841.370000000003</v>
      </c>
      <c r="AJ83" s="90">
        <v>0</v>
      </c>
      <c r="AK83" s="90">
        <v>22841.370000000003</v>
      </c>
      <c r="AL83" s="90">
        <v>10393.68</v>
      </c>
      <c r="AM83" s="90">
        <v>0</v>
      </c>
      <c r="AN83" s="90">
        <v>10393.68</v>
      </c>
      <c r="AP83" s="91">
        <f t="shared" si="13"/>
        <v>0</v>
      </c>
      <c r="AQ83" s="92">
        <f>SUMIF('20-1'!K:K,$A:$A,'20-1'!$E:$E)</f>
        <v>0</v>
      </c>
      <c r="AR83" s="92">
        <f>SUMIF('20-1'!L:L,$A:$A,'20-1'!$E:$E)</f>
        <v>0</v>
      </c>
      <c r="AS83" s="92">
        <f>SUMIF('20-1'!M:M,$A:$A,'20-1'!$E:$E)</f>
        <v>0</v>
      </c>
      <c r="AT83" s="92">
        <f>SUMIF('20-1'!N:N,$A:$A,'20-1'!$E:$E)</f>
        <v>0</v>
      </c>
      <c r="AU83" s="92">
        <f>SUMIF('20-1'!O:O,$A:$A,'20-1'!$E:$E)</f>
        <v>0</v>
      </c>
      <c r="AV83" s="92">
        <f>SUMIF('20-1'!P:P,$A:$A,'20-1'!$E:$E)</f>
        <v>0</v>
      </c>
      <c r="AW83" s="92">
        <f>SUMIF('20-1'!Q:Q,$A:$A,'20-1'!$E:$E)</f>
        <v>0</v>
      </c>
      <c r="AX83" s="92">
        <f>SUMIF('20-1'!R:R,$A:$A,'20-1'!$E:$E)</f>
        <v>0</v>
      </c>
      <c r="AY83" s="92">
        <f>SUMIF('20-1'!S:S,$A:$A,'20-1'!$E:$E)</f>
        <v>0</v>
      </c>
      <c r="AZ83" s="92">
        <f>SUMIF('20-1'!T:T,$A:$A,'20-1'!$E:$E)</f>
        <v>0</v>
      </c>
      <c r="BA83" s="92">
        <f>SUMIF('20-1'!U:U,$A:$A,'20-1'!$E:$E)</f>
        <v>0</v>
      </c>
      <c r="BB83" s="92">
        <f>SUMIF('20-1'!V:V,$A:$A,'20-1'!$E:$E)</f>
        <v>0</v>
      </c>
      <c r="BC83" s="92">
        <f>SUMIF('20-1'!W:W,$A:$A,'20-1'!$E:$E)</f>
        <v>0</v>
      </c>
      <c r="BD83" s="92">
        <f>SUMIF('20-1'!X:X,$A:$A,'20-1'!$E:$E)</f>
        <v>0</v>
      </c>
      <c r="BE83" s="92">
        <f>SUMIF('20-1'!Y:Y,$A:$A,'20-1'!$E:$E)</f>
        <v>0</v>
      </c>
      <c r="BF83" s="92">
        <f>SUMIF('20-1'!Z:Z,$A:$A,'20-1'!$E:$E)</f>
        <v>0</v>
      </c>
      <c r="BG83" s="92">
        <f>SUMIF('20-1'!AA:AA,$A:$A,'20-1'!$E:$E)</f>
        <v>0</v>
      </c>
      <c r="BH83" s="92">
        <f>SUMIF('20-1'!AB:AB,$A:$A,'20-1'!$E:$E)</f>
        <v>0</v>
      </c>
      <c r="BI83" s="89">
        <f>SUMIF(Об!$A:$A,$A:$A,Об!AB:AB)*BI$308</f>
        <v>8204.6439860557093</v>
      </c>
      <c r="BJ83" s="89">
        <f>SUMIF(Об!$A:$A,$A:$A,Об!AC:AC)*BJ$308</f>
        <v>7785.9184649711679</v>
      </c>
      <c r="BK83" s="84">
        <f>SUMIF(ПП1!$H:$H,$A:$A,ПП1!$M:$M)</f>
        <v>0</v>
      </c>
      <c r="BL83" s="89">
        <f t="shared" si="16"/>
        <v>1841.2874307319466</v>
      </c>
      <c r="BM83" s="89">
        <f>$BM$307*B83/$BM$308</f>
        <v>258.57981327913785</v>
      </c>
      <c r="BN83" s="89">
        <f t="shared" si="17"/>
        <v>72.141446201539566</v>
      </c>
      <c r="BO83" s="89">
        <f>SUMIF(Об!$A:$A,$A:$A,Об!$AG:$AG)*$BO$308</f>
        <v>0</v>
      </c>
      <c r="BP83" s="89">
        <f>SUMIF(Об!$A:$A,$A:$A,Об!$AE:$AE)*BP$308</f>
        <v>63.536355029669977</v>
      </c>
      <c r="BQ83" s="89">
        <f>SUMIF(Об!$A:$A,$A:$A,Об!AI:AI)*BQ$308</f>
        <v>5769.6067019347392</v>
      </c>
      <c r="BR83" s="89">
        <f>SUMIF(Об!$A:$A,$A:$A,Об!AJ:AJ)*BR$308</f>
        <v>0</v>
      </c>
      <c r="BS83" s="89">
        <f>SUMIF(Об!$A:$A,$A:$A,Об!AK:AK)*BS$308</f>
        <v>3155.4499208546745</v>
      </c>
      <c r="BT83" s="89">
        <f>SUMIF(Об!$A:$A,$A:$A,Об!AL:AL)*BT$308</f>
        <v>2840.4042235684756</v>
      </c>
      <c r="BU83" s="89">
        <f>SUMIF(Об!$A:$A,$A:$A,Об!AM:AM)*BU$308</f>
        <v>0</v>
      </c>
      <c r="BV83" s="89">
        <f>SUMIF(Об!$A:$A,$A:$A,Об!AN:AN)*BV$308</f>
        <v>1187.4553344339743</v>
      </c>
    </row>
    <row r="84" spans="1:74" ht="32.25" customHeight="1" x14ac:dyDescent="0.25">
      <c r="A84" s="84" t="s">
        <v>268</v>
      </c>
      <c r="B84" s="84">
        <f>SUMIF(Об!$A:$A,$A:$A,Об!B:B)</f>
        <v>27.8</v>
      </c>
      <c r="C84" s="84">
        <f>SUMIF(Об!$A:$A,$A:$A,Об!C:C)</f>
        <v>27.8</v>
      </c>
      <c r="D84" s="84">
        <v>12</v>
      </c>
      <c r="E84" s="84">
        <f>SUMIF(Об!$A:$A,$A:$A,Об!F:F)</f>
        <v>25.37</v>
      </c>
      <c r="F84" s="84">
        <f t="shared" si="14"/>
        <v>25.37</v>
      </c>
      <c r="G84" s="89">
        <f>SUMIF(Лист2!$A:$A,$A:$A,Лист2!$B:$B)</f>
        <v>8136.48</v>
      </c>
      <c r="H84" s="89">
        <v>0</v>
      </c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  <c r="O84" s="89">
        <v>2435.2199999999993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89">
        <v>12684.840000000002</v>
      </c>
      <c r="V84" s="89">
        <v>0</v>
      </c>
      <c r="W84" s="89">
        <v>0</v>
      </c>
      <c r="X84" s="89">
        <v>0</v>
      </c>
      <c r="Y84" s="89">
        <v>0</v>
      </c>
      <c r="Z84" s="89">
        <v>0</v>
      </c>
      <c r="AA84" s="89">
        <v>0</v>
      </c>
      <c r="AB84" s="89">
        <v>0</v>
      </c>
      <c r="AC84" s="89">
        <v>0</v>
      </c>
      <c r="AD84" s="89">
        <v>0</v>
      </c>
      <c r="AE84" s="89">
        <v>0</v>
      </c>
      <c r="AF84" s="89">
        <v>0</v>
      </c>
      <c r="AG84" s="89">
        <v>1902.9599999999998</v>
      </c>
      <c r="AH84" s="90">
        <f t="shared" si="18"/>
        <v>8136.48</v>
      </c>
      <c r="AI84" s="90">
        <v>0</v>
      </c>
      <c r="AJ84" s="90">
        <v>0</v>
      </c>
      <c r="AK84" s="90">
        <v>0</v>
      </c>
      <c r="AL84" s="90">
        <v>29299.82</v>
      </c>
      <c r="AM84" s="90">
        <v>0</v>
      </c>
      <c r="AN84" s="90">
        <v>29299.82</v>
      </c>
      <c r="AP84" s="91">
        <f t="shared" si="13"/>
        <v>0</v>
      </c>
      <c r="AQ84" s="92">
        <f>SUMIF('20-1'!K:K,$A:$A,'20-1'!$E:$E)</f>
        <v>0</v>
      </c>
      <c r="AR84" s="92">
        <f>SUMIF('20-1'!L:L,$A:$A,'20-1'!$E:$E)</f>
        <v>0</v>
      </c>
      <c r="AS84" s="92">
        <f>SUMIF('20-1'!M:M,$A:$A,'20-1'!$E:$E)</f>
        <v>0</v>
      </c>
      <c r="AT84" s="92">
        <f>SUMIF('20-1'!N:N,$A:$A,'20-1'!$E:$E)</f>
        <v>0</v>
      </c>
      <c r="AU84" s="92">
        <f>SUMIF('20-1'!O:O,$A:$A,'20-1'!$E:$E)</f>
        <v>0</v>
      </c>
      <c r="AV84" s="92">
        <f>SUMIF('20-1'!P:P,$A:$A,'20-1'!$E:$E)</f>
        <v>0</v>
      </c>
      <c r="AW84" s="92">
        <f>SUMIF('20-1'!Q:Q,$A:$A,'20-1'!$E:$E)</f>
        <v>0</v>
      </c>
      <c r="AX84" s="92">
        <f>SUMIF('20-1'!R:R,$A:$A,'20-1'!$E:$E)</f>
        <v>0</v>
      </c>
      <c r="AY84" s="92">
        <f>SUMIF('20-1'!S:S,$A:$A,'20-1'!$E:$E)</f>
        <v>0</v>
      </c>
      <c r="AZ84" s="92">
        <f>SUMIF('20-1'!T:T,$A:$A,'20-1'!$E:$E)</f>
        <v>0</v>
      </c>
      <c r="BA84" s="92">
        <f>SUMIF('20-1'!U:U,$A:$A,'20-1'!$E:$E)</f>
        <v>0</v>
      </c>
      <c r="BB84" s="92">
        <f>SUMIF('20-1'!V:V,$A:$A,'20-1'!$E:$E)</f>
        <v>0</v>
      </c>
      <c r="BC84" s="92">
        <f>SUMIF('20-1'!W:W,$A:$A,'20-1'!$E:$E)</f>
        <v>0</v>
      </c>
      <c r="BD84" s="92">
        <f>SUMIF('20-1'!X:X,$A:$A,'20-1'!$E:$E)</f>
        <v>0</v>
      </c>
      <c r="BE84" s="92">
        <f>SUMIF('20-1'!Y:Y,$A:$A,'20-1'!$E:$E)</f>
        <v>0</v>
      </c>
      <c r="BF84" s="92">
        <f>SUMIF('20-1'!Z:Z,$A:$A,'20-1'!$E:$E)</f>
        <v>0</v>
      </c>
      <c r="BG84" s="92">
        <f>SUMIF('20-1'!AA:AA,$A:$A,'20-1'!$E:$E)</f>
        <v>0</v>
      </c>
      <c r="BH84" s="92">
        <f>SUMIF('20-1'!AB:AB,$A:$A,'20-1'!$E:$E)</f>
        <v>0</v>
      </c>
      <c r="BI84" s="89">
        <f>SUMIF(Об!$A:$A,$A:$A,Об!AB:AB)*BI$308</f>
        <v>2568.5709776165399</v>
      </c>
      <c r="BJ84" s="89">
        <f>SUMIF(Об!$A:$A,$A:$A,Об!AC:AC)*BJ$308</f>
        <v>2437.4834834031362</v>
      </c>
      <c r="BK84" s="84">
        <f>SUMIF(ПП1!$H:$H,$A:$A,ПП1!$M:$M)</f>
        <v>0</v>
      </c>
      <c r="BL84" s="89">
        <f t="shared" si="16"/>
        <v>576.43908304446074</v>
      </c>
      <c r="BM84" s="84">
        <f>SUMIF(Об!$A:$A,$A:$A,Об!Z:Z)</f>
        <v>0</v>
      </c>
      <c r="BN84" s="89">
        <f t="shared" si="17"/>
        <v>22.584822121653154</v>
      </c>
      <c r="BO84" s="89">
        <f>SUMIF(Об!$A:$A,$A:$A,Об!$AG:$AG)*$BO$308</f>
        <v>0</v>
      </c>
      <c r="BP84" s="89">
        <f>SUMIF(Об!$A:$A,$A:$A,Об!$AE:$AE)*BP$308</f>
        <v>19.890885921450739</v>
      </c>
      <c r="BQ84" s="89">
        <f>SUMIF(Об!$A:$A,$A:$A,Об!AI:AI)*BQ$308</f>
        <v>1806.2507467768669</v>
      </c>
      <c r="BR84" s="89">
        <f>SUMIF(Об!$A:$A,$A:$A,Об!AJ:AJ)*BR$308</f>
        <v>0</v>
      </c>
      <c r="BS84" s="89">
        <f>SUMIF(Об!$A:$A,$A:$A,Об!AK:AK)*BS$308</f>
        <v>0</v>
      </c>
      <c r="BT84" s="89">
        <f>SUMIF(Об!$A:$A,$A:$A,Об!AL:AL)*BT$308</f>
        <v>0</v>
      </c>
      <c r="BU84" s="89">
        <f>SUMIF(Об!$A:$A,$A:$A,Об!AM:AM)*BU$308</f>
        <v>0</v>
      </c>
      <c r="BV84" s="89">
        <f>SUMIF(Об!$A:$A,$A:$A,Об!AN:AN)*BV$308</f>
        <v>0</v>
      </c>
    </row>
    <row r="85" spans="1:74" ht="32.25" customHeight="1" x14ac:dyDescent="0.25">
      <c r="A85" s="84" t="s">
        <v>269</v>
      </c>
      <c r="B85" s="84">
        <f>SUMIF(Об!$A:$A,$A:$A,Об!B:B)</f>
        <v>99.9</v>
      </c>
      <c r="C85" s="84">
        <f>SUMIF(Об!$A:$A,$A:$A,Об!C:C)</f>
        <v>99.90000000000002</v>
      </c>
      <c r="D85" s="84">
        <v>12</v>
      </c>
      <c r="E85" s="84">
        <f>SUMIF(Об!$A:$A,$A:$A,Об!F:F)</f>
        <v>25.37</v>
      </c>
      <c r="F85" s="84">
        <f t="shared" si="14"/>
        <v>25.37</v>
      </c>
      <c r="G85" s="89">
        <f>SUMIF(Лист2!$A:$A,$A:$A,Лист2!$B:$B)</f>
        <v>30327.400000000005</v>
      </c>
      <c r="H85" s="89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6135.4500000000007</v>
      </c>
      <c r="P85" s="89">
        <v>0</v>
      </c>
      <c r="Q85" s="89">
        <v>0</v>
      </c>
      <c r="R85" s="89">
        <v>0</v>
      </c>
      <c r="S85" s="89">
        <v>0</v>
      </c>
      <c r="T85" s="89">
        <v>0</v>
      </c>
      <c r="U85" s="89">
        <v>12880.949999999997</v>
      </c>
      <c r="V85" s="89">
        <v>0</v>
      </c>
      <c r="W85" s="89">
        <v>0</v>
      </c>
      <c r="X85" s="89">
        <v>0</v>
      </c>
      <c r="Y85" s="89">
        <v>0</v>
      </c>
      <c r="Z85" s="89">
        <v>0</v>
      </c>
      <c r="AA85" s="89">
        <v>0</v>
      </c>
      <c r="AB85" s="89">
        <v>0</v>
      </c>
      <c r="AC85" s="89">
        <v>0</v>
      </c>
      <c r="AD85" s="89">
        <v>0</v>
      </c>
      <c r="AE85" s="89">
        <v>0</v>
      </c>
      <c r="AF85" s="89">
        <v>0</v>
      </c>
      <c r="AG85" s="89">
        <v>4275.63</v>
      </c>
      <c r="AH85" s="90">
        <f t="shared" si="18"/>
        <v>30327.400000000005</v>
      </c>
      <c r="AI85" s="90">
        <v>23824.789999999997</v>
      </c>
      <c r="AJ85" s="90">
        <v>0</v>
      </c>
      <c r="AK85" s="90">
        <v>23824.789999999997</v>
      </c>
      <c r="AL85" s="90">
        <v>39266.86</v>
      </c>
      <c r="AM85" s="90">
        <v>0</v>
      </c>
      <c r="AN85" s="90">
        <v>39266.86</v>
      </c>
      <c r="AP85" s="91">
        <f t="shared" si="13"/>
        <v>0</v>
      </c>
      <c r="AQ85" s="92">
        <f>SUMIF('20-1'!K:K,$A:$A,'20-1'!$E:$E)</f>
        <v>0</v>
      </c>
      <c r="AR85" s="92">
        <f>SUMIF('20-1'!L:L,$A:$A,'20-1'!$E:$E)</f>
        <v>0</v>
      </c>
      <c r="AS85" s="92">
        <f>SUMIF('20-1'!M:M,$A:$A,'20-1'!$E:$E)</f>
        <v>0</v>
      </c>
      <c r="AT85" s="92">
        <f>SUMIF('20-1'!N:N,$A:$A,'20-1'!$E:$E)</f>
        <v>0</v>
      </c>
      <c r="AU85" s="92">
        <f>SUMIF('20-1'!O:O,$A:$A,'20-1'!$E:$E)</f>
        <v>0</v>
      </c>
      <c r="AV85" s="92">
        <f>SUMIF('20-1'!P:P,$A:$A,'20-1'!$E:$E)</f>
        <v>0</v>
      </c>
      <c r="AW85" s="92">
        <f>SUMIF('20-1'!Q:Q,$A:$A,'20-1'!$E:$E)</f>
        <v>0</v>
      </c>
      <c r="AX85" s="92">
        <f>SUMIF('20-1'!R:R,$A:$A,'20-1'!$E:$E)</f>
        <v>0</v>
      </c>
      <c r="AY85" s="92">
        <f>SUMIF('20-1'!S:S,$A:$A,'20-1'!$E:$E)</f>
        <v>0</v>
      </c>
      <c r="AZ85" s="92">
        <f>SUMIF('20-1'!T:T,$A:$A,'20-1'!$E:$E)</f>
        <v>0</v>
      </c>
      <c r="BA85" s="92">
        <f>SUMIF('20-1'!U:U,$A:$A,'20-1'!$E:$E)</f>
        <v>0</v>
      </c>
      <c r="BB85" s="92">
        <f>SUMIF('20-1'!V:V,$A:$A,'20-1'!$E:$E)</f>
        <v>0</v>
      </c>
      <c r="BC85" s="92">
        <f>SUMIF('20-1'!W:W,$A:$A,'20-1'!$E:$E)</f>
        <v>0</v>
      </c>
      <c r="BD85" s="92">
        <f>SUMIF('20-1'!X:X,$A:$A,'20-1'!$E:$E)</f>
        <v>0</v>
      </c>
      <c r="BE85" s="92">
        <f>SUMIF('20-1'!Y:Y,$A:$A,'20-1'!$E:$E)</f>
        <v>0</v>
      </c>
      <c r="BF85" s="92">
        <f>SUMIF('20-1'!Z:Z,$A:$A,'20-1'!$E:$E)</f>
        <v>0</v>
      </c>
      <c r="BG85" s="92">
        <f>SUMIF('20-1'!AA:AA,$A:$A,'20-1'!$E:$E)</f>
        <v>0</v>
      </c>
      <c r="BH85" s="92">
        <f>SUMIF('20-1'!AB:AB,$A:$A,'20-1'!$E:$E)</f>
        <v>0</v>
      </c>
      <c r="BI85" s="89">
        <f>SUMIF(Об!$A:$A,$A:$A,Об!AB:AB)*BI$308</f>
        <v>9230.2244843126755</v>
      </c>
      <c r="BJ85" s="89">
        <f>SUMIF(Об!$A:$A,$A:$A,Об!AC:AC)*BJ$308</f>
        <v>8759.1582730925638</v>
      </c>
      <c r="BK85" s="84">
        <f>SUMIF(ПП1!$H:$H,$A:$A,ПП1!$M:$M)</f>
        <v>0</v>
      </c>
      <c r="BL85" s="89">
        <f t="shared" si="16"/>
        <v>2071.44835957344</v>
      </c>
      <c r="BM85" s="89">
        <f>$BM$307*B85/$BM$308</f>
        <v>290.90228993903003</v>
      </c>
      <c r="BN85" s="89">
        <f t="shared" si="17"/>
        <v>81.159126976732011</v>
      </c>
      <c r="BO85" s="89">
        <f>SUMIF(Об!$A:$A,$A:$A,Об!$AG:$AG)*$BO$308</f>
        <v>0</v>
      </c>
      <c r="BP85" s="89">
        <f>SUMIF(Об!$A:$A,$A:$A,Об!$AE:$AE)*BP$308</f>
        <v>71.478399408378749</v>
      </c>
      <c r="BQ85" s="89">
        <f>SUMIF(Об!$A:$A,$A:$A,Об!AI:AI)*BQ$308</f>
        <v>6490.8075396765826</v>
      </c>
      <c r="BR85" s="89">
        <f>SUMIF(Об!$A:$A,$A:$A,Об!AJ:AJ)*BR$308</f>
        <v>0</v>
      </c>
      <c r="BS85" s="89">
        <f>SUMIF(Об!$A:$A,$A:$A,Об!AK:AK)*BS$308</f>
        <v>3549.88116096151</v>
      </c>
      <c r="BT85" s="89">
        <f>SUMIF(Об!$A:$A,$A:$A,Об!AL:AL)*BT$308</f>
        <v>3195.4547515145355</v>
      </c>
      <c r="BU85" s="89">
        <f>SUMIF(Об!$A:$A,$A:$A,Об!AM:AM)*BU$308</f>
        <v>0</v>
      </c>
      <c r="BV85" s="89">
        <f>SUMIF(Об!$A:$A,$A:$A,Об!AN:AN)*BV$308</f>
        <v>1335.8872512382216</v>
      </c>
    </row>
    <row r="86" spans="1:74" ht="32.25" customHeight="1" x14ac:dyDescent="0.25">
      <c r="A86" s="84" t="s">
        <v>271</v>
      </c>
      <c r="B86" s="84">
        <f>SUMIF(Об!$A:$A,$A:$A,Об!B:B)</f>
        <v>78.099999999999994</v>
      </c>
      <c r="C86" s="84">
        <f>SUMIF(Об!$A:$A,$A:$A,Об!C:C)</f>
        <v>78.099999999999994</v>
      </c>
      <c r="D86" s="84">
        <v>12</v>
      </c>
      <c r="E86" s="84">
        <f>SUMIF(Об!$A:$A,$A:$A,Об!F:F)</f>
        <v>25.37</v>
      </c>
      <c r="F86" s="84">
        <f t="shared" si="14"/>
        <v>25.37</v>
      </c>
      <c r="G86" s="89">
        <f>SUMIF(Лист2!$A:$A,$A:$A,Лист2!$B:$B)</f>
        <v>21795.4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89">
        <v>0</v>
      </c>
      <c r="O86" s="89">
        <v>3738.37</v>
      </c>
      <c r="P86" s="89">
        <v>0</v>
      </c>
      <c r="Q86" s="89">
        <v>0</v>
      </c>
      <c r="R86" s="89">
        <v>0</v>
      </c>
      <c r="S86" s="89">
        <v>0</v>
      </c>
      <c r="T86" s="89">
        <v>0</v>
      </c>
      <c r="U86" s="89">
        <v>14265.34</v>
      </c>
      <c r="V86" s="89">
        <v>0</v>
      </c>
      <c r="W86" s="89">
        <v>0</v>
      </c>
      <c r="X86" s="89">
        <v>0</v>
      </c>
      <c r="Y86" s="89">
        <v>0</v>
      </c>
      <c r="Z86" s="89">
        <v>0</v>
      </c>
      <c r="AA86" s="89">
        <v>0</v>
      </c>
      <c r="AB86" s="89">
        <v>0</v>
      </c>
      <c r="AC86" s="89">
        <v>0</v>
      </c>
      <c r="AD86" s="89">
        <v>0</v>
      </c>
      <c r="AE86" s="89">
        <v>0</v>
      </c>
      <c r="AF86" s="89">
        <v>0</v>
      </c>
      <c r="AG86" s="89">
        <v>3303.02</v>
      </c>
      <c r="AH86" s="90">
        <f t="shared" si="18"/>
        <v>21795.4</v>
      </c>
      <c r="AI86" s="90">
        <v>23704.799999999999</v>
      </c>
      <c r="AJ86" s="90">
        <v>0</v>
      </c>
      <c r="AK86" s="90">
        <v>23704.799999999999</v>
      </c>
      <c r="AL86" s="90">
        <v>1836.27</v>
      </c>
      <c r="AM86" s="90">
        <v>0</v>
      </c>
      <c r="AN86" s="90">
        <v>1836.27</v>
      </c>
      <c r="AP86" s="91">
        <f t="shared" si="13"/>
        <v>0</v>
      </c>
      <c r="AQ86" s="92">
        <f>SUMIF('20-1'!K:K,$A:$A,'20-1'!$E:$E)</f>
        <v>0</v>
      </c>
      <c r="AR86" s="92">
        <f>SUMIF('20-1'!L:L,$A:$A,'20-1'!$E:$E)</f>
        <v>0</v>
      </c>
      <c r="AS86" s="92">
        <f>SUMIF('20-1'!M:M,$A:$A,'20-1'!$E:$E)</f>
        <v>0</v>
      </c>
      <c r="AT86" s="92">
        <f>SUMIF('20-1'!N:N,$A:$A,'20-1'!$E:$E)</f>
        <v>0</v>
      </c>
      <c r="AU86" s="92">
        <f>SUMIF('20-1'!O:O,$A:$A,'20-1'!$E:$E)</f>
        <v>0</v>
      </c>
      <c r="AV86" s="92">
        <f>SUMIF('20-1'!P:P,$A:$A,'20-1'!$E:$E)</f>
        <v>0</v>
      </c>
      <c r="AW86" s="92">
        <f>SUMIF('20-1'!Q:Q,$A:$A,'20-1'!$E:$E)</f>
        <v>0</v>
      </c>
      <c r="AX86" s="92">
        <f>SUMIF('20-1'!R:R,$A:$A,'20-1'!$E:$E)</f>
        <v>0</v>
      </c>
      <c r="AY86" s="92">
        <f>SUMIF('20-1'!S:S,$A:$A,'20-1'!$E:$E)</f>
        <v>0</v>
      </c>
      <c r="AZ86" s="92">
        <f>SUMIF('20-1'!T:T,$A:$A,'20-1'!$E:$E)</f>
        <v>0</v>
      </c>
      <c r="BA86" s="92">
        <f>SUMIF('20-1'!U:U,$A:$A,'20-1'!$E:$E)</f>
        <v>0</v>
      </c>
      <c r="BB86" s="92">
        <f>SUMIF('20-1'!V:V,$A:$A,'20-1'!$E:$E)</f>
        <v>0</v>
      </c>
      <c r="BC86" s="92">
        <f>SUMIF('20-1'!W:W,$A:$A,'20-1'!$E:$E)</f>
        <v>0</v>
      </c>
      <c r="BD86" s="92">
        <f>SUMIF('20-1'!X:X,$A:$A,'20-1'!$E:$E)</f>
        <v>0</v>
      </c>
      <c r="BE86" s="92">
        <f>SUMIF('20-1'!Y:Y,$A:$A,'20-1'!$E:$E)</f>
        <v>0</v>
      </c>
      <c r="BF86" s="92">
        <f>SUMIF('20-1'!Z:Z,$A:$A,'20-1'!$E:$E)</f>
        <v>0</v>
      </c>
      <c r="BG86" s="92">
        <f>SUMIF('20-1'!AA:AA,$A:$A,'20-1'!$E:$E)</f>
        <v>0</v>
      </c>
      <c r="BH86" s="92">
        <f>SUMIF('20-1'!AB:AB,$A:$A,'20-1'!$E:$E)</f>
        <v>0</v>
      </c>
      <c r="BI86" s="89">
        <f>SUMIF(Об!$A:$A,$A:$A,Об!AB:AB)*BI$308</f>
        <v>7216.0213435917894</v>
      </c>
      <c r="BJ86" s="89">
        <f>SUMIF(Об!$A:$A,$A:$A,Об!AC:AC)*BJ$308</f>
        <v>6847.7503616469394</v>
      </c>
      <c r="BK86" s="84">
        <f>SUMIF(ПП1!$H:$H,$A:$A,ПП1!$M:$M)</f>
        <v>0</v>
      </c>
      <c r="BL86" s="89">
        <f t="shared" si="16"/>
        <v>1619.4205894162728</v>
      </c>
      <c r="BM86" s="89">
        <f>$BM$307*B86/$BM$308</f>
        <v>227.42211055293541</v>
      </c>
      <c r="BN86" s="89">
        <f t="shared" si="17"/>
        <v>63.448726895723425</v>
      </c>
      <c r="BO86" s="89">
        <f>SUMIF(Об!$A:$A,$A:$A,Об!$AG:$AG)*$BO$308</f>
        <v>0</v>
      </c>
      <c r="BP86" s="89">
        <f>SUMIF(Об!$A:$A,$A:$A,Об!$AE:$AE)*BP$308</f>
        <v>55.880510448392172</v>
      </c>
      <c r="BQ86" s="89">
        <f>SUMIF(Об!$A:$A,$A:$A,Об!AI:AI)*BQ$308</f>
        <v>5074.3950835709811</v>
      </c>
      <c r="BR86" s="89">
        <f>SUMIF(Об!$A:$A,$A:$A,Об!AJ:AJ)*BR$308</f>
        <v>0</v>
      </c>
      <c r="BS86" s="89">
        <f>SUMIF(Об!$A:$A,$A:$A,Об!AK:AK)*BS$308</f>
        <v>2775.2324191300686</v>
      </c>
      <c r="BT86" s="89">
        <f>SUMIF(Об!$A:$A,$A:$A,Об!AL:AL)*BT$308</f>
        <v>2498.1483092420931</v>
      </c>
      <c r="BU86" s="89">
        <f>SUMIF(Об!$A:$A,$A:$A,Об!AM:AM)*BU$308</f>
        <v>0</v>
      </c>
      <c r="BV86" s="89">
        <f>SUMIF(Об!$A:$A,$A:$A,Об!AN:AN)*BV$308</f>
        <v>1044.3723155325833</v>
      </c>
    </row>
    <row r="87" spans="1:74" ht="32.25" customHeight="1" x14ac:dyDescent="0.25">
      <c r="A87" s="84" t="s">
        <v>273</v>
      </c>
      <c r="B87" s="84">
        <f>SUMIF(Об!$A:$A,$A:$A,Об!B:B)</f>
        <v>43.7</v>
      </c>
      <c r="C87" s="84">
        <f>SUMIF(Об!$A:$A,$A:$A,Об!C:C)</f>
        <v>43.70000000000001</v>
      </c>
      <c r="D87" s="84">
        <v>12</v>
      </c>
      <c r="E87" s="84">
        <f>SUMIF(Об!$A:$A,$A:$A,Об!F:F)</f>
        <v>25.37</v>
      </c>
      <c r="F87" s="84">
        <f t="shared" ref="F87:F148" si="20">E87</f>
        <v>25.37</v>
      </c>
      <c r="G87" s="89">
        <f>SUMIF(Лист2!$A:$A,$A:$A,Лист2!$B:$B)</f>
        <v>12195.37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5233.7700000000004</v>
      </c>
      <c r="P87" s="89">
        <v>0</v>
      </c>
      <c r="Q87" s="89">
        <v>0</v>
      </c>
      <c r="R87" s="89">
        <v>0</v>
      </c>
      <c r="S87" s="89">
        <v>0</v>
      </c>
      <c r="T87" s="89">
        <v>0</v>
      </c>
      <c r="U87" s="89">
        <v>18250.310000000001</v>
      </c>
      <c r="V87" s="89">
        <v>0</v>
      </c>
      <c r="W87" s="89">
        <v>2469.6099999999997</v>
      </c>
      <c r="X87" s="89">
        <v>0</v>
      </c>
      <c r="Y87" s="89">
        <v>0</v>
      </c>
      <c r="Z87" s="89">
        <v>0</v>
      </c>
      <c r="AA87" s="89">
        <v>0</v>
      </c>
      <c r="AB87" s="89">
        <v>0</v>
      </c>
      <c r="AC87" s="89">
        <v>0</v>
      </c>
      <c r="AD87" s="89">
        <v>0</v>
      </c>
      <c r="AE87" s="89">
        <v>0</v>
      </c>
      <c r="AF87" s="89">
        <v>0</v>
      </c>
      <c r="AG87" s="89">
        <v>3805.9199999999996</v>
      </c>
      <c r="AH87" s="90">
        <f t="shared" si="18"/>
        <v>12195.37</v>
      </c>
      <c r="AI87" s="90">
        <v>12967.47</v>
      </c>
      <c r="AJ87" s="90">
        <v>0</v>
      </c>
      <c r="AK87" s="90">
        <v>12967.47</v>
      </c>
      <c r="AL87" s="90">
        <v>3272.21</v>
      </c>
      <c r="AM87" s="90">
        <v>0</v>
      </c>
      <c r="AN87" s="90">
        <v>3272.21</v>
      </c>
      <c r="AP87" s="91">
        <f t="shared" ref="AP87:AP147" si="21">SUM(AQ87:BE87)</f>
        <v>0</v>
      </c>
      <c r="AQ87" s="92">
        <f>SUMIF('20-1'!K:K,$A:$A,'20-1'!$E:$E)</f>
        <v>0</v>
      </c>
      <c r="AR87" s="92">
        <f>SUMIF('20-1'!L:L,$A:$A,'20-1'!$E:$E)</f>
        <v>0</v>
      </c>
      <c r="AS87" s="92">
        <f>SUMIF('20-1'!M:M,$A:$A,'20-1'!$E:$E)</f>
        <v>0</v>
      </c>
      <c r="AT87" s="92">
        <f>SUMIF('20-1'!N:N,$A:$A,'20-1'!$E:$E)</f>
        <v>0</v>
      </c>
      <c r="AU87" s="92">
        <f>SUMIF('20-1'!O:O,$A:$A,'20-1'!$E:$E)</f>
        <v>0</v>
      </c>
      <c r="AV87" s="92">
        <f>SUMIF('20-1'!P:P,$A:$A,'20-1'!$E:$E)</f>
        <v>0</v>
      </c>
      <c r="AW87" s="92">
        <f>SUMIF('20-1'!Q:Q,$A:$A,'20-1'!$E:$E)</f>
        <v>0</v>
      </c>
      <c r="AX87" s="92">
        <f>SUMIF('20-1'!R:R,$A:$A,'20-1'!$E:$E)</f>
        <v>0</v>
      </c>
      <c r="AY87" s="92">
        <f>SUMIF('20-1'!S:S,$A:$A,'20-1'!$E:$E)</f>
        <v>0</v>
      </c>
      <c r="AZ87" s="92">
        <f>SUMIF('20-1'!T:T,$A:$A,'20-1'!$E:$E)</f>
        <v>0</v>
      </c>
      <c r="BA87" s="92">
        <f>SUMIF('20-1'!U:U,$A:$A,'20-1'!$E:$E)</f>
        <v>0</v>
      </c>
      <c r="BB87" s="92">
        <f>SUMIF('20-1'!V:V,$A:$A,'20-1'!$E:$E)</f>
        <v>0</v>
      </c>
      <c r="BC87" s="92">
        <f>SUMIF('20-1'!W:W,$A:$A,'20-1'!$E:$E)</f>
        <v>0</v>
      </c>
      <c r="BD87" s="92">
        <f>SUMIF('20-1'!X:X,$A:$A,'20-1'!$E:$E)</f>
        <v>0</v>
      </c>
      <c r="BE87" s="92">
        <f>SUMIF('20-1'!Y:Y,$A:$A,'20-1'!$E:$E)</f>
        <v>0</v>
      </c>
      <c r="BF87" s="92">
        <f>SUMIF('20-1'!Z:Z,$A:$A,'20-1'!$E:$E)</f>
        <v>0</v>
      </c>
      <c r="BG87" s="92">
        <f>SUMIF('20-1'!AA:AA,$A:$A,'20-1'!$E:$E)</f>
        <v>0</v>
      </c>
      <c r="BH87" s="92">
        <f>SUMIF('20-1'!AB:AB,$A:$A,'20-1'!$E:$E)</f>
        <v>0</v>
      </c>
      <c r="BI87" s="89">
        <f>SUMIF(Об!$A:$A,$A:$A,Об!AB:AB)*BI$308</f>
        <v>4037.6457453900298</v>
      </c>
      <c r="BJ87" s="89">
        <f>SUMIF(Об!$A:$A,$A:$A,Об!AC:AC)*BJ$308</f>
        <v>3831.5837490905415</v>
      </c>
      <c r="BK87" s="84">
        <f>SUMIF(ПП1!$H:$H,$A:$A,ПП1!$M:$M)</f>
        <v>0</v>
      </c>
      <c r="BL87" s="89">
        <f t="shared" si="16"/>
        <v>906.12906219578917</v>
      </c>
      <c r="BM87" s="89">
        <f>$BM$307*B87/$BM$308</f>
        <v>127.25155225561174</v>
      </c>
      <c r="BN87" s="89">
        <f t="shared" si="17"/>
        <v>35.50204052936126</v>
      </c>
      <c r="BO87" s="89">
        <f>SUMIF(Об!$A:$A,$A:$A,Об!$AG:$AG)*$BO$308</f>
        <v>0</v>
      </c>
      <c r="BP87" s="89">
        <f>SUMIF(Об!$A:$A,$A:$A,Об!$AE:$AE)*BP$308</f>
        <v>31.267327869330845</v>
      </c>
      <c r="BQ87" s="89">
        <f>SUMIF(Об!$A:$A,$A:$A,Об!AI:AI)*BQ$308</f>
        <v>2839.3222170557228</v>
      </c>
      <c r="BR87" s="89">
        <f>SUMIF(Об!$A:$A,$A:$A,Об!AJ:AJ)*BR$308</f>
        <v>0</v>
      </c>
      <c r="BS87" s="89">
        <f>SUMIF(Об!$A:$A,$A:$A,Об!AK:AK)*BS$308</f>
        <v>1552.8509182584385</v>
      </c>
      <c r="BT87" s="89">
        <f>SUMIF(Об!$A:$A,$A:$A,Об!AL:AL)*BT$308</f>
        <v>1397.811537949802</v>
      </c>
      <c r="BU87" s="89">
        <f>SUMIF(Об!$A:$A,$A:$A,Об!AM:AM)*BU$308</f>
        <v>0</v>
      </c>
      <c r="BV87" s="89">
        <f>SUMIF(Об!$A:$A,$A:$A,Об!AN:AN)*BV$308</f>
        <v>584.36709588698977</v>
      </c>
    </row>
    <row r="88" spans="1:74" ht="32.25" customHeight="1" x14ac:dyDescent="0.25">
      <c r="A88" s="84" t="s">
        <v>274</v>
      </c>
      <c r="B88" s="84">
        <f>SUMIF(Об!$A:$A,$A:$A,Об!B:B)</f>
        <v>28.9</v>
      </c>
      <c r="C88" s="84">
        <f>SUMIF(Об!$A:$A,$A:$A,Об!C:C)</f>
        <v>28.899999999999995</v>
      </c>
      <c r="D88" s="84">
        <v>12</v>
      </c>
      <c r="E88" s="84">
        <f>SUMIF(Об!$A:$A,$A:$A,Об!F:F)</f>
        <v>25.37</v>
      </c>
      <c r="F88" s="84">
        <f t="shared" si="20"/>
        <v>25.37</v>
      </c>
      <c r="G88" s="89">
        <f>SUMIF(Лист2!$A:$A,$A:$A,Лист2!$B:$B)</f>
        <v>5816.96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89">
        <v>0</v>
      </c>
      <c r="S88" s="89">
        <v>0</v>
      </c>
      <c r="T88" s="89">
        <v>0</v>
      </c>
      <c r="U88" s="89">
        <v>0</v>
      </c>
      <c r="V88" s="89">
        <v>0</v>
      </c>
      <c r="W88" s="89">
        <v>0</v>
      </c>
      <c r="X88" s="89">
        <v>0</v>
      </c>
      <c r="Y88" s="89">
        <v>0</v>
      </c>
      <c r="Z88" s="89">
        <v>0</v>
      </c>
      <c r="AA88" s="89">
        <v>0</v>
      </c>
      <c r="AB88" s="89">
        <v>0</v>
      </c>
      <c r="AC88" s="89">
        <v>0</v>
      </c>
      <c r="AD88" s="89">
        <v>0</v>
      </c>
      <c r="AE88" s="89">
        <v>0</v>
      </c>
      <c r="AF88" s="89">
        <v>0</v>
      </c>
      <c r="AG88" s="89">
        <v>0</v>
      </c>
      <c r="AH88" s="90">
        <f t="shared" si="18"/>
        <v>5816.96</v>
      </c>
      <c r="AI88" s="90">
        <v>8725.44</v>
      </c>
      <c r="AJ88" s="90">
        <v>0</v>
      </c>
      <c r="AK88" s="90">
        <v>8725.44</v>
      </c>
      <c r="AL88" s="90">
        <v>-2181.36</v>
      </c>
      <c r="AM88" s="90">
        <v>0</v>
      </c>
      <c r="AN88" s="90">
        <v>-2181.36</v>
      </c>
      <c r="AP88" s="91">
        <f t="shared" si="21"/>
        <v>0</v>
      </c>
      <c r="AQ88" s="92">
        <f>SUMIF('20-1'!K:K,$A:$A,'20-1'!$E:$E)</f>
        <v>0</v>
      </c>
      <c r="AR88" s="92">
        <f>SUMIF('20-1'!L:L,$A:$A,'20-1'!$E:$E)</f>
        <v>0</v>
      </c>
      <c r="AS88" s="92">
        <f>SUMIF('20-1'!M:M,$A:$A,'20-1'!$E:$E)</f>
        <v>0</v>
      </c>
      <c r="AT88" s="92">
        <f>SUMIF('20-1'!N:N,$A:$A,'20-1'!$E:$E)</f>
        <v>0</v>
      </c>
      <c r="AU88" s="92">
        <f>SUMIF('20-1'!O:O,$A:$A,'20-1'!$E:$E)</f>
        <v>0</v>
      </c>
      <c r="AV88" s="92">
        <f>SUMIF('20-1'!P:P,$A:$A,'20-1'!$E:$E)</f>
        <v>0</v>
      </c>
      <c r="AW88" s="92">
        <f>SUMIF('20-1'!Q:Q,$A:$A,'20-1'!$E:$E)</f>
        <v>0</v>
      </c>
      <c r="AX88" s="92">
        <f>SUMIF('20-1'!R:R,$A:$A,'20-1'!$E:$E)</f>
        <v>0</v>
      </c>
      <c r="AY88" s="92">
        <f>SUMIF('20-1'!S:S,$A:$A,'20-1'!$E:$E)</f>
        <v>0</v>
      </c>
      <c r="AZ88" s="92">
        <f>SUMIF('20-1'!T:T,$A:$A,'20-1'!$E:$E)</f>
        <v>0</v>
      </c>
      <c r="BA88" s="92">
        <f>SUMIF('20-1'!U:U,$A:$A,'20-1'!$E:$E)</f>
        <v>0</v>
      </c>
      <c r="BB88" s="92">
        <f>SUMIF('20-1'!V:V,$A:$A,'20-1'!$E:$E)</f>
        <v>0</v>
      </c>
      <c r="BC88" s="92">
        <f>SUMIF('20-1'!W:W,$A:$A,'20-1'!$E:$E)</f>
        <v>0</v>
      </c>
      <c r="BD88" s="92">
        <f>SUMIF('20-1'!X:X,$A:$A,'20-1'!$E:$E)</f>
        <v>0</v>
      </c>
      <c r="BE88" s="92">
        <f>SUMIF('20-1'!Y:Y,$A:$A,'20-1'!$E:$E)</f>
        <v>0</v>
      </c>
      <c r="BF88" s="92">
        <f>SUMIF('20-1'!Z:Z,$A:$A,'20-1'!$E:$E)</f>
        <v>0</v>
      </c>
      <c r="BG88" s="92">
        <f>SUMIF('20-1'!AA:AA,$A:$A,'20-1'!$E:$E)</f>
        <v>0</v>
      </c>
      <c r="BH88" s="92">
        <f>SUMIF('20-1'!AB:AB,$A:$A,'20-1'!$E:$E)</f>
        <v>0</v>
      </c>
      <c r="BI88" s="89">
        <f>SUMIF(Об!$A:$A,$A:$A,Об!AB:AB)*BI$308</f>
        <v>2670.2050810474097</v>
      </c>
      <c r="BJ88" s="89">
        <f>SUMIF(Об!$A:$A,$A:$A,Об!AC:AC)*BJ$308</f>
        <v>2533.9306715953458</v>
      </c>
      <c r="BK88" s="84">
        <f>SUMIF(ПП1!$H:$H,$A:$A,ПП1!$M:$M)</f>
        <v>0</v>
      </c>
      <c r="BL88" s="89">
        <f t="shared" si="16"/>
        <v>599.24782374046458</v>
      </c>
      <c r="BM88" s="84">
        <f>SUMIF(Об!$A:$A,$A:$A,Об!Z:Z)</f>
        <v>0</v>
      </c>
      <c r="BN88" s="89">
        <f t="shared" si="17"/>
        <v>23.478466162437989</v>
      </c>
      <c r="BO88" s="89">
        <f>SUMIF(Об!$A:$A,$A:$A,Об!$AG:$AG)*$BO$308</f>
        <v>0</v>
      </c>
      <c r="BP88" s="89">
        <f>SUMIF(Об!$A:$A,$A:$A,Об!$AE:$AE)*BP$308</f>
        <v>20.677935364385835</v>
      </c>
      <c r="BQ88" s="89">
        <f>SUMIF(Об!$A:$A,$A:$A,Об!AI:AI)*BQ$308</f>
        <v>1877.7211000665982</v>
      </c>
      <c r="BR88" s="89">
        <f>SUMIF(Об!$A:$A,$A:$A,Об!AJ:AJ)*BR$308</f>
        <v>0</v>
      </c>
      <c r="BS88" s="89">
        <f>SUMIF(Об!$A:$A,$A:$A,Об!AK:AK)*BS$308</f>
        <v>1026.942598115992</v>
      </c>
      <c r="BT88" s="89">
        <f>SUMIF(Об!$A:$A,$A:$A,Об!AL:AL)*BT$308</f>
        <v>924.41083402172217</v>
      </c>
      <c r="BU88" s="89">
        <f>SUMIF(Об!$A:$A,$A:$A,Об!AM:AM)*BU$308</f>
        <v>0</v>
      </c>
      <c r="BV88" s="89">
        <f>SUMIF(Об!$A:$A,$A:$A,Об!AN:AN)*BV$308</f>
        <v>386.45787348132723</v>
      </c>
    </row>
    <row r="89" spans="1:74" ht="32.25" customHeight="1" x14ac:dyDescent="0.25">
      <c r="A89" s="84" t="s">
        <v>275</v>
      </c>
      <c r="B89" s="84">
        <f>SUMIF(Об!$A:$A,$A:$A,Об!B:B)</f>
        <v>58.1</v>
      </c>
      <c r="C89" s="84">
        <f>SUMIF(Об!$A:$A,$A:$A,Об!C:C)</f>
        <v>58.1</v>
      </c>
      <c r="D89" s="84">
        <v>12</v>
      </c>
      <c r="E89" s="84">
        <f>SUMIF(Об!$A:$A,$A:$A,Об!F:F)</f>
        <v>25.37</v>
      </c>
      <c r="F89" s="84">
        <f t="shared" si="20"/>
        <v>25.37</v>
      </c>
      <c r="G89" s="89">
        <f>SUMIF(Лист2!$A:$A,$A:$A,Лист2!$B:$B)</f>
        <v>15587.659999999996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4486.0399999999991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89">
        <v>24264.080000000002</v>
      </c>
      <c r="V89" s="89">
        <v>0</v>
      </c>
      <c r="W89" s="89">
        <v>0</v>
      </c>
      <c r="X89" s="89">
        <v>0</v>
      </c>
      <c r="Y89" s="89">
        <v>0</v>
      </c>
      <c r="Z89" s="89">
        <v>0</v>
      </c>
      <c r="AA89" s="89">
        <v>0</v>
      </c>
      <c r="AB89" s="89">
        <v>0</v>
      </c>
      <c r="AC89" s="89">
        <v>0</v>
      </c>
      <c r="AD89" s="89">
        <v>0</v>
      </c>
      <c r="AE89" s="89">
        <v>0</v>
      </c>
      <c r="AF89" s="89">
        <v>0</v>
      </c>
      <c r="AG89" s="89">
        <v>3805.9199999999996</v>
      </c>
      <c r="AH89" s="90">
        <f t="shared" si="18"/>
        <v>15587.659999999996</v>
      </c>
      <c r="AI89" s="90">
        <v>21701.200000000001</v>
      </c>
      <c r="AJ89" s="90">
        <v>0</v>
      </c>
      <c r="AK89" s="90">
        <v>21701.200000000001</v>
      </c>
      <c r="AL89" s="90">
        <v>4605.01</v>
      </c>
      <c r="AM89" s="90">
        <v>0</v>
      </c>
      <c r="AN89" s="90">
        <v>4605.01</v>
      </c>
      <c r="AP89" s="91">
        <f t="shared" si="21"/>
        <v>0</v>
      </c>
      <c r="AQ89" s="92">
        <f>SUMIF('20-1'!K:K,$A:$A,'20-1'!$E:$E)</f>
        <v>0</v>
      </c>
      <c r="AR89" s="92">
        <f>SUMIF('20-1'!L:L,$A:$A,'20-1'!$E:$E)</f>
        <v>0</v>
      </c>
      <c r="AS89" s="92">
        <f>SUMIF('20-1'!M:M,$A:$A,'20-1'!$E:$E)</f>
        <v>0</v>
      </c>
      <c r="AT89" s="92">
        <f>SUMIF('20-1'!N:N,$A:$A,'20-1'!$E:$E)</f>
        <v>0</v>
      </c>
      <c r="AU89" s="92">
        <f>SUMIF('20-1'!O:O,$A:$A,'20-1'!$E:$E)</f>
        <v>0</v>
      </c>
      <c r="AV89" s="92">
        <f>SUMIF('20-1'!P:P,$A:$A,'20-1'!$E:$E)</f>
        <v>0</v>
      </c>
      <c r="AW89" s="92">
        <f>SUMIF('20-1'!Q:Q,$A:$A,'20-1'!$E:$E)</f>
        <v>0</v>
      </c>
      <c r="AX89" s="92">
        <f>SUMIF('20-1'!R:R,$A:$A,'20-1'!$E:$E)</f>
        <v>0</v>
      </c>
      <c r="AY89" s="92">
        <f>SUMIF('20-1'!S:S,$A:$A,'20-1'!$E:$E)</f>
        <v>0</v>
      </c>
      <c r="AZ89" s="92">
        <f>SUMIF('20-1'!T:T,$A:$A,'20-1'!$E:$E)</f>
        <v>0</v>
      </c>
      <c r="BA89" s="92">
        <f>SUMIF('20-1'!U:U,$A:$A,'20-1'!$E:$E)</f>
        <v>0</v>
      </c>
      <c r="BB89" s="92">
        <f>SUMIF('20-1'!V:V,$A:$A,'20-1'!$E:$E)</f>
        <v>0</v>
      </c>
      <c r="BC89" s="92">
        <f>SUMIF('20-1'!W:W,$A:$A,'20-1'!$E:$E)</f>
        <v>0</v>
      </c>
      <c r="BD89" s="92">
        <f>SUMIF('20-1'!X:X,$A:$A,'20-1'!$E:$E)</f>
        <v>0</v>
      </c>
      <c r="BE89" s="92">
        <f>SUMIF('20-1'!Y:Y,$A:$A,'20-1'!$E:$E)</f>
        <v>0</v>
      </c>
      <c r="BF89" s="92">
        <f>SUMIF('20-1'!Z:Z,$A:$A,'20-1'!$E:$E)</f>
        <v>0</v>
      </c>
      <c r="BG89" s="92">
        <f>SUMIF('20-1'!AA:AA,$A:$A,'20-1'!$E:$E)</f>
        <v>0</v>
      </c>
      <c r="BH89" s="92">
        <f>SUMIF('20-1'!AB:AB,$A:$A,'20-1'!$E:$E)</f>
        <v>0</v>
      </c>
      <c r="BI89" s="89">
        <f>SUMIF(Об!$A:$A,$A:$A,Об!AB:AB)*BI$308</f>
        <v>5368.1285539396031</v>
      </c>
      <c r="BJ89" s="89">
        <f>SUMIF(Об!$A:$A,$A:$A,Об!AC:AC)*BJ$308</f>
        <v>5094.1651217885674</v>
      </c>
      <c r="BK89" s="84">
        <f>SUMIF(ПП1!$H:$H,$A:$A,ПП1!$M:$M)</f>
        <v>0</v>
      </c>
      <c r="BL89" s="89">
        <f t="shared" si="16"/>
        <v>1204.716213125294</v>
      </c>
      <c r="BM89" s="89">
        <f>$BM$307*B89/$BM$308</f>
        <v>169.18341386844492</v>
      </c>
      <c r="BN89" s="89">
        <f t="shared" si="17"/>
        <v>47.200653426908211</v>
      </c>
      <c r="BO89" s="89">
        <f>SUMIF(Об!$A:$A,$A:$A,Об!$AG:$AG)*$BO$308</f>
        <v>0</v>
      </c>
      <c r="BP89" s="89">
        <f>SUMIF(Об!$A:$A,$A:$A,Об!$AE:$AE)*BP$308</f>
        <v>41.570520576844892</v>
      </c>
      <c r="BQ89" s="89">
        <f>SUMIF(Об!$A:$A,$A:$A,Об!AI:AI)*BQ$308</f>
        <v>3774.9341146667612</v>
      </c>
      <c r="BR89" s="89">
        <f>SUMIF(Об!$A:$A,$A:$A,Об!AJ:AJ)*BR$308</f>
        <v>0</v>
      </c>
      <c r="BS89" s="89">
        <f>SUMIF(Об!$A:$A,$A:$A,Об!AK:AK)*BS$308</f>
        <v>2064.5455000186557</v>
      </c>
      <c r="BT89" s="89">
        <f>SUMIF(Об!$A:$A,$A:$A,Об!AL:AL)*BT$308</f>
        <v>1858.4176282582032</v>
      </c>
      <c r="BU89" s="89">
        <f>SUMIF(Об!$A:$A,$A:$A,Об!AM:AM)*BU$308</f>
        <v>0</v>
      </c>
      <c r="BV89" s="89">
        <f>SUMIF(Об!$A:$A,$A:$A,Об!AN:AN)*BV$308</f>
        <v>776.92742038979645</v>
      </c>
    </row>
    <row r="90" spans="1:74" ht="32.25" customHeight="1" x14ac:dyDescent="0.25">
      <c r="A90" s="84" t="s">
        <v>31</v>
      </c>
      <c r="B90" s="84">
        <f>SUMIF(Об!$A:$A,$A:$A,Об!B:B)</f>
        <v>6116.3</v>
      </c>
      <c r="C90" s="84">
        <f>SUMIF(Об!$A:$A,$A:$A,Об!C:C)</f>
        <v>6116.3</v>
      </c>
      <c r="D90" s="84">
        <v>12</v>
      </c>
      <c r="E90" s="84">
        <f>SUMIF(Об!$A:$A,$A:$A,Об!F:F)</f>
        <v>41.41</v>
      </c>
      <c r="F90" s="84">
        <f t="shared" si="20"/>
        <v>41.41</v>
      </c>
      <c r="G90" s="89">
        <f>SUMIF(Лист2!$A:$A,$A:$A,Лист2!$B:$B)</f>
        <v>2820834.8800000004</v>
      </c>
      <c r="H90" s="89">
        <v>2682470.7200000002</v>
      </c>
      <c r="I90" s="89">
        <v>0</v>
      </c>
      <c r="J90" s="89">
        <v>295140.38</v>
      </c>
      <c r="K90" s="89">
        <v>137760.84</v>
      </c>
      <c r="L90" s="89">
        <v>0</v>
      </c>
      <c r="M90" s="89">
        <v>1930.1899999999998</v>
      </c>
      <c r="N90" s="89">
        <v>1930.1899999999998</v>
      </c>
      <c r="O90" s="89">
        <v>188022.65000000002</v>
      </c>
      <c r="P90" s="89">
        <v>526865.67999999993</v>
      </c>
      <c r="Q90" s="89">
        <v>209388.67000000004</v>
      </c>
      <c r="R90" s="89">
        <v>0</v>
      </c>
      <c r="S90" s="89">
        <v>5804.0199999999995</v>
      </c>
      <c r="T90" s="89">
        <v>636343.89</v>
      </c>
      <c r="U90" s="89">
        <v>0</v>
      </c>
      <c r="V90" s="89">
        <v>0</v>
      </c>
      <c r="W90" s="89">
        <v>0</v>
      </c>
      <c r="X90" s="89">
        <v>0</v>
      </c>
      <c r="Y90" s="89">
        <v>0</v>
      </c>
      <c r="Z90" s="89">
        <v>0</v>
      </c>
      <c r="AA90" s="89">
        <v>0</v>
      </c>
      <c r="AB90" s="89">
        <v>0</v>
      </c>
      <c r="AC90" s="89">
        <v>0</v>
      </c>
      <c r="AD90" s="89">
        <v>0</v>
      </c>
      <c r="AE90" s="89">
        <v>3988.39</v>
      </c>
      <c r="AF90" s="89">
        <v>0</v>
      </c>
      <c r="AG90" s="89">
        <v>163541.60999999999</v>
      </c>
      <c r="AH90" s="90">
        <f t="shared" si="18"/>
        <v>2820834.8800000004</v>
      </c>
      <c r="AI90" s="90">
        <v>2962335.5999999996</v>
      </c>
      <c r="AJ90" s="90">
        <v>0</v>
      </c>
      <c r="AK90" s="90">
        <v>2962335.5999999996</v>
      </c>
      <c r="AL90" s="90">
        <v>174605.4</v>
      </c>
      <c r="AM90" s="90">
        <v>0</v>
      </c>
      <c r="AN90" s="90">
        <v>174605.4</v>
      </c>
      <c r="AP90" s="91">
        <f t="shared" si="21"/>
        <v>9300.26</v>
      </c>
      <c r="AQ90" s="92">
        <f>SUMIF('20-1'!K:K,$A:$A,'20-1'!$E:$E)</f>
        <v>0</v>
      </c>
      <c r="AR90" s="92">
        <f>SUMIF('20-1'!L:L,$A:$A,'20-1'!$E:$E)</f>
        <v>0</v>
      </c>
      <c r="AS90" s="92">
        <f>SUMIF('20-1'!M:M,$A:$A,'20-1'!$E:$E)</f>
        <v>0</v>
      </c>
      <c r="AT90" s="92">
        <f>SUMIF('20-1'!N:N,$A:$A,'20-1'!$E:$E)</f>
        <v>0</v>
      </c>
      <c r="AU90" s="92">
        <f>SUMIF('20-1'!O:O,$A:$A,'20-1'!$E:$E)</f>
        <v>0</v>
      </c>
      <c r="AV90" s="92">
        <f>SUMIF('20-1'!P:P,$A:$A,'20-1'!$E:$E)</f>
        <v>4554.5</v>
      </c>
      <c r="AW90" s="92">
        <f>SUMIF('20-1'!Q:Q,$A:$A,'20-1'!$E:$E)</f>
        <v>0</v>
      </c>
      <c r="AX90" s="92">
        <f>SUMIF('20-1'!R:R,$A:$A,'20-1'!$E:$E)</f>
        <v>0</v>
      </c>
      <c r="AY90" s="92">
        <f>SUMIF('20-1'!S:S,$A:$A,'20-1'!$E:$E)</f>
        <v>4745.76</v>
      </c>
      <c r="AZ90" s="92">
        <f>SUMIF('20-1'!T:T,$A:$A,'20-1'!$E:$E)</f>
        <v>0</v>
      </c>
      <c r="BA90" s="92">
        <f>SUMIF('20-1'!U:U,$A:$A,'20-1'!$E:$E)</f>
        <v>0</v>
      </c>
      <c r="BB90" s="92">
        <f>SUMIF('20-1'!V:V,$A:$A,'20-1'!$E:$E)</f>
        <v>0</v>
      </c>
      <c r="BC90" s="92">
        <f>SUMIF('20-1'!W:W,$A:$A,'20-1'!$E:$E)</f>
        <v>0</v>
      </c>
      <c r="BD90" s="92">
        <f>SUMIF('20-1'!X:X,$A:$A,'20-1'!$E:$E)</f>
        <v>0</v>
      </c>
      <c r="BE90" s="92">
        <f>SUMIF('20-1'!Y:Y,$A:$A,'20-1'!$E:$E)</f>
        <v>0</v>
      </c>
      <c r="BF90" s="92">
        <f>SUMIF('20-1'!Z:Z,$A:$A,'20-1'!$E:$E)</f>
        <v>0</v>
      </c>
      <c r="BG90" s="92">
        <f>SUMIF('20-1'!AA:AA,$A:$A,'20-1'!$E:$E)</f>
        <v>0</v>
      </c>
      <c r="BH90" s="92">
        <f>SUMIF('20-1'!AB:AB,$A:$A,'20-1'!$E:$E)</f>
        <v>44994.01</v>
      </c>
      <c r="BI90" s="89">
        <f>SUMIF(Об!$A:$A,$A:$A,Об!AB:AB)*BI$308</f>
        <v>565113.33346748364</v>
      </c>
      <c r="BJ90" s="89">
        <f>SUMIF(Об!$A:$A,$A:$A,Об!AC:AC)*BJ$308</f>
        <v>536272.67012728786</v>
      </c>
      <c r="BK90" s="84">
        <f>SUMIF(ПП1!$H:$H,$A:$A,ПП1!$M:$M)</f>
        <v>0</v>
      </c>
      <c r="BL90" s="89">
        <f t="shared" si="16"/>
        <v>126822.81883542573</v>
      </c>
      <c r="BM90" s="84">
        <f>SUMIF(Об!$A:$A,$A:$A,Об!Z:Z)</f>
        <v>0</v>
      </c>
      <c r="BN90" s="89">
        <f t="shared" si="17"/>
        <v>4968.9045878657262</v>
      </c>
      <c r="BO90" s="89">
        <f>SUMIF(Об!$A:$A,$A:$A,Об!$AG:$AG)*$BO$308</f>
        <v>0</v>
      </c>
      <c r="BP90" s="89">
        <f>SUMIF(Об!$A:$A,$A:$A,Об!$AE:$AE)*BP$308</f>
        <v>4376.2095525672357</v>
      </c>
      <c r="BQ90" s="89">
        <f>SUMIF(Об!$A:$A,$A:$A,Об!AI:AI)*BQ$308</f>
        <v>397394.65620544431</v>
      </c>
      <c r="BR90" s="89">
        <f>SUMIF(Об!$A:$A,$A:$A,Об!AJ:AJ)*BR$308</f>
        <v>148469.15883921128</v>
      </c>
      <c r="BS90" s="89">
        <f>SUMIF(Об!$A:$A,$A:$A,Об!AK:AK)*BS$308</f>
        <v>217338.72016805687</v>
      </c>
      <c r="BT90" s="89">
        <f>SUMIF(Об!$A:$A,$A:$A,Об!AL:AL)*BT$308</f>
        <v>195639.23820508859</v>
      </c>
      <c r="BU90" s="89">
        <f>SUMIF(Об!$A:$A,$A:$A,Об!AM:AM)*BU$308</f>
        <v>123181.15003892557</v>
      </c>
      <c r="BV90" s="89">
        <f>SUMIF(Об!$A:$A,$A:$A,Об!AN:AN)*BV$308</f>
        <v>81788.660608091421</v>
      </c>
    </row>
    <row r="91" spans="1:74" ht="32.25" customHeight="1" x14ac:dyDescent="0.25">
      <c r="A91" s="84" t="s">
        <v>32</v>
      </c>
      <c r="B91" s="84">
        <f>SUMIF(Об!$A:$A,$A:$A,Об!B:B)</f>
        <v>5743.3</v>
      </c>
      <c r="C91" s="84">
        <f>SUMIF(Об!$A:$A,$A:$A,Об!C:C)</f>
        <v>5743.3</v>
      </c>
      <c r="D91" s="84">
        <v>12</v>
      </c>
      <c r="E91" s="84">
        <f>SUMIF(Об!$A:$A,$A:$A,Об!F:F)</f>
        <v>41.41</v>
      </c>
      <c r="F91" s="84">
        <f t="shared" si="20"/>
        <v>41.41</v>
      </c>
      <c r="G91" s="89">
        <f>SUMIF(Лист2!$A:$A,$A:$A,Лист2!$B:$B)</f>
        <v>2749306.19</v>
      </c>
      <c r="H91" s="89">
        <v>0</v>
      </c>
      <c r="I91" s="89">
        <v>0</v>
      </c>
      <c r="J91" s="89">
        <v>318328.32000000001</v>
      </c>
      <c r="K91" s="89">
        <v>162193.45999999996</v>
      </c>
      <c r="L91" s="89">
        <v>0</v>
      </c>
      <c r="M91" s="89">
        <v>1947.1800000000003</v>
      </c>
      <c r="N91" s="89">
        <v>1947.1800000000003</v>
      </c>
      <c r="O91" s="89">
        <v>189614.78000000003</v>
      </c>
      <c r="P91" s="89">
        <v>556097.72</v>
      </c>
      <c r="Q91" s="89">
        <v>214272.28</v>
      </c>
      <c r="R91" s="89">
        <v>0</v>
      </c>
      <c r="S91" s="89">
        <v>5857.2899999999991</v>
      </c>
      <c r="T91" s="89">
        <v>651174.56999999983</v>
      </c>
      <c r="U91" s="89">
        <v>0</v>
      </c>
      <c r="V91" s="89">
        <v>0</v>
      </c>
      <c r="W91" s="89">
        <v>0</v>
      </c>
      <c r="X91" s="89">
        <v>0</v>
      </c>
      <c r="Y91" s="89">
        <v>0</v>
      </c>
      <c r="Z91" s="89">
        <v>0</v>
      </c>
      <c r="AA91" s="89">
        <v>0</v>
      </c>
      <c r="AB91" s="89">
        <v>0</v>
      </c>
      <c r="AC91" s="89">
        <v>597847.52</v>
      </c>
      <c r="AD91" s="89">
        <v>0</v>
      </c>
      <c r="AE91" s="89">
        <v>4024.7599999999993</v>
      </c>
      <c r="AF91" s="89">
        <v>0</v>
      </c>
      <c r="AG91" s="89">
        <v>176073.76</v>
      </c>
      <c r="AH91" s="90">
        <f t="shared" si="18"/>
        <v>2749306.19</v>
      </c>
      <c r="AI91" s="90">
        <v>2842739.7</v>
      </c>
      <c r="AJ91" s="90">
        <v>0</v>
      </c>
      <c r="AK91" s="90">
        <v>2842739.7</v>
      </c>
      <c r="AL91" s="90">
        <v>287518.21000000002</v>
      </c>
      <c r="AM91" s="90">
        <v>0</v>
      </c>
      <c r="AN91" s="90">
        <v>287518.21000000002</v>
      </c>
      <c r="AP91" s="91">
        <f t="shared" si="21"/>
        <v>579572.55999999994</v>
      </c>
      <c r="AQ91" s="92">
        <f>SUMIF('20-1'!K:K,$A:$A,'20-1'!$E:$E)</f>
        <v>570176.66999999993</v>
      </c>
      <c r="AR91" s="92">
        <f>SUMIF('20-1'!L:L,$A:$A,'20-1'!$E:$E)</f>
        <v>0</v>
      </c>
      <c r="AS91" s="92">
        <f>SUMIF('20-1'!M:M,$A:$A,'20-1'!$E:$E)</f>
        <v>0</v>
      </c>
      <c r="AT91" s="92">
        <f>SUMIF('20-1'!N:N,$A:$A,'20-1'!$E:$E)</f>
        <v>0</v>
      </c>
      <c r="AU91" s="92">
        <f>SUMIF('20-1'!O:O,$A:$A,'20-1'!$E:$E)</f>
        <v>0</v>
      </c>
      <c r="AV91" s="92">
        <f>SUMIF('20-1'!P:P,$A:$A,'20-1'!$E:$E)</f>
        <v>2277.25</v>
      </c>
      <c r="AW91" s="92">
        <f>SUMIF('20-1'!Q:Q,$A:$A,'20-1'!$E:$E)</f>
        <v>0</v>
      </c>
      <c r="AX91" s="92">
        <f>SUMIF('20-1'!R:R,$A:$A,'20-1'!$E:$E)</f>
        <v>0</v>
      </c>
      <c r="AY91" s="92">
        <f>SUMIF('20-1'!S:S,$A:$A,'20-1'!$E:$E)</f>
        <v>7118.64</v>
      </c>
      <c r="AZ91" s="92">
        <f>SUMIF('20-1'!T:T,$A:$A,'20-1'!$E:$E)</f>
        <v>0</v>
      </c>
      <c r="BA91" s="92">
        <f>SUMIF('20-1'!U:U,$A:$A,'20-1'!$E:$E)</f>
        <v>0</v>
      </c>
      <c r="BB91" s="92">
        <f>SUMIF('20-1'!V:V,$A:$A,'20-1'!$E:$E)</f>
        <v>0</v>
      </c>
      <c r="BC91" s="92">
        <f>SUMIF('20-1'!W:W,$A:$A,'20-1'!$E:$E)</f>
        <v>0</v>
      </c>
      <c r="BD91" s="92">
        <f>SUMIF('20-1'!X:X,$A:$A,'20-1'!$E:$E)</f>
        <v>0</v>
      </c>
      <c r="BE91" s="92">
        <f>SUMIF('20-1'!Y:Y,$A:$A,'20-1'!$E:$E)</f>
        <v>0</v>
      </c>
      <c r="BF91" s="92">
        <f>SUMIF('20-1'!Z:Z,$A:$A,'20-1'!$E:$E)</f>
        <v>0</v>
      </c>
      <c r="BG91" s="92">
        <f>SUMIF('20-1'!AA:AA,$A:$A,'20-1'!$E:$E)</f>
        <v>0</v>
      </c>
      <c r="BH91" s="92">
        <f>SUMIF('20-1'!AB:AB,$A:$A,'20-1'!$E:$E)</f>
        <v>28438.44</v>
      </c>
      <c r="BI91" s="89">
        <f>SUMIF(Об!$A:$A,$A:$A,Об!AB:AB)*BI$308</f>
        <v>530650.13294047036</v>
      </c>
      <c r="BJ91" s="89">
        <f>SUMIF(Об!$A:$A,$A:$A,Об!AC:AC)*BJ$308</f>
        <v>503568.30540392926</v>
      </c>
      <c r="BK91" s="84">
        <f>SUMIF(ПП1!$H:$H,$A:$A,ПП1!$M:$M)</f>
        <v>0</v>
      </c>
      <c r="BL91" s="89">
        <f t="shared" si="16"/>
        <v>119088.58221759897</v>
      </c>
      <c r="BM91" s="89">
        <f>$BM$307*B91/$BM$308</f>
        <v>16724.115333401714</v>
      </c>
      <c r="BN91" s="89">
        <f t="shared" si="17"/>
        <v>4665.8780176723221</v>
      </c>
      <c r="BO91" s="89">
        <f>SUMIF(Об!$A:$A,$A:$A,Об!$AG:$AG)*$BO$308</f>
        <v>0</v>
      </c>
      <c r="BP91" s="89">
        <f>SUMIF(Об!$A:$A,$A:$A,Об!$AE:$AE)*BP$308</f>
        <v>4109.3282414628793</v>
      </c>
      <c r="BQ91" s="89">
        <f>SUMIF(Об!$A:$A,$A:$A,Об!AI:AI)*BQ$308</f>
        <v>373159.70913538057</v>
      </c>
      <c r="BR91" s="89">
        <f>SUMIF(Об!$A:$A,$A:$A,Об!AJ:AJ)*BR$308</f>
        <v>139414.82922048331</v>
      </c>
      <c r="BS91" s="89">
        <f>SUMIF(Об!$A:$A,$A:$A,Об!AK:AK)*BS$308</f>
        <v>204084.40912662898</v>
      </c>
      <c r="BT91" s="89">
        <f>SUMIF(Об!$A:$A,$A:$A,Об!AL:AL)*BT$308</f>
        <v>183708.261004739</v>
      </c>
      <c r="BU91" s="89">
        <f>SUMIF(Об!$A:$A,$A:$A,Об!AM:AM)*BU$308</f>
        <v>115668.99907109876</v>
      </c>
      <c r="BV91" s="89">
        <f>SUMIF(Об!$A:$A,$A:$A,Об!AN:AN)*BV$308</f>
        <v>76800.813313678445</v>
      </c>
    </row>
    <row r="92" spans="1:74" ht="32.25" customHeight="1" x14ac:dyDescent="0.25">
      <c r="A92" s="84" t="s">
        <v>33</v>
      </c>
      <c r="B92" s="84">
        <f>SUMIF(Об!$A:$A,$A:$A,Об!B:B)</f>
        <v>3104.2</v>
      </c>
      <c r="C92" s="84">
        <f>SUMIF(Об!$A:$A,$A:$A,Об!C:C)</f>
        <v>3104.1999999999994</v>
      </c>
      <c r="D92" s="84">
        <v>12</v>
      </c>
      <c r="E92" s="84">
        <f>SUMIF(Об!$A:$A,$A:$A,Об!F:F)</f>
        <v>41.41</v>
      </c>
      <c r="F92" s="84">
        <f t="shared" si="20"/>
        <v>41.41</v>
      </c>
      <c r="G92" s="89">
        <f>SUMIF(Лист2!$A:$A,$A:$A,Лист2!$B:$B)</f>
        <v>1445209.03</v>
      </c>
      <c r="H92" s="89">
        <v>1407382.08</v>
      </c>
      <c r="I92" s="89">
        <v>0</v>
      </c>
      <c r="J92" s="89">
        <v>162733.80000000002</v>
      </c>
      <c r="K92" s="89">
        <v>142605.78</v>
      </c>
      <c r="L92" s="89">
        <v>0</v>
      </c>
      <c r="M92" s="89">
        <v>1996.4499999999996</v>
      </c>
      <c r="N92" s="89">
        <v>1996.4499999999996</v>
      </c>
      <c r="O92" s="89">
        <v>111683.96999999999</v>
      </c>
      <c r="P92" s="89">
        <v>282109.68</v>
      </c>
      <c r="Q92" s="89">
        <v>110453.28</v>
      </c>
      <c r="R92" s="89">
        <v>0</v>
      </c>
      <c r="S92" s="89">
        <v>6038.8899999999985</v>
      </c>
      <c r="T92" s="89">
        <v>335676.35000000003</v>
      </c>
      <c r="U92" s="89">
        <v>0</v>
      </c>
      <c r="V92" s="89">
        <v>0</v>
      </c>
      <c r="W92" s="89">
        <v>0</v>
      </c>
      <c r="X92" s="89">
        <v>0</v>
      </c>
      <c r="Y92" s="89">
        <v>0</v>
      </c>
      <c r="Z92" s="89">
        <v>0</v>
      </c>
      <c r="AA92" s="89">
        <v>0</v>
      </c>
      <c r="AB92" s="89">
        <v>0</v>
      </c>
      <c r="AC92" s="89">
        <v>0</v>
      </c>
      <c r="AD92" s="89">
        <v>0</v>
      </c>
      <c r="AE92" s="89">
        <v>4149.3799999999992</v>
      </c>
      <c r="AF92" s="89">
        <v>0</v>
      </c>
      <c r="AG92" s="89">
        <v>80190</v>
      </c>
      <c r="AH92" s="90">
        <f t="shared" si="18"/>
        <v>1445209.03</v>
      </c>
      <c r="AI92" s="90">
        <v>1407798.4100000001</v>
      </c>
      <c r="AJ92" s="90">
        <v>0</v>
      </c>
      <c r="AK92" s="90">
        <v>1407798.4100000001</v>
      </c>
      <c r="AL92" s="90">
        <v>353127.01</v>
      </c>
      <c r="AM92" s="90">
        <v>0</v>
      </c>
      <c r="AN92" s="90">
        <v>353127.01</v>
      </c>
      <c r="AP92" s="91">
        <f t="shared" si="21"/>
        <v>522737.28</v>
      </c>
      <c r="AQ92" s="92">
        <f>SUMIF('20-1'!K:K,$A:$A,'20-1'!$E:$E)</f>
        <v>520460.03</v>
      </c>
      <c r="AR92" s="92">
        <f>SUMIF('20-1'!L:L,$A:$A,'20-1'!$E:$E)</f>
        <v>0</v>
      </c>
      <c r="AS92" s="92">
        <f>SUMIF('20-1'!M:M,$A:$A,'20-1'!$E:$E)</f>
        <v>0</v>
      </c>
      <c r="AT92" s="92">
        <f>SUMIF('20-1'!N:N,$A:$A,'20-1'!$E:$E)</f>
        <v>0</v>
      </c>
      <c r="AU92" s="92">
        <f>SUMIF('20-1'!O:O,$A:$A,'20-1'!$E:$E)</f>
        <v>0</v>
      </c>
      <c r="AV92" s="92">
        <f>SUMIF('20-1'!P:P,$A:$A,'20-1'!$E:$E)</f>
        <v>2277.25</v>
      </c>
      <c r="AW92" s="92">
        <f>SUMIF('20-1'!Q:Q,$A:$A,'20-1'!$E:$E)</f>
        <v>0</v>
      </c>
      <c r="AX92" s="92">
        <f>SUMIF('20-1'!R:R,$A:$A,'20-1'!$E:$E)</f>
        <v>0</v>
      </c>
      <c r="AY92" s="92">
        <f>SUMIF('20-1'!S:S,$A:$A,'20-1'!$E:$E)</f>
        <v>0</v>
      </c>
      <c r="AZ92" s="92">
        <f>SUMIF('20-1'!T:T,$A:$A,'20-1'!$E:$E)</f>
        <v>0</v>
      </c>
      <c r="BA92" s="92">
        <f>SUMIF('20-1'!U:U,$A:$A,'20-1'!$E:$E)</f>
        <v>0</v>
      </c>
      <c r="BB92" s="92">
        <f>SUMIF('20-1'!V:V,$A:$A,'20-1'!$E:$E)</f>
        <v>0</v>
      </c>
      <c r="BC92" s="92">
        <f>SUMIF('20-1'!W:W,$A:$A,'20-1'!$E:$E)</f>
        <v>0</v>
      </c>
      <c r="BD92" s="92">
        <f>SUMIF('20-1'!X:X,$A:$A,'20-1'!$E:$E)</f>
        <v>0</v>
      </c>
      <c r="BE92" s="92">
        <f>SUMIF('20-1'!Y:Y,$A:$A,'20-1'!$E:$E)</f>
        <v>0</v>
      </c>
      <c r="BF92" s="92">
        <f>SUMIF('20-1'!Z:Z,$A:$A,'20-1'!$E:$E)</f>
        <v>0</v>
      </c>
      <c r="BG92" s="92">
        <f>SUMIF('20-1'!AA:AA,$A:$A,'20-1'!$E:$E)</f>
        <v>0</v>
      </c>
      <c r="BH92" s="92">
        <f>SUMIF('20-1'!AB:AB,$A:$A,'20-1'!$E:$E)</f>
        <v>16859.439999999999</v>
      </c>
      <c r="BI92" s="89">
        <f>SUMIF(Об!$A:$A,$A:$A,Об!AB:AB)*BI$308</f>
        <v>286811.43988191593</v>
      </c>
      <c r="BJ92" s="89">
        <f>SUMIF(Об!$A:$A,$A:$A,Об!AC:AC)*BJ$308</f>
        <v>272173.96507841779</v>
      </c>
      <c r="BK92" s="84">
        <f>SUMIF(ПП1!$H:$H,$A:$A,ПП1!$M:$M)</f>
        <v>0</v>
      </c>
      <c r="BL92" s="89">
        <f t="shared" si="16"/>
        <v>64366.266244122846</v>
      </c>
      <c r="BM92" s="84">
        <f>SUMIF(Об!$A:$A,$A:$A,Об!Z:Z)</f>
        <v>0</v>
      </c>
      <c r="BN92" s="89">
        <f t="shared" si="17"/>
        <v>2521.8634830948099</v>
      </c>
      <c r="BO92" s="89">
        <f>SUMIF(Об!$A:$A,$A:$A,Об!$AG:$AG)*$BO$308</f>
        <v>0</v>
      </c>
      <c r="BP92" s="89">
        <f>SUMIF(Об!$A:$A,$A:$A,Об!$AE:$AE)*BP$308</f>
        <v>2221.0535279628552</v>
      </c>
      <c r="BQ92" s="89">
        <f>SUMIF(Об!$A:$A,$A:$A,Об!AI:AI)*BQ$308</f>
        <v>201689.33698362409</v>
      </c>
      <c r="BR92" s="89">
        <f>SUMIF(Об!$A:$A,$A:$A,Об!AJ:AJ)*BR$308</f>
        <v>75352.412875215348</v>
      </c>
      <c r="BS92" s="89">
        <f>SUMIF(Об!$A:$A,$A:$A,Об!AK:AK)*BS$308</f>
        <v>110305.71671528243</v>
      </c>
      <c r="BT92" s="89">
        <f>SUMIF(Об!$A:$A,$A:$A,Об!AL:AL)*BT$308</f>
        <v>99292.598995509688</v>
      </c>
      <c r="BU92" s="89">
        <f>SUMIF(Об!$A:$A,$A:$A,Об!AM:AM)*BU$308</f>
        <v>62518.01349685801</v>
      </c>
      <c r="BV92" s="89">
        <f>SUMIF(Об!$A:$A,$A:$A,Об!AN:AN)*BV$308</f>
        <v>41510.122175111966</v>
      </c>
    </row>
    <row r="93" spans="1:74" ht="32.25" customHeight="1" x14ac:dyDescent="0.25">
      <c r="A93" s="84" t="s">
        <v>34</v>
      </c>
      <c r="B93" s="84">
        <f>SUMIF(Об!$A:$A,$A:$A,Об!B:B)</f>
        <v>6050.2</v>
      </c>
      <c r="C93" s="84">
        <f>SUMIF(Об!$A:$A,$A:$A,Об!C:C)</f>
        <v>6050.2</v>
      </c>
      <c r="D93" s="84">
        <v>12</v>
      </c>
      <c r="E93" s="84">
        <f>SUMIF(Об!$A:$A,$A:$A,Об!F:F)</f>
        <v>41.41</v>
      </c>
      <c r="F93" s="84">
        <f t="shared" si="20"/>
        <v>41.41</v>
      </c>
      <c r="G93" s="89">
        <f>SUMIF(Лист2!$A:$A,$A:$A,Лист2!$B:$B)</f>
        <v>2817867.0900000008</v>
      </c>
      <c r="H93" s="89">
        <v>2732279.62</v>
      </c>
      <c r="I93" s="89">
        <v>0</v>
      </c>
      <c r="J93" s="89">
        <v>297361.09999999998</v>
      </c>
      <c r="K93" s="89">
        <v>119902.91999999998</v>
      </c>
      <c r="L93" s="89">
        <v>0</v>
      </c>
      <c r="M93" s="89">
        <v>1631.42</v>
      </c>
      <c r="N93" s="89">
        <v>1631.42</v>
      </c>
      <c r="O93" s="89">
        <v>181037.1</v>
      </c>
      <c r="P93" s="89">
        <v>518884.23</v>
      </c>
      <c r="Q93" s="89">
        <v>199803.82</v>
      </c>
      <c r="R93" s="89">
        <v>0</v>
      </c>
      <c r="S93" s="89">
        <v>4899.13</v>
      </c>
      <c r="T93" s="89">
        <v>606722.03</v>
      </c>
      <c r="U93" s="89">
        <v>0</v>
      </c>
      <c r="V93" s="89">
        <v>0</v>
      </c>
      <c r="W93" s="89">
        <v>0</v>
      </c>
      <c r="X93" s="89">
        <v>0</v>
      </c>
      <c r="Y93" s="89">
        <v>0</v>
      </c>
      <c r="Z93" s="89">
        <v>0</v>
      </c>
      <c r="AA93" s="89">
        <v>0</v>
      </c>
      <c r="AB93" s="89">
        <v>0</v>
      </c>
      <c r="AC93" s="89">
        <v>0</v>
      </c>
      <c r="AD93" s="89">
        <v>0</v>
      </c>
      <c r="AE93" s="89">
        <v>3365.3199999999997</v>
      </c>
      <c r="AF93" s="89">
        <v>0</v>
      </c>
      <c r="AG93" s="89">
        <v>164025.01</v>
      </c>
      <c r="AH93" s="90">
        <f t="shared" si="18"/>
        <v>2817867.0900000008</v>
      </c>
      <c r="AI93" s="90">
        <v>2984853.5400000005</v>
      </c>
      <c r="AJ93" s="90">
        <v>0</v>
      </c>
      <c r="AK93" s="90">
        <v>2984853.5400000005</v>
      </c>
      <c r="AL93" s="90">
        <v>228841.87</v>
      </c>
      <c r="AM93" s="90">
        <v>0</v>
      </c>
      <c r="AN93" s="90">
        <v>228841.87</v>
      </c>
      <c r="AP93" s="91">
        <f t="shared" si="21"/>
        <v>4554.5</v>
      </c>
      <c r="AQ93" s="92">
        <f>SUMIF('20-1'!K:K,$A:$A,'20-1'!$E:$E)</f>
        <v>0</v>
      </c>
      <c r="AR93" s="92">
        <f>SUMIF('20-1'!L:L,$A:$A,'20-1'!$E:$E)</f>
        <v>0</v>
      </c>
      <c r="AS93" s="92">
        <f>SUMIF('20-1'!M:M,$A:$A,'20-1'!$E:$E)</f>
        <v>0</v>
      </c>
      <c r="AT93" s="92">
        <f>SUMIF('20-1'!N:N,$A:$A,'20-1'!$E:$E)</f>
        <v>0</v>
      </c>
      <c r="AU93" s="92">
        <f>SUMIF('20-1'!O:O,$A:$A,'20-1'!$E:$E)</f>
        <v>0</v>
      </c>
      <c r="AV93" s="92">
        <f>SUMIF('20-1'!P:P,$A:$A,'20-1'!$E:$E)</f>
        <v>4554.5</v>
      </c>
      <c r="AW93" s="92">
        <f>SUMIF('20-1'!Q:Q,$A:$A,'20-1'!$E:$E)</f>
        <v>0</v>
      </c>
      <c r="AX93" s="92">
        <f>SUMIF('20-1'!R:R,$A:$A,'20-1'!$E:$E)</f>
        <v>0</v>
      </c>
      <c r="AY93" s="92">
        <f>SUMIF('20-1'!S:S,$A:$A,'20-1'!$E:$E)</f>
        <v>0</v>
      </c>
      <c r="AZ93" s="92">
        <f>SUMIF('20-1'!T:T,$A:$A,'20-1'!$E:$E)</f>
        <v>0</v>
      </c>
      <c r="BA93" s="92">
        <f>SUMIF('20-1'!U:U,$A:$A,'20-1'!$E:$E)</f>
        <v>0</v>
      </c>
      <c r="BB93" s="92">
        <f>SUMIF('20-1'!V:V,$A:$A,'20-1'!$E:$E)</f>
        <v>0</v>
      </c>
      <c r="BC93" s="92">
        <f>SUMIF('20-1'!W:W,$A:$A,'20-1'!$E:$E)</f>
        <v>0</v>
      </c>
      <c r="BD93" s="92">
        <f>SUMIF('20-1'!X:X,$A:$A,'20-1'!$E:$E)</f>
        <v>0</v>
      </c>
      <c r="BE93" s="92">
        <f>SUMIF('20-1'!Y:Y,$A:$A,'20-1'!$E:$E)</f>
        <v>0</v>
      </c>
      <c r="BF93" s="92">
        <f>SUMIF('20-1'!Z:Z,$A:$A,'20-1'!$E:$E)</f>
        <v>0</v>
      </c>
      <c r="BG93" s="92">
        <f>SUMIF('20-1'!AA:AA,$A:$A,'20-1'!$E:$E)</f>
        <v>0</v>
      </c>
      <c r="BH93" s="92">
        <f>SUMIF('20-1'!AB:AB,$A:$A,'20-1'!$E:$E)</f>
        <v>22357.119999999999</v>
      </c>
      <c r="BI93" s="89">
        <f>SUMIF(Об!$A:$A,$A:$A,Об!AB:AB)*BI$308</f>
        <v>559006.04779768304</v>
      </c>
      <c r="BJ93" s="89">
        <f>SUMIF(Об!$A:$A,$A:$A,Об!AC:AC)*BJ$308</f>
        <v>530477.07090955577</v>
      </c>
      <c r="BK93" s="84">
        <f>SUMIF(ПП1!$H:$H,$A:$A,ПП1!$M:$M)</f>
        <v>0</v>
      </c>
      <c r="BL93" s="89">
        <f t="shared" si="16"/>
        <v>125452.22087178404</v>
      </c>
      <c r="BM93" s="89">
        <f t="shared" ref="BM93:BM94" si="22">$BM$307*B93/$BM$308</f>
        <v>17617.788134025221</v>
      </c>
      <c r="BN93" s="89">
        <f t="shared" si="17"/>
        <v>4915.2047050512911</v>
      </c>
      <c r="BO93" s="89">
        <f>SUMIF(Об!$A:$A,$A:$A,Об!$AG:$AG)*$BO$308</f>
        <v>0</v>
      </c>
      <c r="BP93" s="89">
        <f>SUMIF(Об!$A:$A,$A:$A,Об!$AE:$AE)*BP$308</f>
        <v>4328.9150360417716</v>
      </c>
      <c r="BQ93" s="89">
        <f>SUMIF(Об!$A:$A,$A:$A,Об!AI:AI)*BQ$308</f>
        <v>393099.93770321575</v>
      </c>
      <c r="BR93" s="89">
        <f>SUMIF(Об!$A:$A,$A:$A,Об!AJ:AJ)*BR$308</f>
        <v>146864.62482366728</v>
      </c>
      <c r="BS93" s="89">
        <f>SUMIF(Об!$A:$A,$A:$A,Об!AK:AK)*BS$308</f>
        <v>214989.89990039359</v>
      </c>
      <c r="BT93" s="89">
        <f>SUMIF(Об!$A:$A,$A:$A,Об!AL:AL)*BT$308</f>
        <v>193524.92830443679</v>
      </c>
      <c r="BU93" s="89">
        <f>SUMIF(Об!$A:$A,$A:$A,Об!AM:AM)*BU$308</f>
        <v>121849.90827224097</v>
      </c>
      <c r="BV93" s="89">
        <f>SUMIF(Об!$A:$A,$A:$A,Об!AN:AN)*BV$308</f>
        <v>80904.755229644492</v>
      </c>
    </row>
    <row r="94" spans="1:74" ht="32.25" customHeight="1" x14ac:dyDescent="0.25">
      <c r="A94" s="84" t="s">
        <v>35</v>
      </c>
      <c r="B94" s="84">
        <f>SUMIF(Об!$A:$A,$A:$A,Об!B:B)</f>
        <v>6940.23</v>
      </c>
      <c r="C94" s="84">
        <f>SUMIF(Об!$A:$A,$A:$A,Об!C:C)</f>
        <v>6940.23</v>
      </c>
      <c r="D94" s="84">
        <v>12</v>
      </c>
      <c r="E94" s="84">
        <f>SUMIF(Об!$A:$A,$A:$A,Об!F:F)</f>
        <v>30.14</v>
      </c>
      <c r="F94" s="84">
        <f t="shared" si="20"/>
        <v>30.14</v>
      </c>
      <c r="G94" s="89">
        <f>SUMIF(Лист2!$A:$A,$A:$A,Лист2!$B:$B)</f>
        <v>2400757.41</v>
      </c>
      <c r="H94" s="89">
        <v>3120425.8400000008</v>
      </c>
      <c r="I94" s="89">
        <v>0</v>
      </c>
      <c r="J94" s="89">
        <v>437995.61000000004</v>
      </c>
      <c r="K94" s="89">
        <v>26704.050000000003</v>
      </c>
      <c r="L94" s="89">
        <v>0</v>
      </c>
      <c r="M94" s="89">
        <v>1203.75</v>
      </c>
      <c r="N94" s="89">
        <v>1203.75</v>
      </c>
      <c r="O94" s="89">
        <v>284060.19</v>
      </c>
      <c r="P94" s="89">
        <v>782455.55</v>
      </c>
      <c r="Q94" s="89">
        <v>311418.85000000003</v>
      </c>
      <c r="R94" s="89">
        <v>0</v>
      </c>
      <c r="S94" s="89">
        <v>3922.01</v>
      </c>
      <c r="T94" s="89">
        <v>946411.33999999985</v>
      </c>
      <c r="U94" s="89">
        <v>0</v>
      </c>
      <c r="V94" s="89">
        <v>0</v>
      </c>
      <c r="W94" s="89">
        <v>0</v>
      </c>
      <c r="X94" s="89">
        <v>0</v>
      </c>
      <c r="Y94" s="89">
        <v>0</v>
      </c>
      <c r="Z94" s="89">
        <v>0</v>
      </c>
      <c r="AA94" s="89">
        <v>0</v>
      </c>
      <c r="AB94" s="89">
        <v>0</v>
      </c>
      <c r="AC94" s="89">
        <v>0</v>
      </c>
      <c r="AD94" s="89">
        <v>0</v>
      </c>
      <c r="AE94" s="89">
        <v>2485.9100000000003</v>
      </c>
      <c r="AF94" s="89">
        <v>0</v>
      </c>
      <c r="AG94" s="89">
        <v>188325</v>
      </c>
      <c r="AH94" s="90">
        <f t="shared" si="18"/>
        <v>2400757.41</v>
      </c>
      <c r="AI94" s="90">
        <v>2383072.6300000004</v>
      </c>
      <c r="AJ94" s="90">
        <v>0</v>
      </c>
      <c r="AK94" s="90">
        <v>2383072.6300000004</v>
      </c>
      <c r="AL94" s="90">
        <v>552963.11</v>
      </c>
      <c r="AM94" s="90">
        <v>0</v>
      </c>
      <c r="AN94" s="90">
        <v>552963.11</v>
      </c>
      <c r="AP94" s="91">
        <f t="shared" si="21"/>
        <v>848573.05</v>
      </c>
      <c r="AQ94" s="92">
        <f>SUMIF('20-1'!K:K,$A:$A,'20-1'!$E:$E)</f>
        <v>848573.05</v>
      </c>
      <c r="AR94" s="92">
        <f>SUMIF('20-1'!L:L,$A:$A,'20-1'!$E:$E)</f>
        <v>0</v>
      </c>
      <c r="AS94" s="92">
        <f>SUMIF('20-1'!M:M,$A:$A,'20-1'!$E:$E)</f>
        <v>0</v>
      </c>
      <c r="AT94" s="92">
        <f>SUMIF('20-1'!N:N,$A:$A,'20-1'!$E:$E)</f>
        <v>0</v>
      </c>
      <c r="AU94" s="92">
        <f>SUMIF('20-1'!O:O,$A:$A,'20-1'!$E:$E)</f>
        <v>0</v>
      </c>
      <c r="AV94" s="92">
        <f>SUMIF('20-1'!P:P,$A:$A,'20-1'!$E:$E)</f>
        <v>0</v>
      </c>
      <c r="AW94" s="92">
        <f>SUMIF('20-1'!Q:Q,$A:$A,'20-1'!$E:$E)</f>
        <v>0</v>
      </c>
      <c r="AX94" s="92">
        <f>SUMIF('20-1'!R:R,$A:$A,'20-1'!$E:$E)</f>
        <v>0</v>
      </c>
      <c r="AY94" s="92">
        <f>SUMIF('20-1'!S:S,$A:$A,'20-1'!$E:$E)</f>
        <v>0</v>
      </c>
      <c r="AZ94" s="92">
        <f>SUMIF('20-1'!T:T,$A:$A,'20-1'!$E:$E)</f>
        <v>0</v>
      </c>
      <c r="BA94" s="92">
        <f>SUMIF('20-1'!U:U,$A:$A,'20-1'!$E:$E)</f>
        <v>0</v>
      </c>
      <c r="BB94" s="92">
        <f>SUMIF('20-1'!V:V,$A:$A,'20-1'!$E:$E)</f>
        <v>0</v>
      </c>
      <c r="BC94" s="92">
        <f>SUMIF('20-1'!W:W,$A:$A,'20-1'!$E:$E)</f>
        <v>0</v>
      </c>
      <c r="BD94" s="92">
        <f>SUMIF('20-1'!X:X,$A:$A,'20-1'!$E:$E)</f>
        <v>0</v>
      </c>
      <c r="BE94" s="92">
        <f>SUMIF('20-1'!Y:Y,$A:$A,'20-1'!$E:$E)</f>
        <v>0</v>
      </c>
      <c r="BF94" s="92">
        <f>SUMIF('20-1'!Z:Z,$A:$A,'20-1'!$E:$E)</f>
        <v>1490.04</v>
      </c>
      <c r="BG94" s="92">
        <f>SUMIF('20-1'!AA:AA,$A:$A,'20-1'!$E:$E)</f>
        <v>0</v>
      </c>
      <c r="BH94" s="92">
        <f>SUMIF('20-1'!AB:AB,$A:$A,'20-1'!$E:$E)</f>
        <v>26727.52</v>
      </c>
      <c r="BI94" s="89">
        <f>SUMIF(Об!$A:$A,$A:$A,Об!AB:AB)*BI$308</f>
        <v>641240.04877638991</v>
      </c>
      <c r="BJ94" s="89">
        <f>SUMIF(Об!$A:$A,$A:$A,Об!AC:AC)*BJ$308</f>
        <v>608514.244461113</v>
      </c>
      <c r="BK94" s="84">
        <f>SUMIF(ПП1!$H:$H,$A:$A,ПП1!$M:$M)</f>
        <v>0</v>
      </c>
      <c r="BL94" s="89">
        <f t="shared" si="16"/>
        <v>143907.18767329704</v>
      </c>
      <c r="BM94" s="89">
        <f t="shared" si="22"/>
        <v>20209.497494530075</v>
      </c>
      <c r="BN94" s="89">
        <f t="shared" si="17"/>
        <v>5638.2683465237715</v>
      </c>
      <c r="BO94" s="89">
        <f>SUMIF(Об!$A:$A,$A:$A,Об!$AG:$AG)*$BO$308</f>
        <v>0</v>
      </c>
      <c r="BP94" s="89">
        <f>SUMIF(Об!$A:$A,$A:$A,Об!$AE:$AE)*BP$308</f>
        <v>4965.7310503104336</v>
      </c>
      <c r="BQ94" s="89">
        <f>SUMIF(Об!$A:$A,$A:$A,Об!AI:AI)*BQ$308</f>
        <v>450927.90001090692</v>
      </c>
      <c r="BR94" s="89">
        <f>SUMIF(Об!$A:$A,$A:$A,Об!AJ:AJ)*BR$308</f>
        <v>0</v>
      </c>
      <c r="BS94" s="89">
        <f>SUMIF(Об!$A:$A,$A:$A,Об!AK:AK)*BS$308</f>
        <v>246616.53383123013</v>
      </c>
      <c r="BT94" s="89">
        <f>SUMIF(Об!$A:$A,$A:$A,Об!AL:AL)*BT$308</f>
        <v>221993.90320424139</v>
      </c>
      <c r="BU94" s="89">
        <f>SUMIF(Об!$A:$A,$A:$A,Об!AM:AM)*BU$308</f>
        <v>0</v>
      </c>
      <c r="BV94" s="89">
        <f>SUMIF(Об!$A:$A,$A:$A,Об!AN:AN)*BV$308</f>
        <v>92806.454230841235</v>
      </c>
    </row>
    <row r="95" spans="1:74" ht="32.25" customHeight="1" x14ac:dyDescent="0.25">
      <c r="A95" s="84" t="s">
        <v>36</v>
      </c>
      <c r="B95" s="84">
        <f>SUMIF(Об!$A:$A,$A:$A,Об!B:B)</f>
        <v>6622.8</v>
      </c>
      <c r="C95" s="84">
        <f>SUMIF(Об!$A:$A,$A:$A,Об!C:C)</f>
        <v>6622.8</v>
      </c>
      <c r="D95" s="84">
        <v>12</v>
      </c>
      <c r="E95" s="84">
        <f>SUMIF(Об!$A:$A,$A:$A,Об!F:F)</f>
        <v>41.2</v>
      </c>
      <c r="F95" s="84">
        <f t="shared" si="20"/>
        <v>41.2</v>
      </c>
      <c r="G95" s="89">
        <f>SUMIF(Лист2!$A:$A,$A:$A,Лист2!$B:$B)</f>
        <v>2670796.25</v>
      </c>
      <c r="H95" s="89">
        <v>0</v>
      </c>
      <c r="I95" s="89">
        <v>0</v>
      </c>
      <c r="J95" s="89">
        <v>170585.25999999998</v>
      </c>
      <c r="K95" s="89">
        <v>142919.43000000002</v>
      </c>
      <c r="L95" s="89">
        <v>0</v>
      </c>
      <c r="M95" s="89">
        <v>2353.8999999999996</v>
      </c>
      <c r="N95" s="89">
        <v>2350.5899999999997</v>
      </c>
      <c r="O95" s="89">
        <v>0</v>
      </c>
      <c r="P95" s="89">
        <v>287240.81</v>
      </c>
      <c r="Q95" s="89">
        <v>104517.76000000001</v>
      </c>
      <c r="R95" s="89">
        <v>0</v>
      </c>
      <c r="S95" s="89">
        <v>7144.52</v>
      </c>
      <c r="T95" s="89">
        <v>317609.63</v>
      </c>
      <c r="U95" s="89">
        <v>0</v>
      </c>
      <c r="V95" s="89">
        <v>0</v>
      </c>
      <c r="W95" s="89">
        <v>0</v>
      </c>
      <c r="X95" s="89">
        <v>0</v>
      </c>
      <c r="Y95" s="89">
        <v>0</v>
      </c>
      <c r="Z95" s="89">
        <v>0</v>
      </c>
      <c r="AA95" s="89">
        <v>0</v>
      </c>
      <c r="AB95" s="89">
        <v>0</v>
      </c>
      <c r="AC95" s="89">
        <v>1000880.85</v>
      </c>
      <c r="AD95" s="89">
        <v>0</v>
      </c>
      <c r="AE95" s="89">
        <v>4916.2000000000007</v>
      </c>
      <c r="AF95" s="89">
        <v>0</v>
      </c>
      <c r="AG95" s="89">
        <v>0</v>
      </c>
      <c r="AH95" s="90">
        <f t="shared" si="18"/>
        <v>2670796.25</v>
      </c>
      <c r="AI95" s="90">
        <v>2697376.9800000004</v>
      </c>
      <c r="AJ95" s="90">
        <v>0</v>
      </c>
      <c r="AK95" s="90">
        <v>2697376.9800000004</v>
      </c>
      <c r="AL95" s="90">
        <v>319941.99</v>
      </c>
      <c r="AM95" s="90">
        <v>0</v>
      </c>
      <c r="AN95" s="90">
        <v>319941.99</v>
      </c>
      <c r="AP95" s="91">
        <f t="shared" si="21"/>
        <v>0</v>
      </c>
      <c r="AQ95" s="92">
        <f>SUMIF('20-1'!K:K,$A:$A,'20-1'!$E:$E)</f>
        <v>0</v>
      </c>
      <c r="AR95" s="92">
        <f>SUMIF('20-1'!L:L,$A:$A,'20-1'!$E:$E)</f>
        <v>0</v>
      </c>
      <c r="AS95" s="92">
        <f>SUMIF('20-1'!M:M,$A:$A,'20-1'!$E:$E)</f>
        <v>0</v>
      </c>
      <c r="AT95" s="92">
        <f>SUMIF('20-1'!N:N,$A:$A,'20-1'!$E:$E)</f>
        <v>0</v>
      </c>
      <c r="AU95" s="92">
        <f>SUMIF('20-1'!O:O,$A:$A,'20-1'!$E:$E)</f>
        <v>0</v>
      </c>
      <c r="AV95" s="92">
        <f>SUMIF('20-1'!P:P,$A:$A,'20-1'!$E:$E)</f>
        <v>0</v>
      </c>
      <c r="AW95" s="92">
        <f>SUMIF('20-1'!Q:Q,$A:$A,'20-1'!$E:$E)</f>
        <v>0</v>
      </c>
      <c r="AX95" s="92">
        <f>SUMIF('20-1'!R:R,$A:$A,'20-1'!$E:$E)</f>
        <v>0</v>
      </c>
      <c r="AY95" s="92">
        <f>SUMIF('20-1'!S:S,$A:$A,'20-1'!$E:$E)</f>
        <v>0</v>
      </c>
      <c r="AZ95" s="92">
        <f>SUMIF('20-1'!T:T,$A:$A,'20-1'!$E:$E)</f>
        <v>0</v>
      </c>
      <c r="BA95" s="92">
        <f>SUMIF('20-1'!U:U,$A:$A,'20-1'!$E:$E)</f>
        <v>0</v>
      </c>
      <c r="BB95" s="92">
        <f>SUMIF('20-1'!V:V,$A:$A,'20-1'!$E:$E)</f>
        <v>0</v>
      </c>
      <c r="BC95" s="92">
        <f>SUMIF('20-1'!W:W,$A:$A,'20-1'!$E:$E)</f>
        <v>0</v>
      </c>
      <c r="BD95" s="92">
        <f>SUMIF('20-1'!X:X,$A:$A,'20-1'!$E:$E)</f>
        <v>0</v>
      </c>
      <c r="BE95" s="92">
        <f>SUMIF('20-1'!Y:Y,$A:$A,'20-1'!$E:$E)</f>
        <v>0</v>
      </c>
      <c r="BF95" s="92">
        <f>SUMIF('20-1'!Z:Z,$A:$A,'20-1'!$E:$E)</f>
        <v>0</v>
      </c>
      <c r="BG95" s="92">
        <f>SUMIF('20-1'!AA:AA,$A:$A,'20-1'!$E:$E)</f>
        <v>0</v>
      </c>
      <c r="BH95" s="92">
        <f>SUMIF('20-1'!AB:AB,$A:$A,'20-1'!$E:$E)</f>
        <v>97514.31</v>
      </c>
      <c r="BI95" s="89">
        <f>SUMIF(Об!$A:$A,$A:$A,Об!AB:AB)*BI$308</f>
        <v>611911.21836542524</v>
      </c>
      <c r="BJ95" s="89">
        <f>SUMIF(Об!$A:$A,$A:$A,Об!AC:AC)*BJ$308</f>
        <v>580682.21632670111</v>
      </c>
      <c r="BK95" s="89">
        <f>SUMIF(ПП1!$H:$H,$A:$A,ПП1!$M:$M)*$BK$307/$BK$308*B95</f>
        <v>90052.865142398659</v>
      </c>
      <c r="BL95" s="89">
        <f t="shared" si="16"/>
        <v>137325.20716499476</v>
      </c>
      <c r="BM95" s="84">
        <f>SUMIF(Об!$A:$A,$A:$A,Об!Z:Z)</f>
        <v>0</v>
      </c>
      <c r="BN95" s="89">
        <f t="shared" si="17"/>
        <v>5380.3870484634708</v>
      </c>
      <c r="BO95" s="89">
        <f>SUMIF(Об!$A:$A,$A:$A,Об!$AG:$AG)*$BO$308</f>
        <v>310636.57206832746</v>
      </c>
      <c r="BP95" s="89">
        <f>SUMIF(Об!$A:$A,$A:$A,Об!$AE:$AE)*BP$308</f>
        <v>0</v>
      </c>
      <c r="BQ95" s="89">
        <f>SUMIF(Об!$A:$A,$A:$A,Об!AI:AI)*BQ$308</f>
        <v>430303.50524294371</v>
      </c>
      <c r="BR95" s="89">
        <f>SUMIF(Об!$A:$A,$A:$A,Об!AJ:AJ)*BR$308</f>
        <v>160764.11313381104</v>
      </c>
      <c r="BS95" s="89">
        <f>SUMIF(Об!$A:$A,$A:$A,Об!AK:AK)*BS$308</f>
        <v>235336.86639455339</v>
      </c>
      <c r="BT95" s="89">
        <f>SUMIF(Об!$A:$A,$A:$A,Об!AL:AL)*BT$308</f>
        <v>211840.41770100562</v>
      </c>
      <c r="BU95" s="89">
        <f>SUMIF(Об!$A:$A,$A:$A,Об!AM:AM)*BU$308</f>
        <v>133381.96629952689</v>
      </c>
      <c r="BV95" s="89">
        <f>SUMIF(Об!$A:$A,$A:$A,Об!AN:AN)*BV$308</f>
        <v>88561.702577582502</v>
      </c>
    </row>
    <row r="96" spans="1:74" ht="32.25" customHeight="1" x14ac:dyDescent="0.25">
      <c r="A96" s="84" t="s">
        <v>37</v>
      </c>
      <c r="B96" s="84">
        <f>SUMIF(Об!$A:$A,$A:$A,Об!B:B)</f>
        <v>3436.67</v>
      </c>
      <c r="C96" s="84">
        <f>SUMIF(Об!$A:$A,$A:$A,Об!C:C)</f>
        <v>3436.67</v>
      </c>
      <c r="D96" s="84">
        <v>12</v>
      </c>
      <c r="E96" s="84">
        <f>SUMIF(Об!$A:$A,$A:$A,Об!F:F)</f>
        <v>30.14</v>
      </c>
      <c r="F96" s="84">
        <f t="shared" si="20"/>
        <v>30.14</v>
      </c>
      <c r="G96" s="89">
        <f>SUMIF(Лист2!$A:$A,$A:$A,Лист2!$B:$B)</f>
        <v>940259.88</v>
      </c>
      <c r="H96" s="89">
        <v>1198964.1000000001</v>
      </c>
      <c r="I96" s="89">
        <v>0</v>
      </c>
      <c r="J96" s="89">
        <v>159256.57999999999</v>
      </c>
      <c r="K96" s="89">
        <v>9636.66</v>
      </c>
      <c r="L96" s="89">
        <v>0</v>
      </c>
      <c r="M96" s="89">
        <v>573.15000000000009</v>
      </c>
      <c r="N96" s="89">
        <v>573.15000000000009</v>
      </c>
      <c r="O96" s="89">
        <v>111277.98</v>
      </c>
      <c r="P96" s="89">
        <v>284089.04000000004</v>
      </c>
      <c r="Q96" s="89">
        <v>112826.64000000001</v>
      </c>
      <c r="R96" s="89">
        <v>0</v>
      </c>
      <c r="S96" s="89">
        <v>1742.9199999999998</v>
      </c>
      <c r="T96" s="89">
        <v>342880.5</v>
      </c>
      <c r="U96" s="89">
        <v>0</v>
      </c>
      <c r="V96" s="89">
        <v>0</v>
      </c>
      <c r="W96" s="89">
        <v>0</v>
      </c>
      <c r="X96" s="89">
        <v>0</v>
      </c>
      <c r="Y96" s="89">
        <v>0</v>
      </c>
      <c r="Z96" s="89">
        <v>0</v>
      </c>
      <c r="AA96" s="89">
        <v>0</v>
      </c>
      <c r="AB96" s="89">
        <v>0</v>
      </c>
      <c r="AC96" s="89">
        <v>0</v>
      </c>
      <c r="AD96" s="89">
        <v>0</v>
      </c>
      <c r="AE96" s="89">
        <v>1196.8699999999999</v>
      </c>
      <c r="AF96" s="89">
        <v>0</v>
      </c>
      <c r="AG96" s="89">
        <v>66825</v>
      </c>
      <c r="AH96" s="90">
        <f t="shared" si="18"/>
        <v>940259.88</v>
      </c>
      <c r="AI96" s="90">
        <v>946427.45</v>
      </c>
      <c r="AJ96" s="90">
        <v>0</v>
      </c>
      <c r="AK96" s="90">
        <v>946427.45</v>
      </c>
      <c r="AL96" s="90">
        <v>154951.81</v>
      </c>
      <c r="AM96" s="90">
        <v>0</v>
      </c>
      <c r="AN96" s="90">
        <v>154951.81</v>
      </c>
      <c r="AP96" s="91">
        <f t="shared" si="21"/>
        <v>0</v>
      </c>
      <c r="AQ96" s="92">
        <f>SUMIF('20-1'!K:K,$A:$A,'20-1'!$E:$E)</f>
        <v>0</v>
      </c>
      <c r="AR96" s="92">
        <f>SUMIF('20-1'!L:L,$A:$A,'20-1'!$E:$E)</f>
        <v>0</v>
      </c>
      <c r="AS96" s="92">
        <f>SUMIF('20-1'!M:M,$A:$A,'20-1'!$E:$E)</f>
        <v>0</v>
      </c>
      <c r="AT96" s="92">
        <f>SUMIF('20-1'!N:N,$A:$A,'20-1'!$E:$E)</f>
        <v>0</v>
      </c>
      <c r="AU96" s="92">
        <f>SUMIF('20-1'!O:O,$A:$A,'20-1'!$E:$E)</f>
        <v>0</v>
      </c>
      <c r="AV96" s="92">
        <f>SUMIF('20-1'!P:P,$A:$A,'20-1'!$E:$E)</f>
        <v>0</v>
      </c>
      <c r="AW96" s="92">
        <f>SUMIF('20-1'!Q:Q,$A:$A,'20-1'!$E:$E)</f>
        <v>0</v>
      </c>
      <c r="AX96" s="92">
        <f>SUMIF('20-1'!R:R,$A:$A,'20-1'!$E:$E)</f>
        <v>0</v>
      </c>
      <c r="AY96" s="92">
        <f>SUMIF('20-1'!S:S,$A:$A,'20-1'!$E:$E)</f>
        <v>0</v>
      </c>
      <c r="AZ96" s="92">
        <f>SUMIF('20-1'!T:T,$A:$A,'20-1'!$E:$E)</f>
        <v>0</v>
      </c>
      <c r="BA96" s="92">
        <f>SUMIF('20-1'!U:U,$A:$A,'20-1'!$E:$E)</f>
        <v>0</v>
      </c>
      <c r="BB96" s="92">
        <f>SUMIF('20-1'!V:V,$A:$A,'20-1'!$E:$E)</f>
        <v>0</v>
      </c>
      <c r="BC96" s="92">
        <f>SUMIF('20-1'!W:W,$A:$A,'20-1'!$E:$E)</f>
        <v>0</v>
      </c>
      <c r="BD96" s="92">
        <f>SUMIF('20-1'!X:X,$A:$A,'20-1'!$E:$E)</f>
        <v>0</v>
      </c>
      <c r="BE96" s="92">
        <f>SUMIF('20-1'!Y:Y,$A:$A,'20-1'!$E:$E)</f>
        <v>0</v>
      </c>
      <c r="BF96" s="92">
        <f>SUMIF('20-1'!Z:Z,$A:$A,'20-1'!$E:$E)</f>
        <v>0</v>
      </c>
      <c r="BG96" s="92">
        <f>SUMIF('20-1'!AA:AA,$A:$A,'20-1'!$E:$E)</f>
        <v>0</v>
      </c>
      <c r="BH96" s="92">
        <f>SUMIF('20-1'!AB:AB,$A:$A,'20-1'!$E:$E)</f>
        <v>27672.21</v>
      </c>
      <c r="BI96" s="89">
        <f>SUMIF(Об!$A:$A,$A:$A,Об!AB:AB)*BI$308</f>
        <v>317529.88567069906</v>
      </c>
      <c r="BJ96" s="89">
        <f>SUMIF(Об!$A:$A,$A:$A,Об!AC:AC)*BJ$308</f>
        <v>301324.68931320339</v>
      </c>
      <c r="BK96" s="84">
        <f>SUMIF(ПП1!$H:$H,$A:$A,ПП1!$M:$M)</f>
        <v>0</v>
      </c>
      <c r="BL96" s="89">
        <f t="shared" si="16"/>
        <v>71260.104443395932</v>
      </c>
      <c r="BM96" s="89">
        <f t="shared" ref="BM96:BM98" si="23">$BM$307*B96/$BM$308</f>
        <v>10007.359086734399</v>
      </c>
      <c r="BN96" s="89">
        <f t="shared" si="17"/>
        <v>2791.9633324036599</v>
      </c>
      <c r="BO96" s="89">
        <f>SUMIF(Об!$A:$A,$A:$A,Об!$AG:$AG)*$BO$308</f>
        <v>0</v>
      </c>
      <c r="BP96" s="89">
        <f>SUMIF(Об!$A:$A,$A:$A,Об!$AE:$AE)*BP$308</f>
        <v>2458.9356445925223</v>
      </c>
      <c r="BQ96" s="89">
        <f>SUMIF(Об!$A:$A,$A:$A,Об!AI:AI)*BQ$308</f>
        <v>223290.92640020337</v>
      </c>
      <c r="BR96" s="89">
        <f>SUMIF(Об!$A:$A,$A:$A,Об!AJ:AJ)*BR$308</f>
        <v>0</v>
      </c>
      <c r="BS96" s="89">
        <f>SUMIF(Об!$A:$A,$A:$A,Об!AK:AK)*BS$308</f>
        <v>122119.82071513102</v>
      </c>
      <c r="BT96" s="89">
        <f>SUMIF(Об!$A:$A,$A:$A,Об!AL:AL)*BT$308</f>
        <v>109927.16197084539</v>
      </c>
      <c r="BU96" s="89">
        <f>SUMIF(Об!$A:$A,$A:$A,Об!AM:AM)*BU$308</f>
        <v>0</v>
      </c>
      <c r="BV96" s="89">
        <f>SUMIF(Об!$A:$A,$A:$A,Об!AN:AN)*BV$308</f>
        <v>45955.992389518098</v>
      </c>
    </row>
    <row r="97" spans="1:74" ht="32.25" customHeight="1" x14ac:dyDescent="0.25">
      <c r="A97" s="84" t="s">
        <v>38</v>
      </c>
      <c r="B97" s="84">
        <f>SUMIF(Об!$A:$A,$A:$A,Об!B:B)</f>
        <v>3159.5</v>
      </c>
      <c r="C97" s="84">
        <f>SUMIF(Об!$A:$A,$A:$A,Об!C:C)</f>
        <v>3159.5</v>
      </c>
      <c r="D97" s="84">
        <v>12</v>
      </c>
      <c r="E97" s="84">
        <f>SUMIF(Об!$A:$A,$A:$A,Об!F:F)</f>
        <v>30.14</v>
      </c>
      <c r="F97" s="84">
        <f t="shared" si="20"/>
        <v>30.14</v>
      </c>
      <c r="G97" s="89">
        <f>SUMIF(Лист2!$A:$A,$A:$A,Лист2!$B:$B)</f>
        <v>1080239.26</v>
      </c>
      <c r="H97" s="89">
        <v>1434823.5300000003</v>
      </c>
      <c r="I97" s="89">
        <v>0</v>
      </c>
      <c r="J97" s="89">
        <v>209826.14999999997</v>
      </c>
      <c r="K97" s="89">
        <v>12346.91</v>
      </c>
      <c r="L97" s="89">
        <v>0</v>
      </c>
      <c r="M97" s="89">
        <v>620.99</v>
      </c>
      <c r="N97" s="89">
        <v>620.99</v>
      </c>
      <c r="O97" s="89">
        <v>122819.56000000001</v>
      </c>
      <c r="P97" s="89">
        <v>376531.23000000004</v>
      </c>
      <c r="Q97" s="89">
        <v>150798.6</v>
      </c>
      <c r="R97" s="89">
        <v>0</v>
      </c>
      <c r="S97" s="89">
        <v>1888.1600000000003</v>
      </c>
      <c r="T97" s="89">
        <v>458290.76000000007</v>
      </c>
      <c r="U97" s="89">
        <v>0</v>
      </c>
      <c r="V97" s="89">
        <v>0</v>
      </c>
      <c r="W97" s="89">
        <v>0</v>
      </c>
      <c r="X97" s="89">
        <v>0</v>
      </c>
      <c r="Y97" s="89">
        <v>0</v>
      </c>
      <c r="Z97" s="89">
        <v>0</v>
      </c>
      <c r="AA97" s="89">
        <v>0</v>
      </c>
      <c r="AB97" s="89">
        <v>0</v>
      </c>
      <c r="AC97" s="89">
        <v>0</v>
      </c>
      <c r="AD97" s="89">
        <v>0</v>
      </c>
      <c r="AE97" s="89">
        <v>1273.2299999999998</v>
      </c>
      <c r="AF97" s="89">
        <v>0</v>
      </c>
      <c r="AG97" s="89">
        <v>85414.510000000009</v>
      </c>
      <c r="AH97" s="90">
        <f t="shared" si="18"/>
        <v>1080239.26</v>
      </c>
      <c r="AI97" s="90">
        <v>1090597.81</v>
      </c>
      <c r="AJ97" s="90">
        <v>0</v>
      </c>
      <c r="AK97" s="90">
        <v>1090597.81</v>
      </c>
      <c r="AL97" s="90">
        <v>170789.6</v>
      </c>
      <c r="AM97" s="90">
        <v>0</v>
      </c>
      <c r="AN97" s="90">
        <v>170789.6</v>
      </c>
      <c r="AP97" s="91">
        <f t="shared" si="21"/>
        <v>0</v>
      </c>
      <c r="AQ97" s="92">
        <f>SUMIF('20-1'!K:K,$A:$A,'20-1'!$E:$E)</f>
        <v>0</v>
      </c>
      <c r="AR97" s="92">
        <f>SUMIF('20-1'!L:L,$A:$A,'20-1'!$E:$E)</f>
        <v>0</v>
      </c>
      <c r="AS97" s="92">
        <f>SUMIF('20-1'!M:M,$A:$A,'20-1'!$E:$E)</f>
        <v>0</v>
      </c>
      <c r="AT97" s="92">
        <f>SUMIF('20-1'!N:N,$A:$A,'20-1'!$E:$E)</f>
        <v>0</v>
      </c>
      <c r="AU97" s="92">
        <f>SUMIF('20-1'!O:O,$A:$A,'20-1'!$E:$E)</f>
        <v>0</v>
      </c>
      <c r="AV97" s="92">
        <f>SUMIF('20-1'!P:P,$A:$A,'20-1'!$E:$E)</f>
        <v>0</v>
      </c>
      <c r="AW97" s="92">
        <f>SUMIF('20-1'!Q:Q,$A:$A,'20-1'!$E:$E)</f>
        <v>0</v>
      </c>
      <c r="AX97" s="92">
        <f>SUMIF('20-1'!R:R,$A:$A,'20-1'!$E:$E)</f>
        <v>0</v>
      </c>
      <c r="AY97" s="92">
        <f>SUMIF('20-1'!S:S,$A:$A,'20-1'!$E:$E)</f>
        <v>0</v>
      </c>
      <c r="AZ97" s="92">
        <f>SUMIF('20-1'!T:T,$A:$A,'20-1'!$E:$E)</f>
        <v>0</v>
      </c>
      <c r="BA97" s="92">
        <f>SUMIF('20-1'!U:U,$A:$A,'20-1'!$E:$E)</f>
        <v>0</v>
      </c>
      <c r="BB97" s="92">
        <f>SUMIF('20-1'!V:V,$A:$A,'20-1'!$E:$E)</f>
        <v>0</v>
      </c>
      <c r="BC97" s="92">
        <f>SUMIF('20-1'!W:W,$A:$A,'20-1'!$E:$E)</f>
        <v>0</v>
      </c>
      <c r="BD97" s="92">
        <f>SUMIF('20-1'!X:X,$A:$A,'20-1'!$E:$E)</f>
        <v>0</v>
      </c>
      <c r="BE97" s="92">
        <f>SUMIF('20-1'!Y:Y,$A:$A,'20-1'!$E:$E)</f>
        <v>0</v>
      </c>
      <c r="BF97" s="92">
        <f>SUMIF('20-1'!Z:Z,$A:$A,'20-1'!$E:$E)</f>
        <v>0</v>
      </c>
      <c r="BG97" s="92">
        <f>SUMIF('20-1'!AA:AA,$A:$A,'20-1'!$E:$E)</f>
        <v>0</v>
      </c>
      <c r="BH97" s="92">
        <f>SUMIF('20-1'!AB:AB,$A:$A,'20-1'!$E:$E)</f>
        <v>76790.149999999994</v>
      </c>
      <c r="BI97" s="89">
        <f>SUMIF(Об!$A:$A,$A:$A,Об!AB:AB)*BI$308</f>
        <v>291920.86344530422</v>
      </c>
      <c r="BJ97" s="89">
        <f>SUMIF(Об!$A:$A,$A:$A,Об!AC:AC)*BJ$308</f>
        <v>277022.62826662615</v>
      </c>
      <c r="BK97" s="84">
        <f>SUMIF(ПП1!$H:$H,$A:$A,ПП1!$M:$M)</f>
        <v>0</v>
      </c>
      <c r="BL97" s="89">
        <f t="shared" si="16"/>
        <v>65512.923844567398</v>
      </c>
      <c r="BM97" s="89">
        <f t="shared" si="23"/>
        <v>9200.258108732387</v>
      </c>
      <c r="BN97" s="89">
        <f t="shared" si="17"/>
        <v>2566.7894062360842</v>
      </c>
      <c r="BO97" s="89">
        <f>SUMIF(Об!$A:$A,$A:$A,Об!$AG:$AG)*$BO$308</f>
        <v>0</v>
      </c>
      <c r="BP97" s="89">
        <f>SUMIF(Об!$A:$A,$A:$A,Об!$AE:$AE)*BP$308</f>
        <v>2260.6206499576838</v>
      </c>
      <c r="BQ97" s="89">
        <f>SUMIF(Об!$A:$A,$A:$A,Об!AI:AI)*BQ$308</f>
        <v>205282.34656264426</v>
      </c>
      <c r="BR97" s="89">
        <f>SUMIF(Об!$A:$A,$A:$A,Об!AJ:AJ)*BR$308</f>
        <v>0</v>
      </c>
      <c r="BS97" s="89">
        <f>SUMIF(Об!$A:$A,$A:$A,Об!AK:AK)*BS$308</f>
        <v>112270.7660466255</v>
      </c>
      <c r="BT97" s="89">
        <f>SUMIF(Об!$A:$A,$A:$A,Об!AL:AL)*BT$308</f>
        <v>101061.45432843016</v>
      </c>
      <c r="BU97" s="89">
        <f>SUMIF(Об!$A:$A,$A:$A,Об!AM:AM)*BU$308</f>
        <v>0</v>
      </c>
      <c r="BV97" s="89">
        <f>SUMIF(Об!$A:$A,$A:$A,Об!AN:AN)*BV$308</f>
        <v>42249.607310181782</v>
      </c>
    </row>
    <row r="98" spans="1:74" ht="32.25" customHeight="1" x14ac:dyDescent="0.25">
      <c r="A98" s="84" t="s">
        <v>39</v>
      </c>
      <c r="B98" s="84">
        <f>SUMIF(Об!$A:$A,$A:$A,Об!B:B)</f>
        <v>2829.4</v>
      </c>
      <c r="C98" s="84">
        <f>SUMIF(Об!$A:$A,$A:$A,Об!C:C)</f>
        <v>2829.4</v>
      </c>
      <c r="D98" s="84">
        <v>12</v>
      </c>
      <c r="E98" s="84">
        <f>SUMIF(Об!$A:$A,$A:$A,Об!F:F)</f>
        <v>41.41</v>
      </c>
      <c r="F98" s="84">
        <f t="shared" si="20"/>
        <v>41.41</v>
      </c>
      <c r="G98" s="89">
        <f>SUMIF(Лист2!$A:$A,$A:$A,Лист2!$B:$B)</f>
        <v>1401202.4699999997</v>
      </c>
      <c r="H98" s="89">
        <v>1289602.7400000002</v>
      </c>
      <c r="I98" s="89">
        <v>0</v>
      </c>
      <c r="J98" s="89">
        <v>143805.23999999996</v>
      </c>
      <c r="K98" s="89">
        <v>91807.110000000015</v>
      </c>
      <c r="L98" s="89">
        <v>0</v>
      </c>
      <c r="M98" s="89">
        <v>1217.25</v>
      </c>
      <c r="N98" s="89">
        <v>1217.25</v>
      </c>
      <c r="O98" s="89">
        <v>88675.37999999999</v>
      </c>
      <c r="P98" s="89">
        <v>258432.56999999998</v>
      </c>
      <c r="Q98" s="89">
        <v>103720.33000000002</v>
      </c>
      <c r="R98" s="89">
        <v>0</v>
      </c>
      <c r="S98" s="89">
        <v>3650.1100000000006</v>
      </c>
      <c r="T98" s="89">
        <v>315212.02000000008</v>
      </c>
      <c r="U98" s="89">
        <v>0</v>
      </c>
      <c r="V98" s="89">
        <v>0</v>
      </c>
      <c r="W98" s="89">
        <v>0</v>
      </c>
      <c r="X98" s="89">
        <v>0</v>
      </c>
      <c r="Y98" s="89">
        <v>0</v>
      </c>
      <c r="Z98" s="89">
        <v>0</v>
      </c>
      <c r="AA98" s="89">
        <v>0</v>
      </c>
      <c r="AB98" s="89">
        <v>0</v>
      </c>
      <c r="AC98" s="89">
        <v>0</v>
      </c>
      <c r="AD98" s="89">
        <v>0</v>
      </c>
      <c r="AE98" s="89">
        <v>2508.0700000000006</v>
      </c>
      <c r="AF98" s="89">
        <v>0</v>
      </c>
      <c r="AG98" s="89">
        <v>85050</v>
      </c>
      <c r="AH98" s="90">
        <f t="shared" si="18"/>
        <v>1401202.4699999997</v>
      </c>
      <c r="AI98" s="90">
        <v>1391518.2</v>
      </c>
      <c r="AJ98" s="90">
        <v>0</v>
      </c>
      <c r="AK98" s="90">
        <v>1391518.2</v>
      </c>
      <c r="AL98" s="90">
        <v>170345.74</v>
      </c>
      <c r="AM98" s="90">
        <v>0</v>
      </c>
      <c r="AN98" s="90">
        <v>170345.74</v>
      </c>
      <c r="AP98" s="91">
        <f t="shared" si="21"/>
        <v>4554.5</v>
      </c>
      <c r="AQ98" s="92">
        <f>SUMIF('20-1'!K:K,$A:$A,'20-1'!$E:$E)</f>
        <v>0</v>
      </c>
      <c r="AR98" s="92">
        <f>SUMIF('20-1'!L:L,$A:$A,'20-1'!$E:$E)</f>
        <v>0</v>
      </c>
      <c r="AS98" s="92">
        <f>SUMIF('20-1'!M:M,$A:$A,'20-1'!$E:$E)</f>
        <v>0</v>
      </c>
      <c r="AT98" s="92">
        <f>SUMIF('20-1'!N:N,$A:$A,'20-1'!$E:$E)</f>
        <v>0</v>
      </c>
      <c r="AU98" s="92">
        <f>SUMIF('20-1'!O:O,$A:$A,'20-1'!$E:$E)</f>
        <v>0</v>
      </c>
      <c r="AV98" s="92">
        <f>SUMIF('20-1'!P:P,$A:$A,'20-1'!$E:$E)</f>
        <v>4554.5</v>
      </c>
      <c r="AW98" s="92">
        <f>SUMIF('20-1'!Q:Q,$A:$A,'20-1'!$E:$E)</f>
        <v>0</v>
      </c>
      <c r="AX98" s="92">
        <f>SUMIF('20-1'!R:R,$A:$A,'20-1'!$E:$E)</f>
        <v>0</v>
      </c>
      <c r="AY98" s="92">
        <f>SUMIF('20-1'!S:S,$A:$A,'20-1'!$E:$E)</f>
        <v>0</v>
      </c>
      <c r="AZ98" s="92">
        <f>SUMIF('20-1'!T:T,$A:$A,'20-1'!$E:$E)</f>
        <v>0</v>
      </c>
      <c r="BA98" s="92">
        <f>SUMIF('20-1'!U:U,$A:$A,'20-1'!$E:$E)</f>
        <v>0</v>
      </c>
      <c r="BB98" s="92">
        <f>SUMIF('20-1'!V:V,$A:$A,'20-1'!$E:$E)</f>
        <v>0</v>
      </c>
      <c r="BC98" s="92">
        <f>SUMIF('20-1'!W:W,$A:$A,'20-1'!$E:$E)</f>
        <v>0</v>
      </c>
      <c r="BD98" s="92">
        <f>SUMIF('20-1'!X:X,$A:$A,'20-1'!$E:$E)</f>
        <v>0</v>
      </c>
      <c r="BE98" s="92">
        <f>SUMIF('20-1'!Y:Y,$A:$A,'20-1'!$E:$E)</f>
        <v>0</v>
      </c>
      <c r="BF98" s="92">
        <f>SUMIF('20-1'!Z:Z,$A:$A,'20-1'!$E:$E)</f>
        <v>0</v>
      </c>
      <c r="BG98" s="92">
        <f>SUMIF('20-1'!AA:AA,$A:$A,'20-1'!$E:$E)</f>
        <v>0</v>
      </c>
      <c r="BH98" s="92">
        <f>SUMIF('20-1'!AB:AB,$A:$A,'20-1'!$E:$E)</f>
        <v>17414.330000000002</v>
      </c>
      <c r="BI98" s="89">
        <f>SUMIF(Об!$A:$A,$A:$A,Об!AB:AB)*BI$308</f>
        <v>261421.39295209493</v>
      </c>
      <c r="BJ98" s="89">
        <f>SUMIF(Об!$A:$A,$A:$A,Об!AC:AC)*BJ$308</f>
        <v>248079.70388276377</v>
      </c>
      <c r="BK98" s="84">
        <f>SUMIF(ПП1!$H:$H,$A:$A,ПП1!$M:$M)</f>
        <v>0</v>
      </c>
      <c r="BL98" s="89">
        <f t="shared" si="16"/>
        <v>58668.228113884805</v>
      </c>
      <c r="BM98" s="89">
        <f t="shared" si="23"/>
        <v>8239.0284199548714</v>
      </c>
      <c r="BN98" s="89">
        <f t="shared" si="17"/>
        <v>2298.6149536332891</v>
      </c>
      <c r="BO98" s="89">
        <f>SUMIF(Об!$A:$A,$A:$A,Об!$AG:$AG)*$BO$308</f>
        <v>0</v>
      </c>
      <c r="BP98" s="89">
        <f>SUMIF(Об!$A:$A,$A:$A,Об!$AE:$AE)*BP$308</f>
        <v>2024.4342671277959</v>
      </c>
      <c r="BQ98" s="89">
        <f>SUMIF(Об!$A:$A,$A:$A,Об!AI:AI)*BQ$308</f>
        <v>183834.74327088011</v>
      </c>
      <c r="BR98" s="89">
        <f>SUMIF(Об!$A:$A,$A:$A,Об!AJ:AJ)*BR$308</f>
        <v>68681.823654769134</v>
      </c>
      <c r="BS98" s="89">
        <f>SUMIF(Об!$A:$A,$A:$A,Об!AK:AK)*BS$308</f>
        <v>100540.87844669163</v>
      </c>
      <c r="BT98" s="89">
        <f>SUMIF(Об!$A:$A,$A:$A,Об!AL:AL)*BT$308</f>
        <v>90502.699438791024</v>
      </c>
      <c r="BU98" s="89">
        <f>SUMIF(Об!$A:$A,$A:$A,Об!AM:AM)*BU$308</f>
        <v>56983.592354877299</v>
      </c>
      <c r="BV98" s="89">
        <f>SUMIF(Об!$A:$A,$A:$A,Об!AN:AN)*BV$308</f>
        <v>37835.42931585008</v>
      </c>
    </row>
    <row r="99" spans="1:74" ht="32.25" customHeight="1" x14ac:dyDescent="0.25">
      <c r="A99" s="84" t="s">
        <v>40</v>
      </c>
      <c r="B99" s="84">
        <f>SUMIF(Об!$A:$A,$A:$A,Об!B:B)</f>
        <v>2845.5</v>
      </c>
      <c r="C99" s="84">
        <f>SUMIF(Об!$A:$A,$A:$A,Об!C:C)</f>
        <v>2845.5</v>
      </c>
      <c r="D99" s="84">
        <v>12</v>
      </c>
      <c r="E99" s="84">
        <f>SUMIF(Об!$A:$A,$A:$A,Об!F:F)</f>
        <v>41.41</v>
      </c>
      <c r="F99" s="84">
        <f t="shared" si="20"/>
        <v>41.41</v>
      </c>
      <c r="G99" s="89">
        <f>SUMIF(Лист2!$A:$A,$A:$A,Лист2!$B:$B)</f>
        <v>1384415.6700000002</v>
      </c>
      <c r="H99" s="89">
        <v>1273042.94</v>
      </c>
      <c r="I99" s="89">
        <v>0</v>
      </c>
      <c r="J99" s="89">
        <v>168116.65999999997</v>
      </c>
      <c r="K99" s="89">
        <v>84164.18</v>
      </c>
      <c r="L99" s="89">
        <v>0</v>
      </c>
      <c r="M99" s="89">
        <v>735.33</v>
      </c>
      <c r="N99" s="89">
        <v>735.33</v>
      </c>
      <c r="O99" s="89">
        <v>105225.60000000002</v>
      </c>
      <c r="P99" s="89">
        <v>297587.01</v>
      </c>
      <c r="Q99" s="89">
        <v>116876.34999999999</v>
      </c>
      <c r="R99" s="89">
        <v>0</v>
      </c>
      <c r="S99" s="89">
        <v>2234.54</v>
      </c>
      <c r="T99" s="89">
        <v>355273.49</v>
      </c>
      <c r="U99" s="89">
        <v>0</v>
      </c>
      <c r="V99" s="89">
        <v>0</v>
      </c>
      <c r="W99" s="89">
        <v>0</v>
      </c>
      <c r="X99" s="89">
        <v>0</v>
      </c>
      <c r="Y99" s="89">
        <v>0</v>
      </c>
      <c r="Z99" s="89">
        <v>0</v>
      </c>
      <c r="AA99" s="89">
        <v>0</v>
      </c>
      <c r="AB99" s="89">
        <v>0</v>
      </c>
      <c r="AC99" s="89">
        <v>0</v>
      </c>
      <c r="AD99" s="89">
        <v>0</v>
      </c>
      <c r="AE99" s="89">
        <v>1535.4799999999996</v>
      </c>
      <c r="AF99" s="89">
        <v>0</v>
      </c>
      <c r="AG99" s="89">
        <v>82620</v>
      </c>
      <c r="AH99" s="90">
        <f t="shared" si="18"/>
        <v>1384415.6700000002</v>
      </c>
      <c r="AI99" s="90">
        <v>1423663.85</v>
      </c>
      <c r="AJ99" s="90">
        <v>0</v>
      </c>
      <c r="AK99" s="90">
        <v>1423663.85</v>
      </c>
      <c r="AL99" s="90">
        <v>168843.83</v>
      </c>
      <c r="AM99" s="90">
        <v>0</v>
      </c>
      <c r="AN99" s="90">
        <v>168843.83</v>
      </c>
      <c r="AP99" s="91">
        <f t="shared" si="21"/>
        <v>87334.080000000002</v>
      </c>
      <c r="AQ99" s="92">
        <f>SUMIF('20-1'!K:K,$A:$A,'20-1'!$E:$E)</f>
        <v>0</v>
      </c>
      <c r="AR99" s="92">
        <f>SUMIF('20-1'!L:L,$A:$A,'20-1'!$E:$E)</f>
        <v>0</v>
      </c>
      <c r="AS99" s="92">
        <f>SUMIF('20-1'!M:M,$A:$A,'20-1'!$E:$E)</f>
        <v>0</v>
      </c>
      <c r="AT99" s="92">
        <f>SUMIF('20-1'!N:N,$A:$A,'20-1'!$E:$E)</f>
        <v>0</v>
      </c>
      <c r="AU99" s="92">
        <f>SUMIF('20-1'!O:O,$A:$A,'20-1'!$E:$E)</f>
        <v>0</v>
      </c>
      <c r="AV99" s="92">
        <f>SUMIF('20-1'!P:P,$A:$A,'20-1'!$E:$E)</f>
        <v>0</v>
      </c>
      <c r="AW99" s="92">
        <f>SUMIF('20-1'!Q:Q,$A:$A,'20-1'!$E:$E)</f>
        <v>0</v>
      </c>
      <c r="AX99" s="92">
        <f>SUMIF('20-1'!R:R,$A:$A,'20-1'!$E:$E)</f>
        <v>0</v>
      </c>
      <c r="AY99" s="92">
        <f>SUMIF('20-1'!S:S,$A:$A,'20-1'!$E:$E)</f>
        <v>4745.76</v>
      </c>
      <c r="AZ99" s="92">
        <f>SUMIF('20-1'!T:T,$A:$A,'20-1'!$E:$E)</f>
        <v>0</v>
      </c>
      <c r="BA99" s="92">
        <f>SUMIF('20-1'!U:U,$A:$A,'20-1'!$E:$E)</f>
        <v>0</v>
      </c>
      <c r="BB99" s="92">
        <f>SUMIF('20-1'!V:V,$A:$A,'20-1'!$E:$E)</f>
        <v>0</v>
      </c>
      <c r="BC99" s="92">
        <f>SUMIF('20-1'!W:W,$A:$A,'20-1'!$E:$E)</f>
        <v>0</v>
      </c>
      <c r="BD99" s="92">
        <f>SUMIF('20-1'!X:X,$A:$A,'20-1'!$E:$E)</f>
        <v>0</v>
      </c>
      <c r="BE99" s="92">
        <f>SUMIF('20-1'!Y:Y,$A:$A,'20-1'!$E:$E)</f>
        <v>82588.320000000007</v>
      </c>
      <c r="BF99" s="92">
        <f>SUMIF('20-1'!Z:Z,$A:$A,'20-1'!$E:$E)</f>
        <v>0</v>
      </c>
      <c r="BG99" s="92">
        <f>SUMIF('20-1'!AA:AA,$A:$A,'20-1'!$E:$E)</f>
        <v>0</v>
      </c>
      <c r="BH99" s="92">
        <f>SUMIF('20-1'!AB:AB,$A:$A,'20-1'!$E:$E)</f>
        <v>522.17999999999995</v>
      </c>
      <c r="BI99" s="89">
        <f>SUMIF(Об!$A:$A,$A:$A,Об!AB:AB)*BI$308</f>
        <v>262908.94664776488</v>
      </c>
      <c r="BJ99" s="89">
        <f>SUMIF(Об!$A:$A,$A:$A,Об!AC:AC)*BJ$308</f>
        <v>249491.34000084974</v>
      </c>
      <c r="BK99" s="84">
        <f>SUMIF(ПП1!$H:$H,$A:$A,ПП1!$M:$M)</f>
        <v>0</v>
      </c>
      <c r="BL99" s="89">
        <f t="shared" si="16"/>
        <v>59002.065136799029</v>
      </c>
      <c r="BM99" s="84">
        <f>SUMIF(Об!$A:$A,$A:$A,Об!Z:Z)</f>
        <v>0</v>
      </c>
      <c r="BN99" s="89">
        <f t="shared" si="17"/>
        <v>2311.694652775685</v>
      </c>
      <c r="BO99" s="89">
        <f>SUMIF(Об!$A:$A,$A:$A,Об!$AG:$AG)*$BO$308</f>
        <v>0</v>
      </c>
      <c r="BP99" s="89">
        <f>SUMIF(Об!$A:$A,$A:$A,Об!$AE:$AE)*BP$308</f>
        <v>2035.9538089743912</v>
      </c>
      <c r="BQ99" s="89">
        <f>SUMIF(Об!$A:$A,$A:$A,Об!AI:AI)*BQ$308</f>
        <v>184880.80935084797</v>
      </c>
      <c r="BR99" s="89">
        <f>SUMIF(Об!$A:$A,$A:$A,Об!AJ:AJ)*BR$308</f>
        <v>69072.640563245048</v>
      </c>
      <c r="BS99" s="89">
        <f>SUMIF(Об!$A:$A,$A:$A,Об!AK:AK)*BS$308</f>
        <v>101112.98141657632</v>
      </c>
      <c r="BT99" s="89">
        <f>SUMIF(Об!$A:$A,$A:$A,Об!AL:AL)*BT$308</f>
        <v>91017.682636983067</v>
      </c>
      <c r="BU99" s="89">
        <f>SUMIF(Об!$A:$A,$A:$A,Об!AM:AM)*BU$308</f>
        <v>57307.843375204407</v>
      </c>
      <c r="BV99" s="89">
        <f>SUMIF(Об!$A:$A,$A:$A,Об!AN:AN)*BV$308</f>
        <v>38050.722456440024</v>
      </c>
    </row>
    <row r="100" spans="1:74" ht="32.25" customHeight="1" x14ac:dyDescent="0.25">
      <c r="A100" s="84" t="s">
        <v>41</v>
      </c>
      <c r="B100" s="84">
        <f>SUMIF(Об!$A:$A,$A:$A,Об!B:B)</f>
        <v>9515.2999999999993</v>
      </c>
      <c r="C100" s="84">
        <f>SUMIF(Об!$A:$A,$A:$A,Об!C:C)</f>
        <v>9515.2999999999993</v>
      </c>
      <c r="D100" s="84">
        <v>12</v>
      </c>
      <c r="E100" s="84">
        <f>SUMIF(Об!$A:$A,$A:$A,Об!F:F)</f>
        <v>41.41</v>
      </c>
      <c r="F100" s="84">
        <f t="shared" si="20"/>
        <v>41.41</v>
      </c>
      <c r="G100" s="89">
        <f>SUMIF(Лист2!$A:$A,$A:$A,Лист2!$B:$B)</f>
        <v>4637756.0900000008</v>
      </c>
      <c r="H100" s="89">
        <v>4318747.7299999995</v>
      </c>
      <c r="I100" s="89">
        <v>0</v>
      </c>
      <c r="J100" s="89">
        <v>523923.76</v>
      </c>
      <c r="K100" s="89">
        <v>357769.54</v>
      </c>
      <c r="L100" s="89">
        <v>0</v>
      </c>
      <c r="M100" s="89">
        <v>4730.5700000000006</v>
      </c>
      <c r="N100" s="89">
        <v>4730.5700000000006</v>
      </c>
      <c r="O100" s="89">
        <v>328382.80000000005</v>
      </c>
      <c r="P100" s="89">
        <v>916732.30999999994</v>
      </c>
      <c r="Q100" s="89">
        <v>354116.55</v>
      </c>
      <c r="R100" s="89">
        <v>0</v>
      </c>
      <c r="S100" s="89">
        <v>14237.13</v>
      </c>
      <c r="T100" s="89">
        <v>1076178.02</v>
      </c>
      <c r="U100" s="89">
        <v>0</v>
      </c>
      <c r="V100" s="89">
        <v>0</v>
      </c>
      <c r="W100" s="89">
        <v>0</v>
      </c>
      <c r="X100" s="89">
        <v>0</v>
      </c>
      <c r="Y100" s="89">
        <v>0</v>
      </c>
      <c r="Z100" s="89">
        <v>0</v>
      </c>
      <c r="AA100" s="89">
        <v>0</v>
      </c>
      <c r="AB100" s="89">
        <v>0</v>
      </c>
      <c r="AC100" s="89">
        <v>0</v>
      </c>
      <c r="AD100" s="89">
        <v>0</v>
      </c>
      <c r="AE100" s="89">
        <v>9783.4600000000009</v>
      </c>
      <c r="AF100" s="89">
        <v>0</v>
      </c>
      <c r="AG100" s="89">
        <v>193185.01</v>
      </c>
      <c r="AH100" s="90">
        <f t="shared" si="18"/>
        <v>4637756.0900000008</v>
      </c>
      <c r="AI100" s="90">
        <v>4811532.6199999992</v>
      </c>
      <c r="AJ100" s="90">
        <v>0</v>
      </c>
      <c r="AK100" s="90">
        <v>4811532.6199999992</v>
      </c>
      <c r="AL100" s="90">
        <v>724829.12</v>
      </c>
      <c r="AM100" s="90">
        <v>0</v>
      </c>
      <c r="AN100" s="90">
        <v>724829.12</v>
      </c>
      <c r="AP100" s="91">
        <f t="shared" si="21"/>
        <v>49145.2</v>
      </c>
      <c r="AQ100" s="92">
        <f>SUMIF('20-1'!K:K,$A:$A,'20-1'!$E:$E)</f>
        <v>0</v>
      </c>
      <c r="AR100" s="92">
        <f>SUMIF('20-1'!L:L,$A:$A,'20-1'!$E:$E)</f>
        <v>0</v>
      </c>
      <c r="AS100" s="92">
        <f>SUMIF('20-1'!M:M,$A:$A,'20-1'!$E:$E)</f>
        <v>0</v>
      </c>
      <c r="AT100" s="92">
        <f>SUMIF('20-1'!N:N,$A:$A,'20-1'!$E:$E)</f>
        <v>0</v>
      </c>
      <c r="AU100" s="92">
        <f>SUMIF('20-1'!O:O,$A:$A,'20-1'!$E:$E)</f>
        <v>0</v>
      </c>
      <c r="AV100" s="92">
        <f>SUMIF('20-1'!P:P,$A:$A,'20-1'!$E:$E)</f>
        <v>18852.38</v>
      </c>
      <c r="AW100" s="92">
        <f>SUMIF('20-1'!Q:Q,$A:$A,'20-1'!$E:$E)</f>
        <v>0</v>
      </c>
      <c r="AX100" s="92">
        <f>SUMIF('20-1'!R:R,$A:$A,'20-1'!$E:$E)</f>
        <v>0</v>
      </c>
      <c r="AY100" s="92">
        <f>SUMIF('20-1'!S:S,$A:$A,'20-1'!$E:$E)</f>
        <v>0</v>
      </c>
      <c r="AZ100" s="92">
        <f>SUMIF('20-1'!T:T,$A:$A,'20-1'!$E:$E)</f>
        <v>0</v>
      </c>
      <c r="BA100" s="92">
        <f>SUMIF('20-1'!U:U,$A:$A,'20-1'!$E:$E)</f>
        <v>0</v>
      </c>
      <c r="BB100" s="92">
        <f>SUMIF('20-1'!V:V,$A:$A,'20-1'!$E:$E)</f>
        <v>0</v>
      </c>
      <c r="BC100" s="92">
        <f>SUMIF('20-1'!W:W,$A:$A,'20-1'!$E:$E)</f>
        <v>0</v>
      </c>
      <c r="BD100" s="92">
        <f>SUMIF('20-1'!X:X,$A:$A,'20-1'!$E:$E)</f>
        <v>0</v>
      </c>
      <c r="BE100" s="92">
        <f>SUMIF('20-1'!Y:Y,$A:$A,'20-1'!$E:$E)</f>
        <v>30292.82</v>
      </c>
      <c r="BF100" s="92">
        <f>SUMIF('20-1'!Z:Z,$A:$A,'20-1'!$E:$E)</f>
        <v>0</v>
      </c>
      <c r="BG100" s="92">
        <f>SUMIF('20-1'!AA:AA,$A:$A,'20-1'!$E:$E)</f>
        <v>0</v>
      </c>
      <c r="BH100" s="92">
        <f>SUMIF('20-1'!AB:AB,$A:$A,'20-1'!$E:$E)</f>
        <v>83853.399999999994</v>
      </c>
      <c r="BI100" s="89">
        <f>SUMIF(Об!$A:$A,$A:$A,Об!AB:AB)*BI$308</f>
        <v>879162.71306887269</v>
      </c>
      <c r="BJ100" s="89">
        <f>SUMIF(Об!$A:$A,$A:$A,Об!AC:AC)*BJ$308</f>
        <v>834294.48164121783</v>
      </c>
      <c r="BK100" s="84">
        <f>SUMIF(ПП1!$H:$H,$A:$A,ПП1!$M:$M)</f>
        <v>0</v>
      </c>
      <c r="BL100" s="89">
        <f t="shared" si="16"/>
        <v>197301.82758607759</v>
      </c>
      <c r="BM100" s="89">
        <f t="shared" ref="BM100:BM101" si="24">$BM$307*B100/$BM$308</f>
        <v>27707.933528096619</v>
      </c>
      <c r="BN100" s="89">
        <f t="shared" si="17"/>
        <v>7730.2646738908716</v>
      </c>
      <c r="BO100" s="89">
        <f>SUMIF(Об!$A:$A,$A:$A,Об!$AG:$AG)*$BO$308</f>
        <v>0</v>
      </c>
      <c r="BP100" s="89">
        <f>SUMIF(Об!$A:$A,$A:$A,Об!$AE:$AE)*BP$308</f>
        <v>6808.1923312366971</v>
      </c>
      <c r="BQ100" s="89">
        <f>SUMIF(Об!$A:$A,$A:$A,Об!AI:AI)*BQ$308</f>
        <v>618238.04787071655</v>
      </c>
      <c r="BR100" s="89">
        <f>SUMIF(Об!$A:$A,$A:$A,Об!AJ:AJ)*BR$308</f>
        <v>230977.64777770013</v>
      </c>
      <c r="BS100" s="89">
        <f>SUMIF(Об!$A:$A,$A:$A,Об!AK:AK)*BS$308</f>
        <v>338119.96207104146</v>
      </c>
      <c r="BT100" s="89">
        <f>SUMIF(Об!$A:$A,$A:$A,Об!AL:AL)*BT$308</f>
        <v>304361.46743830078</v>
      </c>
      <c r="BU100" s="89">
        <f>SUMIF(Об!$A:$A,$A:$A,Об!AM:AM)*BU$308</f>
        <v>191636.38097630735</v>
      </c>
      <c r="BV100" s="89">
        <f>SUMIF(Об!$A:$A,$A:$A,Об!AN:AN)*BV$308</f>
        <v>127240.92053760805</v>
      </c>
    </row>
    <row r="101" spans="1:74" ht="32.25" customHeight="1" x14ac:dyDescent="0.25">
      <c r="A101" s="84" t="s">
        <v>42</v>
      </c>
      <c r="B101" s="84">
        <f>SUMIF(Об!$A:$A,$A:$A,Об!B:B)</f>
        <v>2869.8</v>
      </c>
      <c r="C101" s="84">
        <f>SUMIF(Об!$A:$A,$A:$A,Об!C:C)</f>
        <v>2869.8000000000006</v>
      </c>
      <c r="D101" s="84">
        <v>12</v>
      </c>
      <c r="E101" s="84">
        <f>SUMIF(Об!$A:$A,$A:$A,Об!F:F)</f>
        <v>41.41</v>
      </c>
      <c r="F101" s="84">
        <f t="shared" si="20"/>
        <v>41.41</v>
      </c>
      <c r="G101" s="89">
        <f>SUMIF(Лист2!$A:$A,$A:$A,Лист2!$B:$B)</f>
        <v>1367597.99</v>
      </c>
      <c r="H101" s="89">
        <v>1305380.0399999998</v>
      </c>
      <c r="I101" s="89">
        <v>0</v>
      </c>
      <c r="J101" s="89">
        <v>152924.4</v>
      </c>
      <c r="K101" s="89">
        <v>87001.930000000008</v>
      </c>
      <c r="L101" s="89">
        <v>0</v>
      </c>
      <c r="M101" s="89">
        <v>1160.2199999999998</v>
      </c>
      <c r="N101" s="89">
        <v>1160.2199999999998</v>
      </c>
      <c r="O101" s="89">
        <v>98333.13</v>
      </c>
      <c r="P101" s="89">
        <v>274357.04000000004</v>
      </c>
      <c r="Q101" s="89">
        <v>109853.80000000002</v>
      </c>
      <c r="R101" s="89">
        <v>0</v>
      </c>
      <c r="S101" s="89">
        <v>3385.5299999999997</v>
      </c>
      <c r="T101" s="89">
        <v>333851.21000000002</v>
      </c>
      <c r="U101" s="89">
        <v>0</v>
      </c>
      <c r="V101" s="89">
        <v>0</v>
      </c>
      <c r="W101" s="89">
        <v>0</v>
      </c>
      <c r="X101" s="89">
        <v>0</v>
      </c>
      <c r="Y101" s="89">
        <v>0</v>
      </c>
      <c r="Z101" s="89">
        <v>0</v>
      </c>
      <c r="AA101" s="89">
        <v>0</v>
      </c>
      <c r="AB101" s="89">
        <v>0</v>
      </c>
      <c r="AC101" s="89">
        <v>0</v>
      </c>
      <c r="AD101" s="89">
        <v>0</v>
      </c>
      <c r="AE101" s="89">
        <v>2326.2399999999998</v>
      </c>
      <c r="AF101" s="89">
        <v>0</v>
      </c>
      <c r="AG101" s="89">
        <v>88695</v>
      </c>
      <c r="AH101" s="90">
        <f t="shared" si="18"/>
        <v>1367597.99</v>
      </c>
      <c r="AI101" s="90">
        <v>1427676.83</v>
      </c>
      <c r="AJ101" s="90">
        <v>0</v>
      </c>
      <c r="AK101" s="90">
        <v>1427676.83</v>
      </c>
      <c r="AL101" s="90">
        <v>162681</v>
      </c>
      <c r="AM101" s="90">
        <v>0</v>
      </c>
      <c r="AN101" s="90">
        <v>162681</v>
      </c>
      <c r="AP101" s="91">
        <f t="shared" si="21"/>
        <v>4554.5</v>
      </c>
      <c r="AQ101" s="92">
        <f>SUMIF('20-1'!K:K,$A:$A,'20-1'!$E:$E)</f>
        <v>0</v>
      </c>
      <c r="AR101" s="92">
        <f>SUMIF('20-1'!L:L,$A:$A,'20-1'!$E:$E)</f>
        <v>0</v>
      </c>
      <c r="AS101" s="92">
        <f>SUMIF('20-1'!M:M,$A:$A,'20-1'!$E:$E)</f>
        <v>0</v>
      </c>
      <c r="AT101" s="92">
        <f>SUMIF('20-1'!N:N,$A:$A,'20-1'!$E:$E)</f>
        <v>0</v>
      </c>
      <c r="AU101" s="92">
        <f>SUMIF('20-1'!O:O,$A:$A,'20-1'!$E:$E)</f>
        <v>0</v>
      </c>
      <c r="AV101" s="92">
        <f>SUMIF('20-1'!P:P,$A:$A,'20-1'!$E:$E)</f>
        <v>4554.5</v>
      </c>
      <c r="AW101" s="92">
        <f>SUMIF('20-1'!Q:Q,$A:$A,'20-1'!$E:$E)</f>
        <v>0</v>
      </c>
      <c r="AX101" s="92">
        <f>SUMIF('20-1'!R:R,$A:$A,'20-1'!$E:$E)</f>
        <v>0</v>
      </c>
      <c r="AY101" s="92">
        <f>SUMIF('20-1'!S:S,$A:$A,'20-1'!$E:$E)</f>
        <v>0</v>
      </c>
      <c r="AZ101" s="92">
        <f>SUMIF('20-1'!T:T,$A:$A,'20-1'!$E:$E)</f>
        <v>0</v>
      </c>
      <c r="BA101" s="92">
        <f>SUMIF('20-1'!U:U,$A:$A,'20-1'!$E:$E)</f>
        <v>0</v>
      </c>
      <c r="BB101" s="92">
        <f>SUMIF('20-1'!V:V,$A:$A,'20-1'!$E:$E)</f>
        <v>0</v>
      </c>
      <c r="BC101" s="92">
        <f>SUMIF('20-1'!W:W,$A:$A,'20-1'!$E:$E)</f>
        <v>0</v>
      </c>
      <c r="BD101" s="92">
        <f>SUMIF('20-1'!X:X,$A:$A,'20-1'!$E:$E)</f>
        <v>0</v>
      </c>
      <c r="BE101" s="92">
        <f>SUMIF('20-1'!Y:Y,$A:$A,'20-1'!$E:$E)</f>
        <v>0</v>
      </c>
      <c r="BF101" s="92">
        <f>SUMIF('20-1'!Z:Z,$A:$A,'20-1'!$E:$E)</f>
        <v>0</v>
      </c>
      <c r="BG101" s="92">
        <f>SUMIF('20-1'!AA:AA,$A:$A,'20-1'!$E:$E)</f>
        <v>0</v>
      </c>
      <c r="BH101" s="92">
        <f>SUMIF('20-1'!AB:AB,$A:$A,'20-1'!$E:$E)</f>
        <v>20899.91</v>
      </c>
      <c r="BI101" s="89">
        <f>SUMIF(Об!$A:$A,$A:$A,Об!AB:AB)*BI$308</f>
        <v>265154.13638719235</v>
      </c>
      <c r="BJ101" s="89">
        <f>SUMIF(Об!$A:$A,$A:$A,Об!AC:AC)*BJ$308</f>
        <v>251621.94606727769</v>
      </c>
      <c r="BK101" s="84">
        <f>SUMIF(ПП1!$H:$H,$A:$A,ПП1!$M:$M)</f>
        <v>0</v>
      </c>
      <c r="BL101" s="89">
        <f t="shared" si="16"/>
        <v>59505.930953992574</v>
      </c>
      <c r="BM101" s="89">
        <f t="shared" si="24"/>
        <v>8356.6705872575421</v>
      </c>
      <c r="BN101" s="89">
        <f t="shared" si="17"/>
        <v>2331.4360620402958</v>
      </c>
      <c r="BO101" s="89">
        <f>SUMIF(Об!$A:$A,$A:$A,Об!$AG:$AG)*$BO$308</f>
        <v>0</v>
      </c>
      <c r="BP101" s="89">
        <f>SUMIF(Об!$A:$A,$A:$A,Об!$AE:$AE)*BP$308</f>
        <v>2053.3404466683219</v>
      </c>
      <c r="BQ101" s="89">
        <f>SUMIF(Об!$A:$A,$A:$A,Об!AI:AI)*BQ$308</f>
        <v>186459.65442806666</v>
      </c>
      <c r="BR101" s="89">
        <f>SUMIF(Об!$A:$A,$A:$A,Об!AJ:AJ)*BR$308</f>
        <v>69662.50707728017</v>
      </c>
      <c r="BS101" s="89">
        <f>SUMIF(Об!$A:$A,$A:$A,Об!AK:AK)*BS$308</f>
        <v>101976.46602329669</v>
      </c>
      <c r="BT101" s="89">
        <f>SUMIF(Об!$A:$A,$A:$A,Об!AL:AL)*BT$308</f>
        <v>91794.955414378506</v>
      </c>
      <c r="BU101" s="89">
        <f>SUMIF(Об!$A:$A,$A:$A,Об!AM:AM)*BU$308</f>
        <v>57797.240877934157</v>
      </c>
      <c r="BV101" s="89">
        <f>SUMIF(Об!$A:$A,$A:$A,Об!AN:AN)*BV$308</f>
        <v>38375.668004038518</v>
      </c>
    </row>
    <row r="102" spans="1:74" ht="32.25" customHeight="1" x14ac:dyDescent="0.25">
      <c r="A102" s="84" t="s">
        <v>43</v>
      </c>
      <c r="B102" s="84">
        <f>SUMIF(Об!$A:$A,$A:$A,Об!B:B)</f>
        <v>2858.7</v>
      </c>
      <c r="C102" s="84">
        <f>SUMIF(Об!$A:$A,$A:$A,Об!C:C)</f>
        <v>2858.6999999999994</v>
      </c>
      <c r="D102" s="84">
        <v>12</v>
      </c>
      <c r="E102" s="84">
        <f>SUMIF(Об!$A:$A,$A:$A,Об!F:F)</f>
        <v>41.41</v>
      </c>
      <c r="F102" s="84">
        <f t="shared" si="20"/>
        <v>41.41</v>
      </c>
      <c r="G102" s="89">
        <f>SUMIF(Лист2!$A:$A,$A:$A,Лист2!$B:$B)</f>
        <v>1383759.8599999999</v>
      </c>
      <c r="H102" s="89">
        <v>1292506.6199999999</v>
      </c>
      <c r="I102" s="89">
        <v>0</v>
      </c>
      <c r="J102" s="89">
        <v>160846.14000000001</v>
      </c>
      <c r="K102" s="89">
        <v>86961.12999999999</v>
      </c>
      <c r="L102" s="89">
        <v>0</v>
      </c>
      <c r="M102" s="89">
        <v>1043.2800000000002</v>
      </c>
      <c r="N102" s="89">
        <v>1043.2800000000002</v>
      </c>
      <c r="O102" s="89">
        <v>100305.17</v>
      </c>
      <c r="P102" s="89">
        <v>281554.49999999994</v>
      </c>
      <c r="Q102" s="89">
        <v>108821.06</v>
      </c>
      <c r="R102" s="89">
        <v>0</v>
      </c>
      <c r="S102" s="89">
        <v>3169.8600000000006</v>
      </c>
      <c r="T102" s="89">
        <v>330689.71999999997</v>
      </c>
      <c r="U102" s="89">
        <v>0</v>
      </c>
      <c r="V102" s="89">
        <v>0</v>
      </c>
      <c r="W102" s="89">
        <v>0</v>
      </c>
      <c r="X102" s="89">
        <v>0</v>
      </c>
      <c r="Y102" s="89">
        <v>0</v>
      </c>
      <c r="Z102" s="89">
        <v>0</v>
      </c>
      <c r="AA102" s="89">
        <v>0</v>
      </c>
      <c r="AB102" s="89">
        <v>0</v>
      </c>
      <c r="AC102" s="89">
        <v>0</v>
      </c>
      <c r="AD102" s="89">
        <v>0</v>
      </c>
      <c r="AE102" s="89">
        <v>2178.2999999999997</v>
      </c>
      <c r="AF102" s="89">
        <v>0</v>
      </c>
      <c r="AG102" s="89">
        <v>86265</v>
      </c>
      <c r="AH102" s="90">
        <f t="shared" si="18"/>
        <v>1383759.8599999999</v>
      </c>
      <c r="AI102" s="90">
        <v>1449471.6500000001</v>
      </c>
      <c r="AJ102" s="90">
        <v>0</v>
      </c>
      <c r="AK102" s="90">
        <v>1449471.6500000001</v>
      </c>
      <c r="AL102" s="90">
        <v>157958.85</v>
      </c>
      <c r="AM102" s="90">
        <v>0</v>
      </c>
      <c r="AN102" s="90">
        <v>157958.85</v>
      </c>
      <c r="AP102" s="91">
        <f t="shared" si="21"/>
        <v>4745.76</v>
      </c>
      <c r="AQ102" s="92">
        <f>SUMIF('20-1'!K:K,$A:$A,'20-1'!$E:$E)</f>
        <v>0</v>
      </c>
      <c r="AR102" s="92">
        <f>SUMIF('20-1'!L:L,$A:$A,'20-1'!$E:$E)</f>
        <v>0</v>
      </c>
      <c r="AS102" s="92">
        <f>SUMIF('20-1'!M:M,$A:$A,'20-1'!$E:$E)</f>
        <v>0</v>
      </c>
      <c r="AT102" s="92">
        <f>SUMIF('20-1'!N:N,$A:$A,'20-1'!$E:$E)</f>
        <v>0</v>
      </c>
      <c r="AU102" s="92">
        <f>SUMIF('20-1'!O:O,$A:$A,'20-1'!$E:$E)</f>
        <v>0</v>
      </c>
      <c r="AV102" s="92">
        <f>SUMIF('20-1'!P:P,$A:$A,'20-1'!$E:$E)</f>
        <v>0</v>
      </c>
      <c r="AW102" s="92">
        <f>SUMIF('20-1'!Q:Q,$A:$A,'20-1'!$E:$E)</f>
        <v>0</v>
      </c>
      <c r="AX102" s="92">
        <f>SUMIF('20-1'!R:R,$A:$A,'20-1'!$E:$E)</f>
        <v>0</v>
      </c>
      <c r="AY102" s="92">
        <f>SUMIF('20-1'!S:S,$A:$A,'20-1'!$E:$E)</f>
        <v>4745.76</v>
      </c>
      <c r="AZ102" s="92">
        <f>SUMIF('20-1'!T:T,$A:$A,'20-1'!$E:$E)</f>
        <v>0</v>
      </c>
      <c r="BA102" s="92">
        <f>SUMIF('20-1'!U:U,$A:$A,'20-1'!$E:$E)</f>
        <v>0</v>
      </c>
      <c r="BB102" s="92">
        <f>SUMIF('20-1'!V:V,$A:$A,'20-1'!$E:$E)</f>
        <v>0</v>
      </c>
      <c r="BC102" s="92">
        <f>SUMIF('20-1'!W:W,$A:$A,'20-1'!$E:$E)</f>
        <v>0</v>
      </c>
      <c r="BD102" s="92">
        <f>SUMIF('20-1'!X:X,$A:$A,'20-1'!$E:$E)</f>
        <v>0</v>
      </c>
      <c r="BE102" s="92">
        <f>SUMIF('20-1'!Y:Y,$A:$A,'20-1'!$E:$E)</f>
        <v>0</v>
      </c>
      <c r="BF102" s="92">
        <f>SUMIF('20-1'!Z:Z,$A:$A,'20-1'!$E:$E)</f>
        <v>0</v>
      </c>
      <c r="BG102" s="92">
        <f>SUMIF('20-1'!AA:AA,$A:$A,'20-1'!$E:$E)</f>
        <v>0</v>
      </c>
      <c r="BH102" s="92">
        <f>SUMIF('20-1'!AB:AB,$A:$A,'20-1'!$E:$E)</f>
        <v>0</v>
      </c>
      <c r="BI102" s="89">
        <f>SUMIF(Об!$A:$A,$A:$A,Об!AB:AB)*BI$308</f>
        <v>264128.55588893528</v>
      </c>
      <c r="BJ102" s="89">
        <f>SUMIF(Об!$A:$A,$A:$A,Об!AC:AC)*BJ$308</f>
        <v>250648.70625915623</v>
      </c>
      <c r="BK102" s="84">
        <f>SUMIF(ПП1!$H:$H,$A:$A,ПП1!$M:$M)</f>
        <v>0</v>
      </c>
      <c r="BL102" s="89">
        <f t="shared" si="16"/>
        <v>59275.770025151076</v>
      </c>
      <c r="BM102" s="84">
        <f>SUMIF(Об!$A:$A,$A:$A,Об!Z:Z)</f>
        <v>0</v>
      </c>
      <c r="BN102" s="89">
        <f t="shared" si="17"/>
        <v>2322.4183812651031</v>
      </c>
      <c r="BO102" s="89">
        <f>SUMIF(Об!$A:$A,$A:$A,Об!$AG:$AG)*$BO$308</f>
        <v>0</v>
      </c>
      <c r="BP102" s="89">
        <f>SUMIF(Об!$A:$A,$A:$A,Об!$AE:$AE)*BP$308</f>
        <v>2045.398402289612</v>
      </c>
      <c r="BQ102" s="89">
        <f>SUMIF(Об!$A:$A,$A:$A,Об!AI:AI)*BQ$308</f>
        <v>185738.45359032476</v>
      </c>
      <c r="BR102" s="89">
        <f>SUMIF(Об!$A:$A,$A:$A,Об!AJ:AJ)*BR$308</f>
        <v>69393.06187951102</v>
      </c>
      <c r="BS102" s="89">
        <f>SUMIF(Об!$A:$A,$A:$A,Об!AK:AK)*BS$308</f>
        <v>101582.03478318983</v>
      </c>
      <c r="BT102" s="89">
        <f>SUMIF(Об!$A:$A,$A:$A,Об!AL:AL)*BT$308</f>
        <v>91439.904886432429</v>
      </c>
      <c r="BU102" s="89">
        <f>SUMIF(Об!$A:$A,$A:$A,Об!AM:AM)*BU$308</f>
        <v>57573.688932242774</v>
      </c>
      <c r="BV102" s="89">
        <f>SUMIF(Об!$A:$A,$A:$A,Об!AN:AN)*BV$308</f>
        <v>38227.236087234254</v>
      </c>
    </row>
    <row r="103" spans="1:74" ht="32.25" customHeight="1" x14ac:dyDescent="0.25">
      <c r="A103" s="84" t="s">
        <v>44</v>
      </c>
      <c r="B103" s="84">
        <f>SUMIF(Об!$A:$A,$A:$A,Об!B:B)</f>
        <v>6522.3</v>
      </c>
      <c r="C103" s="84">
        <f>SUMIF(Об!$A:$A,$A:$A,Об!C:C)</f>
        <v>6522.3</v>
      </c>
      <c r="D103" s="84">
        <v>12</v>
      </c>
      <c r="E103" s="84">
        <f>SUMIF(Об!$A:$A,$A:$A,Об!F:F)</f>
        <v>41.2</v>
      </c>
      <c r="F103" s="84">
        <f t="shared" si="20"/>
        <v>41.2</v>
      </c>
      <c r="G103" s="89">
        <f>SUMIF(Лист2!$A:$A,$A:$A,Лист2!$B:$B)</f>
        <v>2886827.96</v>
      </c>
      <c r="H103" s="89">
        <v>2730678.65</v>
      </c>
      <c r="I103" s="89">
        <v>0</v>
      </c>
      <c r="J103" s="89">
        <v>255359.80000000002</v>
      </c>
      <c r="K103" s="89">
        <v>199533.78999999992</v>
      </c>
      <c r="L103" s="89">
        <v>0</v>
      </c>
      <c r="M103" s="89">
        <v>5349.2900000000009</v>
      </c>
      <c r="N103" s="89">
        <v>5349.2900000000009</v>
      </c>
      <c r="O103" s="89">
        <v>0</v>
      </c>
      <c r="P103" s="89">
        <v>455941.51999999996</v>
      </c>
      <c r="Q103" s="89">
        <v>181345.26</v>
      </c>
      <c r="R103" s="89">
        <v>0</v>
      </c>
      <c r="S103" s="89">
        <v>16254.749999999996</v>
      </c>
      <c r="T103" s="89">
        <v>551132.99000000011</v>
      </c>
      <c r="U103" s="89">
        <v>0</v>
      </c>
      <c r="V103" s="89">
        <v>0</v>
      </c>
      <c r="W103" s="89">
        <v>0</v>
      </c>
      <c r="X103" s="89">
        <v>0</v>
      </c>
      <c r="Y103" s="89">
        <v>0</v>
      </c>
      <c r="Z103" s="89">
        <v>0</v>
      </c>
      <c r="AA103" s="89">
        <v>0</v>
      </c>
      <c r="AB103" s="89">
        <v>0</v>
      </c>
      <c r="AC103" s="89">
        <v>0</v>
      </c>
      <c r="AD103" s="89">
        <v>0</v>
      </c>
      <c r="AE103" s="89">
        <v>11169.020000000002</v>
      </c>
      <c r="AF103" s="89">
        <v>0</v>
      </c>
      <c r="AG103" s="89">
        <v>0</v>
      </c>
      <c r="AH103" s="90">
        <f t="shared" si="18"/>
        <v>2886827.96</v>
      </c>
      <c r="AI103" s="90">
        <v>2951246.14</v>
      </c>
      <c r="AJ103" s="90">
        <v>0</v>
      </c>
      <c r="AK103" s="90">
        <v>2951246.14</v>
      </c>
      <c r="AL103" s="90">
        <v>279634.02</v>
      </c>
      <c r="AM103" s="90">
        <v>0</v>
      </c>
      <c r="AN103" s="90">
        <v>279634.02</v>
      </c>
      <c r="AP103" s="91">
        <f t="shared" si="21"/>
        <v>12147.24</v>
      </c>
      <c r="AQ103" s="92">
        <f>SUMIF('20-1'!K:K,$A:$A,'20-1'!$E:$E)</f>
        <v>0</v>
      </c>
      <c r="AR103" s="92">
        <f>SUMIF('20-1'!L:L,$A:$A,'20-1'!$E:$E)</f>
        <v>0</v>
      </c>
      <c r="AS103" s="92">
        <f>SUMIF('20-1'!M:M,$A:$A,'20-1'!$E:$E)</f>
        <v>0</v>
      </c>
      <c r="AT103" s="92">
        <f>SUMIF('20-1'!N:N,$A:$A,'20-1'!$E:$E)</f>
        <v>0</v>
      </c>
      <c r="AU103" s="92">
        <f>SUMIF('20-1'!O:O,$A:$A,'20-1'!$E:$E)</f>
        <v>0</v>
      </c>
      <c r="AV103" s="92">
        <f>SUMIF('20-1'!P:P,$A:$A,'20-1'!$E:$E)</f>
        <v>12147.24</v>
      </c>
      <c r="AW103" s="92">
        <f>SUMIF('20-1'!Q:Q,$A:$A,'20-1'!$E:$E)</f>
        <v>0</v>
      </c>
      <c r="AX103" s="92">
        <f>SUMIF('20-1'!R:R,$A:$A,'20-1'!$E:$E)</f>
        <v>0</v>
      </c>
      <c r="AY103" s="92">
        <f>SUMIF('20-1'!S:S,$A:$A,'20-1'!$E:$E)</f>
        <v>0</v>
      </c>
      <c r="AZ103" s="92">
        <f>SUMIF('20-1'!T:T,$A:$A,'20-1'!$E:$E)</f>
        <v>0</v>
      </c>
      <c r="BA103" s="92">
        <f>SUMIF('20-1'!U:U,$A:$A,'20-1'!$E:$E)</f>
        <v>0</v>
      </c>
      <c r="BB103" s="92">
        <f>SUMIF('20-1'!V:V,$A:$A,'20-1'!$E:$E)</f>
        <v>0</v>
      </c>
      <c r="BC103" s="92">
        <f>SUMIF('20-1'!W:W,$A:$A,'20-1'!$E:$E)</f>
        <v>0</v>
      </c>
      <c r="BD103" s="92">
        <f>SUMIF('20-1'!X:X,$A:$A,'20-1'!$E:$E)</f>
        <v>0</v>
      </c>
      <c r="BE103" s="92">
        <f>SUMIF('20-1'!Y:Y,$A:$A,'20-1'!$E:$E)</f>
        <v>0</v>
      </c>
      <c r="BF103" s="92">
        <f>SUMIF('20-1'!Z:Z,$A:$A,'20-1'!$E:$E)</f>
        <v>0</v>
      </c>
      <c r="BG103" s="92">
        <f>SUMIF('20-1'!AA:AA,$A:$A,'20-1'!$E:$E)</f>
        <v>0</v>
      </c>
      <c r="BH103" s="92">
        <f>SUMIF('20-1'!AB:AB,$A:$A,'20-1'!$E:$E)</f>
        <v>28479.530000000002</v>
      </c>
      <c r="BI103" s="89">
        <f>SUMIF(Об!$A:$A,$A:$A,Об!AB:AB)*BI$308</f>
        <v>602625.55709742301</v>
      </c>
      <c r="BJ103" s="89">
        <f>SUMIF(Об!$A:$A,$A:$A,Об!AC:AC)*BJ$308</f>
        <v>571870.4504964127</v>
      </c>
      <c r="BK103" s="89">
        <f>SUMIF(ПП1!$H:$H,$A:$A,ПП1!$M:$M)*$BK$307/$BK$308*B103</f>
        <v>88686.326375289413</v>
      </c>
      <c r="BL103" s="89">
        <f t="shared" si="16"/>
        <v>135241.31767413262</v>
      </c>
      <c r="BM103" s="84">
        <f>SUMIF(Об!$A:$A,$A:$A,Об!Z:Z)</f>
        <v>0</v>
      </c>
      <c r="BN103" s="89">
        <f t="shared" si="17"/>
        <v>5298.7404792826756</v>
      </c>
      <c r="BO103" s="89">
        <f>SUMIF(Об!$A:$A,$A:$A,Об!$AG:$AG)*$BO$308</f>
        <v>0</v>
      </c>
      <c r="BP103" s="89">
        <f>SUMIF(Об!$A:$A,$A:$A,Об!$AE:$AE)*BP$308</f>
        <v>0</v>
      </c>
      <c r="BQ103" s="89">
        <f>SUMIF(Об!$A:$A,$A:$A,Об!AI:AI)*BQ$308</f>
        <v>423773.71387419995</v>
      </c>
      <c r="BR103" s="89">
        <f>SUMIF(Об!$A:$A,$A:$A,Об!AJ:AJ)*BR$308</f>
        <v>158324.54174860421</v>
      </c>
      <c r="BS103" s="89">
        <f>SUMIF(Об!$A:$A,$A:$A,Об!AK:AK)*BS$308</f>
        <v>231765.66462601855</v>
      </c>
      <c r="BT103" s="89">
        <f>SUMIF(Об!$A:$A,$A:$A,Об!AL:AL)*BT$308</f>
        <v>208625.77102906155</v>
      </c>
      <c r="BU103" s="89">
        <f>SUMIF(Об!$A:$A,$A:$A,Об!AM:AM)*BU$308</f>
        <v>131357.91489934837</v>
      </c>
      <c r="BV103" s="89">
        <f>SUMIF(Об!$A:$A,$A:$A,Об!AN:AN)*BV$308</f>
        <v>87217.791979489994</v>
      </c>
    </row>
    <row r="104" spans="1:74" ht="32.25" customHeight="1" x14ac:dyDescent="0.25">
      <c r="A104" s="84" t="s">
        <v>45</v>
      </c>
      <c r="B104" s="84">
        <f>SUMIF(Об!$A:$A,$A:$A,Об!B:B)</f>
        <v>6085.7</v>
      </c>
      <c r="C104" s="84">
        <f>SUMIF(Об!$A:$A,$A:$A,Об!C:C)</f>
        <v>6085.7</v>
      </c>
      <c r="D104" s="84">
        <v>12</v>
      </c>
      <c r="E104" s="84">
        <f>SUMIF(Об!$A:$A,$A:$A,Об!F:F)</f>
        <v>41.41</v>
      </c>
      <c r="F104" s="84">
        <f t="shared" si="20"/>
        <v>41.41</v>
      </c>
      <c r="G104" s="89">
        <f>SUMIF(Лист2!$A:$A,$A:$A,Лист2!$B:$B)</f>
        <v>2903375.6999999997</v>
      </c>
      <c r="H104" s="89">
        <v>2737785.78</v>
      </c>
      <c r="I104" s="89">
        <v>0</v>
      </c>
      <c r="J104" s="89">
        <v>319183.13</v>
      </c>
      <c r="K104" s="89">
        <v>128646.37</v>
      </c>
      <c r="L104" s="89">
        <v>0</v>
      </c>
      <c r="M104" s="89">
        <v>1445.9499999999998</v>
      </c>
      <c r="N104" s="89">
        <v>1445.9499999999998</v>
      </c>
      <c r="O104" s="89">
        <v>189835.27999999997</v>
      </c>
      <c r="P104" s="89">
        <v>568791.53</v>
      </c>
      <c r="Q104" s="89">
        <v>225596.22000000003</v>
      </c>
      <c r="R104" s="89">
        <v>0</v>
      </c>
      <c r="S104" s="89">
        <v>4372.2699999999995</v>
      </c>
      <c r="T104" s="89">
        <v>685595.22000000009</v>
      </c>
      <c r="U104" s="89">
        <v>0</v>
      </c>
      <c r="V104" s="89">
        <v>0</v>
      </c>
      <c r="W104" s="89">
        <v>0</v>
      </c>
      <c r="X104" s="89">
        <v>0</v>
      </c>
      <c r="Y104" s="89">
        <v>0</v>
      </c>
      <c r="Z104" s="89">
        <v>0</v>
      </c>
      <c r="AA104" s="89">
        <v>0</v>
      </c>
      <c r="AB104" s="89">
        <v>0</v>
      </c>
      <c r="AC104" s="89">
        <v>0</v>
      </c>
      <c r="AD104" s="89">
        <v>0</v>
      </c>
      <c r="AE104" s="89">
        <v>3004.4300000000003</v>
      </c>
      <c r="AF104" s="89">
        <v>0</v>
      </c>
      <c r="AG104" s="89">
        <v>166455</v>
      </c>
      <c r="AH104" s="90">
        <f t="shared" si="18"/>
        <v>2903375.6999999997</v>
      </c>
      <c r="AI104" s="90">
        <v>2953816.55</v>
      </c>
      <c r="AJ104" s="90">
        <v>0</v>
      </c>
      <c r="AK104" s="90">
        <v>2953816.55</v>
      </c>
      <c r="AL104" s="90">
        <v>265830.40000000002</v>
      </c>
      <c r="AM104" s="90">
        <v>0</v>
      </c>
      <c r="AN104" s="90">
        <v>265830.40000000002</v>
      </c>
      <c r="AP104" s="91">
        <f t="shared" si="21"/>
        <v>11673.15</v>
      </c>
      <c r="AQ104" s="92">
        <f>SUMIF('20-1'!K:K,$A:$A,'20-1'!$E:$E)</f>
        <v>0</v>
      </c>
      <c r="AR104" s="92">
        <f>SUMIF('20-1'!L:L,$A:$A,'20-1'!$E:$E)</f>
        <v>0</v>
      </c>
      <c r="AS104" s="92">
        <f>SUMIF('20-1'!M:M,$A:$A,'20-1'!$E:$E)</f>
        <v>0</v>
      </c>
      <c r="AT104" s="92">
        <f>SUMIF('20-1'!N:N,$A:$A,'20-1'!$E:$E)</f>
        <v>0</v>
      </c>
      <c r="AU104" s="92">
        <f>SUMIF('20-1'!O:O,$A:$A,'20-1'!$E:$E)</f>
        <v>0</v>
      </c>
      <c r="AV104" s="92">
        <f>SUMIF('20-1'!P:P,$A:$A,'20-1'!$E:$E)</f>
        <v>4554.5</v>
      </c>
      <c r="AW104" s="92">
        <f>SUMIF('20-1'!Q:Q,$A:$A,'20-1'!$E:$E)</f>
        <v>0</v>
      </c>
      <c r="AX104" s="92">
        <f>SUMIF('20-1'!R:R,$A:$A,'20-1'!$E:$E)</f>
        <v>0</v>
      </c>
      <c r="AY104" s="92">
        <f>SUMIF('20-1'!S:S,$A:$A,'20-1'!$E:$E)</f>
        <v>7118.65</v>
      </c>
      <c r="AZ104" s="92">
        <f>SUMIF('20-1'!T:T,$A:$A,'20-1'!$E:$E)</f>
        <v>0</v>
      </c>
      <c r="BA104" s="92">
        <f>SUMIF('20-1'!U:U,$A:$A,'20-1'!$E:$E)</f>
        <v>0</v>
      </c>
      <c r="BB104" s="92">
        <f>SUMIF('20-1'!V:V,$A:$A,'20-1'!$E:$E)</f>
        <v>0</v>
      </c>
      <c r="BC104" s="92">
        <f>SUMIF('20-1'!W:W,$A:$A,'20-1'!$E:$E)</f>
        <v>0</v>
      </c>
      <c r="BD104" s="92">
        <f>SUMIF('20-1'!X:X,$A:$A,'20-1'!$E:$E)</f>
        <v>0</v>
      </c>
      <c r="BE104" s="92">
        <f>SUMIF('20-1'!Y:Y,$A:$A,'20-1'!$E:$E)</f>
        <v>0</v>
      </c>
      <c r="BF104" s="92">
        <f>SUMIF('20-1'!Z:Z,$A:$A,'20-1'!$E:$E)</f>
        <v>96662.64</v>
      </c>
      <c r="BG104" s="92">
        <f>SUMIF('20-1'!AA:AA,$A:$A,'20-1'!$E:$E)</f>
        <v>0</v>
      </c>
      <c r="BH104" s="92">
        <f>SUMIF('20-1'!AB:AB,$A:$A,'20-1'!$E:$E)</f>
        <v>12270.32</v>
      </c>
      <c r="BI104" s="89">
        <f>SUMIF(Об!$A:$A,$A:$A,Об!AB:AB)*BI$308</f>
        <v>562286.05749931571</v>
      </c>
      <c r="BJ104" s="89">
        <f>SUMIF(Об!$A:$A,$A:$A,Об!AC:AC)*BJ$308</f>
        <v>533589.68471030437</v>
      </c>
      <c r="BK104" s="84">
        <f>SUMIF(ПП1!$H:$H,$A:$A,ПП1!$M:$M)</f>
        <v>0</v>
      </c>
      <c r="BL104" s="89">
        <f t="shared" si="16"/>
        <v>126188.32113970052</v>
      </c>
      <c r="BM104" s="89">
        <f>$BM$307*B104/$BM$308</f>
        <v>17721.161820640191</v>
      </c>
      <c r="BN104" s="89">
        <f t="shared" si="17"/>
        <v>4944.0450354584382</v>
      </c>
      <c r="BO104" s="89">
        <f>SUMIF(Об!$A:$A,$A:$A,Об!$AG:$AG)*$BO$308</f>
        <v>0</v>
      </c>
      <c r="BP104" s="89">
        <f>SUMIF(Об!$A:$A,$A:$A,Об!$AE:$AE)*BP$308</f>
        <v>4354.3152680637686</v>
      </c>
      <c r="BQ104" s="89">
        <f>SUMIF(Об!$A:$A,$A:$A,Об!AI:AI)*BQ$308</f>
        <v>395406.48092302075</v>
      </c>
      <c r="BR104" s="89">
        <f>SUMIF(Об!$A:$A,$A:$A,Об!AJ:AJ)*BR$308</f>
        <v>147726.36396968563</v>
      </c>
      <c r="BS104" s="89">
        <f>SUMIF(Об!$A:$A,$A:$A,Об!AK:AK)*BS$308</f>
        <v>216251.36918181638</v>
      </c>
      <c r="BT104" s="89">
        <f>SUMIF(Об!$A:$A,$A:$A,Об!AL:AL)*BT$308</f>
        <v>194660.45026318321</v>
      </c>
      <c r="BU104" s="89">
        <f>SUMIF(Об!$A:$A,$A:$A,Об!AM:AM)*BU$308</f>
        <v>122564.87170215478</v>
      </c>
      <c r="BV104" s="89">
        <f>SUMIF(Об!$A:$A,$A:$A,Об!AN:AN)*BV$308</f>
        <v>81379.469918522955</v>
      </c>
    </row>
    <row r="105" spans="1:74" ht="32.25" customHeight="1" x14ac:dyDescent="0.25">
      <c r="A105" s="84" t="s">
        <v>46</v>
      </c>
      <c r="B105" s="84">
        <f>SUMIF(Об!$A:$A,$A:$A,Об!B:B)</f>
        <v>15618.9</v>
      </c>
      <c r="C105" s="84">
        <f>SUMIF(Об!$A:$A,$A:$A,Об!C:C)</f>
        <v>15618.9</v>
      </c>
      <c r="D105" s="84">
        <v>12</v>
      </c>
      <c r="E105" s="84">
        <f>SUMIF(Об!$A:$A,$A:$A,Об!F:F)</f>
        <v>41.2</v>
      </c>
      <c r="F105" s="84">
        <f t="shared" si="20"/>
        <v>41.2</v>
      </c>
      <c r="G105" s="89">
        <f>SUMIF(Лист2!$A:$A,$A:$A,Лист2!$B:$B)</f>
        <v>7496958.6199999992</v>
      </c>
      <c r="H105" s="89">
        <v>7088953.9000000013</v>
      </c>
      <c r="I105" s="89">
        <v>0</v>
      </c>
      <c r="J105" s="89">
        <v>820376.71</v>
      </c>
      <c r="K105" s="89">
        <v>222524.01</v>
      </c>
      <c r="L105" s="89">
        <v>0</v>
      </c>
      <c r="M105" s="89">
        <v>2634.1400000000008</v>
      </c>
      <c r="N105" s="89">
        <v>2634.1400000000008</v>
      </c>
      <c r="O105" s="89">
        <v>0</v>
      </c>
      <c r="P105" s="89">
        <v>1471823.29</v>
      </c>
      <c r="Q105" s="89">
        <v>589179.25</v>
      </c>
      <c r="R105" s="89">
        <v>0</v>
      </c>
      <c r="S105" s="89">
        <v>7984.6900000000014</v>
      </c>
      <c r="T105" s="89">
        <v>1790842.9500000002</v>
      </c>
      <c r="U105" s="89">
        <v>0</v>
      </c>
      <c r="V105" s="89">
        <v>0</v>
      </c>
      <c r="W105" s="89">
        <v>0</v>
      </c>
      <c r="X105" s="89">
        <v>0</v>
      </c>
      <c r="Y105" s="89">
        <v>0</v>
      </c>
      <c r="Z105" s="89">
        <v>0</v>
      </c>
      <c r="AA105" s="89">
        <v>0</v>
      </c>
      <c r="AB105" s="89">
        <v>0</v>
      </c>
      <c r="AC105" s="89">
        <v>0</v>
      </c>
      <c r="AD105" s="89">
        <v>0</v>
      </c>
      <c r="AE105" s="89">
        <v>5485.62</v>
      </c>
      <c r="AF105" s="89">
        <v>0</v>
      </c>
      <c r="AG105" s="89">
        <v>0</v>
      </c>
      <c r="AH105" s="90">
        <f t="shared" si="18"/>
        <v>7496958.6199999992</v>
      </c>
      <c r="AI105" s="90">
        <v>7560796.2899999991</v>
      </c>
      <c r="AJ105" s="90">
        <v>0</v>
      </c>
      <c r="AK105" s="90">
        <v>7560796.2899999991</v>
      </c>
      <c r="AL105" s="90">
        <v>969887.72</v>
      </c>
      <c r="AM105" s="90">
        <v>0</v>
      </c>
      <c r="AN105" s="90">
        <v>969887.72</v>
      </c>
      <c r="AP105" s="91">
        <f t="shared" si="21"/>
        <v>1487447.72</v>
      </c>
      <c r="AQ105" s="92">
        <f>SUMIF('20-1'!K:K,$A:$A,'20-1'!$E:$E)</f>
        <v>1470746</v>
      </c>
      <c r="AR105" s="92">
        <f>SUMIF('20-1'!L:L,$A:$A,'20-1'!$E:$E)</f>
        <v>0</v>
      </c>
      <c r="AS105" s="92">
        <f>SUMIF('20-1'!M:M,$A:$A,'20-1'!$E:$E)</f>
        <v>0</v>
      </c>
      <c r="AT105" s="92">
        <f>SUMIF('20-1'!N:N,$A:$A,'20-1'!$E:$E)</f>
        <v>0</v>
      </c>
      <c r="AU105" s="92">
        <f>SUMIF('20-1'!O:O,$A:$A,'20-1'!$E:$E)</f>
        <v>0</v>
      </c>
      <c r="AV105" s="92">
        <f>SUMIF('20-1'!P:P,$A:$A,'20-1'!$E:$E)</f>
        <v>16701.72</v>
      </c>
      <c r="AW105" s="92">
        <f>SUMIF('20-1'!Q:Q,$A:$A,'20-1'!$E:$E)</f>
        <v>0</v>
      </c>
      <c r="AX105" s="92">
        <f>SUMIF('20-1'!R:R,$A:$A,'20-1'!$E:$E)</f>
        <v>0</v>
      </c>
      <c r="AY105" s="92">
        <f>SUMIF('20-1'!S:S,$A:$A,'20-1'!$E:$E)</f>
        <v>0</v>
      </c>
      <c r="AZ105" s="92">
        <f>SUMIF('20-1'!T:T,$A:$A,'20-1'!$E:$E)</f>
        <v>0</v>
      </c>
      <c r="BA105" s="92">
        <f>SUMIF('20-1'!U:U,$A:$A,'20-1'!$E:$E)</f>
        <v>0</v>
      </c>
      <c r="BB105" s="92">
        <f>SUMIF('20-1'!V:V,$A:$A,'20-1'!$E:$E)</f>
        <v>0</v>
      </c>
      <c r="BC105" s="92">
        <f>SUMIF('20-1'!W:W,$A:$A,'20-1'!$E:$E)</f>
        <v>0</v>
      </c>
      <c r="BD105" s="92">
        <f>SUMIF('20-1'!X:X,$A:$A,'20-1'!$E:$E)</f>
        <v>0</v>
      </c>
      <c r="BE105" s="92">
        <f>SUMIF('20-1'!Y:Y,$A:$A,'20-1'!$E:$E)</f>
        <v>0</v>
      </c>
      <c r="BF105" s="92">
        <f>SUMIF('20-1'!Z:Z,$A:$A,'20-1'!$E:$E)</f>
        <v>0</v>
      </c>
      <c r="BG105" s="92">
        <f>SUMIF('20-1'!AA:AA,$A:$A,'20-1'!$E:$E)</f>
        <v>0</v>
      </c>
      <c r="BH105" s="92">
        <f>SUMIF('20-1'!AB:AB,$A:$A,'20-1'!$E:$E)</f>
        <v>148263.97</v>
      </c>
      <c r="BI105" s="89">
        <f>SUMIF(Об!$A:$A,$A:$A,Об!AB:AB)*BI$308</f>
        <v>1443102.634614927</v>
      </c>
      <c r="BJ105" s="89">
        <f>SUMIF(Об!$A:$A,$A:$A,Об!AC:AC)*BJ$308</f>
        <v>1369453.6251411957</v>
      </c>
      <c r="BK105" s="89">
        <f>SUMIF(ПП1!$H:$H,$A:$A,ПП1!$M:$M)*$BK$307/$BK$308*B105</f>
        <v>212376.44128957696</v>
      </c>
      <c r="BL105" s="89">
        <f t="shared" si="16"/>
        <v>323861.30914255854</v>
      </c>
      <c r="BM105" s="84">
        <f>SUMIF(Об!$A:$A,$A:$A,Об!Z:Z)</f>
        <v>0</v>
      </c>
      <c r="BN105" s="89">
        <f t="shared" si="17"/>
        <v>12688.851735103901</v>
      </c>
      <c r="BO105" s="89">
        <f>SUMIF(Об!$A:$A,$A:$A,Об!$AG:$AG)*$BO$308</f>
        <v>0</v>
      </c>
      <c r="BP105" s="89">
        <f>SUMIF(Об!$A:$A,$A:$A,Об!$AE:$AE)*BP$308</f>
        <v>0</v>
      </c>
      <c r="BQ105" s="89">
        <f>SUMIF(Об!$A:$A,$A:$A,Об!AI:AI)*BQ$308</f>
        <v>1014807.5463609066</v>
      </c>
      <c r="BR105" s="89">
        <f>SUMIF(Об!$A:$A,$A:$A,Об!AJ:AJ)*BR$308</f>
        <v>379138.5224717161</v>
      </c>
      <c r="BS105" s="89">
        <f>SUMIF(Об!$A:$A,$A:$A,Об!AK:AK)*BS$308</f>
        <v>555007.39604546258</v>
      </c>
      <c r="BT105" s="89">
        <f>SUMIF(Об!$A:$A,$A:$A,Об!AL:AL)*BT$308</f>
        <v>499594.47666096454</v>
      </c>
      <c r="BU105" s="89">
        <f>SUMIF(Об!$A:$A,$A:$A,Об!AM:AM)*BU$308</f>
        <v>314561.75536565809</v>
      </c>
      <c r="BV105" s="89">
        <f>SUMIF(Об!$A:$A,$A:$A,Об!AN:AN)*BV$308</f>
        <v>208859.75363728381</v>
      </c>
    </row>
    <row r="106" spans="1:74" ht="32.25" customHeight="1" x14ac:dyDescent="0.25">
      <c r="A106" s="84" t="s">
        <v>47</v>
      </c>
      <c r="B106" s="84">
        <f>SUMIF(Об!$A:$A,$A:$A,Об!B:B)</f>
        <v>11432.4</v>
      </c>
      <c r="C106" s="84">
        <f>SUMIF(Об!$A:$A,$A:$A,Об!C:C)</f>
        <v>11432.4</v>
      </c>
      <c r="D106" s="84">
        <v>12</v>
      </c>
      <c r="E106" s="84">
        <f>SUMIF(Об!$A:$A,$A:$A,Об!F:F)</f>
        <v>41.41</v>
      </c>
      <c r="F106" s="84">
        <f t="shared" si="20"/>
        <v>41.41</v>
      </c>
      <c r="G106" s="89">
        <f>SUMIF(Лист2!$A:$A,$A:$A,Лист2!$B:$B)</f>
        <v>5010807.5500000007</v>
      </c>
      <c r="H106" s="89">
        <v>4725194.1899999995</v>
      </c>
      <c r="I106" s="89">
        <v>0</v>
      </c>
      <c r="J106" s="89">
        <v>595273.65999999992</v>
      </c>
      <c r="K106" s="89">
        <v>171193.81999999998</v>
      </c>
      <c r="L106" s="89">
        <v>0</v>
      </c>
      <c r="M106" s="89">
        <v>2655.5799999999995</v>
      </c>
      <c r="N106" s="89">
        <v>2655.5799999999995</v>
      </c>
      <c r="O106" s="89">
        <v>438994.99999999994</v>
      </c>
      <c r="P106" s="89">
        <v>1038004.6399999998</v>
      </c>
      <c r="Q106" s="89">
        <v>398882.66</v>
      </c>
      <c r="R106" s="89">
        <v>0</v>
      </c>
      <c r="S106" s="89">
        <v>8071</v>
      </c>
      <c r="T106" s="89">
        <v>1212238.33</v>
      </c>
      <c r="U106" s="89">
        <v>0</v>
      </c>
      <c r="V106" s="89">
        <v>0</v>
      </c>
      <c r="W106" s="89">
        <v>0</v>
      </c>
      <c r="X106" s="89">
        <v>0</v>
      </c>
      <c r="Y106" s="89">
        <v>0</v>
      </c>
      <c r="Z106" s="89">
        <v>0</v>
      </c>
      <c r="AA106" s="89">
        <v>0</v>
      </c>
      <c r="AB106" s="89">
        <v>0</v>
      </c>
      <c r="AC106" s="89">
        <v>0</v>
      </c>
      <c r="AD106" s="89">
        <v>0</v>
      </c>
      <c r="AE106" s="89">
        <v>5545.9400000000005</v>
      </c>
      <c r="AF106" s="89">
        <v>0</v>
      </c>
      <c r="AG106" s="89">
        <v>261123.75</v>
      </c>
      <c r="AH106" s="90">
        <f t="shared" si="18"/>
        <v>5010807.5500000007</v>
      </c>
      <c r="AI106" s="90">
        <v>5127985.5199999996</v>
      </c>
      <c r="AJ106" s="90">
        <v>0</v>
      </c>
      <c r="AK106" s="90">
        <v>5127985.5199999996</v>
      </c>
      <c r="AL106" s="90">
        <v>607401.51</v>
      </c>
      <c r="AM106" s="90">
        <v>0</v>
      </c>
      <c r="AN106" s="90">
        <v>607401.51</v>
      </c>
      <c r="AP106" s="91">
        <f t="shared" si="21"/>
        <v>82170.080000000002</v>
      </c>
      <c r="AQ106" s="92">
        <f>SUMIF('20-1'!K:K,$A:$A,'20-1'!$E:$E)</f>
        <v>0</v>
      </c>
      <c r="AR106" s="92">
        <f>SUMIF('20-1'!L:L,$A:$A,'20-1'!$E:$E)</f>
        <v>0</v>
      </c>
      <c r="AS106" s="92">
        <f>SUMIF('20-1'!M:M,$A:$A,'20-1'!$E:$E)</f>
        <v>51045.32</v>
      </c>
      <c r="AT106" s="92">
        <f>SUMIF('20-1'!N:N,$A:$A,'20-1'!$E:$E)</f>
        <v>0</v>
      </c>
      <c r="AU106" s="92">
        <f>SUMIF('20-1'!O:O,$A:$A,'20-1'!$E:$E)</f>
        <v>0</v>
      </c>
      <c r="AV106" s="92">
        <f>SUMIF('20-1'!P:P,$A:$A,'20-1'!$E:$E)</f>
        <v>31124.76</v>
      </c>
      <c r="AW106" s="92">
        <f>SUMIF('20-1'!Q:Q,$A:$A,'20-1'!$E:$E)</f>
        <v>0</v>
      </c>
      <c r="AX106" s="92">
        <f>SUMIF('20-1'!R:R,$A:$A,'20-1'!$E:$E)</f>
        <v>0</v>
      </c>
      <c r="AY106" s="92">
        <f>SUMIF('20-1'!S:S,$A:$A,'20-1'!$E:$E)</f>
        <v>0</v>
      </c>
      <c r="AZ106" s="92">
        <f>SUMIF('20-1'!T:T,$A:$A,'20-1'!$E:$E)</f>
        <v>0</v>
      </c>
      <c r="BA106" s="92">
        <f>SUMIF('20-1'!U:U,$A:$A,'20-1'!$E:$E)</f>
        <v>0</v>
      </c>
      <c r="BB106" s="92">
        <f>SUMIF('20-1'!V:V,$A:$A,'20-1'!$E:$E)</f>
        <v>0</v>
      </c>
      <c r="BC106" s="92">
        <f>SUMIF('20-1'!W:W,$A:$A,'20-1'!$E:$E)</f>
        <v>0</v>
      </c>
      <c r="BD106" s="92">
        <f>SUMIF('20-1'!X:X,$A:$A,'20-1'!$E:$E)</f>
        <v>0</v>
      </c>
      <c r="BE106" s="92">
        <f>SUMIF('20-1'!Y:Y,$A:$A,'20-1'!$E:$E)</f>
        <v>0</v>
      </c>
      <c r="BF106" s="92">
        <f>SUMIF('20-1'!Z:Z,$A:$A,'20-1'!$E:$E)</f>
        <v>0</v>
      </c>
      <c r="BG106" s="92">
        <f>SUMIF('20-1'!AA:AA,$A:$A,'20-1'!$E:$E)</f>
        <v>0</v>
      </c>
      <c r="BH106" s="92">
        <f>SUMIF('20-1'!AB:AB,$A:$A,'20-1'!$E:$E)</f>
        <v>67192.039999999994</v>
      </c>
      <c r="BI106" s="89">
        <f>SUMIF(Об!$A:$A,$A:$A,Об!AB:AB)*BI$308</f>
        <v>1056292.4764209832</v>
      </c>
      <c r="BJ106" s="89">
        <f>SUMIF(Об!$A:$A,$A:$A,Об!AC:AC)*BJ$308</f>
        <v>1002384.3948078422</v>
      </c>
      <c r="BK106" s="84">
        <f>SUMIF(ПП1!$H:$H,$A:$A,ПП1!$M:$M)</f>
        <v>0</v>
      </c>
      <c r="BL106" s="89">
        <f t="shared" si="16"/>
        <v>237053.31557544938</v>
      </c>
      <c r="BM106" s="89">
        <f>$BM$307*B106/$BM$308</f>
        <v>33290.403798788459</v>
      </c>
      <c r="BN106" s="89">
        <f t="shared" si="17"/>
        <v>9287.7237562441551</v>
      </c>
      <c r="BO106" s="89">
        <f>SUMIF(Об!$A:$A,$A:$A,Об!$AG:$AG)*$BO$308</f>
        <v>0</v>
      </c>
      <c r="BP106" s="89">
        <f>SUMIF(Об!$A:$A,$A:$A,Об!$AE:$AE)*BP$308</f>
        <v>8179.8764103738649</v>
      </c>
      <c r="BQ106" s="89">
        <f>SUMIF(Об!$A:$A,$A:$A,Об!AI:AI)*BQ$308</f>
        <v>742797.87904503068</v>
      </c>
      <c r="BR106" s="89">
        <f>SUMIF(Об!$A:$A,$A:$A,Об!AJ:AJ)*BR$308</f>
        <v>277513.98909690481</v>
      </c>
      <c r="BS106" s="89">
        <f>SUMIF(Об!$A:$A,$A:$A,Об!AK:AK)*BS$308</f>
        <v>406242.85670246603</v>
      </c>
      <c r="BT106" s="89">
        <f>SUMIF(Об!$A:$A,$A:$A,Об!AL:AL)*BT$308</f>
        <v>365682.85186401167</v>
      </c>
      <c r="BU106" s="89">
        <f>SUMIF(Об!$A:$A,$A:$A,Об!AM:AM)*BU$308</f>
        <v>230246.42017314595</v>
      </c>
      <c r="BV106" s="89">
        <f>SUMIF(Об!$A:$A,$A:$A,Об!AN:AN)*BV$308</f>
        <v>152876.8509615199</v>
      </c>
    </row>
    <row r="107" spans="1:74" ht="32.25" customHeight="1" x14ac:dyDescent="0.25">
      <c r="A107" s="84" t="s">
        <v>48</v>
      </c>
      <c r="B107" s="84">
        <f>SUMIF(Об!$A:$A,$A:$A,Об!B:B)</f>
        <v>5835.8</v>
      </c>
      <c r="C107" s="84">
        <f>SUMIF(Об!$A:$A,$A:$A,Об!C:C)</f>
        <v>5835.8</v>
      </c>
      <c r="D107" s="84">
        <v>12</v>
      </c>
      <c r="E107" s="84">
        <f>SUMIF(Об!$A:$A,$A:$A,Об!F:F)</f>
        <v>41.2</v>
      </c>
      <c r="F107" s="84">
        <f t="shared" si="20"/>
        <v>41.2</v>
      </c>
      <c r="G107" s="89">
        <f>SUMIF(Лист2!$A:$A,$A:$A,Лист2!$B:$B)</f>
        <v>2788404.4999999995</v>
      </c>
      <c r="H107" s="89">
        <v>2639694.62</v>
      </c>
      <c r="I107" s="89">
        <v>0</v>
      </c>
      <c r="J107" s="89">
        <v>293286.21000000002</v>
      </c>
      <c r="K107" s="89">
        <v>161562.47999999998</v>
      </c>
      <c r="L107" s="89">
        <v>0</v>
      </c>
      <c r="M107" s="89">
        <v>1963.2499999999998</v>
      </c>
      <c r="N107" s="89">
        <v>1963.2499999999998</v>
      </c>
      <c r="O107" s="89">
        <v>0</v>
      </c>
      <c r="P107" s="89">
        <v>518782.41999999993</v>
      </c>
      <c r="Q107" s="89">
        <v>203780.19</v>
      </c>
      <c r="R107" s="89">
        <v>0</v>
      </c>
      <c r="S107" s="89">
        <v>5975.4900000000007</v>
      </c>
      <c r="T107" s="89">
        <v>619299.26</v>
      </c>
      <c r="U107" s="89">
        <v>0</v>
      </c>
      <c r="V107" s="89">
        <v>0</v>
      </c>
      <c r="W107" s="89">
        <v>0</v>
      </c>
      <c r="X107" s="89">
        <v>0</v>
      </c>
      <c r="Y107" s="89">
        <v>0</v>
      </c>
      <c r="Z107" s="89">
        <v>0</v>
      </c>
      <c r="AA107" s="89">
        <v>0</v>
      </c>
      <c r="AB107" s="89">
        <v>0</v>
      </c>
      <c r="AC107" s="89">
        <v>0</v>
      </c>
      <c r="AD107" s="89">
        <v>0</v>
      </c>
      <c r="AE107" s="89">
        <v>4092</v>
      </c>
      <c r="AF107" s="89">
        <v>0</v>
      </c>
      <c r="AG107" s="89">
        <v>0</v>
      </c>
      <c r="AH107" s="90">
        <f t="shared" si="18"/>
        <v>2788404.4999999995</v>
      </c>
      <c r="AI107" s="90">
        <v>2784648.55</v>
      </c>
      <c r="AJ107" s="90">
        <v>0</v>
      </c>
      <c r="AK107" s="90">
        <v>2784648.55</v>
      </c>
      <c r="AL107" s="90">
        <v>401202.26</v>
      </c>
      <c r="AM107" s="90">
        <v>0</v>
      </c>
      <c r="AN107" s="90">
        <v>401202.26</v>
      </c>
      <c r="AP107" s="91">
        <f t="shared" si="21"/>
        <v>163690</v>
      </c>
      <c r="AQ107" s="92">
        <f>SUMIF('20-1'!K:K,$A:$A,'20-1'!$E:$E)</f>
        <v>0</v>
      </c>
      <c r="AR107" s="92">
        <f>SUMIF('20-1'!L:L,$A:$A,'20-1'!$E:$E)</f>
        <v>0</v>
      </c>
      <c r="AS107" s="92">
        <f>SUMIF('20-1'!M:M,$A:$A,'20-1'!$E:$E)</f>
        <v>160400</v>
      </c>
      <c r="AT107" s="92">
        <f>SUMIF('20-1'!N:N,$A:$A,'20-1'!$E:$E)</f>
        <v>0</v>
      </c>
      <c r="AU107" s="92">
        <f>SUMIF('20-1'!O:O,$A:$A,'20-1'!$E:$E)</f>
        <v>0</v>
      </c>
      <c r="AV107" s="92">
        <f>SUMIF('20-1'!P:P,$A:$A,'20-1'!$E:$E)</f>
        <v>3290</v>
      </c>
      <c r="AW107" s="92">
        <f>SUMIF('20-1'!Q:Q,$A:$A,'20-1'!$E:$E)</f>
        <v>0</v>
      </c>
      <c r="AX107" s="92">
        <f>SUMIF('20-1'!R:R,$A:$A,'20-1'!$E:$E)</f>
        <v>0</v>
      </c>
      <c r="AY107" s="92">
        <f>SUMIF('20-1'!S:S,$A:$A,'20-1'!$E:$E)</f>
        <v>0</v>
      </c>
      <c r="AZ107" s="92">
        <f>SUMIF('20-1'!T:T,$A:$A,'20-1'!$E:$E)</f>
        <v>0</v>
      </c>
      <c r="BA107" s="92">
        <f>SUMIF('20-1'!U:U,$A:$A,'20-1'!$E:$E)</f>
        <v>0</v>
      </c>
      <c r="BB107" s="92">
        <f>SUMIF('20-1'!V:V,$A:$A,'20-1'!$E:$E)</f>
        <v>0</v>
      </c>
      <c r="BC107" s="92">
        <f>SUMIF('20-1'!W:W,$A:$A,'20-1'!$E:$E)</f>
        <v>0</v>
      </c>
      <c r="BD107" s="92">
        <f>SUMIF('20-1'!X:X,$A:$A,'20-1'!$E:$E)</f>
        <v>0</v>
      </c>
      <c r="BE107" s="92">
        <f>SUMIF('20-1'!Y:Y,$A:$A,'20-1'!$E:$E)</f>
        <v>0</v>
      </c>
      <c r="BF107" s="92">
        <f>SUMIF('20-1'!Z:Z,$A:$A,'20-1'!$E:$E)</f>
        <v>0</v>
      </c>
      <c r="BG107" s="92">
        <f>SUMIF('20-1'!AA:AA,$A:$A,'20-1'!$E:$E)</f>
        <v>0</v>
      </c>
      <c r="BH107" s="92">
        <f>SUMIF('20-1'!AB:AB,$A:$A,'20-1'!$E:$E)</f>
        <v>32587.43</v>
      </c>
      <c r="BI107" s="89">
        <f>SUMIF(Об!$A:$A,$A:$A,Об!AB:AB)*BI$308</f>
        <v>539196.63709261164</v>
      </c>
      <c r="BJ107" s="89">
        <f>SUMIF(Об!$A:$A,$A:$A,Об!AC:AC)*BJ$308</f>
        <v>511678.63713827409</v>
      </c>
      <c r="BK107" s="89">
        <f>SUMIF(ПП1!$H:$H,$A:$A,ПП1!$M:$M)*$BK$307/$BK$308*B107</f>
        <v>79351.710816876555</v>
      </c>
      <c r="BL107" s="89">
        <f t="shared" si="16"/>
        <v>121006.58995794477</v>
      </c>
      <c r="BM107" s="84">
        <f>SUMIF(Об!$A:$A,$A:$A,Об!Z:Z)</f>
        <v>0</v>
      </c>
      <c r="BN107" s="89">
        <f t="shared" si="17"/>
        <v>4741.0253574655926</v>
      </c>
      <c r="BO107" s="89">
        <f>SUMIF(Об!$A:$A,$A:$A,Об!$AG:$AG)*$BO$308</f>
        <v>0</v>
      </c>
      <c r="BP107" s="89">
        <f>SUMIF(Об!$A:$A,$A:$A,Об!$AE:$AE)*BP$308</f>
        <v>0</v>
      </c>
      <c r="BQ107" s="89">
        <f>SUMIF(Об!$A:$A,$A:$A,Об!AI:AI)*BQ$308</f>
        <v>379169.71611656254</v>
      </c>
      <c r="BR107" s="89">
        <f>SUMIF(Об!$A:$A,$A:$A,Об!AJ:AJ)*BR$308</f>
        <v>141660.20586855931</v>
      </c>
      <c r="BS107" s="89">
        <f>SUMIF(Об!$A:$A,$A:$A,Об!AK:AK)*BS$308</f>
        <v>207371.33612751929</v>
      </c>
      <c r="BT107" s="89">
        <f>SUMIF(Об!$A:$A,$A:$A,Об!AL:AL)*BT$308</f>
        <v>186667.0154042895</v>
      </c>
      <c r="BU107" s="89">
        <f>SUMIF(Об!$A:$A,$A:$A,Об!AM:AM)*BU$308</f>
        <v>117531.9319518601</v>
      </c>
      <c r="BV107" s="89">
        <f>SUMIF(Об!$A:$A,$A:$A,Об!AN:AN)*BV$308</f>
        <v>78037.745953713835</v>
      </c>
    </row>
    <row r="108" spans="1:74" ht="32.25" customHeight="1" x14ac:dyDescent="0.25">
      <c r="A108" s="84" t="s">
        <v>276</v>
      </c>
      <c r="B108" s="84">
        <f>SUMIF(Об!$A:$A,$A:$A,Об!B:B)</f>
        <v>6096.5</v>
      </c>
      <c r="C108" s="84">
        <f>SUMIF(Об!$A:$A,$A:$A,Об!C:C)</f>
        <v>6096.5</v>
      </c>
      <c r="D108" s="84">
        <v>12</v>
      </c>
      <c r="E108" s="84">
        <f>SUMIF(Об!$A:$A,$A:$A,Об!F:F)</f>
        <v>41.41</v>
      </c>
      <c r="F108" s="84">
        <f t="shared" si="20"/>
        <v>41.41</v>
      </c>
      <c r="G108" s="89">
        <f>SUMIF(Лист2!$A:$A,$A:$A,Лист2!$B:$B)</f>
        <v>2920569.9899999998</v>
      </c>
      <c r="H108" s="89">
        <v>2778797.3600000003</v>
      </c>
      <c r="I108" s="89">
        <v>0</v>
      </c>
      <c r="J108" s="89">
        <v>263998.7</v>
      </c>
      <c r="K108" s="89">
        <v>121042.78000000003</v>
      </c>
      <c r="L108" s="89">
        <v>0</v>
      </c>
      <c r="M108" s="89">
        <v>1591.0299999999997</v>
      </c>
      <c r="N108" s="89">
        <v>1591.0299999999997</v>
      </c>
      <c r="O108" s="89">
        <v>190137.57</v>
      </c>
      <c r="P108" s="89">
        <v>492155.18</v>
      </c>
      <c r="Q108" s="89">
        <v>207356.34999999998</v>
      </c>
      <c r="R108" s="89">
        <v>0</v>
      </c>
      <c r="S108" s="89">
        <v>4803.6500000000005</v>
      </c>
      <c r="T108" s="89">
        <v>630188.25</v>
      </c>
      <c r="U108" s="89">
        <v>0</v>
      </c>
      <c r="V108" s="89">
        <v>0</v>
      </c>
      <c r="W108" s="89">
        <v>0</v>
      </c>
      <c r="X108" s="89">
        <v>0</v>
      </c>
      <c r="Y108" s="89">
        <v>0</v>
      </c>
      <c r="Z108" s="89">
        <v>0</v>
      </c>
      <c r="AA108" s="89">
        <v>0</v>
      </c>
      <c r="AB108" s="89">
        <v>0</v>
      </c>
      <c r="AC108" s="89">
        <v>0</v>
      </c>
      <c r="AD108" s="89">
        <v>0</v>
      </c>
      <c r="AE108" s="89">
        <v>3301.1099999999997</v>
      </c>
      <c r="AF108" s="89">
        <v>0</v>
      </c>
      <c r="AG108" s="89">
        <v>170100.01</v>
      </c>
      <c r="AH108" s="90">
        <f t="shared" si="18"/>
        <v>2920569.9899999998</v>
      </c>
      <c r="AI108" s="90">
        <v>2884102.2800000003</v>
      </c>
      <c r="AJ108" s="90">
        <v>0</v>
      </c>
      <c r="AK108" s="90">
        <v>2884102.2800000003</v>
      </c>
      <c r="AL108" s="90">
        <v>400152.46</v>
      </c>
      <c r="AM108" s="90">
        <v>0</v>
      </c>
      <c r="AN108" s="90">
        <v>400152.46</v>
      </c>
      <c r="AP108" s="91">
        <f t="shared" si="21"/>
        <v>4554.5</v>
      </c>
      <c r="AQ108" s="92">
        <f>SUMIF('20-1'!K:K,$A:$A,'20-1'!$E:$E)</f>
        <v>0</v>
      </c>
      <c r="AR108" s="92">
        <f>SUMIF('20-1'!L:L,$A:$A,'20-1'!$E:$E)</f>
        <v>0</v>
      </c>
      <c r="AS108" s="92">
        <f>SUMIF('20-1'!M:M,$A:$A,'20-1'!$E:$E)</f>
        <v>0</v>
      </c>
      <c r="AT108" s="92">
        <f>SUMIF('20-1'!N:N,$A:$A,'20-1'!$E:$E)</f>
        <v>0</v>
      </c>
      <c r="AU108" s="92">
        <f>SUMIF('20-1'!O:O,$A:$A,'20-1'!$E:$E)</f>
        <v>0</v>
      </c>
      <c r="AV108" s="92">
        <f>SUMIF('20-1'!P:P,$A:$A,'20-1'!$E:$E)</f>
        <v>4554.5</v>
      </c>
      <c r="AW108" s="92">
        <f>SUMIF('20-1'!Q:Q,$A:$A,'20-1'!$E:$E)</f>
        <v>0</v>
      </c>
      <c r="AX108" s="92">
        <f>SUMIF('20-1'!R:R,$A:$A,'20-1'!$E:$E)</f>
        <v>0</v>
      </c>
      <c r="AY108" s="92">
        <f>SUMIF('20-1'!S:S,$A:$A,'20-1'!$E:$E)</f>
        <v>0</v>
      </c>
      <c r="AZ108" s="92">
        <f>SUMIF('20-1'!T:T,$A:$A,'20-1'!$E:$E)</f>
        <v>0</v>
      </c>
      <c r="BA108" s="92">
        <f>SUMIF('20-1'!U:U,$A:$A,'20-1'!$E:$E)</f>
        <v>0</v>
      </c>
      <c r="BB108" s="92">
        <f>SUMIF('20-1'!V:V,$A:$A,'20-1'!$E:$E)</f>
        <v>0</v>
      </c>
      <c r="BC108" s="92">
        <f>SUMIF('20-1'!W:W,$A:$A,'20-1'!$E:$E)</f>
        <v>0</v>
      </c>
      <c r="BD108" s="92">
        <f>SUMIF('20-1'!X:X,$A:$A,'20-1'!$E:$E)</f>
        <v>0</v>
      </c>
      <c r="BE108" s="92">
        <f>SUMIF('20-1'!Y:Y,$A:$A,'20-1'!$E:$E)</f>
        <v>0</v>
      </c>
      <c r="BF108" s="92">
        <f>SUMIF('20-1'!Z:Z,$A:$A,'20-1'!$E:$E)</f>
        <v>0</v>
      </c>
      <c r="BG108" s="92">
        <f>SUMIF('20-1'!AA:AA,$A:$A,'20-1'!$E:$E)</f>
        <v>0</v>
      </c>
      <c r="BH108" s="92">
        <f>SUMIF('20-1'!AB:AB,$A:$A,'20-1'!$E:$E)</f>
        <v>37676.99</v>
      </c>
      <c r="BI108" s="89">
        <f>SUMIF(Об!$A:$A,$A:$A,Об!AB:AB)*BI$308</f>
        <v>563283.91960572789</v>
      </c>
      <c r="BJ108" s="89">
        <f>SUMIF(Об!$A:$A,$A:$A,Об!AC:AC)*BJ$308</f>
        <v>534536.62073982786</v>
      </c>
      <c r="BK108" s="84">
        <f>SUMIF(ПП1!$H:$H,$A:$A,ПП1!$M:$M)</f>
        <v>0</v>
      </c>
      <c r="BL108" s="89">
        <f t="shared" si="16"/>
        <v>126412.26150289767</v>
      </c>
      <c r="BM108" s="89">
        <f t="shared" ref="BM108:BM112" si="25">$BM$307*B108/$BM$308</f>
        <v>17752.610716849817</v>
      </c>
      <c r="BN108" s="89">
        <f t="shared" si="17"/>
        <v>4952.818995131599</v>
      </c>
      <c r="BO108" s="89">
        <f>SUMIF(Об!$A:$A,$A:$A,Об!$AG:$AG)*$BO$308</f>
        <v>0</v>
      </c>
      <c r="BP108" s="89">
        <f>SUMIF(Об!$A:$A,$A:$A,Об!$AE:$AE)*BP$308</f>
        <v>4362.0426625944037</v>
      </c>
      <c r="BQ108" s="89">
        <f>SUMIF(Об!$A:$A,$A:$A,Об!AI:AI)*BQ$308</f>
        <v>396108.18984622898</v>
      </c>
      <c r="BR108" s="89">
        <f>SUMIF(Об!$A:$A,$A:$A,Об!AJ:AJ)*BR$308</f>
        <v>147988.52686481233</v>
      </c>
      <c r="BS108" s="89">
        <f>SUMIF(Об!$A:$A,$A:$A,Об!AK:AK)*BS$308</f>
        <v>216635.14011813654</v>
      </c>
      <c r="BT108" s="89">
        <f>SUMIF(Об!$A:$A,$A:$A,Об!AL:AL)*BT$308</f>
        <v>195005.90483091449</v>
      </c>
      <c r="BU108" s="89">
        <f>SUMIF(Об!$A:$A,$A:$A,Об!AM:AM)*BU$308</f>
        <v>122782.38170336801</v>
      </c>
      <c r="BV108" s="89">
        <f>SUMIF(Об!$A:$A,$A:$A,Об!AN:AN)*BV$308</f>
        <v>81523.890161900053</v>
      </c>
    </row>
    <row r="109" spans="1:74" ht="32.25" customHeight="1" x14ac:dyDescent="0.25">
      <c r="A109" s="84" t="s">
        <v>277</v>
      </c>
      <c r="B109" s="84">
        <f>SUMIF(Об!$A:$A,$A:$A,Об!B:B)</f>
        <v>8991.2000000000007</v>
      </c>
      <c r="C109" s="84">
        <f>SUMIF(Об!$A:$A,$A:$A,Об!C:C)</f>
        <v>8991.2000000000007</v>
      </c>
      <c r="D109" s="84">
        <v>12</v>
      </c>
      <c r="E109" s="84">
        <f>SUMIF(Об!$A:$A,$A:$A,Об!F:F)</f>
        <v>41.41</v>
      </c>
      <c r="F109" s="84">
        <f t="shared" si="20"/>
        <v>41.41</v>
      </c>
      <c r="G109" s="89">
        <f>SUMIF(Лист2!$A:$A,$A:$A,Лист2!$B:$B)</f>
        <v>4321798.6100000003</v>
      </c>
      <c r="H109" s="89">
        <v>4081423.6400000006</v>
      </c>
      <c r="I109" s="89">
        <v>0</v>
      </c>
      <c r="J109" s="89">
        <v>491345.61999999988</v>
      </c>
      <c r="K109" s="89">
        <v>149192.46</v>
      </c>
      <c r="L109" s="89">
        <v>0</v>
      </c>
      <c r="M109" s="89">
        <v>1664.3000000000002</v>
      </c>
      <c r="N109" s="89">
        <v>1664.3000000000002</v>
      </c>
      <c r="O109" s="89">
        <v>308788.64</v>
      </c>
      <c r="P109" s="89">
        <v>889621.95000000019</v>
      </c>
      <c r="Q109" s="89">
        <v>360701.62999999995</v>
      </c>
      <c r="R109" s="89">
        <v>0</v>
      </c>
      <c r="S109" s="89">
        <v>4946.3599999999997</v>
      </c>
      <c r="T109" s="89">
        <v>1096197.5999999999</v>
      </c>
      <c r="U109" s="89">
        <v>0</v>
      </c>
      <c r="V109" s="89">
        <v>0</v>
      </c>
      <c r="W109" s="89">
        <v>0</v>
      </c>
      <c r="X109" s="89">
        <v>0</v>
      </c>
      <c r="Y109" s="89">
        <v>0</v>
      </c>
      <c r="Z109" s="89">
        <v>0</v>
      </c>
      <c r="AA109" s="89">
        <v>0</v>
      </c>
      <c r="AB109" s="89">
        <v>0</v>
      </c>
      <c r="AC109" s="89">
        <v>0</v>
      </c>
      <c r="AD109" s="89">
        <v>0</v>
      </c>
      <c r="AE109" s="89">
        <v>3405.34</v>
      </c>
      <c r="AF109" s="89">
        <v>0</v>
      </c>
      <c r="AG109" s="89">
        <v>230850</v>
      </c>
      <c r="AH109" s="90">
        <f t="shared" si="18"/>
        <v>4321798.6100000003</v>
      </c>
      <c r="AI109" s="90">
        <v>4377212.6800000006</v>
      </c>
      <c r="AJ109" s="90">
        <v>0</v>
      </c>
      <c r="AK109" s="90">
        <v>4377212.6800000006</v>
      </c>
      <c r="AL109" s="90">
        <v>817235.41</v>
      </c>
      <c r="AM109" s="90">
        <v>0</v>
      </c>
      <c r="AN109" s="90">
        <v>817235.41</v>
      </c>
      <c r="AP109" s="91">
        <f t="shared" si="21"/>
        <v>14423.04</v>
      </c>
      <c r="AQ109" s="92">
        <f>SUMIF('20-1'!K:K,$A:$A,'20-1'!$E:$E)</f>
        <v>0</v>
      </c>
      <c r="AR109" s="92">
        <f>SUMIF('20-1'!L:L,$A:$A,'20-1'!$E:$E)</f>
        <v>0</v>
      </c>
      <c r="AS109" s="92">
        <f>SUMIF('20-1'!M:M,$A:$A,'20-1'!$E:$E)</f>
        <v>0</v>
      </c>
      <c r="AT109" s="92">
        <f>SUMIF('20-1'!N:N,$A:$A,'20-1'!$E:$E)</f>
        <v>0</v>
      </c>
      <c r="AU109" s="92">
        <f>SUMIF('20-1'!O:O,$A:$A,'20-1'!$E:$E)</f>
        <v>0</v>
      </c>
      <c r="AV109" s="92">
        <f>SUMIF('20-1'!P:P,$A:$A,'20-1'!$E:$E)</f>
        <v>14423.04</v>
      </c>
      <c r="AW109" s="92">
        <f>SUMIF('20-1'!Q:Q,$A:$A,'20-1'!$E:$E)</f>
        <v>0</v>
      </c>
      <c r="AX109" s="92">
        <f>SUMIF('20-1'!R:R,$A:$A,'20-1'!$E:$E)</f>
        <v>0</v>
      </c>
      <c r="AY109" s="92">
        <f>SUMIF('20-1'!S:S,$A:$A,'20-1'!$E:$E)</f>
        <v>0</v>
      </c>
      <c r="AZ109" s="92">
        <f>SUMIF('20-1'!T:T,$A:$A,'20-1'!$E:$E)</f>
        <v>0</v>
      </c>
      <c r="BA109" s="92">
        <f>SUMIF('20-1'!U:U,$A:$A,'20-1'!$E:$E)</f>
        <v>0</v>
      </c>
      <c r="BB109" s="92">
        <f>SUMIF('20-1'!V:V,$A:$A,'20-1'!$E:$E)</f>
        <v>0</v>
      </c>
      <c r="BC109" s="92">
        <f>SUMIF('20-1'!W:W,$A:$A,'20-1'!$E:$E)</f>
        <v>0</v>
      </c>
      <c r="BD109" s="92">
        <f>SUMIF('20-1'!X:X,$A:$A,'20-1'!$E:$E)</f>
        <v>0</v>
      </c>
      <c r="BE109" s="92">
        <f>SUMIF('20-1'!Y:Y,$A:$A,'20-1'!$E:$E)</f>
        <v>0</v>
      </c>
      <c r="BF109" s="92">
        <f>SUMIF('20-1'!Z:Z,$A:$A,'20-1'!$E:$E)</f>
        <v>0</v>
      </c>
      <c r="BG109" s="92">
        <f>SUMIF('20-1'!AA:AA,$A:$A,'20-1'!$E:$E)</f>
        <v>0</v>
      </c>
      <c r="BH109" s="92">
        <f>SUMIF('20-1'!AB:AB,$A:$A,'20-1'!$E:$E)</f>
        <v>71006.039999999994</v>
      </c>
      <c r="BI109" s="89">
        <f>SUMIF(Об!$A:$A,$A:$A,Об!AB:AB)*BI$308</f>
        <v>830738.68251603725</v>
      </c>
      <c r="BJ109" s="89">
        <f>SUMIF(Об!$A:$A,$A:$A,Об!AC:AC)*BJ$308</f>
        <v>788341.7804307295</v>
      </c>
      <c r="BK109" s="84">
        <f>SUMIF(ПП1!$H:$H,$A:$A,ПП1!$M:$M)</f>
        <v>0</v>
      </c>
      <c r="BL109" s="89">
        <f t="shared" si="16"/>
        <v>186434.49940537254</v>
      </c>
      <c r="BM109" s="89">
        <f t="shared" si="25"/>
        <v>26181.788481479551</v>
      </c>
      <c r="BN109" s="89">
        <f t="shared" si="17"/>
        <v>7304.48390864057</v>
      </c>
      <c r="BO109" s="89">
        <f>SUMIF(Об!$A:$A,$A:$A,Об!$AG:$AG)*$BO$308</f>
        <v>0</v>
      </c>
      <c r="BP109" s="89">
        <f>SUMIF(Об!$A:$A,$A:$A,Об!$AE:$AE)*BP$308</f>
        <v>6433.1990466528014</v>
      </c>
      <c r="BQ109" s="89">
        <f>SUMIF(Об!$A:$A,$A:$A,Об!AI:AI)*BQ$308</f>
        <v>584185.67318058142</v>
      </c>
      <c r="BR109" s="89">
        <f>SUMIF(Об!$A:$A,$A:$A,Об!AJ:AJ)*BR$308</f>
        <v>218255.4650614124</v>
      </c>
      <c r="BS109" s="89">
        <f>SUMIF(Об!$A:$A,$A:$A,Об!AK:AK)*BS$308</f>
        <v>319496.411355727</v>
      </c>
      <c r="BT109" s="89">
        <f>SUMIF(Об!$A:$A,$A:$A,Об!AL:AL)*BT$308</f>
        <v>287597.32494311803</v>
      </c>
      <c r="BU109" s="89">
        <f>SUMIF(Об!$A:$A,$A:$A,Об!AM:AM)*BU$308</f>
        <v>181081.1039729882</v>
      </c>
      <c r="BV109" s="89">
        <f>SUMIF(Об!$A:$A,$A:$A,Об!AN:AN)*BV$308</f>
        <v>120232.52706039135</v>
      </c>
    </row>
    <row r="110" spans="1:74" ht="32.25" customHeight="1" x14ac:dyDescent="0.25">
      <c r="A110" s="84" t="s">
        <v>278</v>
      </c>
      <c r="B110" s="84">
        <f>SUMIF(Об!$A:$A,$A:$A,Об!B:B)</f>
        <v>3125.9</v>
      </c>
      <c r="C110" s="84">
        <f>SUMIF(Об!$A:$A,$A:$A,Об!C:C)</f>
        <v>3125.9</v>
      </c>
      <c r="D110" s="84">
        <v>12</v>
      </c>
      <c r="E110" s="84">
        <f>SUMIF(Об!$A:$A,$A:$A,Об!F:F)</f>
        <v>30.14</v>
      </c>
      <c r="F110" s="84">
        <f t="shared" si="20"/>
        <v>30.14</v>
      </c>
      <c r="G110" s="89">
        <f>SUMIF(Лист2!$A:$A,$A:$A,Лист2!$B:$B)</f>
        <v>913162.21000000008</v>
      </c>
      <c r="H110" s="89">
        <v>1170662.8499999999</v>
      </c>
      <c r="I110" s="89">
        <v>0</v>
      </c>
      <c r="J110" s="89">
        <v>212057.96</v>
      </c>
      <c r="K110" s="89">
        <v>9593.0400000000009</v>
      </c>
      <c r="L110" s="89">
        <v>0</v>
      </c>
      <c r="M110" s="89">
        <v>328.59999999999997</v>
      </c>
      <c r="N110" s="89">
        <v>328.59999999999997</v>
      </c>
      <c r="O110" s="89">
        <v>112486.45999999998</v>
      </c>
      <c r="P110" s="89">
        <v>381109.44</v>
      </c>
      <c r="Q110" s="89">
        <v>152921.08000000002</v>
      </c>
      <c r="R110" s="89">
        <v>0</v>
      </c>
      <c r="S110" s="89">
        <v>950.22</v>
      </c>
      <c r="T110" s="89">
        <v>464861.44</v>
      </c>
      <c r="U110" s="89">
        <v>0</v>
      </c>
      <c r="V110" s="89">
        <v>0</v>
      </c>
      <c r="W110" s="89">
        <v>0</v>
      </c>
      <c r="X110" s="89">
        <v>0</v>
      </c>
      <c r="Y110" s="89">
        <v>0</v>
      </c>
      <c r="Z110" s="89">
        <v>0</v>
      </c>
      <c r="AA110" s="89">
        <v>0</v>
      </c>
      <c r="AB110" s="89">
        <v>0</v>
      </c>
      <c r="AC110" s="89">
        <v>0</v>
      </c>
      <c r="AD110" s="89">
        <v>0</v>
      </c>
      <c r="AE110" s="89">
        <v>652.38000000000011</v>
      </c>
      <c r="AF110" s="89">
        <v>0</v>
      </c>
      <c r="AG110" s="89">
        <v>77760</v>
      </c>
      <c r="AH110" s="90">
        <f t="shared" si="18"/>
        <v>913162.21000000008</v>
      </c>
      <c r="AI110" s="90">
        <v>882157.58</v>
      </c>
      <c r="AJ110" s="90">
        <v>0</v>
      </c>
      <c r="AK110" s="90">
        <v>882157.58</v>
      </c>
      <c r="AL110" s="90">
        <v>178701.91</v>
      </c>
      <c r="AM110" s="90">
        <v>0</v>
      </c>
      <c r="AN110" s="90">
        <v>178701.91</v>
      </c>
      <c r="AP110" s="91">
        <f t="shared" si="21"/>
        <v>0</v>
      </c>
      <c r="AQ110" s="92">
        <f>SUMIF('20-1'!K:K,$A:$A,'20-1'!$E:$E)</f>
        <v>0</v>
      </c>
      <c r="AR110" s="92">
        <f>SUMIF('20-1'!L:L,$A:$A,'20-1'!$E:$E)</f>
        <v>0</v>
      </c>
      <c r="AS110" s="92">
        <f>SUMIF('20-1'!M:M,$A:$A,'20-1'!$E:$E)</f>
        <v>0</v>
      </c>
      <c r="AT110" s="92">
        <f>SUMIF('20-1'!N:N,$A:$A,'20-1'!$E:$E)</f>
        <v>0</v>
      </c>
      <c r="AU110" s="92">
        <f>SUMIF('20-1'!O:O,$A:$A,'20-1'!$E:$E)</f>
        <v>0</v>
      </c>
      <c r="AV110" s="92">
        <f>SUMIF('20-1'!P:P,$A:$A,'20-1'!$E:$E)</f>
        <v>0</v>
      </c>
      <c r="AW110" s="92">
        <f>SUMIF('20-1'!Q:Q,$A:$A,'20-1'!$E:$E)</f>
        <v>0</v>
      </c>
      <c r="AX110" s="92">
        <f>SUMIF('20-1'!R:R,$A:$A,'20-1'!$E:$E)</f>
        <v>0</v>
      </c>
      <c r="AY110" s="92">
        <f>SUMIF('20-1'!S:S,$A:$A,'20-1'!$E:$E)</f>
        <v>0</v>
      </c>
      <c r="AZ110" s="92">
        <f>SUMIF('20-1'!T:T,$A:$A,'20-1'!$E:$E)</f>
        <v>0</v>
      </c>
      <c r="BA110" s="92">
        <f>SUMIF('20-1'!U:U,$A:$A,'20-1'!$E:$E)</f>
        <v>0</v>
      </c>
      <c r="BB110" s="92">
        <f>SUMIF('20-1'!V:V,$A:$A,'20-1'!$E:$E)</f>
        <v>0</v>
      </c>
      <c r="BC110" s="92">
        <f>SUMIF('20-1'!W:W,$A:$A,'20-1'!$E:$E)</f>
        <v>0</v>
      </c>
      <c r="BD110" s="92">
        <f>SUMIF('20-1'!X:X,$A:$A,'20-1'!$E:$E)</f>
        <v>0</v>
      </c>
      <c r="BE110" s="92">
        <f>SUMIF('20-1'!Y:Y,$A:$A,'20-1'!$E:$E)</f>
        <v>0</v>
      </c>
      <c r="BF110" s="92">
        <f>SUMIF('20-1'!Z:Z,$A:$A,'20-1'!$E:$E)</f>
        <v>0</v>
      </c>
      <c r="BG110" s="92">
        <f>SUMIF('20-1'!AA:AA,$A:$A,'20-1'!$E:$E)</f>
        <v>0</v>
      </c>
      <c r="BH110" s="92">
        <f>SUMIF('20-1'!AB:AB,$A:$A,'20-1'!$E:$E)</f>
        <v>63118.369999999995</v>
      </c>
      <c r="BI110" s="89">
        <f>SUMIF(Об!$A:$A,$A:$A,Об!AB:AB)*BI$308</f>
        <v>288816.40355868859</v>
      </c>
      <c r="BJ110" s="89">
        <f>SUMIF(Об!$A:$A,$A:$A,Об!AC:AC)*BJ$308</f>
        <v>274076.60506366414</v>
      </c>
      <c r="BK110" s="84">
        <f>SUMIF(ПП1!$H:$H,$A:$A,ПП1!$M:$M)</f>
        <v>0</v>
      </c>
      <c r="BL110" s="89">
        <f t="shared" si="16"/>
        <v>64816.220492398556</v>
      </c>
      <c r="BM110" s="89">
        <f t="shared" si="25"/>
        <v>9102.4170983024433</v>
      </c>
      <c r="BN110" s="89">
        <f t="shared" si="17"/>
        <v>2539.4926428084746</v>
      </c>
      <c r="BO110" s="89">
        <f>SUMIF(Об!$A:$A,$A:$A,Об!$AG:$AG)*$BO$308</f>
        <v>0</v>
      </c>
      <c r="BP110" s="89">
        <f>SUMIF(Об!$A:$A,$A:$A,Об!$AE:$AE)*BP$308</f>
        <v>2236.5798669734845</v>
      </c>
      <c r="BQ110" s="89">
        <f>SUMIF(Об!$A:$A,$A:$A,Об!AI:AI)*BQ$308</f>
        <v>203099.2521348852</v>
      </c>
      <c r="BR110" s="89">
        <f>SUMIF(Об!$A:$A,$A:$A,Об!AJ:AJ)*BR$308</f>
        <v>0</v>
      </c>
      <c r="BS110" s="89">
        <f>SUMIF(Об!$A:$A,$A:$A,Об!AK:AK)*BS$308</f>
        <v>111076.81202251834</v>
      </c>
      <c r="BT110" s="89">
        <f>SUMIF(Об!$A:$A,$A:$A,Об!AL:AL)*BT$308</f>
        <v>99986.706784377224</v>
      </c>
      <c r="BU110" s="89">
        <f>SUMIF(Об!$A:$A,$A:$A,Об!AM:AM)*BU$308</f>
        <v>0</v>
      </c>
      <c r="BV110" s="89">
        <f>SUMIF(Об!$A:$A,$A:$A,Об!AN:AN)*BV$308</f>
        <v>41800.299886341905</v>
      </c>
    </row>
    <row r="111" spans="1:74" ht="32.25" customHeight="1" x14ac:dyDescent="0.25">
      <c r="A111" s="84" t="s">
        <v>279</v>
      </c>
      <c r="B111" s="84">
        <f>SUMIF(Об!$A:$A,$A:$A,Об!B:B)</f>
        <v>3473.2</v>
      </c>
      <c r="C111" s="84">
        <f>SUMIF(Об!$A:$A,$A:$A,Об!C:C)</f>
        <v>3473.1999999999994</v>
      </c>
      <c r="D111" s="84">
        <v>12</v>
      </c>
      <c r="E111" s="84">
        <f>SUMIF(Об!$A:$A,$A:$A,Об!F:F)</f>
        <v>30.14</v>
      </c>
      <c r="F111" s="84">
        <f t="shared" si="20"/>
        <v>30.14</v>
      </c>
      <c r="G111" s="89">
        <f>SUMIF(Лист2!$A:$A,$A:$A,Лист2!$B:$B)</f>
        <v>1224815.0000000002</v>
      </c>
      <c r="H111" s="89">
        <v>1584603.38</v>
      </c>
      <c r="I111" s="89">
        <v>0</v>
      </c>
      <c r="J111" s="89">
        <v>231163.38</v>
      </c>
      <c r="K111" s="89">
        <v>12301.589999999998</v>
      </c>
      <c r="L111" s="89">
        <v>0</v>
      </c>
      <c r="M111" s="89">
        <v>600.41</v>
      </c>
      <c r="N111" s="89">
        <v>600.41</v>
      </c>
      <c r="O111" s="89">
        <v>140872.17000000001</v>
      </c>
      <c r="P111" s="89">
        <v>417784.54</v>
      </c>
      <c r="Q111" s="89">
        <v>168976.30000000002</v>
      </c>
      <c r="R111" s="89">
        <v>0</v>
      </c>
      <c r="S111" s="89">
        <v>1825.91</v>
      </c>
      <c r="T111" s="89">
        <v>513522.50999999995</v>
      </c>
      <c r="U111" s="89">
        <v>0</v>
      </c>
      <c r="V111" s="89">
        <v>0</v>
      </c>
      <c r="W111" s="89">
        <v>0</v>
      </c>
      <c r="X111" s="89">
        <v>0</v>
      </c>
      <c r="Y111" s="89">
        <v>0</v>
      </c>
      <c r="Z111" s="89">
        <v>0</v>
      </c>
      <c r="AA111" s="89">
        <v>0</v>
      </c>
      <c r="AB111" s="89">
        <v>0</v>
      </c>
      <c r="AC111" s="89">
        <v>0</v>
      </c>
      <c r="AD111" s="89">
        <v>0</v>
      </c>
      <c r="AE111" s="89">
        <v>1212.3800000000001</v>
      </c>
      <c r="AF111" s="89">
        <v>0</v>
      </c>
      <c r="AG111" s="89">
        <v>97185.3</v>
      </c>
      <c r="AH111" s="90">
        <f t="shared" si="18"/>
        <v>1224815.0000000002</v>
      </c>
      <c r="AI111" s="90">
        <v>1206268.2400000002</v>
      </c>
      <c r="AJ111" s="90">
        <v>0</v>
      </c>
      <c r="AK111" s="90">
        <v>1206268.2400000002</v>
      </c>
      <c r="AL111" s="90">
        <v>170223.52</v>
      </c>
      <c r="AM111" s="90">
        <v>0</v>
      </c>
      <c r="AN111" s="90">
        <v>170223.52</v>
      </c>
      <c r="AP111" s="91">
        <f t="shared" si="21"/>
        <v>0</v>
      </c>
      <c r="AQ111" s="92">
        <f>SUMIF('20-1'!K:K,$A:$A,'20-1'!$E:$E)</f>
        <v>0</v>
      </c>
      <c r="AR111" s="92">
        <f>SUMIF('20-1'!L:L,$A:$A,'20-1'!$E:$E)</f>
        <v>0</v>
      </c>
      <c r="AS111" s="92">
        <f>SUMIF('20-1'!M:M,$A:$A,'20-1'!$E:$E)</f>
        <v>0</v>
      </c>
      <c r="AT111" s="92">
        <f>SUMIF('20-1'!N:N,$A:$A,'20-1'!$E:$E)</f>
        <v>0</v>
      </c>
      <c r="AU111" s="92">
        <f>SUMIF('20-1'!O:O,$A:$A,'20-1'!$E:$E)</f>
        <v>0</v>
      </c>
      <c r="AV111" s="92">
        <f>SUMIF('20-1'!P:P,$A:$A,'20-1'!$E:$E)</f>
        <v>0</v>
      </c>
      <c r="AW111" s="92">
        <f>SUMIF('20-1'!Q:Q,$A:$A,'20-1'!$E:$E)</f>
        <v>0</v>
      </c>
      <c r="AX111" s="92">
        <f>SUMIF('20-1'!R:R,$A:$A,'20-1'!$E:$E)</f>
        <v>0</v>
      </c>
      <c r="AY111" s="92">
        <f>SUMIF('20-1'!S:S,$A:$A,'20-1'!$E:$E)</f>
        <v>0</v>
      </c>
      <c r="AZ111" s="92">
        <f>SUMIF('20-1'!T:T,$A:$A,'20-1'!$E:$E)</f>
        <v>0</v>
      </c>
      <c r="BA111" s="92">
        <f>SUMIF('20-1'!U:U,$A:$A,'20-1'!$E:$E)</f>
        <v>0</v>
      </c>
      <c r="BB111" s="92">
        <f>SUMIF('20-1'!V:V,$A:$A,'20-1'!$E:$E)</f>
        <v>0</v>
      </c>
      <c r="BC111" s="92">
        <f>SUMIF('20-1'!W:W,$A:$A,'20-1'!$E:$E)</f>
        <v>0</v>
      </c>
      <c r="BD111" s="92">
        <f>SUMIF('20-1'!X:X,$A:$A,'20-1'!$E:$E)</f>
        <v>0</v>
      </c>
      <c r="BE111" s="92">
        <f>SUMIF('20-1'!Y:Y,$A:$A,'20-1'!$E:$E)</f>
        <v>0</v>
      </c>
      <c r="BF111" s="92">
        <f>SUMIF('20-1'!Z:Z,$A:$A,'20-1'!$E:$E)</f>
        <v>0</v>
      </c>
      <c r="BG111" s="92">
        <f>SUMIF('20-1'!AA:AA,$A:$A,'20-1'!$E:$E)</f>
        <v>0</v>
      </c>
      <c r="BH111" s="92">
        <f>SUMIF('20-1'!AB:AB,$A:$A,'20-1'!$E:$E)</f>
        <v>10256.359999999999</v>
      </c>
      <c r="BI111" s="89">
        <f>SUMIF(Об!$A:$A,$A:$A,Об!AB:AB)*BI$308</f>
        <v>320905.06185099878</v>
      </c>
      <c r="BJ111" s="89">
        <f>SUMIF(Об!$A:$A,$A:$A,Об!AC:AC)*BJ$308</f>
        <v>304527.61275380471</v>
      </c>
      <c r="BK111" s="84">
        <f>SUMIF(ПП1!$H:$H,$A:$A,ПП1!$M:$M)</f>
        <v>0</v>
      </c>
      <c r="BL111" s="89">
        <f t="shared" si="16"/>
        <v>72017.561986691406</v>
      </c>
      <c r="BM111" s="89">
        <f t="shared" si="25"/>
        <v>10113.73206622862</v>
      </c>
      <c r="BN111" s="89">
        <f t="shared" si="17"/>
        <v>2821.6404385944506</v>
      </c>
      <c r="BO111" s="89">
        <f>SUMIF(Об!$A:$A,$A:$A,Об!$AG:$AG)*$BO$308</f>
        <v>0</v>
      </c>
      <c r="BP111" s="89">
        <f>SUMIF(Об!$A:$A,$A:$A,Об!$AE:$AE)*BP$308</f>
        <v>2485.0728410929023</v>
      </c>
      <c r="BQ111" s="89">
        <f>SUMIF(Об!$A:$A,$A:$A,Об!AI:AI)*BQ$308</f>
        <v>225664.39185990693</v>
      </c>
      <c r="BR111" s="89">
        <f>SUMIF(Об!$A:$A,$A:$A,Об!AJ:AJ)*BR$308</f>
        <v>0</v>
      </c>
      <c r="BS111" s="89">
        <f>SUMIF(Об!$A:$A,$A:$A,Об!AK:AK)*BS$308</f>
        <v>123417.89037288801</v>
      </c>
      <c r="BT111" s="89">
        <f>SUMIF(Об!$A:$A,$A:$A,Об!AL:AL)*BT$308</f>
        <v>111095.63005966246</v>
      </c>
      <c r="BU111" s="89">
        <f>SUMIF(Об!$A:$A,$A:$A,Об!AM:AM)*BU$308</f>
        <v>0</v>
      </c>
      <c r="BV111" s="89">
        <f>SUMIF(Об!$A:$A,$A:$A,Об!AN:AN)*BV$308</f>
        <v>46444.480490496382</v>
      </c>
    </row>
    <row r="112" spans="1:74" ht="32.25" customHeight="1" x14ac:dyDescent="0.25">
      <c r="A112" s="84" t="s">
        <v>280</v>
      </c>
      <c r="B112" s="84">
        <f>SUMIF(Об!$A:$A,$A:$A,Об!B:B)</f>
        <v>3480</v>
      </c>
      <c r="C112" s="84">
        <f>SUMIF(Об!$A:$A,$A:$A,Об!C:C)</f>
        <v>3480</v>
      </c>
      <c r="D112" s="84">
        <v>12</v>
      </c>
      <c r="E112" s="84">
        <f>SUMIF(Об!$A:$A,$A:$A,Об!F:F)</f>
        <v>30.14</v>
      </c>
      <c r="F112" s="84">
        <f t="shared" si="20"/>
        <v>30.14</v>
      </c>
      <c r="G112" s="89">
        <f>SUMIF(Лист2!$A:$A,$A:$A,Лист2!$B:$B)</f>
        <v>1239354.18</v>
      </c>
      <c r="H112" s="89">
        <v>1583394.3000000003</v>
      </c>
      <c r="I112" s="89">
        <v>0</v>
      </c>
      <c r="J112" s="89">
        <v>223416.91</v>
      </c>
      <c r="K112" s="89">
        <v>11633.58</v>
      </c>
      <c r="L112" s="89">
        <v>0</v>
      </c>
      <c r="M112" s="89">
        <v>698.03000000000009</v>
      </c>
      <c r="N112" s="89">
        <v>698.03000000000009</v>
      </c>
      <c r="O112" s="89">
        <v>141662.09</v>
      </c>
      <c r="P112" s="89">
        <v>399361.63</v>
      </c>
      <c r="Q112" s="89">
        <v>159009.01999999999</v>
      </c>
      <c r="R112" s="89">
        <v>0</v>
      </c>
      <c r="S112" s="89">
        <v>2076.3199999999997</v>
      </c>
      <c r="T112" s="89">
        <v>483517.50000000006</v>
      </c>
      <c r="U112" s="89">
        <v>0</v>
      </c>
      <c r="V112" s="89">
        <v>0</v>
      </c>
      <c r="W112" s="89">
        <v>0</v>
      </c>
      <c r="X112" s="89">
        <v>0</v>
      </c>
      <c r="Y112" s="89">
        <v>0</v>
      </c>
      <c r="Z112" s="89">
        <v>0</v>
      </c>
      <c r="AA112" s="89">
        <v>0</v>
      </c>
      <c r="AB112" s="89">
        <v>0</v>
      </c>
      <c r="AC112" s="89">
        <v>0</v>
      </c>
      <c r="AD112" s="89">
        <v>0</v>
      </c>
      <c r="AE112" s="89">
        <v>1425.3699999999997</v>
      </c>
      <c r="AF112" s="89">
        <v>0</v>
      </c>
      <c r="AG112" s="89">
        <v>95985</v>
      </c>
      <c r="AH112" s="90">
        <f t="shared" si="18"/>
        <v>1239354.18</v>
      </c>
      <c r="AI112" s="90">
        <v>1275632.67</v>
      </c>
      <c r="AJ112" s="90">
        <v>0</v>
      </c>
      <c r="AK112" s="90">
        <v>1275632.67</v>
      </c>
      <c r="AL112" s="90">
        <v>143455.29</v>
      </c>
      <c r="AM112" s="90">
        <v>0</v>
      </c>
      <c r="AN112" s="90">
        <v>143455.29</v>
      </c>
      <c r="AP112" s="91">
        <f t="shared" si="21"/>
        <v>0</v>
      </c>
      <c r="AQ112" s="92">
        <f>SUMIF('20-1'!K:K,$A:$A,'20-1'!$E:$E)</f>
        <v>0</v>
      </c>
      <c r="AR112" s="92">
        <f>SUMIF('20-1'!L:L,$A:$A,'20-1'!$E:$E)</f>
        <v>0</v>
      </c>
      <c r="AS112" s="92">
        <f>SUMIF('20-1'!M:M,$A:$A,'20-1'!$E:$E)</f>
        <v>0</v>
      </c>
      <c r="AT112" s="92">
        <f>SUMIF('20-1'!N:N,$A:$A,'20-1'!$E:$E)</f>
        <v>0</v>
      </c>
      <c r="AU112" s="92">
        <f>SUMIF('20-1'!O:O,$A:$A,'20-1'!$E:$E)</f>
        <v>0</v>
      </c>
      <c r="AV112" s="92">
        <f>SUMIF('20-1'!P:P,$A:$A,'20-1'!$E:$E)</f>
        <v>0</v>
      </c>
      <c r="AW112" s="92">
        <f>SUMIF('20-1'!Q:Q,$A:$A,'20-1'!$E:$E)</f>
        <v>0</v>
      </c>
      <c r="AX112" s="92">
        <f>SUMIF('20-1'!R:R,$A:$A,'20-1'!$E:$E)</f>
        <v>0</v>
      </c>
      <c r="AY112" s="92">
        <f>SUMIF('20-1'!S:S,$A:$A,'20-1'!$E:$E)</f>
        <v>0</v>
      </c>
      <c r="AZ112" s="92">
        <f>SUMIF('20-1'!T:T,$A:$A,'20-1'!$E:$E)</f>
        <v>0</v>
      </c>
      <c r="BA112" s="92">
        <f>SUMIF('20-1'!U:U,$A:$A,'20-1'!$E:$E)</f>
        <v>0</v>
      </c>
      <c r="BB112" s="92">
        <f>SUMIF('20-1'!V:V,$A:$A,'20-1'!$E:$E)</f>
        <v>0</v>
      </c>
      <c r="BC112" s="92">
        <f>SUMIF('20-1'!W:W,$A:$A,'20-1'!$E:$E)</f>
        <v>0</v>
      </c>
      <c r="BD112" s="92">
        <f>SUMIF('20-1'!X:X,$A:$A,'20-1'!$E:$E)</f>
        <v>0</v>
      </c>
      <c r="BE112" s="92">
        <f>SUMIF('20-1'!Y:Y,$A:$A,'20-1'!$E:$E)</f>
        <v>0</v>
      </c>
      <c r="BF112" s="92">
        <f>SUMIF('20-1'!Z:Z,$A:$A,'20-1'!$E:$E)</f>
        <v>1667.06</v>
      </c>
      <c r="BG112" s="92">
        <f>SUMIF('20-1'!AA:AA,$A:$A,'20-1'!$E:$E)</f>
        <v>0</v>
      </c>
      <c r="BH112" s="92">
        <f>SUMIF('20-1'!AB:AB,$A:$A,'20-1'!$E:$E)</f>
        <v>31815.23</v>
      </c>
      <c r="BI112" s="89">
        <f>SUMIF(Об!$A:$A,$A:$A,Об!AB:AB)*BI$308</f>
        <v>321533.34539948049</v>
      </c>
      <c r="BJ112" s="89">
        <f>SUMIF(Об!$A:$A,$A:$A,Об!AC:AC)*BJ$308</f>
        <v>305123.83173535654</v>
      </c>
      <c r="BK112" s="84">
        <f>SUMIF(ПП1!$H:$H,$A:$A,ПП1!$M:$M)</f>
        <v>0</v>
      </c>
      <c r="BL112" s="89">
        <f t="shared" si="16"/>
        <v>72158.561474630347</v>
      </c>
      <c r="BM112" s="89">
        <f t="shared" si="25"/>
        <v>10133.533223101347</v>
      </c>
      <c r="BN112" s="89">
        <f t="shared" si="17"/>
        <v>2827.1647835738481</v>
      </c>
      <c r="BO112" s="89">
        <f>SUMIF(Об!$A:$A,$A:$A,Об!$AG:$AG)*$BO$308</f>
        <v>0</v>
      </c>
      <c r="BP112" s="89">
        <f>SUMIF(Об!$A:$A,$A:$A,Об!$AE:$AE)*BP$308</f>
        <v>2489.9382376492294</v>
      </c>
      <c r="BQ112" s="89">
        <f>SUMIF(Об!$A:$A,$A:$A,Об!AI:AI)*BQ$308</f>
        <v>226106.20858933436</v>
      </c>
      <c r="BR112" s="89">
        <f>SUMIF(Об!$A:$A,$A:$A,Об!AJ:AJ)*BR$308</f>
        <v>0</v>
      </c>
      <c r="BS112" s="89">
        <f>SUMIF(Об!$A:$A,$A:$A,Об!AK:AK)*BS$308</f>
        <v>123659.52392538589</v>
      </c>
      <c r="BT112" s="89">
        <f>SUMIF(Об!$A:$A,$A:$A,Об!AL:AL)*BT$308</f>
        <v>111313.13849119699</v>
      </c>
      <c r="BU112" s="89">
        <f>SUMIF(Об!$A:$A,$A:$A,Об!AM:AM)*BU$308</f>
        <v>0</v>
      </c>
      <c r="BV112" s="89">
        <f>SUMIF(Об!$A:$A,$A:$A,Об!AN:AN)*BV$308</f>
        <v>46535.411754844943</v>
      </c>
    </row>
    <row r="113" spans="1:74" ht="32.25" customHeight="1" x14ac:dyDescent="0.25">
      <c r="A113" s="84" t="s">
        <v>281</v>
      </c>
      <c r="B113" s="84">
        <f>SUMIF(Об!$A:$A,$A:$A,Об!B:B)</f>
        <v>10283.299999999999</v>
      </c>
      <c r="C113" s="84">
        <f>SUMIF(Об!$A:$A,$A:$A,Об!C:C)</f>
        <v>10283.299999999999</v>
      </c>
      <c r="D113" s="84">
        <v>12</v>
      </c>
      <c r="E113" s="84">
        <f>SUMIF(Об!$A:$A,$A:$A,Об!F:F)</f>
        <v>41.41</v>
      </c>
      <c r="F113" s="84">
        <f t="shared" si="20"/>
        <v>41.41</v>
      </c>
      <c r="G113" s="89">
        <f>SUMIF(Лист2!$A:$A,$A:$A,Лист2!$B:$B)</f>
        <v>4926533.3500000006</v>
      </c>
      <c r="H113" s="89">
        <v>4647613</v>
      </c>
      <c r="I113" s="89">
        <v>0</v>
      </c>
      <c r="J113" s="89">
        <v>437908.56</v>
      </c>
      <c r="K113" s="89">
        <v>232910.89</v>
      </c>
      <c r="L113" s="89">
        <v>0</v>
      </c>
      <c r="M113" s="89">
        <v>3143.9399999999991</v>
      </c>
      <c r="N113" s="89">
        <v>3143.9399999999991</v>
      </c>
      <c r="O113" s="89">
        <v>264963.00999999995</v>
      </c>
      <c r="P113" s="89">
        <v>792695.80999999994</v>
      </c>
      <c r="Q113" s="89">
        <v>321319.59999999998</v>
      </c>
      <c r="R113" s="89">
        <v>0</v>
      </c>
      <c r="S113" s="89">
        <v>9522.5899999999983</v>
      </c>
      <c r="T113" s="89">
        <v>976506.33000000019</v>
      </c>
      <c r="U113" s="89">
        <v>0</v>
      </c>
      <c r="V113" s="89">
        <v>0</v>
      </c>
      <c r="W113" s="89">
        <v>0</v>
      </c>
      <c r="X113" s="89">
        <v>0</v>
      </c>
      <c r="Y113" s="89">
        <v>0</v>
      </c>
      <c r="Z113" s="89">
        <v>0</v>
      </c>
      <c r="AA113" s="89">
        <v>0</v>
      </c>
      <c r="AB113" s="89">
        <v>0</v>
      </c>
      <c r="AC113" s="89">
        <v>0</v>
      </c>
      <c r="AD113" s="89">
        <v>0</v>
      </c>
      <c r="AE113" s="89">
        <v>6528.2600000000011</v>
      </c>
      <c r="AF113" s="89">
        <v>0</v>
      </c>
      <c r="AG113" s="89">
        <v>198045</v>
      </c>
      <c r="AH113" s="90">
        <f t="shared" si="18"/>
        <v>4926533.3500000006</v>
      </c>
      <c r="AI113" s="90">
        <v>4833135.01</v>
      </c>
      <c r="AJ113" s="90">
        <v>0</v>
      </c>
      <c r="AK113" s="90">
        <v>4833135.01</v>
      </c>
      <c r="AL113" s="90">
        <v>1084820.48</v>
      </c>
      <c r="AM113" s="90">
        <v>0</v>
      </c>
      <c r="AN113" s="90">
        <v>1084820.48</v>
      </c>
      <c r="AP113" s="91">
        <f t="shared" si="21"/>
        <v>12019.2</v>
      </c>
      <c r="AQ113" s="92">
        <f>SUMIF('20-1'!K:K,$A:$A,'20-1'!$E:$E)</f>
        <v>0</v>
      </c>
      <c r="AR113" s="92">
        <f>SUMIF('20-1'!L:L,$A:$A,'20-1'!$E:$E)</f>
        <v>0</v>
      </c>
      <c r="AS113" s="92">
        <f>SUMIF('20-1'!M:M,$A:$A,'20-1'!$E:$E)</f>
        <v>0</v>
      </c>
      <c r="AT113" s="92">
        <f>SUMIF('20-1'!N:N,$A:$A,'20-1'!$E:$E)</f>
        <v>0</v>
      </c>
      <c r="AU113" s="92">
        <f>SUMIF('20-1'!O:O,$A:$A,'20-1'!$E:$E)</f>
        <v>0</v>
      </c>
      <c r="AV113" s="92">
        <f>SUMIF('20-1'!P:P,$A:$A,'20-1'!$E:$E)</f>
        <v>12019.2</v>
      </c>
      <c r="AW113" s="92">
        <f>SUMIF('20-1'!Q:Q,$A:$A,'20-1'!$E:$E)</f>
        <v>0</v>
      </c>
      <c r="AX113" s="92">
        <f>SUMIF('20-1'!R:R,$A:$A,'20-1'!$E:$E)</f>
        <v>0</v>
      </c>
      <c r="AY113" s="92">
        <f>SUMIF('20-1'!S:S,$A:$A,'20-1'!$E:$E)</f>
        <v>0</v>
      </c>
      <c r="AZ113" s="92">
        <f>SUMIF('20-1'!T:T,$A:$A,'20-1'!$E:$E)</f>
        <v>0</v>
      </c>
      <c r="BA113" s="92">
        <f>SUMIF('20-1'!U:U,$A:$A,'20-1'!$E:$E)</f>
        <v>0</v>
      </c>
      <c r="BB113" s="92">
        <f>SUMIF('20-1'!V:V,$A:$A,'20-1'!$E:$E)</f>
        <v>0</v>
      </c>
      <c r="BC113" s="92">
        <f>SUMIF('20-1'!W:W,$A:$A,'20-1'!$E:$E)</f>
        <v>0</v>
      </c>
      <c r="BD113" s="92">
        <f>SUMIF('20-1'!X:X,$A:$A,'20-1'!$E:$E)</f>
        <v>0</v>
      </c>
      <c r="BE113" s="92">
        <f>SUMIF('20-1'!Y:Y,$A:$A,'20-1'!$E:$E)</f>
        <v>0</v>
      </c>
      <c r="BF113" s="92">
        <f>SUMIF('20-1'!Z:Z,$A:$A,'20-1'!$E:$E)</f>
        <v>0</v>
      </c>
      <c r="BG113" s="92">
        <f>SUMIF('20-1'!AA:AA,$A:$A,'20-1'!$E:$E)</f>
        <v>0</v>
      </c>
      <c r="BH113" s="92">
        <f>SUMIF('20-1'!AB:AB,$A:$A,'20-1'!$E:$E)</f>
        <v>40585.179999999993</v>
      </c>
      <c r="BI113" s="89">
        <f>SUMIF(Об!$A:$A,$A:$A,Об!AB:AB)*BI$308</f>
        <v>950121.79619151668</v>
      </c>
      <c r="BJ113" s="89">
        <f>SUMIF(Об!$A:$A,$A:$A,Об!AC:AC)*BJ$308</f>
        <v>901632.15485177934</v>
      </c>
      <c r="BK113" s="84">
        <f>SUMIF(ПП1!$H:$H,$A:$A,ПП1!$M:$M)</f>
        <v>0</v>
      </c>
      <c r="BL113" s="89">
        <f t="shared" si="16"/>
        <v>213226.47563565121</v>
      </c>
      <c r="BM113" s="84">
        <f>SUMIF(Об!$A:$A,$A:$A,Об!Z:Z)</f>
        <v>0</v>
      </c>
      <c r="BN113" s="89">
        <f t="shared" si="17"/>
        <v>8354.1906950933771</v>
      </c>
      <c r="BO113" s="89">
        <f>SUMIF(Об!$A:$A,$A:$A,Об!$AG:$AG)*$BO$308</f>
        <v>0</v>
      </c>
      <c r="BP113" s="89">
        <f>SUMIF(Об!$A:$A,$A:$A,Об!$AE:$AE)*BP$308</f>
        <v>7357.6959423041135</v>
      </c>
      <c r="BQ113" s="89">
        <f>SUMIF(Об!$A:$A,$A:$A,Об!AI:AI)*BQ$308</f>
        <v>668137.34907663858</v>
      </c>
      <c r="BR113" s="89">
        <f>SUMIF(Об!$A:$A,$A:$A,Об!AJ:AJ)*BR$308</f>
        <v>249620.34254226598</v>
      </c>
      <c r="BS113" s="89">
        <f>SUMIF(Об!$A:$A,$A:$A,Об!AK:AK)*BS$308</f>
        <v>365410.33976491977</v>
      </c>
      <c r="BT113" s="89">
        <f>SUMIF(Об!$A:$A,$A:$A,Об!AL:AL)*BT$308</f>
        <v>328927.12558808224</v>
      </c>
      <c r="BU113" s="89">
        <f>SUMIF(Об!$A:$A,$A:$A,Об!AM:AM)*BU$308</f>
        <v>207103.75884035826</v>
      </c>
      <c r="BV113" s="89">
        <f>SUMIF(Об!$A:$A,$A:$A,Об!AN:AN)*BV$308</f>
        <v>137510.80451109109</v>
      </c>
    </row>
    <row r="114" spans="1:74" ht="32.25" customHeight="1" x14ac:dyDescent="0.25">
      <c r="A114" s="84" t="s">
        <v>282</v>
      </c>
      <c r="B114" s="84">
        <f>SUMIF(Об!$A:$A,$A:$A,Об!B:B)</f>
        <v>3499.07</v>
      </c>
      <c r="C114" s="84">
        <f>SUMIF(Об!$A:$A,$A:$A,Об!C:C)</f>
        <v>3499.07</v>
      </c>
      <c r="D114" s="84">
        <v>12</v>
      </c>
      <c r="E114" s="84">
        <f>SUMIF(Об!$A:$A,$A:$A,Об!F:F)</f>
        <v>30.14</v>
      </c>
      <c r="F114" s="84">
        <f t="shared" si="20"/>
        <v>30.14</v>
      </c>
      <c r="G114" s="89">
        <f>SUMIF(Лист2!$A:$A,$A:$A,Лист2!$B:$B)</f>
        <v>1211115.1500000001</v>
      </c>
      <c r="H114" s="89">
        <v>1577280.6100000003</v>
      </c>
      <c r="I114" s="89">
        <v>0</v>
      </c>
      <c r="J114" s="89">
        <v>218141.30000000002</v>
      </c>
      <c r="K114" s="89">
        <v>11402.070000000002</v>
      </c>
      <c r="L114" s="89">
        <v>0</v>
      </c>
      <c r="M114" s="89">
        <v>608.44000000000017</v>
      </c>
      <c r="N114" s="89">
        <v>608.44000000000017</v>
      </c>
      <c r="O114" s="89">
        <v>150842.92000000001</v>
      </c>
      <c r="P114" s="89">
        <v>381163.42</v>
      </c>
      <c r="Q114" s="89">
        <v>146945.76</v>
      </c>
      <c r="R114" s="89">
        <v>0</v>
      </c>
      <c r="S114" s="89">
        <v>1850.65</v>
      </c>
      <c r="T114" s="89">
        <v>446571.28999999992</v>
      </c>
      <c r="U114" s="89">
        <v>0</v>
      </c>
      <c r="V114" s="89">
        <v>0</v>
      </c>
      <c r="W114" s="89">
        <v>0</v>
      </c>
      <c r="X114" s="89">
        <v>0</v>
      </c>
      <c r="Y114" s="89">
        <v>0</v>
      </c>
      <c r="Z114" s="89">
        <v>0</v>
      </c>
      <c r="AA114" s="89">
        <v>0</v>
      </c>
      <c r="AB114" s="89">
        <v>0</v>
      </c>
      <c r="AC114" s="89">
        <v>0</v>
      </c>
      <c r="AD114" s="89">
        <v>0</v>
      </c>
      <c r="AE114" s="89">
        <v>1266.4100000000003</v>
      </c>
      <c r="AF114" s="89">
        <v>0</v>
      </c>
      <c r="AG114" s="89">
        <v>92340</v>
      </c>
      <c r="AH114" s="90">
        <f t="shared" si="18"/>
        <v>1211115.1500000001</v>
      </c>
      <c r="AI114" s="90">
        <v>1239725.94</v>
      </c>
      <c r="AJ114" s="90">
        <v>0</v>
      </c>
      <c r="AK114" s="90">
        <v>1239725.94</v>
      </c>
      <c r="AL114" s="90">
        <v>105170.56</v>
      </c>
      <c r="AM114" s="90">
        <v>0</v>
      </c>
      <c r="AN114" s="90">
        <v>105170.56</v>
      </c>
      <c r="AP114" s="91">
        <f t="shared" si="21"/>
        <v>127796.13</v>
      </c>
      <c r="AQ114" s="92">
        <f>SUMIF('20-1'!K:K,$A:$A,'20-1'!$E:$E)</f>
        <v>73574.009999999995</v>
      </c>
      <c r="AR114" s="92">
        <f>SUMIF('20-1'!L:L,$A:$A,'20-1'!$E:$E)</f>
        <v>0</v>
      </c>
      <c r="AS114" s="92">
        <f>SUMIF('20-1'!M:M,$A:$A,'20-1'!$E:$E)</f>
        <v>0</v>
      </c>
      <c r="AT114" s="92">
        <f>SUMIF('20-1'!N:N,$A:$A,'20-1'!$E:$E)</f>
        <v>0</v>
      </c>
      <c r="AU114" s="92">
        <f>SUMIF('20-1'!O:O,$A:$A,'20-1'!$E:$E)</f>
        <v>0</v>
      </c>
      <c r="AV114" s="92">
        <f>SUMIF('20-1'!P:P,$A:$A,'20-1'!$E:$E)</f>
        <v>0</v>
      </c>
      <c r="AW114" s="92">
        <f>SUMIF('20-1'!Q:Q,$A:$A,'20-1'!$E:$E)</f>
        <v>0</v>
      </c>
      <c r="AX114" s="92">
        <f>SUMIF('20-1'!R:R,$A:$A,'20-1'!$E:$E)</f>
        <v>0</v>
      </c>
      <c r="AY114" s="92">
        <f>SUMIF('20-1'!S:S,$A:$A,'20-1'!$E:$E)</f>
        <v>0</v>
      </c>
      <c r="AZ114" s="92">
        <f>SUMIF('20-1'!T:T,$A:$A,'20-1'!$E:$E)</f>
        <v>0</v>
      </c>
      <c r="BA114" s="92">
        <f>SUMIF('20-1'!U:U,$A:$A,'20-1'!$E:$E)</f>
        <v>0</v>
      </c>
      <c r="BB114" s="92">
        <f>SUMIF('20-1'!V:V,$A:$A,'20-1'!$E:$E)</f>
        <v>0</v>
      </c>
      <c r="BC114" s="92">
        <f>SUMIF('20-1'!W:W,$A:$A,'20-1'!$E:$E)</f>
        <v>0</v>
      </c>
      <c r="BD114" s="92">
        <f>SUMIF('20-1'!X:X,$A:$A,'20-1'!$E:$E)</f>
        <v>0</v>
      </c>
      <c r="BE114" s="92">
        <f>SUMIF('20-1'!Y:Y,$A:$A,'20-1'!$E:$E)</f>
        <v>54222.12</v>
      </c>
      <c r="BF114" s="92">
        <f>SUMIF('20-1'!Z:Z,$A:$A,'20-1'!$E:$E)</f>
        <v>0</v>
      </c>
      <c r="BG114" s="92">
        <f>SUMIF('20-1'!AA:AA,$A:$A,'20-1'!$E:$E)</f>
        <v>0</v>
      </c>
      <c r="BH114" s="92">
        <f>SUMIF('20-1'!AB:AB,$A:$A,'20-1'!$E:$E)</f>
        <v>21533.87</v>
      </c>
      <c r="BI114" s="89">
        <f>SUMIF(Об!$A:$A,$A:$A,Об!AB:AB)*BI$308</f>
        <v>323295.31117441389</v>
      </c>
      <c r="BJ114" s="89">
        <f>SUMIF(Об!$A:$A,$A:$A,Об!AC:AC)*BJ$308</f>
        <v>306795.87526156154</v>
      </c>
      <c r="BK114" s="84">
        <f>SUMIF(ПП1!$H:$H,$A:$A,ПП1!$M:$M)</f>
        <v>0</v>
      </c>
      <c r="BL114" s="89">
        <f t="shared" si="16"/>
        <v>72553.982097423795</v>
      </c>
      <c r="BM114" s="89">
        <f t="shared" ref="BM114:BM118" si="26">$BM$307*B114/$BM$308</f>
        <v>10189.063820390009</v>
      </c>
      <c r="BN114" s="89">
        <f t="shared" si="17"/>
        <v>2842.6573216263632</v>
      </c>
      <c r="BO114" s="89">
        <f>SUMIF(Об!$A:$A,$A:$A,Об!$AG:$AG)*$BO$308</f>
        <v>0</v>
      </c>
      <c r="BP114" s="89">
        <f>SUMIF(Об!$A:$A,$A:$A,Об!$AE:$AE)*BP$308</f>
        <v>2503.5828129917495</v>
      </c>
      <c r="BQ114" s="89">
        <f>SUMIF(Об!$A:$A,$A:$A,Об!AI:AI)*BQ$308</f>
        <v>227345.24462318458</v>
      </c>
      <c r="BR114" s="89">
        <f>SUMIF(Об!$A:$A,$A:$A,Об!AJ:AJ)*BR$308</f>
        <v>0</v>
      </c>
      <c r="BS114" s="89">
        <f>SUMIF(Об!$A:$A,$A:$A,Об!AK:AK)*BS$308</f>
        <v>124337.16390275864</v>
      </c>
      <c r="BT114" s="89">
        <f>SUMIF(Об!$A:$A,$A:$A,Об!AL:AL)*BT$308</f>
        <v>111923.12169551516</v>
      </c>
      <c r="BU114" s="89">
        <f>SUMIF(Об!$A:$A,$A:$A,Об!AM:AM)*BU$308</f>
        <v>0</v>
      </c>
      <c r="BV114" s="89">
        <f>SUMIF(Об!$A:$A,$A:$A,Об!AN:AN)*BV$308</f>
        <v>46790.420462363589</v>
      </c>
    </row>
    <row r="115" spans="1:74" ht="32.25" customHeight="1" x14ac:dyDescent="0.25">
      <c r="A115" s="84" t="s">
        <v>283</v>
      </c>
      <c r="B115" s="84">
        <f>SUMIF(Об!$A:$A,$A:$A,Об!B:B)</f>
        <v>3617.2</v>
      </c>
      <c r="C115" s="84">
        <f>SUMIF(Об!$A:$A,$A:$A,Об!C:C)</f>
        <v>3617.1999999999994</v>
      </c>
      <c r="D115" s="84">
        <v>12</v>
      </c>
      <c r="E115" s="84">
        <f>SUMIF(Об!$A:$A,$A:$A,Об!F:F)</f>
        <v>41.41</v>
      </c>
      <c r="F115" s="84">
        <f t="shared" si="20"/>
        <v>41.41</v>
      </c>
      <c r="G115" s="89">
        <f>SUMIF(Лист2!$A:$A,$A:$A,Лист2!$B:$B)</f>
        <v>1690671.1200000006</v>
      </c>
      <c r="H115" s="89">
        <v>1564680.47</v>
      </c>
      <c r="I115" s="89">
        <v>0</v>
      </c>
      <c r="J115" s="89">
        <v>177148.21</v>
      </c>
      <c r="K115" s="89">
        <v>73792.98000000001</v>
      </c>
      <c r="L115" s="89">
        <v>0</v>
      </c>
      <c r="M115" s="89">
        <v>659.93999999999994</v>
      </c>
      <c r="N115" s="89">
        <v>659.93999999999994</v>
      </c>
      <c r="O115" s="89">
        <v>121503.6</v>
      </c>
      <c r="P115" s="89">
        <v>306377.83000000007</v>
      </c>
      <c r="Q115" s="89">
        <v>116197.79000000001</v>
      </c>
      <c r="R115" s="89">
        <v>0</v>
      </c>
      <c r="S115" s="89">
        <v>1998.0299999999997</v>
      </c>
      <c r="T115" s="89">
        <v>353412.08</v>
      </c>
      <c r="U115" s="89">
        <v>0</v>
      </c>
      <c r="V115" s="89">
        <v>0</v>
      </c>
      <c r="W115" s="89">
        <v>0</v>
      </c>
      <c r="X115" s="89">
        <v>0</v>
      </c>
      <c r="Y115" s="89">
        <v>0</v>
      </c>
      <c r="Z115" s="89">
        <v>0</v>
      </c>
      <c r="AA115" s="89">
        <v>0</v>
      </c>
      <c r="AB115" s="89">
        <v>0</v>
      </c>
      <c r="AC115" s="89">
        <v>0</v>
      </c>
      <c r="AD115" s="89">
        <v>0</v>
      </c>
      <c r="AE115" s="89">
        <v>1364.22</v>
      </c>
      <c r="AF115" s="89">
        <v>0</v>
      </c>
      <c r="AG115" s="89">
        <v>82620.010000000009</v>
      </c>
      <c r="AH115" s="90">
        <f t="shared" si="18"/>
        <v>1690671.1200000006</v>
      </c>
      <c r="AI115" s="90">
        <v>1723668.88</v>
      </c>
      <c r="AJ115" s="90">
        <v>0</v>
      </c>
      <c r="AK115" s="90">
        <v>1723668.88</v>
      </c>
      <c r="AL115" s="90">
        <v>261180.49999999997</v>
      </c>
      <c r="AM115" s="90">
        <v>0</v>
      </c>
      <c r="AN115" s="90">
        <v>261180.49999999997</v>
      </c>
      <c r="AP115" s="91">
        <f t="shared" si="21"/>
        <v>372641</v>
      </c>
      <c r="AQ115" s="92">
        <f>SUMIF('20-1'!K:K,$A:$A,'20-1'!$E:$E)</f>
        <v>367073.76</v>
      </c>
      <c r="AR115" s="92">
        <f>SUMIF('20-1'!L:L,$A:$A,'20-1'!$E:$E)</f>
        <v>0</v>
      </c>
      <c r="AS115" s="92">
        <f>SUMIF('20-1'!M:M,$A:$A,'20-1'!$E:$E)</f>
        <v>0</v>
      </c>
      <c r="AT115" s="92">
        <f>SUMIF('20-1'!N:N,$A:$A,'20-1'!$E:$E)</f>
        <v>0</v>
      </c>
      <c r="AU115" s="92">
        <f>SUMIF('20-1'!O:O,$A:$A,'20-1'!$E:$E)</f>
        <v>0</v>
      </c>
      <c r="AV115" s="92">
        <f>SUMIF('20-1'!P:P,$A:$A,'20-1'!$E:$E)</f>
        <v>5567.24</v>
      </c>
      <c r="AW115" s="92">
        <f>SUMIF('20-1'!Q:Q,$A:$A,'20-1'!$E:$E)</f>
        <v>0</v>
      </c>
      <c r="AX115" s="92">
        <f>SUMIF('20-1'!R:R,$A:$A,'20-1'!$E:$E)</f>
        <v>0</v>
      </c>
      <c r="AY115" s="92">
        <f>SUMIF('20-1'!S:S,$A:$A,'20-1'!$E:$E)</f>
        <v>0</v>
      </c>
      <c r="AZ115" s="92">
        <f>SUMIF('20-1'!T:T,$A:$A,'20-1'!$E:$E)</f>
        <v>0</v>
      </c>
      <c r="BA115" s="92">
        <f>SUMIF('20-1'!U:U,$A:$A,'20-1'!$E:$E)</f>
        <v>0</v>
      </c>
      <c r="BB115" s="92">
        <f>SUMIF('20-1'!V:V,$A:$A,'20-1'!$E:$E)</f>
        <v>0</v>
      </c>
      <c r="BC115" s="92">
        <f>SUMIF('20-1'!W:W,$A:$A,'20-1'!$E:$E)</f>
        <v>0</v>
      </c>
      <c r="BD115" s="92">
        <f>SUMIF('20-1'!X:X,$A:$A,'20-1'!$E:$E)</f>
        <v>0</v>
      </c>
      <c r="BE115" s="92">
        <f>SUMIF('20-1'!Y:Y,$A:$A,'20-1'!$E:$E)</f>
        <v>0</v>
      </c>
      <c r="BF115" s="92">
        <f>SUMIF('20-1'!Z:Z,$A:$A,'20-1'!$E:$E)</f>
        <v>19743.91</v>
      </c>
      <c r="BG115" s="92">
        <f>SUMIF('20-1'!AA:AA,$A:$A,'20-1'!$E:$E)</f>
        <v>0</v>
      </c>
      <c r="BH115" s="92">
        <f>SUMIF('20-1'!AB:AB,$A:$A,'20-1'!$E:$E)</f>
        <v>4201.18</v>
      </c>
      <c r="BI115" s="89">
        <f>SUMIF(Об!$A:$A,$A:$A,Об!AB:AB)*BI$308</f>
        <v>334209.88993649447</v>
      </c>
      <c r="BJ115" s="89">
        <f>SUMIF(Об!$A:$A,$A:$A,Об!AC:AC)*BJ$308</f>
        <v>317153.42648078495</v>
      </c>
      <c r="BK115" s="89">
        <f>SUMIF(ПП1!$H:$H,$A:$A,ПП1!$M:$M)*$BK$307/$BK$308*B115</f>
        <v>49184.517695398376</v>
      </c>
      <c r="BL115" s="89">
        <f t="shared" si="16"/>
        <v>75003.43349598645</v>
      </c>
      <c r="BM115" s="89">
        <f t="shared" si="26"/>
        <v>10533.05068235695</v>
      </c>
      <c r="BN115" s="89">
        <f t="shared" si="17"/>
        <v>2938.6265675699201</v>
      </c>
      <c r="BO115" s="89">
        <f>SUMIF(Об!$A:$A,$A:$A,Об!$AG:$AG)*$BO$308</f>
        <v>0</v>
      </c>
      <c r="BP115" s="89">
        <f>SUMIF(Об!$A:$A,$A:$A,Об!$AE:$AE)*BP$308</f>
        <v>2588.1047681680434</v>
      </c>
      <c r="BQ115" s="89">
        <f>SUMIF(Об!$A:$A,$A:$A,Об!AI:AI)*BQ$308</f>
        <v>235020.51083601729</v>
      </c>
      <c r="BR115" s="89">
        <f>SUMIF(Об!$A:$A,$A:$A,Об!AJ:AJ)*BR$308</f>
        <v>87805.150393733944</v>
      </c>
      <c r="BS115" s="89">
        <f>SUMIF(Об!$A:$A,$A:$A,Об!AK:AK)*BS$308</f>
        <v>128534.83619049017</v>
      </c>
      <c r="BT115" s="89">
        <f>SUMIF(Об!$A:$A,$A:$A,Об!AL:AL)*BT$308</f>
        <v>115701.69096274648</v>
      </c>
      <c r="BU115" s="89">
        <f>SUMIF(Об!$A:$A,$A:$A,Об!AM:AM)*BU$308</f>
        <v>72849.738554485797</v>
      </c>
      <c r="BV115" s="89">
        <f>SUMIF(Об!$A:$A,$A:$A,Об!AN:AN)*BV$308</f>
        <v>48370.083735524458</v>
      </c>
    </row>
    <row r="116" spans="1:74" ht="32.25" customHeight="1" x14ac:dyDescent="0.25">
      <c r="A116" s="84" t="s">
        <v>284</v>
      </c>
      <c r="B116" s="84">
        <f>SUMIF(Об!$A:$A,$A:$A,Об!B:B)</f>
        <v>3645.7</v>
      </c>
      <c r="C116" s="84">
        <f>SUMIF(Об!$A:$A,$A:$A,Об!C:C)</f>
        <v>3645.6999999999994</v>
      </c>
      <c r="D116" s="84">
        <v>12</v>
      </c>
      <c r="E116" s="84">
        <f>SUMIF(Об!$A:$A,$A:$A,Об!F:F)</f>
        <v>41.41</v>
      </c>
      <c r="F116" s="84">
        <f t="shared" si="20"/>
        <v>41.41</v>
      </c>
      <c r="G116" s="89">
        <f>SUMIF(Лист2!$A:$A,$A:$A,Лист2!$B:$B)</f>
        <v>1764197.2700000003</v>
      </c>
      <c r="H116" s="89">
        <v>1661448.33</v>
      </c>
      <c r="I116" s="89">
        <v>0</v>
      </c>
      <c r="J116" s="89">
        <v>212839.12000000005</v>
      </c>
      <c r="K116" s="89">
        <v>78737.340000000026</v>
      </c>
      <c r="L116" s="89">
        <v>0</v>
      </c>
      <c r="M116" s="89">
        <v>822.6400000000001</v>
      </c>
      <c r="N116" s="89">
        <v>822.6400000000001</v>
      </c>
      <c r="O116" s="89">
        <v>137600.60999999999</v>
      </c>
      <c r="P116" s="89">
        <v>367617.16</v>
      </c>
      <c r="Q116" s="89">
        <v>139260.1</v>
      </c>
      <c r="R116" s="89">
        <v>0</v>
      </c>
      <c r="S116" s="89">
        <v>2455.8800000000006</v>
      </c>
      <c r="T116" s="89">
        <v>423343.68000000005</v>
      </c>
      <c r="U116" s="89">
        <v>0</v>
      </c>
      <c r="V116" s="89">
        <v>0</v>
      </c>
      <c r="W116" s="89">
        <v>0</v>
      </c>
      <c r="X116" s="89">
        <v>0</v>
      </c>
      <c r="Y116" s="89">
        <v>0</v>
      </c>
      <c r="Z116" s="89">
        <v>0</v>
      </c>
      <c r="AA116" s="89">
        <v>0</v>
      </c>
      <c r="AB116" s="89">
        <v>0</v>
      </c>
      <c r="AC116" s="89">
        <v>0</v>
      </c>
      <c r="AD116" s="89">
        <v>0</v>
      </c>
      <c r="AE116" s="89">
        <v>1702.1899999999998</v>
      </c>
      <c r="AF116" s="89">
        <v>0</v>
      </c>
      <c r="AG116" s="89">
        <v>99630</v>
      </c>
      <c r="AH116" s="90">
        <f t="shared" si="18"/>
        <v>1764197.2700000003</v>
      </c>
      <c r="AI116" s="90">
        <v>1781545.4099999997</v>
      </c>
      <c r="AJ116" s="90">
        <v>0</v>
      </c>
      <c r="AK116" s="90">
        <v>1781545.4099999997</v>
      </c>
      <c r="AL116" s="90">
        <v>160958.07999999999</v>
      </c>
      <c r="AM116" s="90">
        <v>0</v>
      </c>
      <c r="AN116" s="90">
        <v>160958.07999999999</v>
      </c>
      <c r="AP116" s="91">
        <f t="shared" si="21"/>
        <v>426604.02999999997</v>
      </c>
      <c r="AQ116" s="92">
        <f>SUMIF('20-1'!K:K,$A:$A,'20-1'!$E:$E)</f>
        <v>394060.68</v>
      </c>
      <c r="AR116" s="92">
        <f>SUMIF('20-1'!L:L,$A:$A,'20-1'!$E:$E)</f>
        <v>0</v>
      </c>
      <c r="AS116" s="92">
        <f>SUMIF('20-1'!M:M,$A:$A,'20-1'!$E:$E)</f>
        <v>26976.11</v>
      </c>
      <c r="AT116" s="92">
        <f>SUMIF('20-1'!N:N,$A:$A,'20-1'!$E:$E)</f>
        <v>0</v>
      </c>
      <c r="AU116" s="92">
        <f>SUMIF('20-1'!O:O,$A:$A,'20-1'!$E:$E)</f>
        <v>0</v>
      </c>
      <c r="AV116" s="92">
        <f>SUMIF('20-1'!P:P,$A:$A,'20-1'!$E:$E)</f>
        <v>5567.24</v>
      </c>
      <c r="AW116" s="92">
        <f>SUMIF('20-1'!Q:Q,$A:$A,'20-1'!$E:$E)</f>
        <v>0</v>
      </c>
      <c r="AX116" s="92">
        <f>SUMIF('20-1'!R:R,$A:$A,'20-1'!$E:$E)</f>
        <v>0</v>
      </c>
      <c r="AY116" s="92">
        <f>SUMIF('20-1'!S:S,$A:$A,'20-1'!$E:$E)</f>
        <v>0</v>
      </c>
      <c r="AZ116" s="92">
        <f>SUMIF('20-1'!T:T,$A:$A,'20-1'!$E:$E)</f>
        <v>0</v>
      </c>
      <c r="BA116" s="92">
        <f>SUMIF('20-1'!U:U,$A:$A,'20-1'!$E:$E)</f>
        <v>0</v>
      </c>
      <c r="BB116" s="92">
        <f>SUMIF('20-1'!V:V,$A:$A,'20-1'!$E:$E)</f>
        <v>0</v>
      </c>
      <c r="BC116" s="92">
        <f>SUMIF('20-1'!W:W,$A:$A,'20-1'!$E:$E)</f>
        <v>0</v>
      </c>
      <c r="BD116" s="92">
        <f>SUMIF('20-1'!X:X,$A:$A,'20-1'!$E:$E)</f>
        <v>0</v>
      </c>
      <c r="BE116" s="92">
        <f>SUMIF('20-1'!Y:Y,$A:$A,'20-1'!$E:$E)</f>
        <v>0</v>
      </c>
      <c r="BF116" s="92">
        <f>SUMIF('20-1'!Z:Z,$A:$A,'20-1'!$E:$E)</f>
        <v>0</v>
      </c>
      <c r="BG116" s="92">
        <f>SUMIF('20-1'!AA:AA,$A:$A,'20-1'!$E:$E)</f>
        <v>0</v>
      </c>
      <c r="BH116" s="92">
        <f>SUMIF('20-1'!AB:AB,$A:$A,'20-1'!$E:$E)</f>
        <v>24892.45</v>
      </c>
      <c r="BI116" s="89">
        <f>SUMIF(Об!$A:$A,$A:$A,Об!AB:AB)*BI$308</f>
        <v>336843.13716174877</v>
      </c>
      <c r="BJ116" s="89">
        <f>SUMIF(Об!$A:$A,$A:$A,Об!AC:AC)*BJ$308</f>
        <v>319652.28544758313</v>
      </c>
      <c r="BK116" s="89">
        <f>SUMIF(ПП1!$H:$H,$A:$A,ПП1!$M:$M)*$BK$307/$BK$308*B116</f>
        <v>49572.043614429356</v>
      </c>
      <c r="BL116" s="89">
        <f t="shared" si="16"/>
        <v>75594.387232201087</v>
      </c>
      <c r="BM116" s="89">
        <f t="shared" si="26"/>
        <v>10616.04082513235</v>
      </c>
      <c r="BN116" s="89">
        <f t="shared" si="17"/>
        <v>2961.7800722629818</v>
      </c>
      <c r="BO116" s="89">
        <f>SUMIF(Об!$A:$A,$A:$A,Об!$AG:$AG)*$BO$308</f>
        <v>0</v>
      </c>
      <c r="BP116" s="89">
        <f>SUMIF(Об!$A:$A,$A:$A,Об!$AE:$AE)*BP$308</f>
        <v>2608.496503734998</v>
      </c>
      <c r="BQ116" s="89">
        <f>SUMIF(Об!$A:$A,$A:$A,Об!AI:AI)*BQ$308</f>
        <v>236872.2427167058</v>
      </c>
      <c r="BR116" s="89">
        <f>SUMIF(Об!$A:$A,$A:$A,Об!AJ:AJ)*BR$308</f>
        <v>88496.96914476277</v>
      </c>
      <c r="BS116" s="89">
        <f>SUMIF(Об!$A:$A,$A:$A,Об!AK:AK)*BS$308</f>
        <v>129547.56505022393</v>
      </c>
      <c r="BT116" s="89">
        <f>SUMIF(Об!$A:$A,$A:$A,Об!AL:AL)*BT$308</f>
        <v>116613.30718314851</v>
      </c>
      <c r="BU116" s="89">
        <f>SUMIF(Об!$A:$A,$A:$A,Об!AM:AM)*BU$308</f>
        <v>73423.723279909565</v>
      </c>
      <c r="BV116" s="89">
        <f>SUMIF(Об!$A:$A,$A:$A,Об!AN:AN)*BV$308</f>
        <v>48751.192711102922</v>
      </c>
    </row>
    <row r="117" spans="1:74" ht="32.25" customHeight="1" x14ac:dyDescent="0.25">
      <c r="A117" s="84" t="s">
        <v>285</v>
      </c>
      <c r="B117" s="84">
        <f>SUMIF(Об!$A:$A,$A:$A,Об!B:B)</f>
        <v>8978.5300000000007</v>
      </c>
      <c r="C117" s="84">
        <f>SUMIF(Об!$A:$A,$A:$A,Об!C:C)</f>
        <v>8978.5300000000007</v>
      </c>
      <c r="D117" s="84">
        <v>12</v>
      </c>
      <c r="E117" s="84">
        <f>SUMIF(Об!$A:$A,$A:$A,Об!F:F)</f>
        <v>41.41</v>
      </c>
      <c r="F117" s="84">
        <f t="shared" si="20"/>
        <v>41.41</v>
      </c>
      <c r="G117" s="89">
        <f>SUMIF(Лист2!$A:$A,$A:$A,Лист2!$B:$B)</f>
        <v>4368825.09</v>
      </c>
      <c r="H117" s="89">
        <v>4053317.11</v>
      </c>
      <c r="I117" s="89">
        <v>0</v>
      </c>
      <c r="J117" s="89">
        <v>487764.27</v>
      </c>
      <c r="K117" s="89">
        <v>162048.41</v>
      </c>
      <c r="L117" s="89">
        <v>0</v>
      </c>
      <c r="M117" s="89">
        <v>2001.2800000000002</v>
      </c>
      <c r="N117" s="89">
        <v>2001.2800000000002</v>
      </c>
      <c r="O117" s="89">
        <v>314133.92000000004</v>
      </c>
      <c r="P117" s="89">
        <v>869741.50999999989</v>
      </c>
      <c r="Q117" s="89">
        <v>345277.49</v>
      </c>
      <c r="R117" s="89">
        <v>0</v>
      </c>
      <c r="S117" s="89">
        <v>6034.8600000000015</v>
      </c>
      <c r="T117" s="89">
        <v>1049311.8599999999</v>
      </c>
      <c r="U117" s="89">
        <v>0</v>
      </c>
      <c r="V117" s="89">
        <v>0</v>
      </c>
      <c r="W117" s="89">
        <v>0</v>
      </c>
      <c r="X117" s="89">
        <v>0</v>
      </c>
      <c r="Y117" s="89">
        <v>0</v>
      </c>
      <c r="Z117" s="89">
        <v>0</v>
      </c>
      <c r="AA117" s="89">
        <v>0</v>
      </c>
      <c r="AB117" s="89">
        <v>0</v>
      </c>
      <c r="AC117" s="89">
        <v>0</v>
      </c>
      <c r="AD117" s="89">
        <v>0</v>
      </c>
      <c r="AE117" s="89">
        <v>4147.0199999999995</v>
      </c>
      <c r="AF117" s="89">
        <v>0</v>
      </c>
      <c r="AG117" s="89">
        <v>234495.01</v>
      </c>
      <c r="AH117" s="90">
        <f t="shared" si="18"/>
        <v>4368825.09</v>
      </c>
      <c r="AI117" s="90">
        <v>4477767.38</v>
      </c>
      <c r="AJ117" s="90">
        <v>0</v>
      </c>
      <c r="AK117" s="90">
        <v>4477767.38</v>
      </c>
      <c r="AL117" s="90">
        <v>530368.18000000005</v>
      </c>
      <c r="AM117" s="90">
        <v>0</v>
      </c>
      <c r="AN117" s="90">
        <v>530368.18000000005</v>
      </c>
      <c r="AP117" s="91">
        <f t="shared" si="21"/>
        <v>14423.04</v>
      </c>
      <c r="AQ117" s="92">
        <f>SUMIF('20-1'!K:K,$A:$A,'20-1'!$E:$E)</f>
        <v>0</v>
      </c>
      <c r="AR117" s="92">
        <f>SUMIF('20-1'!L:L,$A:$A,'20-1'!$E:$E)</f>
        <v>0</v>
      </c>
      <c r="AS117" s="92">
        <f>SUMIF('20-1'!M:M,$A:$A,'20-1'!$E:$E)</f>
        <v>0</v>
      </c>
      <c r="AT117" s="92">
        <f>SUMIF('20-1'!N:N,$A:$A,'20-1'!$E:$E)</f>
        <v>0</v>
      </c>
      <c r="AU117" s="92">
        <f>SUMIF('20-1'!O:O,$A:$A,'20-1'!$E:$E)</f>
        <v>0</v>
      </c>
      <c r="AV117" s="92">
        <f>SUMIF('20-1'!P:P,$A:$A,'20-1'!$E:$E)</f>
        <v>14423.04</v>
      </c>
      <c r="AW117" s="92">
        <f>SUMIF('20-1'!Q:Q,$A:$A,'20-1'!$E:$E)</f>
        <v>0</v>
      </c>
      <c r="AX117" s="92">
        <f>SUMIF('20-1'!R:R,$A:$A,'20-1'!$E:$E)</f>
        <v>0</v>
      </c>
      <c r="AY117" s="92">
        <f>SUMIF('20-1'!S:S,$A:$A,'20-1'!$E:$E)</f>
        <v>0</v>
      </c>
      <c r="AZ117" s="92">
        <f>SUMIF('20-1'!T:T,$A:$A,'20-1'!$E:$E)</f>
        <v>0</v>
      </c>
      <c r="BA117" s="92">
        <f>SUMIF('20-1'!U:U,$A:$A,'20-1'!$E:$E)</f>
        <v>0</v>
      </c>
      <c r="BB117" s="92">
        <f>SUMIF('20-1'!V:V,$A:$A,'20-1'!$E:$E)</f>
        <v>0</v>
      </c>
      <c r="BC117" s="92">
        <f>SUMIF('20-1'!W:W,$A:$A,'20-1'!$E:$E)</f>
        <v>0</v>
      </c>
      <c r="BD117" s="92">
        <f>SUMIF('20-1'!X:X,$A:$A,'20-1'!$E:$E)</f>
        <v>0</v>
      </c>
      <c r="BE117" s="92">
        <f>SUMIF('20-1'!Y:Y,$A:$A,'20-1'!$E:$E)</f>
        <v>0</v>
      </c>
      <c r="BF117" s="92">
        <f>SUMIF('20-1'!Z:Z,$A:$A,'20-1'!$E:$E)</f>
        <v>11502.07</v>
      </c>
      <c r="BG117" s="92">
        <f>SUMIF('20-1'!AA:AA,$A:$A,'20-1'!$E:$E)</f>
        <v>0</v>
      </c>
      <c r="BH117" s="92">
        <f>SUMIF('20-1'!AB:AB,$A:$A,'20-1'!$E:$E)</f>
        <v>86863.71</v>
      </c>
      <c r="BI117" s="89">
        <f>SUMIF(Об!$A:$A,$A:$A,Об!AB:AB)*BI$308</f>
        <v>829568.04243379261</v>
      </c>
      <c r="BJ117" s="89">
        <f>SUMIF(Об!$A:$A,$A:$A,Об!AC:AC)*BJ$308</f>
        <v>787230.88418127911</v>
      </c>
      <c r="BK117" s="84">
        <f>SUMIF(ПП1!$H:$H,$A:$A,ПП1!$M:$M)</f>
        <v>0</v>
      </c>
      <c r="BL117" s="89">
        <f t="shared" si="16"/>
        <v>186171.78418299218</v>
      </c>
      <c r="BM117" s="89">
        <f t="shared" si="26"/>
        <v>26144.89426712993</v>
      </c>
      <c r="BN117" s="89">
        <f t="shared" si="17"/>
        <v>7294.1907540980765</v>
      </c>
      <c r="BO117" s="89">
        <f>SUMIF(Об!$A:$A,$A:$A,Об!$AG:$AG)*$BO$308</f>
        <v>0</v>
      </c>
      <c r="BP117" s="89">
        <f>SUMIF(Об!$A:$A,$A:$A,Об!$AE:$AE)*BP$308</f>
        <v>6424.1336680691766</v>
      </c>
      <c r="BQ117" s="89">
        <f>SUMIF(Об!$A:$A,$A:$A,Об!AI:AI)*BQ$308</f>
        <v>583362.46465678059</v>
      </c>
      <c r="BR117" s="89">
        <f>SUMIF(Об!$A:$A,$A:$A,Об!AJ:AJ)*BR$308</f>
        <v>217947.90914648137</v>
      </c>
      <c r="BS117" s="89">
        <f>SUMIF(Об!$A:$A,$A:$A,Об!AK:AK)*BS$308</f>
        <v>319046.19119246985</v>
      </c>
      <c r="BT117" s="89">
        <f>SUMIF(Об!$A:$A,$A:$A,Об!AL:AL)*BT$308</f>
        <v>287192.05555671471</v>
      </c>
      <c r="BU117" s="89">
        <f>SUMIF(Об!$A:$A,$A:$A,Об!AM:AM)*BU$308</f>
        <v>180825.93251786122</v>
      </c>
      <c r="BV117" s="89">
        <f>SUMIF(Об!$A:$A,$A:$A,Об!AN:AN)*BV$308</f>
        <v>120063.10071931839</v>
      </c>
    </row>
    <row r="118" spans="1:74" ht="32.25" customHeight="1" x14ac:dyDescent="0.25">
      <c r="A118" s="84" t="s">
        <v>286</v>
      </c>
      <c r="B118" s="84">
        <f>SUMIF(Об!$A:$A,$A:$A,Об!B:B)</f>
        <v>8832.6</v>
      </c>
      <c r="C118" s="84">
        <f>SUMIF(Об!$A:$A,$A:$A,Об!C:C)</f>
        <v>8832.6</v>
      </c>
      <c r="D118" s="84">
        <v>12</v>
      </c>
      <c r="E118" s="84">
        <f>SUMIF(Об!$A:$A,$A:$A,Об!F:F)</f>
        <v>41.41</v>
      </c>
      <c r="F118" s="84">
        <f t="shared" si="20"/>
        <v>41.41</v>
      </c>
      <c r="G118" s="89">
        <f>SUMIF(Лист2!$A:$A,$A:$A,Лист2!$B:$B)</f>
        <v>3252290.1000000006</v>
      </c>
      <c r="H118" s="89">
        <v>3084651.1800000006</v>
      </c>
      <c r="I118" s="89">
        <v>0</v>
      </c>
      <c r="J118" s="89">
        <v>383081.99000000005</v>
      </c>
      <c r="K118" s="89">
        <v>122387.07</v>
      </c>
      <c r="L118" s="89">
        <v>0</v>
      </c>
      <c r="M118" s="89">
        <v>707.78000000000009</v>
      </c>
      <c r="N118" s="89">
        <v>707.78000000000009</v>
      </c>
      <c r="O118" s="89">
        <v>226961.16999999998</v>
      </c>
      <c r="P118" s="89">
        <v>689445.87</v>
      </c>
      <c r="Q118" s="89">
        <v>277196.59999999998</v>
      </c>
      <c r="R118" s="89">
        <v>0</v>
      </c>
      <c r="S118" s="89">
        <v>2101.4299999999998</v>
      </c>
      <c r="T118" s="89">
        <v>842506.6</v>
      </c>
      <c r="U118" s="89">
        <v>0</v>
      </c>
      <c r="V118" s="89">
        <v>0</v>
      </c>
      <c r="W118" s="89">
        <v>0</v>
      </c>
      <c r="X118" s="89">
        <v>0</v>
      </c>
      <c r="Y118" s="89">
        <v>0</v>
      </c>
      <c r="Z118" s="89">
        <v>0</v>
      </c>
      <c r="AA118" s="89">
        <v>0</v>
      </c>
      <c r="AB118" s="89">
        <v>0</v>
      </c>
      <c r="AC118" s="89">
        <v>0</v>
      </c>
      <c r="AD118" s="89">
        <v>0</v>
      </c>
      <c r="AE118" s="89">
        <v>1441.6699999999996</v>
      </c>
      <c r="AF118" s="89">
        <v>0</v>
      </c>
      <c r="AG118" s="89">
        <v>172428.76</v>
      </c>
      <c r="AH118" s="90">
        <f t="shared" si="18"/>
        <v>3252290.1000000006</v>
      </c>
      <c r="AI118" s="90">
        <v>3340452.95</v>
      </c>
      <c r="AJ118" s="90">
        <v>0</v>
      </c>
      <c r="AK118" s="90">
        <v>3340452.95</v>
      </c>
      <c r="AL118" s="90">
        <v>456794.46</v>
      </c>
      <c r="AM118" s="90">
        <v>0</v>
      </c>
      <c r="AN118" s="90">
        <v>456794.46</v>
      </c>
      <c r="AP118" s="91">
        <f t="shared" si="21"/>
        <v>134361.72</v>
      </c>
      <c r="AQ118" s="92">
        <f>SUMIF('20-1'!K:K,$A:$A,'20-1'!$E:$E)</f>
        <v>0</v>
      </c>
      <c r="AR118" s="92">
        <f>SUMIF('20-1'!L:L,$A:$A,'20-1'!$E:$E)</f>
        <v>0</v>
      </c>
      <c r="AS118" s="92">
        <f>SUMIF('20-1'!M:M,$A:$A,'20-1'!$E:$E)</f>
        <v>0</v>
      </c>
      <c r="AT118" s="92">
        <f>SUMIF('20-1'!N:N,$A:$A,'20-1'!$E:$E)</f>
        <v>0</v>
      </c>
      <c r="AU118" s="92">
        <f>SUMIF('20-1'!O:O,$A:$A,'20-1'!$E:$E)</f>
        <v>0</v>
      </c>
      <c r="AV118" s="92">
        <f>SUMIF('20-1'!P:P,$A:$A,'20-1'!$E:$E)</f>
        <v>11134.48</v>
      </c>
      <c r="AW118" s="92">
        <f>SUMIF('20-1'!Q:Q,$A:$A,'20-1'!$E:$E)</f>
        <v>0</v>
      </c>
      <c r="AX118" s="92">
        <f>SUMIF('20-1'!R:R,$A:$A,'20-1'!$E:$E)</f>
        <v>0</v>
      </c>
      <c r="AY118" s="92">
        <f>SUMIF('20-1'!S:S,$A:$A,'20-1'!$E:$E)</f>
        <v>0</v>
      </c>
      <c r="AZ118" s="92">
        <f>SUMIF('20-1'!T:T,$A:$A,'20-1'!$E:$E)</f>
        <v>0</v>
      </c>
      <c r="BA118" s="92">
        <f>SUMIF('20-1'!U:U,$A:$A,'20-1'!$E:$E)</f>
        <v>0</v>
      </c>
      <c r="BB118" s="92">
        <f>SUMIF('20-1'!V:V,$A:$A,'20-1'!$E:$E)</f>
        <v>0</v>
      </c>
      <c r="BC118" s="92">
        <f>SUMIF('20-1'!W:W,$A:$A,'20-1'!$E:$E)</f>
        <v>0</v>
      </c>
      <c r="BD118" s="92">
        <f>SUMIF('20-1'!X:X,$A:$A,'20-1'!$E:$E)</f>
        <v>0</v>
      </c>
      <c r="BE118" s="92">
        <f>SUMIF('20-1'!Y:Y,$A:$A,'20-1'!$E:$E)</f>
        <v>123227.23999999999</v>
      </c>
      <c r="BF118" s="92">
        <f>SUMIF('20-1'!Z:Z,$A:$A,'20-1'!$E:$E)</f>
        <v>18358.830000000002</v>
      </c>
      <c r="BG118" s="92">
        <f>SUMIF('20-1'!AA:AA,$A:$A,'20-1'!$E:$E)</f>
        <v>0</v>
      </c>
      <c r="BH118" s="92">
        <f>SUMIF('20-1'!AB:AB,$A:$A,'20-1'!$E:$E)</f>
        <v>86101.459999999992</v>
      </c>
      <c r="BI118" s="89">
        <f>SUMIF(Об!$A:$A,$A:$A,Об!AB:AB)*BI$308</f>
        <v>816084.89269409538</v>
      </c>
      <c r="BJ118" s="89">
        <f>SUMIF(Об!$A:$A,$A:$A,Об!AC:AC)*BJ$308</f>
        <v>774435.84947865258</v>
      </c>
      <c r="BK118" s="89">
        <f>SUMIF(ПП1!$H:$H,$A:$A,ПП1!$M:$M)*$BK$307/$BK$308*B118</f>
        <v>120100.4011380006</v>
      </c>
      <c r="BL118" s="89">
        <f t="shared" si="16"/>
        <v>183145.89370138504</v>
      </c>
      <c r="BM118" s="89">
        <f t="shared" si="26"/>
        <v>25719.955616771542</v>
      </c>
      <c r="BN118" s="89">
        <f t="shared" si="17"/>
        <v>7175.6366860328653</v>
      </c>
      <c r="BO118" s="89">
        <f>SUMIF(Об!$A:$A,$A:$A,Об!$AG:$AG)*$BO$308</f>
        <v>0</v>
      </c>
      <c r="BP118" s="89">
        <f>SUMIF(Об!$A:$A,$A:$A,Об!$AE:$AE)*BP$308</f>
        <v>6319.720826971432</v>
      </c>
      <c r="BQ118" s="89">
        <f>SUMIF(Об!$A:$A,$A:$A,Об!AI:AI)*BQ$308</f>
        <v>573880.94769717101</v>
      </c>
      <c r="BR118" s="89">
        <f>SUMIF(Об!$A:$A,$A:$A,Об!AJ:AJ)*BR$308</f>
        <v>214405.55439779238</v>
      </c>
      <c r="BS118" s="89">
        <f>SUMIF(Об!$A:$A,$A:$A,Об!AK:AK)*BS$308</f>
        <v>313860.66408717341</v>
      </c>
      <c r="BT118" s="89">
        <f>SUMIF(Об!$A:$A,$A:$A,Об!AL:AL)*BT$308</f>
        <v>282524.26064291573</v>
      </c>
      <c r="BU118" s="89">
        <f>SUMIF(Об!$A:$A,$A:$A,Об!AM:AM)*BU$308</f>
        <v>177886.92932554227</v>
      </c>
      <c r="BV118" s="89">
        <f>SUMIF(Об!$A:$A,$A:$A,Об!AN:AN)*BV$308</f>
        <v>118111.68904190903</v>
      </c>
    </row>
    <row r="119" spans="1:74" ht="32.25" customHeight="1" x14ac:dyDescent="0.25">
      <c r="A119" s="84" t="s">
        <v>287</v>
      </c>
      <c r="B119" s="84">
        <f>SUMIF(Об!$A:$A,$A:$A,Об!B:B)</f>
        <v>21964.600000000002</v>
      </c>
      <c r="C119" s="84">
        <f>SUMIF(Об!$A:$A,$A:$A,Об!C:C)</f>
        <v>21964.600000000002</v>
      </c>
      <c r="D119" s="84">
        <v>12</v>
      </c>
      <c r="E119" s="84">
        <f>SUMIF(Об!$A:$A,$A:$A,Об!F:F)</f>
        <v>41.2</v>
      </c>
      <c r="F119" s="84">
        <f t="shared" si="20"/>
        <v>41.2</v>
      </c>
      <c r="G119" s="89">
        <f>SUMIF(Лист2!$A:$A,$A:$A,Лист2!$B:$B)</f>
        <v>10553599.700000003</v>
      </c>
      <c r="H119" s="89">
        <v>0</v>
      </c>
      <c r="I119" s="89">
        <v>0</v>
      </c>
      <c r="J119" s="89">
        <v>872516.24</v>
      </c>
      <c r="K119" s="89">
        <v>948727.78000000014</v>
      </c>
      <c r="L119" s="89">
        <v>14366.34</v>
      </c>
      <c r="M119" s="89">
        <v>13206.109999999997</v>
      </c>
      <c r="N119" s="89">
        <v>13206.109999999997</v>
      </c>
      <c r="O119" s="89">
        <v>0</v>
      </c>
      <c r="P119" s="89">
        <v>1441371.44</v>
      </c>
      <c r="Q119" s="89">
        <v>504737.23000000004</v>
      </c>
      <c r="R119" s="89">
        <v>0</v>
      </c>
      <c r="S119" s="89">
        <v>36313.289999999994</v>
      </c>
      <c r="T119" s="89">
        <v>1534567.0899999996</v>
      </c>
      <c r="U119" s="89">
        <v>0</v>
      </c>
      <c r="V119" s="89">
        <v>0</v>
      </c>
      <c r="W119" s="89">
        <v>0</v>
      </c>
      <c r="X119" s="89">
        <v>0</v>
      </c>
      <c r="Y119" s="89">
        <v>2887106.1</v>
      </c>
      <c r="Z119" s="89">
        <v>0</v>
      </c>
      <c r="AA119" s="89">
        <v>609965.23</v>
      </c>
      <c r="AB119" s="89">
        <v>0</v>
      </c>
      <c r="AC119" s="89">
        <v>7405545.04</v>
      </c>
      <c r="AD119" s="89">
        <v>0</v>
      </c>
      <c r="AE119" s="89">
        <v>24978.42</v>
      </c>
      <c r="AF119" s="89">
        <v>0</v>
      </c>
      <c r="AG119" s="89">
        <v>0</v>
      </c>
      <c r="AH119" s="90">
        <f t="shared" si="18"/>
        <v>10553599.700000003</v>
      </c>
      <c r="AI119" s="90">
        <v>10831575.189999999</v>
      </c>
      <c r="AJ119" s="90">
        <v>0</v>
      </c>
      <c r="AK119" s="90">
        <v>10831575.189999999</v>
      </c>
      <c r="AL119" s="90">
        <v>2517059.1799999997</v>
      </c>
      <c r="AM119" s="90">
        <v>0</v>
      </c>
      <c r="AN119" s="90">
        <v>2517059.1799999997</v>
      </c>
      <c r="AP119" s="91">
        <f t="shared" si="21"/>
        <v>375014.16000000003</v>
      </c>
      <c r="AQ119" s="92">
        <f>SUMIF('20-1'!K:K,$A:$A,'20-1'!$E:$E)</f>
        <v>212587.41</v>
      </c>
      <c r="AR119" s="92">
        <f>SUMIF('20-1'!L:L,$A:$A,'20-1'!$E:$E)</f>
        <v>0</v>
      </c>
      <c r="AS119" s="92">
        <f>SUMIF('20-1'!M:M,$A:$A,'20-1'!$E:$E)</f>
        <v>0</v>
      </c>
      <c r="AT119" s="92">
        <f>SUMIF('20-1'!N:N,$A:$A,'20-1'!$E:$E)</f>
        <v>0</v>
      </c>
      <c r="AU119" s="92">
        <f>SUMIF('20-1'!O:O,$A:$A,'20-1'!$E:$E)</f>
        <v>0</v>
      </c>
      <c r="AV119" s="92">
        <f>SUMIF('20-1'!P:P,$A:$A,'20-1'!$E:$E)</f>
        <v>43154.06</v>
      </c>
      <c r="AW119" s="92">
        <f>SUMIF('20-1'!Q:Q,$A:$A,'20-1'!$E:$E)</f>
        <v>0</v>
      </c>
      <c r="AX119" s="92">
        <f>SUMIF('20-1'!R:R,$A:$A,'20-1'!$E:$E)</f>
        <v>0</v>
      </c>
      <c r="AY119" s="92">
        <f>SUMIF('20-1'!S:S,$A:$A,'20-1'!$E:$E)</f>
        <v>0</v>
      </c>
      <c r="AZ119" s="92">
        <f>SUMIF('20-1'!T:T,$A:$A,'20-1'!$E:$E)</f>
        <v>119272.69</v>
      </c>
      <c r="BA119" s="92">
        <f>SUMIF('20-1'!U:U,$A:$A,'20-1'!$E:$E)</f>
        <v>0</v>
      </c>
      <c r="BB119" s="92">
        <f>SUMIF('20-1'!V:V,$A:$A,'20-1'!$E:$E)</f>
        <v>0</v>
      </c>
      <c r="BC119" s="92">
        <f>SUMIF('20-1'!W:W,$A:$A,'20-1'!$E:$E)</f>
        <v>0</v>
      </c>
      <c r="BD119" s="92">
        <f>SUMIF('20-1'!X:X,$A:$A,'20-1'!$E:$E)</f>
        <v>0</v>
      </c>
      <c r="BE119" s="92">
        <f>SUMIF('20-1'!Y:Y,$A:$A,'20-1'!$E:$E)</f>
        <v>0</v>
      </c>
      <c r="BF119" s="92">
        <f>SUMIF('20-1'!Z:Z,$A:$A,'20-1'!$E:$E)</f>
        <v>0</v>
      </c>
      <c r="BG119" s="92">
        <f>SUMIF('20-1'!AA:AA,$A:$A,'20-1'!$E:$E)</f>
        <v>0</v>
      </c>
      <c r="BH119" s="92">
        <f>SUMIF('20-1'!AB:AB,$A:$A,'20-1'!$E:$E)</f>
        <v>409518.45</v>
      </c>
      <c r="BI119" s="89">
        <f>SUMIF(Об!$A:$A,$A:$A,Об!AB:AB)*BI$308</f>
        <v>2029411.2983797216</v>
      </c>
      <c r="BJ119" s="89">
        <f>SUMIF(Об!$A:$A,$A:$A,Об!AC:AC)*BJ$308</f>
        <v>1925839.917969659</v>
      </c>
      <c r="BK119" s="89">
        <f>SUMIF(ПП1!$H:$H,$A:$A,ПП1!$M:$M)*$BK$307/$BK$308*B119</f>
        <v>298661.46670694114</v>
      </c>
      <c r="BL119" s="89">
        <f t="shared" si="16"/>
        <v>455440.78717404185</v>
      </c>
      <c r="BM119" s="84">
        <f>SUMIF(Об!$A:$A,$A:$A,Об!Z:Z)</f>
        <v>0</v>
      </c>
      <c r="BN119" s="89">
        <f t="shared" si="17"/>
        <v>17844.121725656936</v>
      </c>
      <c r="BO119" s="89">
        <f>SUMIF(Об!$A:$A,$A:$A,Об!$AG:$AG)*$BO$308</f>
        <v>1030230.1218294358</v>
      </c>
      <c r="BP119" s="89">
        <f>SUMIF(Об!$A:$A,$A:$A,Об!$AE:$AE)*BP$308</f>
        <v>0</v>
      </c>
      <c r="BQ119" s="89">
        <f>SUMIF(Об!$A:$A,$A:$A,Об!AI:AI)*BQ$308</f>
        <v>1427107.0198796822</v>
      </c>
      <c r="BR119" s="89">
        <f>SUMIF(Об!$A:$A,$A:$A,Об!AJ:AJ)*BR$308</f>
        <v>533176.21539815585</v>
      </c>
      <c r="BS119" s="89">
        <f>SUMIF(Об!$A:$A,$A:$A,Об!AK:AK)*BS$308</f>
        <v>780497.69517572736</v>
      </c>
      <c r="BT119" s="89">
        <f>SUMIF(Об!$A:$A,$A:$A,Об!AL:AL)*BT$308</f>
        <v>702571.42577693844</v>
      </c>
      <c r="BU119" s="89">
        <f>SUMIF(Об!$A:$A,$A:$A,Об!AM:AM)*BU$308</f>
        <v>442362.9789488719</v>
      </c>
      <c r="BV119" s="89">
        <f>SUMIF(Об!$A:$A,$A:$A,Об!AN:AN)*BV$308</f>
        <v>293716.00719266303</v>
      </c>
    </row>
    <row r="120" spans="1:74" ht="32.25" customHeight="1" x14ac:dyDescent="0.25">
      <c r="A120" s="84" t="s">
        <v>288</v>
      </c>
      <c r="B120" s="84">
        <f>SUMIF(Об!$A:$A,$A:$A,Об!B:B)</f>
        <v>6126.5</v>
      </c>
      <c r="C120" s="84">
        <f>SUMIF(Об!$A:$A,$A:$A,Об!C:C)</f>
        <v>6126.5</v>
      </c>
      <c r="D120" s="84">
        <v>12</v>
      </c>
      <c r="E120" s="84">
        <f>SUMIF(Об!$A:$A,$A:$A,Об!F:F)</f>
        <v>41.41</v>
      </c>
      <c r="F120" s="84">
        <f t="shared" si="20"/>
        <v>41.41</v>
      </c>
      <c r="G120" s="89">
        <f>SUMIF(Лист2!$A:$A,$A:$A,Лист2!$B:$B)</f>
        <v>2390622.4899999998</v>
      </c>
      <c r="H120" s="89">
        <v>2295526.62</v>
      </c>
      <c r="I120" s="89">
        <v>0</v>
      </c>
      <c r="J120" s="89">
        <v>224240.48999999996</v>
      </c>
      <c r="K120" s="89">
        <v>134019.41999999998</v>
      </c>
      <c r="L120" s="89">
        <v>0</v>
      </c>
      <c r="M120" s="89">
        <v>1149.18</v>
      </c>
      <c r="N120" s="89">
        <v>1149.18</v>
      </c>
      <c r="O120" s="89">
        <v>156427.35999999999</v>
      </c>
      <c r="P120" s="89">
        <v>401279.98000000004</v>
      </c>
      <c r="Q120" s="89">
        <v>160098.70000000001</v>
      </c>
      <c r="R120" s="89">
        <v>0</v>
      </c>
      <c r="S120" s="89">
        <v>3460.3199999999997</v>
      </c>
      <c r="T120" s="89">
        <v>486552.23000000004</v>
      </c>
      <c r="U120" s="89">
        <v>0</v>
      </c>
      <c r="V120" s="89">
        <v>0</v>
      </c>
      <c r="W120" s="89">
        <v>0</v>
      </c>
      <c r="X120" s="89">
        <v>0</v>
      </c>
      <c r="Y120" s="89">
        <v>0</v>
      </c>
      <c r="Z120" s="89">
        <v>0</v>
      </c>
      <c r="AA120" s="89">
        <v>0</v>
      </c>
      <c r="AB120" s="89">
        <v>0</v>
      </c>
      <c r="AC120" s="89">
        <v>0</v>
      </c>
      <c r="AD120" s="89">
        <v>0</v>
      </c>
      <c r="AE120" s="89">
        <v>2373.92</v>
      </c>
      <c r="AF120" s="89">
        <v>0</v>
      </c>
      <c r="AG120" s="89">
        <v>115425</v>
      </c>
      <c r="AH120" s="90">
        <f t="shared" si="18"/>
        <v>2390622.4899999998</v>
      </c>
      <c r="AI120" s="90">
        <v>2428965.7200000002</v>
      </c>
      <c r="AJ120" s="90">
        <v>0</v>
      </c>
      <c r="AK120" s="90">
        <v>2428965.7200000002</v>
      </c>
      <c r="AL120" s="90">
        <v>255892.80000000002</v>
      </c>
      <c r="AM120" s="90">
        <v>0</v>
      </c>
      <c r="AN120" s="90">
        <v>255892.80000000002</v>
      </c>
      <c r="AP120" s="91">
        <f t="shared" si="21"/>
        <v>36073.620000000003</v>
      </c>
      <c r="AQ120" s="92">
        <f>SUMIF('20-1'!K:K,$A:$A,'20-1'!$E:$E)</f>
        <v>0</v>
      </c>
      <c r="AR120" s="92">
        <f>SUMIF('20-1'!L:L,$A:$A,'20-1'!$E:$E)</f>
        <v>30000</v>
      </c>
      <c r="AS120" s="92">
        <f>SUMIF('20-1'!M:M,$A:$A,'20-1'!$E:$E)</f>
        <v>0</v>
      </c>
      <c r="AT120" s="92">
        <f>SUMIF('20-1'!N:N,$A:$A,'20-1'!$E:$E)</f>
        <v>0</v>
      </c>
      <c r="AU120" s="92">
        <f>SUMIF('20-1'!O:O,$A:$A,'20-1'!$E:$E)</f>
        <v>0</v>
      </c>
      <c r="AV120" s="92">
        <f>SUMIF('20-1'!P:P,$A:$A,'20-1'!$E:$E)</f>
        <v>6073.62</v>
      </c>
      <c r="AW120" s="92">
        <f>SUMIF('20-1'!Q:Q,$A:$A,'20-1'!$E:$E)</f>
        <v>0</v>
      </c>
      <c r="AX120" s="92">
        <f>SUMIF('20-1'!R:R,$A:$A,'20-1'!$E:$E)</f>
        <v>0</v>
      </c>
      <c r="AY120" s="92">
        <f>SUMIF('20-1'!S:S,$A:$A,'20-1'!$E:$E)</f>
        <v>0</v>
      </c>
      <c r="AZ120" s="92">
        <f>SUMIF('20-1'!T:T,$A:$A,'20-1'!$E:$E)</f>
        <v>0</v>
      </c>
      <c r="BA120" s="92">
        <f>SUMIF('20-1'!U:U,$A:$A,'20-1'!$E:$E)</f>
        <v>0</v>
      </c>
      <c r="BB120" s="92">
        <f>SUMIF('20-1'!V:V,$A:$A,'20-1'!$E:$E)</f>
        <v>0</v>
      </c>
      <c r="BC120" s="92">
        <f>SUMIF('20-1'!W:W,$A:$A,'20-1'!$E:$E)</f>
        <v>0</v>
      </c>
      <c r="BD120" s="92">
        <f>SUMIF('20-1'!X:X,$A:$A,'20-1'!$E:$E)</f>
        <v>0</v>
      </c>
      <c r="BE120" s="92">
        <f>SUMIF('20-1'!Y:Y,$A:$A,'20-1'!$E:$E)</f>
        <v>0</v>
      </c>
      <c r="BF120" s="92">
        <f>SUMIF('20-1'!Z:Z,$A:$A,'20-1'!$E:$E)</f>
        <v>35838.31</v>
      </c>
      <c r="BG120" s="92">
        <f>SUMIF('20-1'!AA:AA,$A:$A,'20-1'!$E:$E)</f>
        <v>0</v>
      </c>
      <c r="BH120" s="92">
        <f>SUMIF('20-1'!AB:AB,$A:$A,'20-1'!$E:$E)</f>
        <v>60974.200000000004</v>
      </c>
      <c r="BI120" s="89">
        <f>SUMIF(Об!$A:$A,$A:$A,Об!AB:AB)*BI$308</f>
        <v>566055.75879020616</v>
      </c>
      <c r="BJ120" s="89">
        <f>SUMIF(Об!$A:$A,$A:$A,Об!AC:AC)*BJ$308</f>
        <v>537166.99859961553</v>
      </c>
      <c r="BK120" s="89">
        <f>SUMIF(ПП1!$H:$H,$A:$A,ПП1!$M:$M)*$BK$307/$BK$308*B120</f>
        <v>83304.475190992525</v>
      </c>
      <c r="BL120" s="89">
        <f t="shared" si="16"/>
        <v>127034.31806733413</v>
      </c>
      <c r="BM120" s="84">
        <f>SUMIF(Об!$A:$A,$A:$A,Об!Z:Z)</f>
        <v>0</v>
      </c>
      <c r="BN120" s="89">
        <f t="shared" si="17"/>
        <v>4977.1911053348213</v>
      </c>
      <c r="BO120" s="89">
        <f>SUMIF(Об!$A:$A,$A:$A,Об!$AG:$AG)*$BO$308</f>
        <v>0</v>
      </c>
      <c r="BP120" s="89">
        <f>SUMIF(Об!$A:$A,$A:$A,Об!$AE:$AE)*BP$308</f>
        <v>4383.5076474017251</v>
      </c>
      <c r="BQ120" s="89">
        <f>SUMIF(Об!$A:$A,$A:$A,Об!AI:AI)*BQ$308</f>
        <v>398057.3812995854</v>
      </c>
      <c r="BR120" s="89">
        <f>SUMIF(Об!$A:$A,$A:$A,Об!AJ:AJ)*BR$308</f>
        <v>148716.75712905318</v>
      </c>
      <c r="BS120" s="89">
        <f>SUMIF(Об!$A:$A,$A:$A,Об!AK:AK)*BS$308</f>
        <v>217701.17049680365</v>
      </c>
      <c r="BT120" s="89">
        <f>SUMIF(Об!$A:$A,$A:$A,Об!AL:AL)*BT$308</f>
        <v>195965.50085239034</v>
      </c>
      <c r="BU120" s="89">
        <f>SUMIF(Об!$A:$A,$A:$A,Об!AM:AM)*BU$308</f>
        <v>123386.5761511825</v>
      </c>
      <c r="BV120" s="89">
        <f>SUMIF(Об!$A:$A,$A:$A,Об!AN:AN)*BV$308</f>
        <v>81925.057504614233</v>
      </c>
    </row>
    <row r="121" spans="1:74" ht="32.25" customHeight="1" x14ac:dyDescent="0.25">
      <c r="A121" s="84" t="s">
        <v>289</v>
      </c>
      <c r="B121" s="84">
        <f>SUMIF(Об!$A:$A,$A:$A,Об!B:B)</f>
        <v>5018</v>
      </c>
      <c r="C121" s="84">
        <f>SUMIF(Об!$A:$A,$A:$A,Об!C:C)</f>
        <v>5018</v>
      </c>
      <c r="D121" s="84">
        <v>12</v>
      </c>
      <c r="E121" s="84">
        <f>SUMIF(Об!$A:$A,$A:$A,Об!F:F)</f>
        <v>41.41</v>
      </c>
      <c r="F121" s="84">
        <f t="shared" si="20"/>
        <v>41.41</v>
      </c>
      <c r="G121" s="89">
        <f>SUMIF(Лист2!$A:$A,$A:$A,Лист2!$B:$B)</f>
        <v>2404035.27</v>
      </c>
      <c r="H121" s="89">
        <v>2281283.27</v>
      </c>
      <c r="I121" s="89">
        <v>0</v>
      </c>
      <c r="J121" s="89">
        <v>214762.49000000002</v>
      </c>
      <c r="K121" s="89">
        <v>163080.21000000002</v>
      </c>
      <c r="L121" s="89">
        <v>0</v>
      </c>
      <c r="M121" s="89">
        <v>1581.81</v>
      </c>
      <c r="N121" s="89">
        <v>1581.81</v>
      </c>
      <c r="O121" s="89">
        <v>158217.24</v>
      </c>
      <c r="P121" s="89">
        <v>390578.52999999997</v>
      </c>
      <c r="Q121" s="89">
        <v>159287.70000000001</v>
      </c>
      <c r="R121" s="89">
        <v>0</v>
      </c>
      <c r="S121" s="89">
        <v>4764.4599999999991</v>
      </c>
      <c r="T121" s="89">
        <v>484089.03</v>
      </c>
      <c r="U121" s="89">
        <v>0</v>
      </c>
      <c r="V121" s="89">
        <v>0</v>
      </c>
      <c r="W121" s="89">
        <v>0</v>
      </c>
      <c r="X121" s="89">
        <v>0</v>
      </c>
      <c r="Y121" s="89">
        <v>0</v>
      </c>
      <c r="Z121" s="89">
        <v>0</v>
      </c>
      <c r="AA121" s="89">
        <v>0</v>
      </c>
      <c r="AB121" s="89">
        <v>0</v>
      </c>
      <c r="AC121" s="89">
        <v>0</v>
      </c>
      <c r="AD121" s="89">
        <v>0</v>
      </c>
      <c r="AE121" s="89">
        <v>3267.01</v>
      </c>
      <c r="AF121" s="89">
        <v>0</v>
      </c>
      <c r="AG121" s="89">
        <v>122715.01</v>
      </c>
      <c r="AH121" s="90">
        <f t="shared" si="18"/>
        <v>2404035.27</v>
      </c>
      <c r="AI121" s="90">
        <v>2437678.6799999997</v>
      </c>
      <c r="AJ121" s="90">
        <v>0</v>
      </c>
      <c r="AK121" s="90">
        <v>2437678.6799999997</v>
      </c>
      <c r="AL121" s="90">
        <v>243336.68999999997</v>
      </c>
      <c r="AM121" s="90">
        <v>0</v>
      </c>
      <c r="AN121" s="90">
        <v>243336.68999999997</v>
      </c>
      <c r="AP121" s="91">
        <f t="shared" si="21"/>
        <v>10819.619999999999</v>
      </c>
      <c r="AQ121" s="92">
        <f>SUMIF('20-1'!K:K,$A:$A,'20-1'!$E:$E)</f>
        <v>0</v>
      </c>
      <c r="AR121" s="92">
        <f>SUMIF('20-1'!L:L,$A:$A,'20-1'!$E:$E)</f>
        <v>0</v>
      </c>
      <c r="AS121" s="92">
        <f>SUMIF('20-1'!M:M,$A:$A,'20-1'!$E:$E)</f>
        <v>0</v>
      </c>
      <c r="AT121" s="92">
        <f>SUMIF('20-1'!N:N,$A:$A,'20-1'!$E:$E)</f>
        <v>0</v>
      </c>
      <c r="AU121" s="92">
        <f>SUMIF('20-1'!O:O,$A:$A,'20-1'!$E:$E)</f>
        <v>0</v>
      </c>
      <c r="AV121" s="92">
        <f>SUMIF('20-1'!P:P,$A:$A,'20-1'!$E:$E)</f>
        <v>6073.62</v>
      </c>
      <c r="AW121" s="92">
        <f>SUMIF('20-1'!Q:Q,$A:$A,'20-1'!$E:$E)</f>
        <v>0</v>
      </c>
      <c r="AX121" s="92">
        <f>SUMIF('20-1'!R:R,$A:$A,'20-1'!$E:$E)</f>
        <v>0</v>
      </c>
      <c r="AY121" s="92">
        <f>SUMIF('20-1'!S:S,$A:$A,'20-1'!$E:$E)</f>
        <v>0</v>
      </c>
      <c r="AZ121" s="92">
        <f>SUMIF('20-1'!T:T,$A:$A,'20-1'!$E:$E)</f>
        <v>0</v>
      </c>
      <c r="BA121" s="92">
        <f>SUMIF('20-1'!U:U,$A:$A,'20-1'!$E:$E)</f>
        <v>4746</v>
      </c>
      <c r="BB121" s="92">
        <f>SUMIF('20-1'!V:V,$A:$A,'20-1'!$E:$E)</f>
        <v>0</v>
      </c>
      <c r="BC121" s="92">
        <f>SUMIF('20-1'!W:W,$A:$A,'20-1'!$E:$E)</f>
        <v>0</v>
      </c>
      <c r="BD121" s="92">
        <f>SUMIF('20-1'!X:X,$A:$A,'20-1'!$E:$E)</f>
        <v>0</v>
      </c>
      <c r="BE121" s="92">
        <f>SUMIF('20-1'!Y:Y,$A:$A,'20-1'!$E:$E)</f>
        <v>0</v>
      </c>
      <c r="BF121" s="92">
        <f>SUMIF('20-1'!Z:Z,$A:$A,'20-1'!$E:$E)</f>
        <v>0</v>
      </c>
      <c r="BG121" s="92">
        <f>SUMIF('20-1'!AA:AA,$A:$A,'20-1'!$E:$E)</f>
        <v>0</v>
      </c>
      <c r="BH121" s="92">
        <f>SUMIF('20-1'!AB:AB,$A:$A,'20-1'!$E:$E)</f>
        <v>90419.950000000012</v>
      </c>
      <c r="BI121" s="89">
        <f>SUMIF(Об!$A:$A,$A:$A,Об!AB:AB)*BI$308</f>
        <v>463636.30092373368</v>
      </c>
      <c r="BJ121" s="89">
        <f>SUMIF(Об!$A:$A,$A:$A,Об!AC:AC)*BJ$308</f>
        <v>439974.53668046533</v>
      </c>
      <c r="BK121" s="89">
        <f>SUMIF(ПП1!$H:$H,$A:$A,ПП1!$M:$M)*$BK$307/$BK$308*B121</f>
        <v>68231.756550787642</v>
      </c>
      <c r="BL121" s="89">
        <f t="shared" si="16"/>
        <v>104049.32801140663</v>
      </c>
      <c r="BM121" s="84">
        <f>SUMIF(Об!$A:$A,$A:$A,Об!Z:Z)</f>
        <v>0</v>
      </c>
      <c r="BN121" s="89">
        <f t="shared" si="17"/>
        <v>4076.6416333257384</v>
      </c>
      <c r="BO121" s="89">
        <f>SUMIF(Об!$A:$A,$A:$A,Об!$AG:$AG)*$BO$308</f>
        <v>0</v>
      </c>
      <c r="BP121" s="89">
        <f>SUMIF(Об!$A:$A,$A:$A,Об!$AE:$AE)*BP$308</f>
        <v>3590.3764587712158</v>
      </c>
      <c r="BQ121" s="89">
        <f>SUMIF(Об!$A:$A,$A:$A,Об!AI:AI)*BQ$308</f>
        <v>326034.75709806895</v>
      </c>
      <c r="BR121" s="89">
        <f>SUMIF(Об!$A:$A,$A:$A,Об!AJ:AJ)*BR$308</f>
        <v>121808.64886535361</v>
      </c>
      <c r="BS121" s="89">
        <f>SUMIF(Об!$A:$A,$A:$A,Об!AK:AK)*BS$308</f>
        <v>178311.34800505359</v>
      </c>
      <c r="BT121" s="89">
        <f>SUMIF(Об!$A:$A,$A:$A,Об!AL:AL)*BT$308</f>
        <v>160508.42785885819</v>
      </c>
      <c r="BU121" s="89">
        <f>SUMIF(Об!$A:$A,$A:$A,Об!AM:AM)*BU$308</f>
        <v>101061.59130443708</v>
      </c>
      <c r="BV121" s="89">
        <f>SUMIF(Об!$A:$A,$A:$A,Об!AN:AN)*BV$308</f>
        <v>67101.924191325263</v>
      </c>
    </row>
    <row r="122" spans="1:74" ht="32.25" customHeight="1" x14ac:dyDescent="0.25">
      <c r="A122" s="84" t="s">
        <v>290</v>
      </c>
      <c r="B122" s="84">
        <f>SUMIF(Об!$A:$A,$A:$A,Об!B:B)</f>
        <v>3522.6</v>
      </c>
      <c r="C122" s="84">
        <f>SUMIF(Об!$A:$A,$A:$A,Об!C:C)</f>
        <v>3522.6</v>
      </c>
      <c r="D122" s="84">
        <v>12</v>
      </c>
      <c r="E122" s="84">
        <f>SUMIF(Об!$A:$A,$A:$A,Об!F:F)</f>
        <v>30.14</v>
      </c>
      <c r="F122" s="84">
        <f t="shared" si="20"/>
        <v>30.14</v>
      </c>
      <c r="G122" s="89">
        <f>SUMIF(Лист2!$A:$A,$A:$A,Лист2!$B:$B)</f>
        <v>1240222.3400000001</v>
      </c>
      <c r="H122" s="89">
        <v>1584003.7300000004</v>
      </c>
      <c r="I122" s="89">
        <v>0</v>
      </c>
      <c r="J122" s="89">
        <v>237630.28000000003</v>
      </c>
      <c r="K122" s="89">
        <v>12408.160000000002</v>
      </c>
      <c r="L122" s="89">
        <v>0</v>
      </c>
      <c r="M122" s="89">
        <v>647.70000000000005</v>
      </c>
      <c r="N122" s="89">
        <v>622.86</v>
      </c>
      <c r="O122" s="89">
        <v>151516.47</v>
      </c>
      <c r="P122" s="89">
        <v>415885.31000000006</v>
      </c>
      <c r="Q122" s="89">
        <v>160586.13</v>
      </c>
      <c r="R122" s="89">
        <v>0</v>
      </c>
      <c r="S122" s="89">
        <v>1885.45</v>
      </c>
      <c r="T122" s="89">
        <v>488326.36</v>
      </c>
      <c r="U122" s="89">
        <v>0</v>
      </c>
      <c r="V122" s="89">
        <v>0</v>
      </c>
      <c r="W122" s="89">
        <v>0</v>
      </c>
      <c r="X122" s="89">
        <v>0</v>
      </c>
      <c r="Y122" s="89">
        <v>0</v>
      </c>
      <c r="Z122" s="89">
        <v>0</v>
      </c>
      <c r="AA122" s="89">
        <v>0</v>
      </c>
      <c r="AB122" s="89">
        <v>0</v>
      </c>
      <c r="AC122" s="89">
        <v>0</v>
      </c>
      <c r="AD122" s="89">
        <v>0</v>
      </c>
      <c r="AE122" s="89">
        <v>1255.0700000000002</v>
      </c>
      <c r="AF122" s="89">
        <v>0</v>
      </c>
      <c r="AG122" s="89">
        <v>97200</v>
      </c>
      <c r="AH122" s="90">
        <f t="shared" si="18"/>
        <v>1240222.3400000001</v>
      </c>
      <c r="AI122" s="90">
        <v>1282421.82</v>
      </c>
      <c r="AJ122" s="90">
        <v>0</v>
      </c>
      <c r="AK122" s="90">
        <v>1282421.82</v>
      </c>
      <c r="AL122" s="90">
        <v>252063.26</v>
      </c>
      <c r="AM122" s="90">
        <v>0</v>
      </c>
      <c r="AN122" s="90">
        <v>252063.26</v>
      </c>
      <c r="AP122" s="91">
        <f t="shared" si="21"/>
        <v>153088.88</v>
      </c>
      <c r="AQ122" s="92">
        <f>SUMIF('20-1'!K:K,$A:$A,'20-1'!$E:$E)</f>
        <v>0</v>
      </c>
      <c r="AR122" s="92">
        <f>SUMIF('20-1'!L:L,$A:$A,'20-1'!$E:$E)</f>
        <v>0</v>
      </c>
      <c r="AS122" s="92">
        <f>SUMIF('20-1'!M:M,$A:$A,'20-1'!$E:$E)</f>
        <v>0</v>
      </c>
      <c r="AT122" s="92">
        <f>SUMIF('20-1'!N:N,$A:$A,'20-1'!$E:$E)</f>
        <v>0</v>
      </c>
      <c r="AU122" s="92">
        <f>SUMIF('20-1'!O:O,$A:$A,'20-1'!$E:$E)</f>
        <v>0</v>
      </c>
      <c r="AV122" s="92">
        <f>SUMIF('20-1'!P:P,$A:$A,'20-1'!$E:$E)</f>
        <v>0</v>
      </c>
      <c r="AW122" s="92">
        <f>SUMIF('20-1'!Q:Q,$A:$A,'20-1'!$E:$E)</f>
        <v>0</v>
      </c>
      <c r="AX122" s="92">
        <f>SUMIF('20-1'!R:R,$A:$A,'20-1'!$E:$E)</f>
        <v>0</v>
      </c>
      <c r="AY122" s="92">
        <f>SUMIF('20-1'!S:S,$A:$A,'20-1'!$E:$E)</f>
        <v>0</v>
      </c>
      <c r="AZ122" s="92">
        <f>SUMIF('20-1'!T:T,$A:$A,'20-1'!$E:$E)</f>
        <v>0</v>
      </c>
      <c r="BA122" s="92">
        <f>SUMIF('20-1'!U:U,$A:$A,'20-1'!$E:$E)</f>
        <v>0</v>
      </c>
      <c r="BB122" s="92">
        <f>SUMIF('20-1'!V:V,$A:$A,'20-1'!$E:$E)</f>
        <v>0</v>
      </c>
      <c r="BC122" s="92">
        <f>SUMIF('20-1'!W:W,$A:$A,'20-1'!$E:$E)</f>
        <v>0</v>
      </c>
      <c r="BD122" s="92">
        <f>SUMIF('20-1'!X:X,$A:$A,'20-1'!$E:$E)</f>
        <v>0</v>
      </c>
      <c r="BE122" s="92">
        <f>SUMIF('20-1'!Y:Y,$A:$A,'20-1'!$E:$E)</f>
        <v>153088.88</v>
      </c>
      <c r="BF122" s="92">
        <f>SUMIF('20-1'!Z:Z,$A:$A,'20-1'!$E:$E)</f>
        <v>0</v>
      </c>
      <c r="BG122" s="92">
        <f>SUMIF('20-1'!AA:AA,$A:$A,'20-1'!$E:$E)</f>
        <v>0</v>
      </c>
      <c r="BH122" s="92">
        <f>SUMIF('20-1'!AB:AB,$A:$A,'20-1'!$E:$E)</f>
        <v>25215.980000000003</v>
      </c>
      <c r="BI122" s="89">
        <f>SUMIF(Об!$A:$A,$A:$A,Об!AB:AB)*BI$308</f>
        <v>325469.35704143968</v>
      </c>
      <c r="BJ122" s="89">
        <f>SUMIF(Об!$A:$A,$A:$A,Об!AC:AC)*BJ$308</f>
        <v>308858.96829625493</v>
      </c>
      <c r="BK122" s="84">
        <f>SUMIF(ПП1!$H:$H,$A:$A,ПП1!$M:$M)</f>
        <v>0</v>
      </c>
      <c r="BL122" s="89">
        <f t="shared" si="16"/>
        <v>73041.881796130125</v>
      </c>
      <c r="BM122" s="89">
        <f t="shared" ref="BM122:BM124" si="27">$BM$307*B122/$BM$308</f>
        <v>10257.581647039311</v>
      </c>
      <c r="BN122" s="89">
        <f t="shared" si="17"/>
        <v>2861.7731800624242</v>
      </c>
      <c r="BO122" s="89">
        <f>SUMIF(Об!$A:$A,$A:$A,Об!$AG:$AG)*$BO$308</f>
        <v>0</v>
      </c>
      <c r="BP122" s="89">
        <f>SUMIF(Об!$A:$A,$A:$A,Об!$AE:$AE)*BP$308</f>
        <v>2520.4185160756247</v>
      </c>
      <c r="BQ122" s="89">
        <f>SUMIF(Об!$A:$A,$A:$A,Об!AI:AI)*BQ$308</f>
        <v>228874.06045310039</v>
      </c>
      <c r="BR122" s="89">
        <f>SUMIF(Об!$A:$A,$A:$A,Об!AJ:AJ)*BR$308</f>
        <v>0</v>
      </c>
      <c r="BS122" s="89">
        <f>SUMIF(Об!$A:$A,$A:$A,Об!AK:AK)*BS$308</f>
        <v>125173.28706309322</v>
      </c>
      <c r="BT122" s="89">
        <f>SUMIF(Об!$A:$A,$A:$A,Об!AL:AL)*BT$308</f>
        <v>112675.76484169268</v>
      </c>
      <c r="BU122" s="89">
        <f>SUMIF(Об!$A:$A,$A:$A,Об!AM:AM)*BU$308</f>
        <v>0</v>
      </c>
      <c r="BV122" s="89">
        <f>SUMIF(Об!$A:$A,$A:$A,Об!AN:AN)*BV$308</f>
        <v>47105.069381499081</v>
      </c>
    </row>
    <row r="123" spans="1:74" ht="32.25" customHeight="1" x14ac:dyDescent="0.25">
      <c r="A123" s="84" t="s">
        <v>291</v>
      </c>
      <c r="B123" s="84">
        <f>SUMIF(Об!$A:$A,$A:$A,Об!B:B)</f>
        <v>3523.78</v>
      </c>
      <c r="C123" s="84">
        <f>SUMIF(Об!$A:$A,$A:$A,Об!C:C)</f>
        <v>3523.78</v>
      </c>
      <c r="D123" s="84">
        <v>12</v>
      </c>
      <c r="E123" s="84">
        <f>SUMIF(Об!$A:$A,$A:$A,Об!F:F)</f>
        <v>30.14</v>
      </c>
      <c r="F123" s="84">
        <f t="shared" si="20"/>
        <v>30.14</v>
      </c>
      <c r="G123" s="89">
        <f>SUMIF(Лист2!$A:$A,$A:$A,Лист2!$B:$B)</f>
        <v>1227436.75</v>
      </c>
      <c r="H123" s="89">
        <v>1592480.4900000002</v>
      </c>
      <c r="I123" s="89">
        <v>0</v>
      </c>
      <c r="J123" s="89">
        <v>223433.29</v>
      </c>
      <c r="K123" s="89">
        <v>11851.27</v>
      </c>
      <c r="L123" s="89">
        <v>0</v>
      </c>
      <c r="M123" s="89">
        <v>512.06000000000006</v>
      </c>
      <c r="N123" s="89">
        <v>512.06000000000006</v>
      </c>
      <c r="O123" s="89">
        <v>132898.18</v>
      </c>
      <c r="P123" s="89">
        <v>397714.24</v>
      </c>
      <c r="Q123" s="89">
        <v>157488.38</v>
      </c>
      <c r="R123" s="89">
        <v>0</v>
      </c>
      <c r="S123" s="89">
        <v>1557.7</v>
      </c>
      <c r="T123" s="89">
        <v>478616.53</v>
      </c>
      <c r="U123" s="89">
        <v>0</v>
      </c>
      <c r="V123" s="89">
        <v>0</v>
      </c>
      <c r="W123" s="89">
        <v>0</v>
      </c>
      <c r="X123" s="89">
        <v>0</v>
      </c>
      <c r="Y123" s="89">
        <v>0</v>
      </c>
      <c r="Z123" s="89">
        <v>0</v>
      </c>
      <c r="AA123" s="89">
        <v>0</v>
      </c>
      <c r="AB123" s="89">
        <v>0</v>
      </c>
      <c r="AC123" s="89">
        <v>0</v>
      </c>
      <c r="AD123" s="89">
        <v>0</v>
      </c>
      <c r="AE123" s="89">
        <v>1069.52</v>
      </c>
      <c r="AF123" s="89">
        <v>0</v>
      </c>
      <c r="AG123" s="89">
        <v>89808.75</v>
      </c>
      <c r="AH123" s="90">
        <f t="shared" si="18"/>
        <v>1227436.75</v>
      </c>
      <c r="AI123" s="90">
        <v>1191310.54</v>
      </c>
      <c r="AJ123" s="90">
        <v>0</v>
      </c>
      <c r="AK123" s="90">
        <v>1191310.54</v>
      </c>
      <c r="AL123" s="90">
        <v>330839.40999999997</v>
      </c>
      <c r="AM123" s="90">
        <v>0</v>
      </c>
      <c r="AN123" s="90">
        <v>330839.40999999997</v>
      </c>
      <c r="AP123" s="91">
        <f t="shared" si="21"/>
        <v>0</v>
      </c>
      <c r="AQ123" s="92">
        <f>SUMIF('20-1'!K:K,$A:$A,'20-1'!$E:$E)</f>
        <v>0</v>
      </c>
      <c r="AR123" s="92">
        <f>SUMIF('20-1'!L:L,$A:$A,'20-1'!$E:$E)</f>
        <v>0</v>
      </c>
      <c r="AS123" s="92">
        <f>SUMIF('20-1'!M:M,$A:$A,'20-1'!$E:$E)</f>
        <v>0</v>
      </c>
      <c r="AT123" s="92">
        <f>SUMIF('20-1'!N:N,$A:$A,'20-1'!$E:$E)</f>
        <v>0</v>
      </c>
      <c r="AU123" s="92">
        <f>SUMIF('20-1'!O:O,$A:$A,'20-1'!$E:$E)</f>
        <v>0</v>
      </c>
      <c r="AV123" s="92">
        <f>SUMIF('20-1'!P:P,$A:$A,'20-1'!$E:$E)</f>
        <v>0</v>
      </c>
      <c r="AW123" s="92">
        <f>SUMIF('20-1'!Q:Q,$A:$A,'20-1'!$E:$E)</f>
        <v>0</v>
      </c>
      <c r="AX123" s="92">
        <f>SUMIF('20-1'!R:R,$A:$A,'20-1'!$E:$E)</f>
        <v>0</v>
      </c>
      <c r="AY123" s="92">
        <f>SUMIF('20-1'!S:S,$A:$A,'20-1'!$E:$E)</f>
        <v>0</v>
      </c>
      <c r="AZ123" s="92">
        <f>SUMIF('20-1'!T:T,$A:$A,'20-1'!$E:$E)</f>
        <v>0</v>
      </c>
      <c r="BA123" s="92">
        <f>SUMIF('20-1'!U:U,$A:$A,'20-1'!$E:$E)</f>
        <v>0</v>
      </c>
      <c r="BB123" s="92">
        <f>SUMIF('20-1'!V:V,$A:$A,'20-1'!$E:$E)</f>
        <v>0</v>
      </c>
      <c r="BC123" s="92">
        <f>SUMIF('20-1'!W:W,$A:$A,'20-1'!$E:$E)</f>
        <v>0</v>
      </c>
      <c r="BD123" s="92">
        <f>SUMIF('20-1'!X:X,$A:$A,'20-1'!$E:$E)</f>
        <v>0</v>
      </c>
      <c r="BE123" s="92">
        <f>SUMIF('20-1'!Y:Y,$A:$A,'20-1'!$E:$E)</f>
        <v>0</v>
      </c>
      <c r="BF123" s="92">
        <f>SUMIF('20-1'!Z:Z,$A:$A,'20-1'!$E:$E)</f>
        <v>0</v>
      </c>
      <c r="BG123" s="92">
        <f>SUMIF('20-1'!AA:AA,$A:$A,'20-1'!$E:$E)</f>
        <v>0</v>
      </c>
      <c r="BH123" s="92">
        <f>SUMIF('20-1'!AB:AB,$A:$A,'20-1'!$E:$E)</f>
        <v>35637.699999999997</v>
      </c>
      <c r="BI123" s="89">
        <f>SUMIF(Об!$A:$A,$A:$A,Об!AB:AB)*BI$308</f>
        <v>325578.38271602924</v>
      </c>
      <c r="BJ123" s="89">
        <f>SUMIF(Об!$A:$A,$A:$A,Об!AC:AC)*BJ$308</f>
        <v>308962.42982540658</v>
      </c>
      <c r="BK123" s="84">
        <f>SUMIF(ПП1!$H:$H,$A:$A,ПП1!$M:$M)</f>
        <v>0</v>
      </c>
      <c r="BL123" s="89">
        <f t="shared" si="16"/>
        <v>73066.349354331294</v>
      </c>
      <c r="BM123" s="89">
        <f t="shared" si="27"/>
        <v>10261.017730143698</v>
      </c>
      <c r="BN123" s="89">
        <f t="shared" si="17"/>
        <v>2862.7318163970845</v>
      </c>
      <c r="BO123" s="89">
        <f>SUMIF(Об!$A:$A,$A:$A,Об!$AG:$AG)*$BO$308</f>
        <v>0</v>
      </c>
      <c r="BP123" s="89">
        <f>SUMIF(Об!$A:$A,$A:$A,Об!$AE:$AE)*BP$308</f>
        <v>2521.2628054780462</v>
      </c>
      <c r="BQ123" s="89">
        <f>SUMIF(Об!$A:$A,$A:$A,Об!AI:AI)*BQ$308</f>
        <v>228950.72865026572</v>
      </c>
      <c r="BR123" s="89">
        <f>SUMIF(Об!$A:$A,$A:$A,Об!AJ:AJ)*BR$308</f>
        <v>0</v>
      </c>
      <c r="BS123" s="89">
        <f>SUMIF(Об!$A:$A,$A:$A,Об!AK:AK)*BS$308</f>
        <v>125215.21759132078</v>
      </c>
      <c r="BT123" s="89">
        <f>SUMIF(Об!$A:$A,$A:$A,Об!AL:AL)*BT$308</f>
        <v>112713.50895187077</v>
      </c>
      <c r="BU123" s="89">
        <f>SUMIF(Об!$A:$A,$A:$A,Об!AM:AM)*BU$308</f>
        <v>0</v>
      </c>
      <c r="BV123" s="89">
        <f>SUMIF(Об!$A:$A,$A:$A,Об!AN:AN)*BV$308</f>
        <v>47120.84863031251</v>
      </c>
    </row>
    <row r="124" spans="1:74" ht="32.25" customHeight="1" x14ac:dyDescent="0.25">
      <c r="A124" s="84" t="s">
        <v>292</v>
      </c>
      <c r="B124" s="84">
        <f>SUMIF(Об!$A:$A,$A:$A,Об!B:B)</f>
        <v>3461.76</v>
      </c>
      <c r="C124" s="84">
        <f>SUMIF(Об!$A:$A,$A:$A,Об!C:C)</f>
        <v>3461.76</v>
      </c>
      <c r="D124" s="84">
        <v>12</v>
      </c>
      <c r="E124" s="84">
        <f>SUMIF(Об!$A:$A,$A:$A,Об!F:F)</f>
        <v>30.14</v>
      </c>
      <c r="F124" s="84">
        <f t="shared" si="20"/>
        <v>30.14</v>
      </c>
      <c r="G124" s="89">
        <f>SUMIF(Лист2!$A:$A,$A:$A,Лист2!$B:$B)</f>
        <v>1206963.71</v>
      </c>
      <c r="H124" s="89">
        <v>1576791.5699999998</v>
      </c>
      <c r="I124" s="89">
        <v>0</v>
      </c>
      <c r="J124" s="89">
        <v>207153.81</v>
      </c>
      <c r="K124" s="89">
        <v>13746.929999999998</v>
      </c>
      <c r="L124" s="89">
        <v>0</v>
      </c>
      <c r="M124" s="89">
        <v>731.13</v>
      </c>
      <c r="N124" s="89">
        <v>708.87</v>
      </c>
      <c r="O124" s="89">
        <v>152406.22</v>
      </c>
      <c r="P124" s="89">
        <v>382145.24</v>
      </c>
      <c r="Q124" s="89">
        <v>158843.93000000002</v>
      </c>
      <c r="R124" s="89">
        <v>0</v>
      </c>
      <c r="S124" s="89">
        <v>2156.0300000000007</v>
      </c>
      <c r="T124" s="89">
        <v>475170.74000000005</v>
      </c>
      <c r="U124" s="89">
        <v>0</v>
      </c>
      <c r="V124" s="89">
        <v>0</v>
      </c>
      <c r="W124" s="89">
        <v>0</v>
      </c>
      <c r="X124" s="89">
        <v>0</v>
      </c>
      <c r="Y124" s="89">
        <v>0</v>
      </c>
      <c r="Z124" s="89">
        <v>0</v>
      </c>
      <c r="AA124" s="89">
        <v>0</v>
      </c>
      <c r="AB124" s="89">
        <v>0</v>
      </c>
      <c r="AC124" s="89">
        <v>0</v>
      </c>
      <c r="AD124" s="89">
        <v>0</v>
      </c>
      <c r="AE124" s="89">
        <v>1480.6299999999999</v>
      </c>
      <c r="AF124" s="89">
        <v>0</v>
      </c>
      <c r="AG124" s="89">
        <v>97200</v>
      </c>
      <c r="AH124" s="90">
        <f t="shared" si="18"/>
        <v>1206963.71</v>
      </c>
      <c r="AI124" s="90">
        <v>1213371.23</v>
      </c>
      <c r="AJ124" s="90">
        <v>0</v>
      </c>
      <c r="AK124" s="90">
        <v>1213371.23</v>
      </c>
      <c r="AL124" s="90">
        <v>246363.42</v>
      </c>
      <c r="AM124" s="90">
        <v>0</v>
      </c>
      <c r="AN124" s="90">
        <v>246363.42</v>
      </c>
      <c r="AP124" s="91">
        <f t="shared" si="21"/>
        <v>60462.95</v>
      </c>
      <c r="AQ124" s="92">
        <f>SUMIF('20-1'!K:K,$A:$A,'20-1'!$E:$E)</f>
        <v>0</v>
      </c>
      <c r="AR124" s="92">
        <f>SUMIF('20-1'!L:L,$A:$A,'20-1'!$E:$E)</f>
        <v>0</v>
      </c>
      <c r="AS124" s="92">
        <f>SUMIF('20-1'!M:M,$A:$A,'20-1'!$E:$E)</f>
        <v>0</v>
      </c>
      <c r="AT124" s="92">
        <f>SUMIF('20-1'!N:N,$A:$A,'20-1'!$E:$E)</f>
        <v>0</v>
      </c>
      <c r="AU124" s="92">
        <f>SUMIF('20-1'!O:O,$A:$A,'20-1'!$E:$E)</f>
        <v>0</v>
      </c>
      <c r="AV124" s="92">
        <f>SUMIF('20-1'!P:P,$A:$A,'20-1'!$E:$E)</f>
        <v>0</v>
      </c>
      <c r="AW124" s="92">
        <f>SUMIF('20-1'!Q:Q,$A:$A,'20-1'!$E:$E)</f>
        <v>0</v>
      </c>
      <c r="AX124" s="92">
        <f>SUMIF('20-1'!R:R,$A:$A,'20-1'!$E:$E)</f>
        <v>0</v>
      </c>
      <c r="AY124" s="92">
        <f>SUMIF('20-1'!S:S,$A:$A,'20-1'!$E:$E)</f>
        <v>0</v>
      </c>
      <c r="AZ124" s="92">
        <f>SUMIF('20-1'!T:T,$A:$A,'20-1'!$E:$E)</f>
        <v>0</v>
      </c>
      <c r="BA124" s="92">
        <f>SUMIF('20-1'!U:U,$A:$A,'20-1'!$E:$E)</f>
        <v>0</v>
      </c>
      <c r="BB124" s="92">
        <f>SUMIF('20-1'!V:V,$A:$A,'20-1'!$E:$E)</f>
        <v>0</v>
      </c>
      <c r="BC124" s="92">
        <f>SUMIF('20-1'!W:W,$A:$A,'20-1'!$E:$E)</f>
        <v>12942.42</v>
      </c>
      <c r="BD124" s="92">
        <f>SUMIF('20-1'!X:X,$A:$A,'20-1'!$E:$E)</f>
        <v>0</v>
      </c>
      <c r="BE124" s="92">
        <f>SUMIF('20-1'!Y:Y,$A:$A,'20-1'!$E:$E)</f>
        <v>47520.53</v>
      </c>
      <c r="BF124" s="92">
        <f>SUMIF('20-1'!Z:Z,$A:$A,'20-1'!$E:$E)</f>
        <v>0</v>
      </c>
      <c r="BG124" s="92">
        <f>SUMIF('20-1'!AA:AA,$A:$A,'20-1'!$E:$E)</f>
        <v>0</v>
      </c>
      <c r="BH124" s="92">
        <f>SUMIF('20-1'!AB:AB,$A:$A,'20-1'!$E:$E)</f>
        <v>74730.94</v>
      </c>
      <c r="BI124" s="89">
        <f>SUMIF(Об!$A:$A,$A:$A,Об!AB:AB)*BI$308</f>
        <v>319848.06717531773</v>
      </c>
      <c r="BJ124" s="89">
        <f>SUMIF(Об!$A:$A,$A:$A,Об!AC:AC)*BJ$308</f>
        <v>303524.56199660577</v>
      </c>
      <c r="BK124" s="84">
        <f>SUMIF(ПП1!$H:$H,$A:$A,ПП1!$M:$M)</f>
        <v>0</v>
      </c>
      <c r="BL124" s="89">
        <f t="shared" si="16"/>
        <v>71780.351083452973</v>
      </c>
      <c r="BM124" s="89">
        <f t="shared" si="27"/>
        <v>10080.419531725092</v>
      </c>
      <c r="BN124" s="89">
        <f t="shared" si="17"/>
        <v>2812.3465405702887</v>
      </c>
      <c r="BO124" s="89">
        <f>SUMIF(Об!$A:$A,$A:$A,Об!$AG:$AG)*$BO$308</f>
        <v>0</v>
      </c>
      <c r="BP124" s="89">
        <f>SUMIF(Об!$A:$A,$A:$A,Об!$AE:$AE)*BP$308</f>
        <v>2476.8875268863785</v>
      </c>
      <c r="BQ124" s="89">
        <f>SUMIF(Об!$A:$A,$A:$A,Об!AI:AI)*BQ$308</f>
        <v>224921.10018569377</v>
      </c>
      <c r="BR124" s="89">
        <f>SUMIF(Об!$A:$A,$A:$A,Об!AJ:AJ)*BR$308</f>
        <v>0</v>
      </c>
      <c r="BS124" s="89">
        <f>SUMIF(Об!$A:$A,$A:$A,Об!AK:AK)*BS$308</f>
        <v>123011.3774551563</v>
      </c>
      <c r="BT124" s="89">
        <f>SUMIF(Об!$A:$A,$A:$A,Об!AL:AL)*BT$308</f>
        <v>110729.70411013969</v>
      </c>
      <c r="BU124" s="89">
        <f>SUMIF(Об!$A:$A,$A:$A,Об!AM:AM)*BU$308</f>
        <v>0</v>
      </c>
      <c r="BV124" s="89">
        <f>SUMIF(Об!$A:$A,$A:$A,Об!AN:AN)*BV$308</f>
        <v>46291.502010474716</v>
      </c>
    </row>
    <row r="125" spans="1:74" ht="32.25" customHeight="1" x14ac:dyDescent="0.25">
      <c r="A125" s="84" t="s">
        <v>49</v>
      </c>
      <c r="B125" s="84">
        <f>SUMIF(Об!$A:$A,$A:$A,Об!B:B)</f>
        <v>8955</v>
      </c>
      <c r="C125" s="84">
        <f>SUMIF(Об!$A:$A,$A:$A,Об!C:C)</f>
        <v>8955</v>
      </c>
      <c r="D125" s="84">
        <v>12</v>
      </c>
      <c r="E125" s="84">
        <f>SUMIF(Об!$A:$A,$A:$A,Об!F:F)</f>
        <v>41.2</v>
      </c>
      <c r="F125" s="84">
        <f t="shared" si="20"/>
        <v>41.2</v>
      </c>
      <c r="G125" s="89">
        <f>SUMIF(Лист2!$A:$A,$A:$A,Лист2!$B:$B)</f>
        <v>3097749.72</v>
      </c>
      <c r="H125" s="89">
        <v>0</v>
      </c>
      <c r="I125" s="89">
        <v>0</v>
      </c>
      <c r="J125" s="89">
        <v>258432.54</v>
      </c>
      <c r="K125" s="89">
        <v>186390.54</v>
      </c>
      <c r="L125" s="89">
        <v>0</v>
      </c>
      <c r="M125" s="89">
        <v>6069.6399999999985</v>
      </c>
      <c r="N125" s="89">
        <v>6069.6399999999985</v>
      </c>
      <c r="O125" s="89">
        <v>0</v>
      </c>
      <c r="P125" s="89">
        <v>439512.35</v>
      </c>
      <c r="Q125" s="89">
        <v>162545.71999999997</v>
      </c>
      <c r="R125" s="89">
        <v>0</v>
      </c>
      <c r="S125" s="89">
        <v>17533.719999999998</v>
      </c>
      <c r="T125" s="89">
        <v>493976.37999999989</v>
      </c>
      <c r="U125" s="89">
        <v>0</v>
      </c>
      <c r="V125" s="89">
        <v>0</v>
      </c>
      <c r="W125" s="89">
        <v>0</v>
      </c>
      <c r="X125" s="89">
        <v>0</v>
      </c>
      <c r="Y125" s="89">
        <v>0</v>
      </c>
      <c r="Z125" s="89">
        <v>0</v>
      </c>
      <c r="AA125" s="89">
        <v>0</v>
      </c>
      <c r="AB125" s="89">
        <v>0</v>
      </c>
      <c r="AC125" s="89">
        <v>1083768.54</v>
      </c>
      <c r="AD125" s="89">
        <v>0</v>
      </c>
      <c r="AE125" s="89">
        <v>12048.89</v>
      </c>
      <c r="AF125" s="89">
        <v>0</v>
      </c>
      <c r="AG125" s="89">
        <v>0</v>
      </c>
      <c r="AH125" s="90">
        <f t="shared" si="18"/>
        <v>3097749.72</v>
      </c>
      <c r="AI125" s="90">
        <v>2912704</v>
      </c>
      <c r="AJ125" s="90">
        <v>0</v>
      </c>
      <c r="AK125" s="90">
        <v>2912704</v>
      </c>
      <c r="AL125" s="90">
        <v>986859.93</v>
      </c>
      <c r="AM125" s="90">
        <v>0</v>
      </c>
      <c r="AN125" s="90">
        <v>986859.93</v>
      </c>
      <c r="AP125" s="91">
        <f t="shared" si="21"/>
        <v>7211.52</v>
      </c>
      <c r="AQ125" s="92">
        <f>SUMIF('20-1'!K:K,$A:$A,'20-1'!$E:$E)</f>
        <v>0</v>
      </c>
      <c r="AR125" s="92">
        <f>SUMIF('20-1'!L:L,$A:$A,'20-1'!$E:$E)</f>
        <v>0</v>
      </c>
      <c r="AS125" s="92">
        <f>SUMIF('20-1'!M:M,$A:$A,'20-1'!$E:$E)</f>
        <v>0</v>
      </c>
      <c r="AT125" s="92">
        <f>SUMIF('20-1'!N:N,$A:$A,'20-1'!$E:$E)</f>
        <v>0</v>
      </c>
      <c r="AU125" s="92">
        <f>SUMIF('20-1'!O:O,$A:$A,'20-1'!$E:$E)</f>
        <v>0</v>
      </c>
      <c r="AV125" s="92">
        <f>SUMIF('20-1'!P:P,$A:$A,'20-1'!$E:$E)</f>
        <v>7211.52</v>
      </c>
      <c r="AW125" s="92">
        <f>SUMIF('20-1'!Q:Q,$A:$A,'20-1'!$E:$E)</f>
        <v>0</v>
      </c>
      <c r="AX125" s="92">
        <f>SUMIF('20-1'!R:R,$A:$A,'20-1'!$E:$E)</f>
        <v>0</v>
      </c>
      <c r="AY125" s="92">
        <f>SUMIF('20-1'!S:S,$A:$A,'20-1'!$E:$E)</f>
        <v>0</v>
      </c>
      <c r="AZ125" s="92">
        <f>SUMIF('20-1'!T:T,$A:$A,'20-1'!$E:$E)</f>
        <v>0</v>
      </c>
      <c r="BA125" s="92">
        <f>SUMIF('20-1'!U:U,$A:$A,'20-1'!$E:$E)</f>
        <v>0</v>
      </c>
      <c r="BB125" s="92">
        <f>SUMIF('20-1'!V:V,$A:$A,'20-1'!$E:$E)</f>
        <v>0</v>
      </c>
      <c r="BC125" s="92">
        <f>SUMIF('20-1'!W:W,$A:$A,'20-1'!$E:$E)</f>
        <v>0</v>
      </c>
      <c r="BD125" s="92">
        <f>SUMIF('20-1'!X:X,$A:$A,'20-1'!$E:$E)</f>
        <v>0</v>
      </c>
      <c r="BE125" s="92">
        <f>SUMIF('20-1'!Y:Y,$A:$A,'20-1'!$E:$E)</f>
        <v>0</v>
      </c>
      <c r="BF125" s="92">
        <f>SUMIF('20-1'!Z:Z,$A:$A,'20-1'!$E:$E)</f>
        <v>0</v>
      </c>
      <c r="BG125" s="92">
        <f>SUMIF('20-1'!AA:AA,$A:$A,'20-1'!$E:$E)</f>
        <v>0</v>
      </c>
      <c r="BH125" s="92">
        <f>SUMIF('20-1'!AB:AB,$A:$A,'20-1'!$E:$E)</f>
        <v>176481.69</v>
      </c>
      <c r="BI125" s="89">
        <f>SUMIF(Об!$A:$A,$A:$A,Об!AB:AB)*BI$308</f>
        <v>827393.99656676664</v>
      </c>
      <c r="BJ125" s="89">
        <f>SUMIF(Об!$A:$A,$A:$A,Об!AC:AC)*BJ$308</f>
        <v>785167.79114658572</v>
      </c>
      <c r="BK125" s="84">
        <f>SUMIF(ПП1!$H:$H,$A:$A,ПП1!$M:$M)</f>
        <v>0</v>
      </c>
      <c r="BL125" s="89">
        <f t="shared" si="16"/>
        <v>185683.88448428584</v>
      </c>
      <c r="BM125" s="84">
        <f>SUMIF(Об!$A:$A,$A:$A,Об!Z:Z)</f>
        <v>0</v>
      </c>
      <c r="BN125" s="89">
        <f t="shared" si="17"/>
        <v>7275.0748956620137</v>
      </c>
      <c r="BO125" s="89">
        <f>SUMIF(Об!$A:$A,$A:$A,Об!$AG:$AG)*$BO$308</f>
        <v>420026.34880592383</v>
      </c>
      <c r="BP125" s="89">
        <f>SUMIF(Об!$A:$A,$A:$A,Об!$AE:$AE)*BP$308</f>
        <v>0</v>
      </c>
      <c r="BQ125" s="89">
        <f>SUMIF(Об!$A:$A,$A:$A,Об!AI:AI)*BQ$308</f>
        <v>581833.64882686478</v>
      </c>
      <c r="BR125" s="89">
        <f>SUMIF(Об!$A:$A,$A:$A,Об!AJ:AJ)*BR$308</f>
        <v>217376.73387589509</v>
      </c>
      <c r="BS125" s="89">
        <f>SUMIF(Об!$A:$A,$A:$A,Об!AK:AK)*BS$308</f>
        <v>318210.06803213531</v>
      </c>
      <c r="BT125" s="89">
        <f>SUMIF(Об!$A:$A,$A:$A,Об!AL:AL)*BT$308</f>
        <v>286439.41241053719</v>
      </c>
      <c r="BU125" s="89">
        <f>SUMIF(Об!$A:$A,$A:$A,Об!AM:AM)*BU$308</f>
        <v>180352.04267262539</v>
      </c>
      <c r="BV125" s="89">
        <f>SUMIF(Об!$A:$A,$A:$A,Об!AN:AN)*BV$308</f>
        <v>119748.4518001829</v>
      </c>
    </row>
    <row r="126" spans="1:74" ht="32.25" customHeight="1" x14ac:dyDescent="0.25">
      <c r="A126" s="84" t="s">
        <v>50</v>
      </c>
      <c r="B126" s="84">
        <f>SUMIF(Об!$A:$A,$A:$A,Об!B:B)</f>
        <v>4504.2</v>
      </c>
      <c r="C126" s="84">
        <f>SUMIF(Об!$A:$A,$A:$A,Об!C:C)</f>
        <v>4504.2</v>
      </c>
      <c r="D126" s="84">
        <v>12</v>
      </c>
      <c r="E126" s="84">
        <f>SUMIF(Об!$A:$A,$A:$A,Об!F:F)</f>
        <v>30.14</v>
      </c>
      <c r="F126" s="84">
        <f t="shared" si="20"/>
        <v>30.14</v>
      </c>
      <c r="G126" s="89">
        <f>SUMIF(Лист2!$A:$A,$A:$A,Лист2!$B:$B)</f>
        <v>1489450.7199999997</v>
      </c>
      <c r="H126" s="89">
        <v>1903310.16</v>
      </c>
      <c r="I126" s="89">
        <v>0</v>
      </c>
      <c r="J126" s="89">
        <v>249081.58</v>
      </c>
      <c r="K126" s="89">
        <v>20071.240000000002</v>
      </c>
      <c r="L126" s="89">
        <v>0</v>
      </c>
      <c r="M126" s="89">
        <v>1117.49</v>
      </c>
      <c r="N126" s="89">
        <v>1117.49</v>
      </c>
      <c r="O126" s="89">
        <v>163003.96999999997</v>
      </c>
      <c r="P126" s="89">
        <v>449876.63999999996</v>
      </c>
      <c r="Q126" s="89">
        <v>183014.67</v>
      </c>
      <c r="R126" s="89">
        <v>0</v>
      </c>
      <c r="S126" s="89">
        <v>3263.42</v>
      </c>
      <c r="T126" s="89">
        <v>556146.15</v>
      </c>
      <c r="U126" s="89">
        <v>0</v>
      </c>
      <c r="V126" s="89">
        <v>0</v>
      </c>
      <c r="W126" s="89">
        <v>0</v>
      </c>
      <c r="X126" s="89">
        <v>0</v>
      </c>
      <c r="Y126" s="89">
        <v>0</v>
      </c>
      <c r="Z126" s="89">
        <v>0</v>
      </c>
      <c r="AA126" s="89">
        <v>0</v>
      </c>
      <c r="AB126" s="89">
        <v>0</v>
      </c>
      <c r="AC126" s="89">
        <v>0</v>
      </c>
      <c r="AD126" s="89">
        <v>0</v>
      </c>
      <c r="AE126" s="89">
        <v>2215.4499999999998</v>
      </c>
      <c r="AF126" s="89">
        <v>0</v>
      </c>
      <c r="AG126" s="89">
        <v>110565</v>
      </c>
      <c r="AH126" s="90">
        <f t="shared" si="18"/>
        <v>1489450.7199999997</v>
      </c>
      <c r="AI126" s="90">
        <v>1552389.57</v>
      </c>
      <c r="AJ126" s="90">
        <v>0</v>
      </c>
      <c r="AK126" s="90">
        <v>1552389.57</v>
      </c>
      <c r="AL126" s="90">
        <v>247835.32</v>
      </c>
      <c r="AM126" s="90">
        <v>0</v>
      </c>
      <c r="AN126" s="90">
        <v>247835.32</v>
      </c>
      <c r="AP126" s="91">
        <f t="shared" si="21"/>
        <v>0</v>
      </c>
      <c r="AQ126" s="92">
        <f>SUMIF('20-1'!K:K,$A:$A,'20-1'!$E:$E)</f>
        <v>0</v>
      </c>
      <c r="AR126" s="92">
        <f>SUMIF('20-1'!L:L,$A:$A,'20-1'!$E:$E)</f>
        <v>0</v>
      </c>
      <c r="AS126" s="92">
        <f>SUMIF('20-1'!M:M,$A:$A,'20-1'!$E:$E)</f>
        <v>0</v>
      </c>
      <c r="AT126" s="92">
        <f>SUMIF('20-1'!N:N,$A:$A,'20-1'!$E:$E)</f>
        <v>0</v>
      </c>
      <c r="AU126" s="92">
        <f>SUMIF('20-1'!O:O,$A:$A,'20-1'!$E:$E)</f>
        <v>0</v>
      </c>
      <c r="AV126" s="92">
        <f>SUMIF('20-1'!P:P,$A:$A,'20-1'!$E:$E)</f>
        <v>0</v>
      </c>
      <c r="AW126" s="92">
        <f>SUMIF('20-1'!Q:Q,$A:$A,'20-1'!$E:$E)</f>
        <v>0</v>
      </c>
      <c r="AX126" s="92">
        <f>SUMIF('20-1'!R:R,$A:$A,'20-1'!$E:$E)</f>
        <v>0</v>
      </c>
      <c r="AY126" s="92">
        <f>SUMIF('20-1'!S:S,$A:$A,'20-1'!$E:$E)</f>
        <v>0</v>
      </c>
      <c r="AZ126" s="92">
        <f>SUMIF('20-1'!T:T,$A:$A,'20-1'!$E:$E)</f>
        <v>0</v>
      </c>
      <c r="BA126" s="92">
        <f>SUMIF('20-1'!U:U,$A:$A,'20-1'!$E:$E)</f>
        <v>0</v>
      </c>
      <c r="BB126" s="92">
        <f>SUMIF('20-1'!V:V,$A:$A,'20-1'!$E:$E)</f>
        <v>0</v>
      </c>
      <c r="BC126" s="92">
        <f>SUMIF('20-1'!W:W,$A:$A,'20-1'!$E:$E)</f>
        <v>0</v>
      </c>
      <c r="BD126" s="92">
        <f>SUMIF('20-1'!X:X,$A:$A,'20-1'!$E:$E)</f>
        <v>0</v>
      </c>
      <c r="BE126" s="92">
        <f>SUMIF('20-1'!Y:Y,$A:$A,'20-1'!$E:$E)</f>
        <v>0</v>
      </c>
      <c r="BF126" s="92">
        <f>SUMIF('20-1'!Z:Z,$A:$A,'20-1'!$E:$E)</f>
        <v>0</v>
      </c>
      <c r="BG126" s="92">
        <f>SUMIF('20-1'!AA:AA,$A:$A,'20-1'!$E:$E)</f>
        <v>0</v>
      </c>
      <c r="BH126" s="92">
        <f>SUMIF('20-1'!AB:AB,$A:$A,'20-1'!$E:$E)</f>
        <v>24756.15</v>
      </c>
      <c r="BI126" s="89">
        <f>SUMIF(Об!$A:$A,$A:$A,Об!AB:AB)*BI$308</f>
        <v>416163.93515756901</v>
      </c>
      <c r="BJ126" s="89">
        <f>SUMIF(Об!$A:$A,$A:$A,Об!AC:AC)*BJ$308</f>
        <v>394924.93186850374</v>
      </c>
      <c r="BK126" s="84">
        <f>SUMIF(ПП1!$H:$H,$A:$A,ПП1!$M:$M)</f>
        <v>0</v>
      </c>
      <c r="BL126" s="89">
        <f t="shared" si="16"/>
        <v>93395.572584491369</v>
      </c>
      <c r="BM126" s="89">
        <f>$BM$307*B126/$BM$308</f>
        <v>13115.936880314104</v>
      </c>
      <c r="BN126" s="89">
        <f t="shared" si="17"/>
        <v>3659.2286259118755</v>
      </c>
      <c r="BO126" s="89">
        <f>SUMIF(Об!$A:$A,$A:$A,Об!$AG:$AG)*$BO$308</f>
        <v>0</v>
      </c>
      <c r="BP126" s="89">
        <f>SUMIF(Об!$A:$A,$A:$A,Об!$AE:$AE)*BP$308</f>
        <v>3222.7528189711657</v>
      </c>
      <c r="BQ126" s="89">
        <f>SUMIF(Об!$A:$A,$A:$A,Об!AI:AI)*BQ$308</f>
        <v>292651.60480691952</v>
      </c>
      <c r="BR126" s="89">
        <f>SUMIF(Об!$A:$A,$A:$A,Об!AJ:AJ)*BR$308</f>
        <v>0</v>
      </c>
      <c r="BS126" s="89">
        <f>SUMIF(Об!$A:$A,$A:$A,Об!AK:AK)*BS$308</f>
        <v>160053.80105308135</v>
      </c>
      <c r="BT126" s="89">
        <f>SUMIF(Об!$A:$A,$A:$A,Об!AL:AL)*BT$308</f>
        <v>144073.74666438202</v>
      </c>
      <c r="BU126" s="89">
        <f>SUMIF(Об!$A:$A,$A:$A,Об!AM:AM)*BU$308</f>
        <v>0</v>
      </c>
      <c r="BV126" s="89">
        <f>SUMIF(Об!$A:$A,$A:$A,Об!AN:AN)*BV$308</f>
        <v>60231.26483510706</v>
      </c>
    </row>
    <row r="127" spans="1:74" ht="32.25" customHeight="1" x14ac:dyDescent="0.25">
      <c r="A127" s="84" t="s">
        <v>51</v>
      </c>
      <c r="B127" s="84">
        <f>SUMIF(Об!$A:$A,$A:$A,Об!B:B)</f>
        <v>24925.9</v>
      </c>
      <c r="C127" s="84">
        <f>SUMIF(Об!$A:$A,$A:$A,Об!C:C)</f>
        <v>24925.900000000005</v>
      </c>
      <c r="D127" s="84">
        <v>1</v>
      </c>
      <c r="E127" s="84">
        <f>SUMIF(Об!$A:$A,$A:$A,Об!F:F)</f>
        <v>41.2</v>
      </c>
      <c r="F127" s="84">
        <f t="shared" si="20"/>
        <v>41.2</v>
      </c>
      <c r="G127" s="89">
        <f>SUMIF(Лист2!$A:$A,$A:$A,Лист2!$B:$B)</f>
        <v>954682.29</v>
      </c>
      <c r="H127" s="89">
        <v>0</v>
      </c>
      <c r="I127" s="89">
        <v>0</v>
      </c>
      <c r="J127" s="89">
        <v>58658.319999999992</v>
      </c>
      <c r="K127" s="89">
        <v>45423.21</v>
      </c>
      <c r="L127" s="89">
        <v>0</v>
      </c>
      <c r="M127" s="89">
        <v>707.51</v>
      </c>
      <c r="N127" s="89">
        <v>707.51</v>
      </c>
      <c r="O127" s="89">
        <v>0</v>
      </c>
      <c r="P127" s="89">
        <v>96383.489999999991</v>
      </c>
      <c r="Q127" s="89">
        <v>33604.089999999997</v>
      </c>
      <c r="R127" s="89">
        <v>0</v>
      </c>
      <c r="S127" s="89">
        <v>2151.2400000000002</v>
      </c>
      <c r="T127" s="89">
        <v>102302.85</v>
      </c>
      <c r="U127" s="89">
        <v>0</v>
      </c>
      <c r="V127" s="89">
        <v>0</v>
      </c>
      <c r="W127" s="89">
        <v>0</v>
      </c>
      <c r="X127" s="89">
        <v>0</v>
      </c>
      <c r="Y127" s="89">
        <v>0</v>
      </c>
      <c r="Z127" s="89">
        <v>0</v>
      </c>
      <c r="AA127" s="89">
        <v>0</v>
      </c>
      <c r="AB127" s="89">
        <v>0</v>
      </c>
      <c r="AC127" s="89">
        <v>894760.79999999993</v>
      </c>
      <c r="AD127" s="89">
        <v>0</v>
      </c>
      <c r="AE127" s="89">
        <v>1542.93</v>
      </c>
      <c r="AF127" s="89">
        <v>0</v>
      </c>
      <c r="AG127" s="89">
        <v>0</v>
      </c>
      <c r="AH127" s="90">
        <f t="shared" si="18"/>
        <v>954682.29</v>
      </c>
      <c r="AI127" s="90">
        <v>1951227.5100000002</v>
      </c>
      <c r="AJ127" s="90">
        <v>0</v>
      </c>
      <c r="AK127" s="90">
        <v>1951227.5100000002</v>
      </c>
      <c r="AL127" s="90">
        <v>1626665.6500000001</v>
      </c>
      <c r="AM127" s="90">
        <v>0</v>
      </c>
      <c r="AN127" s="90">
        <v>1626665.6500000001</v>
      </c>
      <c r="AP127" s="91">
        <f t="shared" si="21"/>
        <v>0</v>
      </c>
      <c r="AQ127" s="92">
        <f>SUMIF('20-1'!K:K,$A:$A,'20-1'!$E:$E)</f>
        <v>0</v>
      </c>
      <c r="AR127" s="92">
        <f>SUMIF('20-1'!L:L,$A:$A,'20-1'!$E:$E)</f>
        <v>0</v>
      </c>
      <c r="AS127" s="92">
        <f>SUMIF('20-1'!M:M,$A:$A,'20-1'!$E:$E)</f>
        <v>0</v>
      </c>
      <c r="AT127" s="92">
        <f>SUMIF('20-1'!N:N,$A:$A,'20-1'!$E:$E)</f>
        <v>0</v>
      </c>
      <c r="AU127" s="92">
        <f>SUMIF('20-1'!O:O,$A:$A,'20-1'!$E:$E)</f>
        <v>0</v>
      </c>
      <c r="AV127" s="92">
        <f>SUMIF('20-1'!P:P,$A:$A,'20-1'!$E:$E)</f>
        <v>0</v>
      </c>
      <c r="AW127" s="92">
        <f>SUMIF('20-1'!Q:Q,$A:$A,'20-1'!$E:$E)</f>
        <v>0</v>
      </c>
      <c r="AX127" s="92">
        <f>SUMIF('20-1'!R:R,$A:$A,'20-1'!$E:$E)</f>
        <v>0</v>
      </c>
      <c r="AY127" s="92">
        <f>SUMIF('20-1'!S:S,$A:$A,'20-1'!$E:$E)</f>
        <v>0</v>
      </c>
      <c r="AZ127" s="92">
        <f>SUMIF('20-1'!T:T,$A:$A,'20-1'!$E:$E)</f>
        <v>0</v>
      </c>
      <c r="BA127" s="92">
        <f>SUMIF('20-1'!U:U,$A:$A,'20-1'!$E:$E)</f>
        <v>0</v>
      </c>
      <c r="BB127" s="92">
        <f>SUMIF('20-1'!V:V,$A:$A,'20-1'!$E:$E)</f>
        <v>0</v>
      </c>
      <c r="BC127" s="92">
        <f>SUMIF('20-1'!W:W,$A:$A,'20-1'!$E:$E)</f>
        <v>0</v>
      </c>
      <c r="BD127" s="92">
        <f>SUMIF('20-1'!X:X,$A:$A,'20-1'!$E:$E)</f>
        <v>0</v>
      </c>
      <c r="BE127" s="92">
        <f>SUMIF('20-1'!Y:Y,$A:$A,'20-1'!$E:$E)</f>
        <v>0</v>
      </c>
      <c r="BF127" s="92">
        <f>SUMIF('20-1'!Z:Z,$A:$A,'20-1'!$E:$E)</f>
        <v>0</v>
      </c>
      <c r="BG127" s="92">
        <f>SUMIF('20-1'!AA:AA,$A:$A,'20-1'!$E:$E)</f>
        <v>0</v>
      </c>
      <c r="BH127" s="92">
        <f>SUMIF('20-1'!AB:AB,$A:$A,'20-1'!$E:$E)</f>
        <v>0</v>
      </c>
      <c r="BI127" s="89">
        <f>SUMIF(Об!$A:$A,$A:$A,Об!AB:AB)*BI$308</f>
        <v>2303019.544279573</v>
      </c>
      <c r="BJ127" s="89">
        <f>SUMIF(Об!$A:$A,$A:$A,Об!AC:AC)*BJ$308</f>
        <v>2185484.5165092894</v>
      </c>
      <c r="BK127" s="84">
        <f>SUMIF(ПП1!$H:$H,$A:$A,ПП1!$M:$M)</f>
        <v>0</v>
      </c>
      <c r="BL127" s="89">
        <f t="shared" si="16"/>
        <v>516843.99064956565</v>
      </c>
      <c r="BM127" s="84">
        <f>SUMIF(Об!$A:$A,$A:$A,Об!Z:Z)</f>
        <v>0</v>
      </c>
      <c r="BN127" s="89">
        <f t="shared" si="17"/>
        <v>20249.892723817062</v>
      </c>
      <c r="BO127" s="89">
        <f>SUMIF(Об!$A:$A,$A:$A,Об!$AG:$AG)*$BO$308</f>
        <v>1169127.2772419406</v>
      </c>
      <c r="BP127" s="89">
        <f>SUMIF(Об!$A:$A,$A:$A,Об!$AE:$AE)*BP$308</f>
        <v>0</v>
      </c>
      <c r="BQ127" s="89">
        <f>SUMIF(Об!$A:$A,$A:$A,Об!AI:AI)*BQ$308</f>
        <v>1619511.708240486</v>
      </c>
      <c r="BR127" s="89">
        <f>SUMIF(Об!$A:$A,$A:$A,Об!AJ:AJ)*BR$308</f>
        <v>605059.8247813707</v>
      </c>
      <c r="BS127" s="89">
        <f>SUMIF(Об!$A:$A,$A:$A,Об!AK:AK)*BS$308</f>
        <v>885725.55385395896</v>
      </c>
      <c r="BT127" s="89">
        <f>SUMIF(Об!$A:$A,$A:$A,Об!AL:AL)*BT$308</f>
        <v>797293.14905681834</v>
      </c>
      <c r="BU127" s="89">
        <f>SUMIF(Об!$A:$A,$A:$A,Об!AM:AM)*BU$308</f>
        <v>502003.0128926402</v>
      </c>
      <c r="BV127" s="89">
        <f>SUMIF(Об!$A:$A,$A:$A,Об!AN:AN)*BV$308</f>
        <v>333315.23559197981</v>
      </c>
    </row>
    <row r="128" spans="1:74" ht="32.25" customHeight="1" x14ac:dyDescent="0.25">
      <c r="A128" s="84" t="s">
        <v>52</v>
      </c>
      <c r="B128" s="84">
        <f>SUMIF(Об!$A:$A,$A:$A,Об!B:B)</f>
        <v>4499.9799999999996</v>
      </c>
      <c r="C128" s="84">
        <f>SUMIF(Об!$A:$A,$A:$A,Об!C:C)</f>
        <v>4499.9799999999996</v>
      </c>
      <c r="D128" s="84">
        <v>12</v>
      </c>
      <c r="E128" s="84">
        <f>SUMIF(Об!$A:$A,$A:$A,Об!F:F)</f>
        <v>30.14</v>
      </c>
      <c r="F128" s="84">
        <f t="shared" si="20"/>
        <v>30.14</v>
      </c>
      <c r="G128" s="89">
        <f>SUMIF(Лист2!$A:$A,$A:$A,Лист2!$B:$B)</f>
        <v>1588987.9600000002</v>
      </c>
      <c r="H128" s="89">
        <v>2036018.73</v>
      </c>
      <c r="I128" s="89">
        <v>0</v>
      </c>
      <c r="J128" s="89">
        <v>281403.99</v>
      </c>
      <c r="K128" s="89">
        <v>21607.290000000005</v>
      </c>
      <c r="L128" s="89">
        <v>0</v>
      </c>
      <c r="M128" s="89">
        <v>1412.3000000000002</v>
      </c>
      <c r="N128" s="89">
        <v>1412.3000000000002</v>
      </c>
      <c r="O128" s="89">
        <v>185188.68999999997</v>
      </c>
      <c r="P128" s="89">
        <v>490382.88</v>
      </c>
      <c r="Q128" s="89">
        <v>188310.05999999997</v>
      </c>
      <c r="R128" s="89">
        <v>0</v>
      </c>
      <c r="S128" s="89">
        <v>4280.33</v>
      </c>
      <c r="T128" s="89">
        <v>572287.79</v>
      </c>
      <c r="U128" s="89">
        <v>0</v>
      </c>
      <c r="V128" s="89">
        <v>0</v>
      </c>
      <c r="W128" s="89">
        <v>0</v>
      </c>
      <c r="X128" s="89">
        <v>0</v>
      </c>
      <c r="Y128" s="89">
        <v>0</v>
      </c>
      <c r="Z128" s="89">
        <v>0</v>
      </c>
      <c r="AA128" s="89">
        <v>0</v>
      </c>
      <c r="AB128" s="89">
        <v>0</v>
      </c>
      <c r="AC128" s="89">
        <v>0</v>
      </c>
      <c r="AD128" s="89">
        <v>0</v>
      </c>
      <c r="AE128" s="89">
        <v>2933.0899999999997</v>
      </c>
      <c r="AF128" s="89">
        <v>0</v>
      </c>
      <c r="AG128" s="89">
        <v>119171.25</v>
      </c>
      <c r="AH128" s="90">
        <f t="shared" si="18"/>
        <v>1588987.9600000002</v>
      </c>
      <c r="AI128" s="90">
        <v>1625809.2299999997</v>
      </c>
      <c r="AJ128" s="90">
        <v>0</v>
      </c>
      <c r="AK128" s="90">
        <v>1625809.2299999997</v>
      </c>
      <c r="AL128" s="90">
        <v>231011.27000000002</v>
      </c>
      <c r="AM128" s="90">
        <v>0</v>
      </c>
      <c r="AN128" s="90">
        <v>231011.27000000002</v>
      </c>
      <c r="AP128" s="91">
        <f t="shared" si="21"/>
        <v>1001052.9199999999</v>
      </c>
      <c r="AQ128" s="92">
        <f>SUMIF('20-1'!K:K,$A:$A,'20-1'!$E:$E)</f>
        <v>500476.74</v>
      </c>
      <c r="AR128" s="92">
        <f>SUMIF('20-1'!L:L,$A:$A,'20-1'!$E:$E)</f>
        <v>0</v>
      </c>
      <c r="AS128" s="92">
        <f>SUMIF('20-1'!M:M,$A:$A,'20-1'!$E:$E)</f>
        <v>0</v>
      </c>
      <c r="AT128" s="92">
        <f>SUMIF('20-1'!N:N,$A:$A,'20-1'!$E:$E)</f>
        <v>0</v>
      </c>
      <c r="AU128" s="92">
        <f>SUMIF('20-1'!O:O,$A:$A,'20-1'!$E:$E)</f>
        <v>0</v>
      </c>
      <c r="AV128" s="92">
        <f>SUMIF('20-1'!P:P,$A:$A,'20-1'!$E:$E)</f>
        <v>0</v>
      </c>
      <c r="AW128" s="92">
        <f>SUMIF('20-1'!Q:Q,$A:$A,'20-1'!$E:$E)</f>
        <v>0</v>
      </c>
      <c r="AX128" s="92">
        <f>SUMIF('20-1'!R:R,$A:$A,'20-1'!$E:$E)</f>
        <v>0</v>
      </c>
      <c r="AY128" s="92">
        <f>SUMIF('20-1'!S:S,$A:$A,'20-1'!$E:$E)</f>
        <v>0</v>
      </c>
      <c r="AZ128" s="92">
        <f>SUMIF('20-1'!T:T,$A:$A,'20-1'!$E:$E)</f>
        <v>0</v>
      </c>
      <c r="BA128" s="92">
        <f>SUMIF('20-1'!U:U,$A:$A,'20-1'!$E:$E)</f>
        <v>0</v>
      </c>
      <c r="BB128" s="92">
        <f>SUMIF('20-1'!V:V,$A:$A,'20-1'!$E:$E)</f>
        <v>0</v>
      </c>
      <c r="BC128" s="92">
        <f>SUMIF('20-1'!W:W,$A:$A,'20-1'!$E:$E)</f>
        <v>0</v>
      </c>
      <c r="BD128" s="92">
        <f>SUMIF('20-1'!X:X,$A:$A,'20-1'!$E:$E)</f>
        <v>0</v>
      </c>
      <c r="BE128" s="92">
        <f>SUMIF('20-1'!Y:Y,$A:$A,'20-1'!$E:$E)</f>
        <v>500576.18</v>
      </c>
      <c r="BF128" s="92">
        <f>SUMIF('20-1'!Z:Z,$A:$A,'20-1'!$E:$E)</f>
        <v>0</v>
      </c>
      <c r="BG128" s="92">
        <f>SUMIF('20-1'!AA:AA,$A:$A,'20-1'!$E:$E)</f>
        <v>0</v>
      </c>
      <c r="BH128" s="92">
        <f>SUMIF('20-1'!AB:AB,$A:$A,'20-1'!$E:$E)</f>
        <v>52878.15</v>
      </c>
      <c r="BI128" s="89">
        <f>SUMIF(Об!$A:$A,$A:$A,Об!AB:AB)*BI$308</f>
        <v>415774.02977895236</v>
      </c>
      <c r="BJ128" s="89">
        <f>SUMIF(Об!$A:$A,$A:$A,Об!AC:AC)*BJ$308</f>
        <v>394554.92538289359</v>
      </c>
      <c r="BK128" s="84">
        <f>SUMIF(ПП1!$H:$H,$A:$A,ПП1!$M:$M)</f>
        <v>0</v>
      </c>
      <c r="BL128" s="89">
        <f t="shared" si="16"/>
        <v>93308.069961093977</v>
      </c>
      <c r="BM128" s="89">
        <f t="shared" ref="BM128:BM135" si="28">$BM$307*B128/$BM$308</f>
        <v>13103.648515313676</v>
      </c>
      <c r="BN128" s="89">
        <f t="shared" si="17"/>
        <v>3655.8002824099549</v>
      </c>
      <c r="BO128" s="89">
        <f>SUMIF(Об!$A:$A,$A:$A,Об!$AG:$AG)*$BO$308</f>
        <v>0</v>
      </c>
      <c r="BP128" s="89">
        <f>SUMIF(Об!$A:$A,$A:$A,Об!$AE:$AE)*BP$308</f>
        <v>3219.7334111082696</v>
      </c>
      <c r="BQ128" s="89">
        <f>SUMIF(Об!$A:$A,$A:$A,Об!AI:AI)*BQ$308</f>
        <v>292377.41854248074</v>
      </c>
      <c r="BR128" s="89">
        <f>SUMIF(Об!$A:$A,$A:$A,Об!AJ:AJ)*BR$308</f>
        <v>0</v>
      </c>
      <c r="BS128" s="89">
        <f>SUMIF(Об!$A:$A,$A:$A,Об!AK:AK)*BS$308</f>
        <v>159903.84611314887</v>
      </c>
      <c r="BT128" s="89">
        <f>SUMIF(Об!$A:$A,$A:$A,Об!AL:AL)*BT$308</f>
        <v>143938.76349069446</v>
      </c>
      <c r="BU128" s="89">
        <f>SUMIF(Об!$A:$A,$A:$A,Об!AM:AM)*BU$308</f>
        <v>0</v>
      </c>
      <c r="BV128" s="89">
        <f>SUMIF(Об!$A:$A,$A:$A,Об!AN:AN)*BV$308</f>
        <v>60174.833962231925</v>
      </c>
    </row>
    <row r="129" spans="1:74" ht="32.25" customHeight="1" x14ac:dyDescent="0.25">
      <c r="A129" s="84" t="s">
        <v>53</v>
      </c>
      <c r="B129" s="84">
        <f>SUMIF(Об!$A:$A,$A:$A,Об!B:B)</f>
        <v>6821.18</v>
      </c>
      <c r="C129" s="84">
        <f>SUMIF(Об!$A:$A,$A:$A,Об!C:C)</f>
        <v>6821.18</v>
      </c>
      <c r="D129" s="84">
        <v>12</v>
      </c>
      <c r="E129" s="84">
        <f>SUMIF(Об!$A:$A,$A:$A,Об!F:F)</f>
        <v>30.14</v>
      </c>
      <c r="F129" s="84">
        <f t="shared" si="20"/>
        <v>30.14</v>
      </c>
      <c r="G129" s="89">
        <f>SUMIF(Лист2!$A:$A,$A:$A,Лист2!$B:$B)</f>
        <v>2389029.4</v>
      </c>
      <c r="H129" s="89">
        <v>3065011.3</v>
      </c>
      <c r="I129" s="89">
        <v>0</v>
      </c>
      <c r="J129" s="89">
        <v>520325.39999999997</v>
      </c>
      <c r="K129" s="89">
        <v>26707.07</v>
      </c>
      <c r="L129" s="89">
        <v>0</v>
      </c>
      <c r="M129" s="89">
        <v>1029.54</v>
      </c>
      <c r="N129" s="89">
        <v>1027.69</v>
      </c>
      <c r="O129" s="89">
        <v>302068.89</v>
      </c>
      <c r="P129" s="89">
        <v>934217.27000000025</v>
      </c>
      <c r="Q129" s="89">
        <v>371600</v>
      </c>
      <c r="R129" s="89">
        <v>0</v>
      </c>
      <c r="S129" s="89">
        <v>3104.71</v>
      </c>
      <c r="T129" s="89">
        <v>1129323.3200000003</v>
      </c>
      <c r="U129" s="89">
        <v>0</v>
      </c>
      <c r="V129" s="89">
        <v>0</v>
      </c>
      <c r="W129" s="89">
        <v>0</v>
      </c>
      <c r="X129" s="89">
        <v>0</v>
      </c>
      <c r="Y129" s="89">
        <v>0</v>
      </c>
      <c r="Z129" s="89">
        <v>0</v>
      </c>
      <c r="AA129" s="89">
        <v>0</v>
      </c>
      <c r="AB129" s="89">
        <v>0</v>
      </c>
      <c r="AC129" s="89">
        <v>0</v>
      </c>
      <c r="AD129" s="89">
        <v>0</v>
      </c>
      <c r="AE129" s="89">
        <v>2085.9700000000003</v>
      </c>
      <c r="AF129" s="89">
        <v>0</v>
      </c>
      <c r="AG129" s="89">
        <v>198045</v>
      </c>
      <c r="AH129" s="90">
        <f t="shared" si="18"/>
        <v>2389029.4</v>
      </c>
      <c r="AI129" s="90">
        <v>2435182.6799999997</v>
      </c>
      <c r="AJ129" s="90">
        <v>0</v>
      </c>
      <c r="AK129" s="90">
        <v>2435182.6799999997</v>
      </c>
      <c r="AL129" s="90">
        <v>428087.37</v>
      </c>
      <c r="AM129" s="90">
        <v>0</v>
      </c>
      <c r="AN129" s="90">
        <v>428087.37</v>
      </c>
      <c r="AP129" s="91">
        <f t="shared" si="21"/>
        <v>618795.25</v>
      </c>
      <c r="AQ129" s="92">
        <f>SUMIF('20-1'!K:K,$A:$A,'20-1'!$E:$E)</f>
        <v>0</v>
      </c>
      <c r="AR129" s="92">
        <f>SUMIF('20-1'!L:L,$A:$A,'20-1'!$E:$E)</f>
        <v>0</v>
      </c>
      <c r="AS129" s="92">
        <f>SUMIF('20-1'!M:M,$A:$A,'20-1'!$E:$E)</f>
        <v>25200</v>
      </c>
      <c r="AT129" s="92">
        <f>SUMIF('20-1'!N:N,$A:$A,'20-1'!$E:$E)</f>
        <v>0</v>
      </c>
      <c r="AU129" s="92">
        <f>SUMIF('20-1'!O:O,$A:$A,'20-1'!$E:$E)</f>
        <v>0</v>
      </c>
      <c r="AV129" s="92">
        <f>SUMIF('20-1'!P:P,$A:$A,'20-1'!$E:$E)</f>
        <v>0</v>
      </c>
      <c r="AW129" s="92">
        <f>SUMIF('20-1'!Q:Q,$A:$A,'20-1'!$E:$E)</f>
        <v>0</v>
      </c>
      <c r="AX129" s="92">
        <f>SUMIF('20-1'!R:R,$A:$A,'20-1'!$E:$E)</f>
        <v>0</v>
      </c>
      <c r="AY129" s="92">
        <f>SUMIF('20-1'!S:S,$A:$A,'20-1'!$E:$E)</f>
        <v>0</v>
      </c>
      <c r="AZ129" s="92">
        <f>SUMIF('20-1'!T:T,$A:$A,'20-1'!$E:$E)</f>
        <v>0</v>
      </c>
      <c r="BA129" s="92">
        <f>SUMIF('20-1'!U:U,$A:$A,'20-1'!$E:$E)</f>
        <v>0</v>
      </c>
      <c r="BB129" s="92">
        <f>SUMIF('20-1'!V:V,$A:$A,'20-1'!$E:$E)</f>
        <v>0</v>
      </c>
      <c r="BC129" s="92">
        <f>SUMIF('20-1'!W:W,$A:$A,'20-1'!$E:$E)</f>
        <v>0</v>
      </c>
      <c r="BD129" s="92">
        <f>SUMIF('20-1'!X:X,$A:$A,'20-1'!$E:$E)</f>
        <v>0</v>
      </c>
      <c r="BE129" s="92">
        <f>SUMIF('20-1'!Y:Y,$A:$A,'20-1'!$E:$E)</f>
        <v>593595.25</v>
      </c>
      <c r="BF129" s="92">
        <f>SUMIF('20-1'!Z:Z,$A:$A,'20-1'!$E:$E)</f>
        <v>0</v>
      </c>
      <c r="BG129" s="92">
        <f>SUMIF('20-1'!AA:AA,$A:$A,'20-1'!$E:$E)</f>
        <v>0</v>
      </c>
      <c r="BH129" s="92">
        <f>SUMIF('20-1'!AB:AB,$A:$A,'20-1'!$E:$E)</f>
        <v>31515.33</v>
      </c>
      <c r="BI129" s="89">
        <f>SUMIF(Об!$A:$A,$A:$A,Об!AB:AB)*BI$308</f>
        <v>630240.46694598533</v>
      </c>
      <c r="BJ129" s="89">
        <f>SUMIF(Об!$A:$A,$A:$A,Об!AC:AC)*BJ$308</f>
        <v>598076.02832085628</v>
      </c>
      <c r="BK129" s="84">
        <f>SUMIF(ПП1!$H:$H,$A:$A,ПП1!$M:$M)</f>
        <v>0</v>
      </c>
      <c r="BL129" s="89">
        <f t="shared" si="16"/>
        <v>141438.659873425</v>
      </c>
      <c r="BM129" s="89">
        <f t="shared" si="28"/>
        <v>19862.831652515648</v>
      </c>
      <c r="BN129" s="89">
        <f t="shared" si="17"/>
        <v>5541.5516892006499</v>
      </c>
      <c r="BO129" s="89">
        <f>SUMIF(Об!$A:$A,$A:$A,Об!$AG:$AG)*$BO$308</f>
        <v>0</v>
      </c>
      <c r="BP129" s="89">
        <f>SUMIF(Об!$A:$A,$A:$A,Об!$AE:$AE)*BP$308</f>
        <v>4880.5508356000482</v>
      </c>
      <c r="BQ129" s="89">
        <f>SUMIF(Об!$A:$A,$A:$A,Об!AI:AI)*BQ$308</f>
        <v>443192.85859350458</v>
      </c>
      <c r="BR129" s="89">
        <f>SUMIF(Об!$A:$A,$A:$A,Об!AJ:AJ)*BR$308</f>
        <v>0</v>
      </c>
      <c r="BS129" s="89">
        <f>SUMIF(Об!$A:$A,$A:$A,Об!AK:AK)*BS$308</f>
        <v>242386.16994521947</v>
      </c>
      <c r="BT129" s="89">
        <f>SUMIF(Об!$A:$A,$A:$A,Об!AL:AL)*BT$308</f>
        <v>218185.90632568483</v>
      </c>
      <c r="BU129" s="89">
        <f>SUMIF(Об!$A:$A,$A:$A,Об!AM:AM)*BU$308</f>
        <v>0</v>
      </c>
      <c r="BV129" s="89">
        <f>SUMIF(Об!$A:$A,$A:$A,Об!AN:AN)*BV$308</f>
        <v>91214.488492503791</v>
      </c>
    </row>
    <row r="130" spans="1:74" ht="32.25" customHeight="1" x14ac:dyDescent="0.25">
      <c r="A130" s="84" t="s">
        <v>54</v>
      </c>
      <c r="B130" s="84">
        <f>SUMIF(Об!$A:$A,$A:$A,Об!B:B)</f>
        <v>4576.78</v>
      </c>
      <c r="C130" s="84">
        <f>SUMIF(Об!$A:$A,$A:$A,Об!C:C)</f>
        <v>4576.78</v>
      </c>
      <c r="D130" s="84">
        <v>12</v>
      </c>
      <c r="E130" s="84">
        <f>SUMIF(Об!$A:$A,$A:$A,Об!F:F)</f>
        <v>30.14</v>
      </c>
      <c r="F130" s="84">
        <f t="shared" si="20"/>
        <v>30.14</v>
      </c>
      <c r="G130" s="89">
        <f>SUMIF(Лист2!$A:$A,$A:$A,Лист2!$B:$B)</f>
        <v>1595980.9199999997</v>
      </c>
      <c r="H130" s="89">
        <v>2072689.8599999999</v>
      </c>
      <c r="I130" s="89">
        <v>0</v>
      </c>
      <c r="J130" s="89">
        <v>268274.12</v>
      </c>
      <c r="K130" s="89">
        <v>21391.68</v>
      </c>
      <c r="L130" s="89">
        <v>0</v>
      </c>
      <c r="M130" s="89">
        <v>1374.1299999999999</v>
      </c>
      <c r="N130" s="89">
        <v>1374.1299999999999</v>
      </c>
      <c r="O130" s="89">
        <v>172254.75</v>
      </c>
      <c r="P130" s="89">
        <v>461887.64</v>
      </c>
      <c r="Q130" s="89">
        <v>174110.18000000002</v>
      </c>
      <c r="R130" s="89">
        <v>0</v>
      </c>
      <c r="S130" s="89">
        <v>4145.34</v>
      </c>
      <c r="T130" s="89">
        <v>529136.05000000005</v>
      </c>
      <c r="U130" s="89">
        <v>0</v>
      </c>
      <c r="V130" s="89">
        <v>0</v>
      </c>
      <c r="W130" s="89">
        <v>0</v>
      </c>
      <c r="X130" s="89">
        <v>0</v>
      </c>
      <c r="Y130" s="89">
        <v>0</v>
      </c>
      <c r="Z130" s="89">
        <v>0</v>
      </c>
      <c r="AA130" s="89">
        <v>0</v>
      </c>
      <c r="AB130" s="89">
        <v>0</v>
      </c>
      <c r="AC130" s="89">
        <v>0</v>
      </c>
      <c r="AD130" s="89">
        <v>0</v>
      </c>
      <c r="AE130" s="89">
        <v>2846.2200000000003</v>
      </c>
      <c r="AF130" s="89">
        <v>0</v>
      </c>
      <c r="AG130" s="89">
        <v>115425</v>
      </c>
      <c r="AH130" s="90">
        <f t="shared" si="18"/>
        <v>1595980.9199999997</v>
      </c>
      <c r="AI130" s="90">
        <v>1660799.62</v>
      </c>
      <c r="AJ130" s="90">
        <v>0</v>
      </c>
      <c r="AK130" s="90">
        <v>1660799.62</v>
      </c>
      <c r="AL130" s="90">
        <v>170764.33</v>
      </c>
      <c r="AM130" s="90">
        <v>0</v>
      </c>
      <c r="AN130" s="90">
        <v>170764.33</v>
      </c>
      <c r="AP130" s="91">
        <f t="shared" si="21"/>
        <v>48129.760000000002</v>
      </c>
      <c r="AQ130" s="92">
        <f>SUMIF('20-1'!K:K,$A:$A,'20-1'!$E:$E)</f>
        <v>0</v>
      </c>
      <c r="AR130" s="92">
        <f>SUMIF('20-1'!L:L,$A:$A,'20-1'!$E:$E)</f>
        <v>0</v>
      </c>
      <c r="AS130" s="92">
        <f>SUMIF('20-1'!M:M,$A:$A,'20-1'!$E:$E)</f>
        <v>0</v>
      </c>
      <c r="AT130" s="92">
        <f>SUMIF('20-1'!N:N,$A:$A,'20-1'!$E:$E)</f>
        <v>0</v>
      </c>
      <c r="AU130" s="92">
        <f>SUMIF('20-1'!O:O,$A:$A,'20-1'!$E:$E)</f>
        <v>0</v>
      </c>
      <c r="AV130" s="92">
        <f>SUMIF('20-1'!P:P,$A:$A,'20-1'!$E:$E)</f>
        <v>0</v>
      </c>
      <c r="AW130" s="92">
        <f>SUMIF('20-1'!Q:Q,$A:$A,'20-1'!$E:$E)</f>
        <v>0</v>
      </c>
      <c r="AX130" s="92">
        <f>SUMIF('20-1'!R:R,$A:$A,'20-1'!$E:$E)</f>
        <v>0</v>
      </c>
      <c r="AY130" s="92">
        <f>SUMIF('20-1'!S:S,$A:$A,'20-1'!$E:$E)</f>
        <v>0</v>
      </c>
      <c r="AZ130" s="92">
        <f>SUMIF('20-1'!T:T,$A:$A,'20-1'!$E:$E)</f>
        <v>0</v>
      </c>
      <c r="BA130" s="92">
        <f>SUMIF('20-1'!U:U,$A:$A,'20-1'!$E:$E)</f>
        <v>0</v>
      </c>
      <c r="BB130" s="92">
        <f>SUMIF('20-1'!V:V,$A:$A,'20-1'!$E:$E)</f>
        <v>0</v>
      </c>
      <c r="BC130" s="92">
        <f>SUMIF('20-1'!W:W,$A:$A,'20-1'!$E:$E)</f>
        <v>0</v>
      </c>
      <c r="BD130" s="92">
        <f>SUMIF('20-1'!X:X,$A:$A,'20-1'!$E:$E)</f>
        <v>0</v>
      </c>
      <c r="BE130" s="92">
        <f>SUMIF('20-1'!Y:Y,$A:$A,'20-1'!$E:$E)</f>
        <v>48129.760000000002</v>
      </c>
      <c r="BF130" s="92">
        <f>SUMIF('20-1'!Z:Z,$A:$A,'20-1'!$E:$E)</f>
        <v>0</v>
      </c>
      <c r="BG130" s="92">
        <f>SUMIF('20-1'!AA:AA,$A:$A,'20-1'!$E:$E)</f>
        <v>0</v>
      </c>
      <c r="BH130" s="92">
        <f>SUMIF('20-1'!AB:AB,$A:$A,'20-1'!$E:$E)</f>
        <v>46918.7</v>
      </c>
      <c r="BI130" s="89">
        <f>SUMIF(Об!$A:$A,$A:$A,Об!AB:AB)*BI$308</f>
        <v>422869.93809121678</v>
      </c>
      <c r="BJ130" s="89">
        <f>SUMIF(Об!$A:$A,$A:$A,Об!AC:AC)*BJ$308</f>
        <v>401288.69270394987</v>
      </c>
      <c r="BK130" s="84">
        <f>SUMIF(ПП1!$H:$H,$A:$A,ПП1!$M:$M)</f>
        <v>0</v>
      </c>
      <c r="BL130" s="89">
        <f t="shared" ref="BL130:BL193" si="29">B130/$B$307*$BL$307</f>
        <v>94900.534766051322</v>
      </c>
      <c r="BM130" s="89">
        <f t="shared" si="28"/>
        <v>13327.285110582121</v>
      </c>
      <c r="BN130" s="89">
        <f t="shared" ref="BN130:BN193" si="30">$B130/$B$307*BN$307</f>
        <v>3718.1928845302054</v>
      </c>
      <c r="BO130" s="89">
        <f>SUMIF(Об!$A:$A,$A:$A,Об!$AG:$AG)*$BO$308</f>
        <v>0</v>
      </c>
      <c r="BP130" s="89">
        <f>SUMIF(Об!$A:$A,$A:$A,Об!$AE:$AE)*BP$308</f>
        <v>3274.6837722150108</v>
      </c>
      <c r="BQ130" s="89">
        <f>SUMIF(Об!$A:$A,$A:$A,Об!AI:AI)*BQ$308</f>
        <v>297367.34866307292</v>
      </c>
      <c r="BR130" s="89">
        <f>SUMIF(Об!$A:$A,$A:$A,Об!AJ:AJ)*BR$308</f>
        <v>0</v>
      </c>
      <c r="BS130" s="89">
        <f>SUMIF(Об!$A:$A,$A:$A,Об!AK:AK)*BS$308</f>
        <v>162632.88388253667</v>
      </c>
      <c r="BT130" s="89">
        <f>SUMIF(Об!$A:$A,$A:$A,Об!AL:AL)*BT$308</f>
        <v>146395.32930567258</v>
      </c>
      <c r="BU130" s="89">
        <f>SUMIF(Об!$A:$A,$A:$A,Об!AM:AM)*BU$308</f>
        <v>0</v>
      </c>
      <c r="BV130" s="89">
        <f>SUMIF(Об!$A:$A,$A:$A,Об!AN:AN)*BV$308</f>
        <v>61201.822359580241</v>
      </c>
    </row>
    <row r="131" spans="1:74" ht="32.25" customHeight="1" x14ac:dyDescent="0.25">
      <c r="A131" s="84" t="s">
        <v>55</v>
      </c>
      <c r="B131" s="84">
        <f>SUMIF(Об!$A:$A,$A:$A,Об!B:B)</f>
        <v>3479.94</v>
      </c>
      <c r="C131" s="84">
        <f>SUMIF(Об!$A:$A,$A:$A,Об!C:C)</f>
        <v>3479.94</v>
      </c>
      <c r="D131" s="84">
        <v>12</v>
      </c>
      <c r="E131" s="84">
        <f>SUMIF(Об!$A:$A,$A:$A,Об!F:F)</f>
        <v>30.14</v>
      </c>
      <c r="F131" s="84">
        <f t="shared" si="20"/>
        <v>30.14</v>
      </c>
      <c r="G131" s="89">
        <f>SUMIF(Лист2!$A:$A,$A:$A,Лист2!$B:$B)</f>
        <v>1246250.2000000002</v>
      </c>
      <c r="H131" s="89">
        <v>1599855.5300000003</v>
      </c>
      <c r="I131" s="89">
        <v>0</v>
      </c>
      <c r="J131" s="89">
        <v>223423.65999999997</v>
      </c>
      <c r="K131" s="89">
        <v>13345.640000000001</v>
      </c>
      <c r="L131" s="89">
        <v>0</v>
      </c>
      <c r="M131" s="89">
        <v>807.28</v>
      </c>
      <c r="N131" s="89">
        <v>807.28</v>
      </c>
      <c r="O131" s="89">
        <v>164899.65999999997</v>
      </c>
      <c r="P131" s="89">
        <v>398990.47000000009</v>
      </c>
      <c r="Q131" s="89">
        <v>158726.04999999999</v>
      </c>
      <c r="R131" s="89">
        <v>0</v>
      </c>
      <c r="S131" s="89">
        <v>2428.5699999999997</v>
      </c>
      <c r="T131" s="89">
        <v>482376.98</v>
      </c>
      <c r="U131" s="89">
        <v>0</v>
      </c>
      <c r="V131" s="89">
        <v>0</v>
      </c>
      <c r="W131" s="89">
        <v>0</v>
      </c>
      <c r="X131" s="89">
        <v>0</v>
      </c>
      <c r="Y131" s="89">
        <v>0</v>
      </c>
      <c r="Z131" s="89">
        <v>0</v>
      </c>
      <c r="AA131" s="89">
        <v>0</v>
      </c>
      <c r="AB131" s="89">
        <v>0</v>
      </c>
      <c r="AC131" s="89">
        <v>0</v>
      </c>
      <c r="AD131" s="89">
        <v>0</v>
      </c>
      <c r="AE131" s="89">
        <v>1667.1300000000003</v>
      </c>
      <c r="AF131" s="89">
        <v>0</v>
      </c>
      <c r="AG131" s="89">
        <v>89100</v>
      </c>
      <c r="AH131" s="90">
        <f t="shared" ref="AH131:AH194" si="31">AF131+G131</f>
        <v>1246250.2000000002</v>
      </c>
      <c r="AI131" s="90">
        <v>1257947.42</v>
      </c>
      <c r="AJ131" s="90">
        <v>0</v>
      </c>
      <c r="AK131" s="90">
        <v>1257947.42</v>
      </c>
      <c r="AL131" s="90">
        <v>175147.06</v>
      </c>
      <c r="AM131" s="90">
        <v>0</v>
      </c>
      <c r="AN131" s="90">
        <v>175147.06</v>
      </c>
      <c r="AP131" s="91">
        <f t="shared" si="21"/>
        <v>61200</v>
      </c>
      <c r="AQ131" s="92">
        <f>SUMIF('20-1'!K:K,$A:$A,'20-1'!$E:$E)</f>
        <v>0</v>
      </c>
      <c r="AR131" s="92">
        <f>SUMIF('20-1'!L:L,$A:$A,'20-1'!$E:$E)</f>
        <v>0</v>
      </c>
      <c r="AS131" s="92">
        <f>SUMIF('20-1'!M:M,$A:$A,'20-1'!$E:$E)</f>
        <v>61200</v>
      </c>
      <c r="AT131" s="92">
        <f>SUMIF('20-1'!N:N,$A:$A,'20-1'!$E:$E)</f>
        <v>0</v>
      </c>
      <c r="AU131" s="92">
        <f>SUMIF('20-1'!O:O,$A:$A,'20-1'!$E:$E)</f>
        <v>0</v>
      </c>
      <c r="AV131" s="92">
        <f>SUMIF('20-1'!P:P,$A:$A,'20-1'!$E:$E)</f>
        <v>0</v>
      </c>
      <c r="AW131" s="92">
        <f>SUMIF('20-1'!Q:Q,$A:$A,'20-1'!$E:$E)</f>
        <v>0</v>
      </c>
      <c r="AX131" s="92">
        <f>SUMIF('20-1'!R:R,$A:$A,'20-1'!$E:$E)</f>
        <v>0</v>
      </c>
      <c r="AY131" s="92">
        <f>SUMIF('20-1'!S:S,$A:$A,'20-1'!$E:$E)</f>
        <v>0</v>
      </c>
      <c r="AZ131" s="92">
        <f>SUMIF('20-1'!T:T,$A:$A,'20-1'!$E:$E)</f>
        <v>0</v>
      </c>
      <c r="BA131" s="92">
        <f>SUMIF('20-1'!U:U,$A:$A,'20-1'!$E:$E)</f>
        <v>0</v>
      </c>
      <c r="BB131" s="92">
        <f>SUMIF('20-1'!V:V,$A:$A,'20-1'!$E:$E)</f>
        <v>0</v>
      </c>
      <c r="BC131" s="92">
        <f>SUMIF('20-1'!W:W,$A:$A,'20-1'!$E:$E)</f>
        <v>0</v>
      </c>
      <c r="BD131" s="92">
        <f>SUMIF('20-1'!X:X,$A:$A,'20-1'!$E:$E)</f>
        <v>0</v>
      </c>
      <c r="BE131" s="92">
        <f>SUMIF('20-1'!Y:Y,$A:$A,'20-1'!$E:$E)</f>
        <v>0</v>
      </c>
      <c r="BF131" s="92">
        <f>SUMIF('20-1'!Z:Z,$A:$A,'20-1'!$E:$E)</f>
        <v>49825.15</v>
      </c>
      <c r="BG131" s="92">
        <f>SUMIF('20-1'!AA:AA,$A:$A,'20-1'!$E:$E)</f>
        <v>0</v>
      </c>
      <c r="BH131" s="92">
        <f>SUMIF('20-1'!AB:AB,$A:$A,'20-1'!$E:$E)</f>
        <v>33345.58</v>
      </c>
      <c r="BI131" s="89">
        <f>SUMIF(Об!$A:$A,$A:$A,Об!AB:AB)*BI$308</f>
        <v>321527.80172111158</v>
      </c>
      <c r="BJ131" s="89">
        <f>SUMIF(Об!$A:$A,$A:$A,Об!AC:AC)*BJ$308</f>
        <v>305118.57097963704</v>
      </c>
      <c r="BK131" s="84">
        <f>SUMIF(ПП1!$H:$H,$A:$A,ПП1!$M:$M)</f>
        <v>0</v>
      </c>
      <c r="BL131" s="89">
        <f t="shared" si="29"/>
        <v>72157.317361501468</v>
      </c>
      <c r="BM131" s="89">
        <f t="shared" si="28"/>
        <v>10133.358507011293</v>
      </c>
      <c r="BN131" s="89">
        <f t="shared" si="30"/>
        <v>2827.1160393534415</v>
      </c>
      <c r="BO131" s="89">
        <f>SUMIF(Об!$A:$A,$A:$A,Об!$AG:$AG)*$BO$308</f>
        <v>0</v>
      </c>
      <c r="BP131" s="89">
        <f>SUMIF(Об!$A:$A,$A:$A,Об!$AE:$AE)*BP$308</f>
        <v>2489.8953076796142</v>
      </c>
      <c r="BQ131" s="89">
        <f>SUMIF(Об!$A:$A,$A:$A,Об!AI:AI)*BQ$308</f>
        <v>226102.31020642768</v>
      </c>
      <c r="BR131" s="89">
        <f>SUMIF(Об!$A:$A,$A:$A,Об!AJ:AJ)*BR$308</f>
        <v>0</v>
      </c>
      <c r="BS131" s="89">
        <f>SUMIF(Об!$A:$A,$A:$A,Об!AK:AK)*BS$308</f>
        <v>123657.39186462857</v>
      </c>
      <c r="BT131" s="89">
        <f>SUMIF(Об!$A:$A,$A:$A,Об!AL:AL)*BT$308</f>
        <v>111311.21929915404</v>
      </c>
      <c r="BU131" s="89">
        <f>SUMIF(Об!$A:$A,$A:$A,Об!AM:AM)*BU$308</f>
        <v>0</v>
      </c>
      <c r="BV131" s="89">
        <f>SUMIF(Об!$A:$A,$A:$A,Об!AN:AN)*BV$308</f>
        <v>46534.609420159512</v>
      </c>
    </row>
    <row r="132" spans="1:74" ht="32.25" customHeight="1" x14ac:dyDescent="0.25">
      <c r="A132" s="84" t="s">
        <v>56</v>
      </c>
      <c r="B132" s="84">
        <f>SUMIF(Об!$A:$A,$A:$A,Об!B:B)</f>
        <v>2704.9</v>
      </c>
      <c r="C132" s="84">
        <f>SUMIF(Об!$A:$A,$A:$A,Об!C:C)</f>
        <v>2704.9</v>
      </c>
      <c r="D132" s="84">
        <v>12</v>
      </c>
      <c r="E132" s="84">
        <f>SUMIF(Об!$A:$A,$A:$A,Об!F:F)</f>
        <v>30.14</v>
      </c>
      <c r="F132" s="84">
        <f t="shared" si="20"/>
        <v>30.14</v>
      </c>
      <c r="G132" s="89">
        <f>SUMIF(Лист2!$A:$A,$A:$A,Лист2!$B:$B)</f>
        <v>952403.04999999981</v>
      </c>
      <c r="H132" s="89">
        <v>1223247.8400000001</v>
      </c>
      <c r="I132" s="89">
        <v>0</v>
      </c>
      <c r="J132" s="89">
        <v>156054.74999999997</v>
      </c>
      <c r="K132" s="89">
        <v>13421.879999999997</v>
      </c>
      <c r="L132" s="89">
        <v>0</v>
      </c>
      <c r="M132" s="89">
        <v>1057.3</v>
      </c>
      <c r="N132" s="89">
        <v>1057.3</v>
      </c>
      <c r="O132" s="89">
        <v>100985.84</v>
      </c>
      <c r="P132" s="89">
        <v>266146.02</v>
      </c>
      <c r="Q132" s="89">
        <v>98859.010000000009</v>
      </c>
      <c r="R132" s="89">
        <v>0</v>
      </c>
      <c r="S132" s="89">
        <v>3186.3500000000004</v>
      </c>
      <c r="T132" s="89">
        <v>300441.68000000005</v>
      </c>
      <c r="U132" s="89">
        <v>0</v>
      </c>
      <c r="V132" s="89">
        <v>0</v>
      </c>
      <c r="W132" s="89">
        <v>0</v>
      </c>
      <c r="X132" s="89">
        <v>0</v>
      </c>
      <c r="Y132" s="89">
        <v>0</v>
      </c>
      <c r="Z132" s="89">
        <v>0</v>
      </c>
      <c r="AA132" s="89">
        <v>0</v>
      </c>
      <c r="AB132" s="89">
        <v>0</v>
      </c>
      <c r="AC132" s="89">
        <v>0</v>
      </c>
      <c r="AD132" s="89">
        <v>0</v>
      </c>
      <c r="AE132" s="89">
        <v>2196.5100000000002</v>
      </c>
      <c r="AF132" s="89">
        <v>0</v>
      </c>
      <c r="AG132" s="89">
        <v>63180</v>
      </c>
      <c r="AH132" s="90">
        <f t="shared" si="31"/>
        <v>952403.04999999981</v>
      </c>
      <c r="AI132" s="90">
        <v>932990.92</v>
      </c>
      <c r="AJ132" s="90">
        <v>0</v>
      </c>
      <c r="AK132" s="90">
        <v>932990.92</v>
      </c>
      <c r="AL132" s="90">
        <v>132509.65000000002</v>
      </c>
      <c r="AM132" s="90">
        <v>0</v>
      </c>
      <c r="AN132" s="90">
        <v>132509.65000000002</v>
      </c>
      <c r="AP132" s="91">
        <f t="shared" si="21"/>
        <v>11864.41</v>
      </c>
      <c r="AQ132" s="92">
        <f>SUMIF('20-1'!K:K,$A:$A,'20-1'!$E:$E)</f>
        <v>0</v>
      </c>
      <c r="AR132" s="92">
        <f>SUMIF('20-1'!L:L,$A:$A,'20-1'!$E:$E)</f>
        <v>0</v>
      </c>
      <c r="AS132" s="92">
        <f>SUMIF('20-1'!M:M,$A:$A,'20-1'!$E:$E)</f>
        <v>0</v>
      </c>
      <c r="AT132" s="92">
        <f>SUMIF('20-1'!N:N,$A:$A,'20-1'!$E:$E)</f>
        <v>0</v>
      </c>
      <c r="AU132" s="92">
        <f>SUMIF('20-1'!O:O,$A:$A,'20-1'!$E:$E)</f>
        <v>0</v>
      </c>
      <c r="AV132" s="92">
        <f>SUMIF('20-1'!P:P,$A:$A,'20-1'!$E:$E)</f>
        <v>0</v>
      </c>
      <c r="AW132" s="92">
        <f>SUMIF('20-1'!Q:Q,$A:$A,'20-1'!$E:$E)</f>
        <v>0</v>
      </c>
      <c r="AX132" s="92">
        <f>SUMIF('20-1'!R:R,$A:$A,'20-1'!$E:$E)</f>
        <v>0</v>
      </c>
      <c r="AY132" s="92">
        <f>SUMIF('20-1'!S:S,$A:$A,'20-1'!$E:$E)</f>
        <v>11864.41</v>
      </c>
      <c r="AZ132" s="92">
        <f>SUMIF('20-1'!T:T,$A:$A,'20-1'!$E:$E)</f>
        <v>0</v>
      </c>
      <c r="BA132" s="92">
        <f>SUMIF('20-1'!U:U,$A:$A,'20-1'!$E:$E)</f>
        <v>0</v>
      </c>
      <c r="BB132" s="92">
        <f>SUMIF('20-1'!V:V,$A:$A,'20-1'!$E:$E)</f>
        <v>0</v>
      </c>
      <c r="BC132" s="92">
        <f>SUMIF('20-1'!W:W,$A:$A,'20-1'!$E:$E)</f>
        <v>0</v>
      </c>
      <c r="BD132" s="92">
        <f>SUMIF('20-1'!X:X,$A:$A,'20-1'!$E:$E)</f>
        <v>0</v>
      </c>
      <c r="BE132" s="92">
        <f>SUMIF('20-1'!Y:Y,$A:$A,'20-1'!$E:$E)</f>
        <v>0</v>
      </c>
      <c r="BF132" s="92">
        <f>SUMIF('20-1'!Z:Z,$A:$A,'20-1'!$E:$E)</f>
        <v>0</v>
      </c>
      <c r="BG132" s="92">
        <f>SUMIF('20-1'!AA:AA,$A:$A,'20-1'!$E:$E)</f>
        <v>0</v>
      </c>
      <c r="BH132" s="92">
        <f>SUMIF('20-1'!AB:AB,$A:$A,'20-1'!$E:$E)</f>
        <v>50332.54</v>
      </c>
      <c r="BI132" s="89">
        <f>SUMIF(Об!$A:$A,$A:$A,Об!AB:AB)*BI$308</f>
        <v>249918.26033651002</v>
      </c>
      <c r="BJ132" s="89">
        <f>SUMIF(Об!$A:$A,$A:$A,Об!AC:AC)*BJ$308</f>
        <v>237163.63576464541</v>
      </c>
      <c r="BK132" s="84">
        <f>SUMIF(ПП1!$H:$H,$A:$A,ПП1!$M:$M)</f>
        <v>0</v>
      </c>
      <c r="BL132" s="89">
        <f t="shared" si="29"/>
        <v>56086.693371473455</v>
      </c>
      <c r="BM132" s="89">
        <f t="shared" si="28"/>
        <v>7876.4925330939177</v>
      </c>
      <c r="BN132" s="89">
        <f t="shared" si="30"/>
        <v>2197.470696289914</v>
      </c>
      <c r="BO132" s="89">
        <f>SUMIF(Об!$A:$A,$A:$A,Об!$AG:$AG)*$BO$308</f>
        <v>0</v>
      </c>
      <c r="BP132" s="89">
        <f>SUMIF(Об!$A:$A,$A:$A,Об!$AE:$AE)*BP$308</f>
        <v>1935.3545801774137</v>
      </c>
      <c r="BQ132" s="89">
        <f>SUMIF(Об!$A:$A,$A:$A,Об!AI:AI)*BQ$308</f>
        <v>175745.59873945135</v>
      </c>
      <c r="BR132" s="89">
        <f>SUMIF(Об!$A:$A,$A:$A,Об!AJ:AJ)*BR$308</f>
        <v>0</v>
      </c>
      <c r="BS132" s="89">
        <f>SUMIF(Об!$A:$A,$A:$A,Об!AK:AK)*BS$308</f>
        <v>96116.852375223083</v>
      </c>
      <c r="BT132" s="89">
        <f>SUMIF(Об!$A:$A,$A:$A,Об!AL:AL)*BT$308</f>
        <v>86520.375949666326</v>
      </c>
      <c r="BU132" s="89">
        <f>SUMIF(Об!$A:$A,$A:$A,Об!AM:AM)*BU$308</f>
        <v>0</v>
      </c>
      <c r="BV132" s="89">
        <f>SUMIF(Об!$A:$A,$A:$A,Об!AN:AN)*BV$308</f>
        <v>36170.584843586228</v>
      </c>
    </row>
    <row r="133" spans="1:74" ht="32.25" customHeight="1" x14ac:dyDescent="0.25">
      <c r="A133" s="84" t="s">
        <v>57</v>
      </c>
      <c r="B133" s="84">
        <f>SUMIF(Об!$A:$A,$A:$A,Об!B:B)</f>
        <v>3501.4</v>
      </c>
      <c r="C133" s="84">
        <f>SUMIF(Об!$A:$A,$A:$A,Об!C:C)</f>
        <v>3501.4</v>
      </c>
      <c r="D133" s="84">
        <v>12</v>
      </c>
      <c r="E133" s="84">
        <f>SUMIF(Об!$A:$A,$A:$A,Об!F:F)</f>
        <v>30.14</v>
      </c>
      <c r="F133" s="84">
        <f t="shared" si="20"/>
        <v>30.14</v>
      </c>
      <c r="G133" s="89">
        <f>SUMIF(Лист2!$A:$A,$A:$A,Лист2!$B:$B)</f>
        <v>1243306.1199999999</v>
      </c>
      <c r="H133" s="89">
        <v>1593590.5800000003</v>
      </c>
      <c r="I133" s="89">
        <v>0</v>
      </c>
      <c r="J133" s="89">
        <v>203323.18999999997</v>
      </c>
      <c r="K133" s="89">
        <v>13349.650000000001</v>
      </c>
      <c r="L133" s="89">
        <v>0</v>
      </c>
      <c r="M133" s="89">
        <v>601.76</v>
      </c>
      <c r="N133" s="89">
        <v>601.76</v>
      </c>
      <c r="O133" s="89">
        <v>126327.51000000002</v>
      </c>
      <c r="P133" s="89">
        <v>364352.38</v>
      </c>
      <c r="Q133" s="89">
        <v>145639.38</v>
      </c>
      <c r="R133" s="89">
        <v>0</v>
      </c>
      <c r="S133" s="89">
        <v>1768.99</v>
      </c>
      <c r="T133" s="89">
        <v>442600.72999999992</v>
      </c>
      <c r="U133" s="89">
        <v>0</v>
      </c>
      <c r="V133" s="89">
        <v>0</v>
      </c>
      <c r="W133" s="89">
        <v>0</v>
      </c>
      <c r="X133" s="89">
        <v>0</v>
      </c>
      <c r="Y133" s="89">
        <v>0</v>
      </c>
      <c r="Z133" s="89">
        <v>0</v>
      </c>
      <c r="AA133" s="89">
        <v>0</v>
      </c>
      <c r="AB133" s="89">
        <v>0</v>
      </c>
      <c r="AC133" s="89">
        <v>0</v>
      </c>
      <c r="AD133" s="89">
        <v>0</v>
      </c>
      <c r="AE133" s="89">
        <v>1239.4799999999998</v>
      </c>
      <c r="AF133" s="89">
        <v>0</v>
      </c>
      <c r="AG133" s="89">
        <v>102060</v>
      </c>
      <c r="AH133" s="90">
        <f t="shared" si="31"/>
        <v>1243306.1199999999</v>
      </c>
      <c r="AI133" s="90">
        <v>1305419.44</v>
      </c>
      <c r="AJ133" s="90">
        <v>0</v>
      </c>
      <c r="AK133" s="90">
        <v>1305419.44</v>
      </c>
      <c r="AL133" s="90">
        <v>153004.79</v>
      </c>
      <c r="AM133" s="90">
        <v>0</v>
      </c>
      <c r="AN133" s="90">
        <v>153004.79</v>
      </c>
      <c r="AP133" s="91">
        <f t="shared" si="21"/>
        <v>350047.8</v>
      </c>
      <c r="AQ133" s="92">
        <f>SUMIF('20-1'!K:K,$A:$A,'20-1'!$E:$E)</f>
        <v>350047.8</v>
      </c>
      <c r="AR133" s="92">
        <f>SUMIF('20-1'!L:L,$A:$A,'20-1'!$E:$E)</f>
        <v>0</v>
      </c>
      <c r="AS133" s="92">
        <f>SUMIF('20-1'!M:M,$A:$A,'20-1'!$E:$E)</f>
        <v>0</v>
      </c>
      <c r="AT133" s="92">
        <f>SUMIF('20-1'!N:N,$A:$A,'20-1'!$E:$E)</f>
        <v>0</v>
      </c>
      <c r="AU133" s="92">
        <f>SUMIF('20-1'!O:O,$A:$A,'20-1'!$E:$E)</f>
        <v>0</v>
      </c>
      <c r="AV133" s="92">
        <f>SUMIF('20-1'!P:P,$A:$A,'20-1'!$E:$E)</f>
        <v>0</v>
      </c>
      <c r="AW133" s="92">
        <f>SUMIF('20-1'!Q:Q,$A:$A,'20-1'!$E:$E)</f>
        <v>0</v>
      </c>
      <c r="AX133" s="92">
        <f>SUMIF('20-1'!R:R,$A:$A,'20-1'!$E:$E)</f>
        <v>0</v>
      </c>
      <c r="AY133" s="92">
        <f>SUMIF('20-1'!S:S,$A:$A,'20-1'!$E:$E)</f>
        <v>0</v>
      </c>
      <c r="AZ133" s="92">
        <f>SUMIF('20-1'!T:T,$A:$A,'20-1'!$E:$E)</f>
        <v>0</v>
      </c>
      <c r="BA133" s="92">
        <f>SUMIF('20-1'!U:U,$A:$A,'20-1'!$E:$E)</f>
        <v>0</v>
      </c>
      <c r="BB133" s="92">
        <f>SUMIF('20-1'!V:V,$A:$A,'20-1'!$E:$E)</f>
        <v>0</v>
      </c>
      <c r="BC133" s="92">
        <f>SUMIF('20-1'!W:W,$A:$A,'20-1'!$E:$E)</f>
        <v>0</v>
      </c>
      <c r="BD133" s="92">
        <f>SUMIF('20-1'!X:X,$A:$A,'20-1'!$E:$E)</f>
        <v>0</v>
      </c>
      <c r="BE133" s="92">
        <f>SUMIF('20-1'!Y:Y,$A:$A,'20-1'!$E:$E)</f>
        <v>0</v>
      </c>
      <c r="BF133" s="92">
        <f>SUMIF('20-1'!Z:Z,$A:$A,'20-1'!$E:$E)</f>
        <v>0</v>
      </c>
      <c r="BG133" s="92">
        <f>SUMIF('20-1'!AA:AA,$A:$A,'20-1'!$E:$E)</f>
        <v>0</v>
      </c>
      <c r="BH133" s="92">
        <f>SUMIF('20-1'!AB:AB,$A:$A,'20-1'!$E:$E)</f>
        <v>21642.54</v>
      </c>
      <c r="BI133" s="89">
        <f>SUMIF(Об!$A:$A,$A:$A,Об!AB:AB)*BI$308</f>
        <v>323510.59068440838</v>
      </c>
      <c r="BJ133" s="89">
        <f>SUMIF(Об!$A:$A,$A:$A,Об!AC:AC)*BJ$308</f>
        <v>307000.16794200509</v>
      </c>
      <c r="BK133" s="84">
        <f>SUMIF(ПП1!$H:$H,$A:$A,ПП1!$M:$M)</f>
        <v>0</v>
      </c>
      <c r="BL133" s="89">
        <f t="shared" si="29"/>
        <v>72602.295157261688</v>
      </c>
      <c r="BM133" s="89">
        <f t="shared" si="28"/>
        <v>10195.848628553751</v>
      </c>
      <c r="BN133" s="89">
        <f t="shared" si="30"/>
        <v>2844.5502221854804</v>
      </c>
      <c r="BO133" s="89">
        <f>SUMIF(Об!$A:$A,$A:$A,Об!$AG:$AG)*$BO$308</f>
        <v>0</v>
      </c>
      <c r="BP133" s="89">
        <f>SUMIF(Об!$A:$A,$A:$A,Об!$AE:$AE)*BP$308</f>
        <v>2505.2499268117849</v>
      </c>
      <c r="BQ133" s="89">
        <f>SUMIF(Об!$A:$A,$A:$A,Об!AI:AI)*BQ$308</f>
        <v>227496.63182606193</v>
      </c>
      <c r="BR133" s="89">
        <f>SUMIF(Об!$A:$A,$A:$A,Об!AJ:AJ)*BR$308</f>
        <v>0</v>
      </c>
      <c r="BS133" s="89">
        <f>SUMIF(Об!$A:$A,$A:$A,Об!AK:AK)*BS$308</f>
        <v>124419.95892883513</v>
      </c>
      <c r="BT133" s="89">
        <f>SUMIF(Об!$A:$A,$A:$A,Об!AL:AL)*BT$308</f>
        <v>111997.65031984977</v>
      </c>
      <c r="BU133" s="89">
        <f>SUMIF(Об!$A:$A,$A:$A,Об!AM:AM)*BU$308</f>
        <v>0</v>
      </c>
      <c r="BV133" s="89">
        <f>SUMIF(Об!$A:$A,$A:$A,Об!AN:AN)*BV$308</f>
        <v>46821.577792647724</v>
      </c>
    </row>
    <row r="134" spans="1:74" ht="32.25" customHeight="1" x14ac:dyDescent="0.25">
      <c r="A134" s="84" t="s">
        <v>58</v>
      </c>
      <c r="B134" s="84">
        <f>SUMIF(Об!$A:$A,$A:$A,Об!B:B)</f>
        <v>3423.4</v>
      </c>
      <c r="C134" s="84">
        <f>SUMIF(Об!$A:$A,$A:$A,Об!C:C)</f>
        <v>3423.4</v>
      </c>
      <c r="D134" s="84">
        <v>12</v>
      </c>
      <c r="E134" s="84">
        <f>SUMIF(Об!$A:$A,$A:$A,Об!F:F)</f>
        <v>30.14</v>
      </c>
      <c r="F134" s="84">
        <f t="shared" si="20"/>
        <v>30.14</v>
      </c>
      <c r="G134" s="89">
        <f>SUMIF(Лист2!$A:$A,$A:$A,Лист2!$B:$B)</f>
        <v>1181803.47</v>
      </c>
      <c r="H134" s="89">
        <v>1511631.23</v>
      </c>
      <c r="I134" s="89">
        <v>0</v>
      </c>
      <c r="J134" s="89">
        <v>252769.72000000003</v>
      </c>
      <c r="K134" s="89">
        <v>269.45</v>
      </c>
      <c r="L134" s="89">
        <v>0</v>
      </c>
      <c r="M134" s="89">
        <v>469.32</v>
      </c>
      <c r="N134" s="89">
        <v>469.32</v>
      </c>
      <c r="O134" s="89">
        <v>147655.28</v>
      </c>
      <c r="P134" s="89">
        <v>450150.52</v>
      </c>
      <c r="Q134" s="89">
        <v>178361.15000000002</v>
      </c>
      <c r="R134" s="89">
        <v>0</v>
      </c>
      <c r="S134" s="89">
        <v>1407.73</v>
      </c>
      <c r="T134" s="89">
        <v>542033.98</v>
      </c>
      <c r="U134" s="89">
        <v>0</v>
      </c>
      <c r="V134" s="89">
        <v>0</v>
      </c>
      <c r="W134" s="89">
        <v>0</v>
      </c>
      <c r="X134" s="89">
        <v>0</v>
      </c>
      <c r="Y134" s="89">
        <v>0</v>
      </c>
      <c r="Z134" s="89">
        <v>0</v>
      </c>
      <c r="AA134" s="89">
        <v>0</v>
      </c>
      <c r="AB134" s="89">
        <v>0</v>
      </c>
      <c r="AC134" s="89">
        <v>0</v>
      </c>
      <c r="AD134" s="89">
        <v>0</v>
      </c>
      <c r="AE134" s="89">
        <v>969.18000000000006</v>
      </c>
      <c r="AF134" s="89">
        <v>0</v>
      </c>
      <c r="AG134" s="89">
        <v>94049.900000000023</v>
      </c>
      <c r="AH134" s="90">
        <f t="shared" si="31"/>
        <v>1181803.47</v>
      </c>
      <c r="AI134" s="90">
        <v>1191435.4700000002</v>
      </c>
      <c r="AJ134" s="90">
        <v>0</v>
      </c>
      <c r="AK134" s="90">
        <v>1191435.4700000002</v>
      </c>
      <c r="AL134" s="90">
        <v>152540.48000000001</v>
      </c>
      <c r="AM134" s="90">
        <v>0</v>
      </c>
      <c r="AN134" s="90">
        <v>152540.48000000001</v>
      </c>
      <c r="AP134" s="91">
        <f t="shared" si="21"/>
        <v>123385.29</v>
      </c>
      <c r="AQ134" s="92">
        <f>SUMIF('20-1'!K:K,$A:$A,'20-1'!$E:$E)</f>
        <v>123385.29</v>
      </c>
      <c r="AR134" s="92">
        <f>SUMIF('20-1'!L:L,$A:$A,'20-1'!$E:$E)</f>
        <v>0</v>
      </c>
      <c r="AS134" s="92">
        <f>SUMIF('20-1'!M:M,$A:$A,'20-1'!$E:$E)</f>
        <v>0</v>
      </c>
      <c r="AT134" s="92">
        <f>SUMIF('20-1'!N:N,$A:$A,'20-1'!$E:$E)</f>
        <v>0</v>
      </c>
      <c r="AU134" s="92">
        <f>SUMIF('20-1'!O:O,$A:$A,'20-1'!$E:$E)</f>
        <v>0</v>
      </c>
      <c r="AV134" s="92">
        <f>SUMIF('20-1'!P:P,$A:$A,'20-1'!$E:$E)</f>
        <v>0</v>
      </c>
      <c r="AW134" s="92">
        <f>SUMIF('20-1'!Q:Q,$A:$A,'20-1'!$E:$E)</f>
        <v>0</v>
      </c>
      <c r="AX134" s="92">
        <f>SUMIF('20-1'!R:R,$A:$A,'20-1'!$E:$E)</f>
        <v>0</v>
      </c>
      <c r="AY134" s="92">
        <f>SUMIF('20-1'!S:S,$A:$A,'20-1'!$E:$E)</f>
        <v>0</v>
      </c>
      <c r="AZ134" s="92">
        <f>SUMIF('20-1'!T:T,$A:$A,'20-1'!$E:$E)</f>
        <v>0</v>
      </c>
      <c r="BA134" s="92">
        <f>SUMIF('20-1'!U:U,$A:$A,'20-1'!$E:$E)</f>
        <v>0</v>
      </c>
      <c r="BB134" s="92">
        <f>SUMIF('20-1'!V:V,$A:$A,'20-1'!$E:$E)</f>
        <v>0</v>
      </c>
      <c r="BC134" s="92">
        <f>SUMIF('20-1'!W:W,$A:$A,'20-1'!$E:$E)</f>
        <v>0</v>
      </c>
      <c r="BD134" s="92">
        <f>SUMIF('20-1'!X:X,$A:$A,'20-1'!$E:$E)</f>
        <v>0</v>
      </c>
      <c r="BE134" s="92">
        <f>SUMIF('20-1'!Y:Y,$A:$A,'20-1'!$E:$E)</f>
        <v>0</v>
      </c>
      <c r="BF134" s="92">
        <f>SUMIF('20-1'!Z:Z,$A:$A,'20-1'!$E:$E)</f>
        <v>18787.849999999999</v>
      </c>
      <c r="BG134" s="92">
        <f>SUMIF('20-1'!AA:AA,$A:$A,'20-1'!$E:$E)</f>
        <v>0</v>
      </c>
      <c r="BH134" s="92">
        <f>SUMIF('20-1'!AB:AB,$A:$A,'20-1'!$E:$E)</f>
        <v>17048.91</v>
      </c>
      <c r="BI134" s="89">
        <f>SUMIF(Об!$A:$A,$A:$A,Об!AB:AB)*BI$308</f>
        <v>316303.80880476488</v>
      </c>
      <c r="BJ134" s="89">
        <f>SUMIF(Об!$A:$A,$A:$A,Об!AC:AC)*BJ$308</f>
        <v>300161.18550655735</v>
      </c>
      <c r="BK134" s="84">
        <f>SUMIF(ПП1!$H:$H,$A:$A,ПП1!$M:$M)</f>
        <v>0</v>
      </c>
      <c r="BL134" s="89">
        <f t="shared" si="29"/>
        <v>70984.94808972688</v>
      </c>
      <c r="BM134" s="89">
        <f t="shared" si="28"/>
        <v>9968.717711484238</v>
      </c>
      <c r="BN134" s="89">
        <f t="shared" si="30"/>
        <v>2781.1827356571011</v>
      </c>
      <c r="BO134" s="89">
        <f>SUMIF(Об!$A:$A,$A:$A,Об!$AG:$AG)*$BO$308</f>
        <v>0</v>
      </c>
      <c r="BP134" s="89">
        <f>SUMIF(Об!$A:$A,$A:$A,Об!$AE:$AE)*BP$308</f>
        <v>2449.4409663127503</v>
      </c>
      <c r="BQ134" s="89">
        <f>SUMIF(Об!$A:$A,$A:$A,Об!AI:AI)*BQ$308</f>
        <v>222428.73404733543</v>
      </c>
      <c r="BR134" s="89">
        <f>SUMIF(Об!$A:$A,$A:$A,Об!AJ:AJ)*BR$308</f>
        <v>0</v>
      </c>
      <c r="BS134" s="89">
        <f>SUMIF(Об!$A:$A,$A:$A,Об!AK:AK)*BS$308</f>
        <v>121648.27994430061</v>
      </c>
      <c r="BT134" s="89">
        <f>SUMIF(Об!$A:$A,$A:$A,Об!AL:AL)*BT$308</f>
        <v>109502.70066401259</v>
      </c>
      <c r="BU134" s="89">
        <f>SUMIF(Об!$A:$A,$A:$A,Об!AM:AM)*BU$308</f>
        <v>0</v>
      </c>
      <c r="BV134" s="89">
        <f>SUMIF(Об!$A:$A,$A:$A,Об!AN:AN)*BV$308</f>
        <v>45778.542701590857</v>
      </c>
    </row>
    <row r="135" spans="1:74" ht="32.25" customHeight="1" x14ac:dyDescent="0.25">
      <c r="A135" s="84" t="s">
        <v>59</v>
      </c>
      <c r="B135" s="84">
        <f>SUMIF(Об!$A:$A,$A:$A,Об!B:B)</f>
        <v>3484.19</v>
      </c>
      <c r="C135" s="84">
        <f>SUMIF(Об!$A:$A,$A:$A,Об!C:C)</f>
        <v>3484.19</v>
      </c>
      <c r="D135" s="84">
        <v>12</v>
      </c>
      <c r="E135" s="84">
        <f>SUMIF(Об!$A:$A,$A:$A,Об!F:F)</f>
        <v>30.14</v>
      </c>
      <c r="F135" s="84">
        <f t="shared" si="20"/>
        <v>30.14</v>
      </c>
      <c r="G135" s="89">
        <f>SUMIF(Лист2!$A:$A,$A:$A,Лист2!$B:$B)</f>
        <v>1240460.17</v>
      </c>
      <c r="H135" s="89">
        <v>1572334.28</v>
      </c>
      <c r="I135" s="89">
        <v>0</v>
      </c>
      <c r="J135" s="89">
        <v>237758.74000000002</v>
      </c>
      <c r="K135" s="89">
        <v>11023.080000000004</v>
      </c>
      <c r="L135" s="89">
        <v>0</v>
      </c>
      <c r="M135" s="89">
        <v>452.43999999999994</v>
      </c>
      <c r="N135" s="89">
        <v>452.43999999999994</v>
      </c>
      <c r="O135" s="89">
        <v>137170.78</v>
      </c>
      <c r="P135" s="89">
        <v>426485.47</v>
      </c>
      <c r="Q135" s="89">
        <v>170652.74999999997</v>
      </c>
      <c r="R135" s="89">
        <v>0</v>
      </c>
      <c r="S135" s="89">
        <v>1299.06</v>
      </c>
      <c r="T135" s="89">
        <v>518667.41000000003</v>
      </c>
      <c r="U135" s="89">
        <v>0</v>
      </c>
      <c r="V135" s="89">
        <v>0</v>
      </c>
      <c r="W135" s="89">
        <v>0</v>
      </c>
      <c r="X135" s="89">
        <v>0</v>
      </c>
      <c r="Y135" s="89">
        <v>0</v>
      </c>
      <c r="Z135" s="89">
        <v>0</v>
      </c>
      <c r="AA135" s="89">
        <v>0</v>
      </c>
      <c r="AB135" s="89">
        <v>0</v>
      </c>
      <c r="AC135" s="89">
        <v>0</v>
      </c>
      <c r="AD135" s="89">
        <v>0</v>
      </c>
      <c r="AE135" s="89">
        <v>895.18000000000006</v>
      </c>
      <c r="AF135" s="89">
        <v>0</v>
      </c>
      <c r="AG135" s="89">
        <v>98537.95</v>
      </c>
      <c r="AH135" s="90">
        <f t="shared" si="31"/>
        <v>1240460.17</v>
      </c>
      <c r="AI135" s="90">
        <v>1202001.81</v>
      </c>
      <c r="AJ135" s="90">
        <v>0</v>
      </c>
      <c r="AK135" s="90">
        <v>1202001.81</v>
      </c>
      <c r="AL135" s="90">
        <v>253631.99000000002</v>
      </c>
      <c r="AM135" s="90">
        <v>0</v>
      </c>
      <c r="AN135" s="90">
        <v>253631.99000000002</v>
      </c>
      <c r="AP135" s="91">
        <f t="shared" si="21"/>
        <v>324836.63</v>
      </c>
      <c r="AQ135" s="92">
        <f>SUMIF('20-1'!K:K,$A:$A,'20-1'!$E:$E)</f>
        <v>289441.63</v>
      </c>
      <c r="AR135" s="92">
        <f>SUMIF('20-1'!L:L,$A:$A,'20-1'!$E:$E)</f>
        <v>0</v>
      </c>
      <c r="AS135" s="92">
        <f>SUMIF('20-1'!M:M,$A:$A,'20-1'!$E:$E)</f>
        <v>0</v>
      </c>
      <c r="AT135" s="92">
        <f>SUMIF('20-1'!N:N,$A:$A,'20-1'!$E:$E)</f>
        <v>0</v>
      </c>
      <c r="AU135" s="92">
        <f>SUMIF('20-1'!O:O,$A:$A,'20-1'!$E:$E)</f>
        <v>0</v>
      </c>
      <c r="AV135" s="92">
        <f>SUMIF('20-1'!P:P,$A:$A,'20-1'!$E:$E)</f>
        <v>0</v>
      </c>
      <c r="AW135" s="92">
        <f>SUMIF('20-1'!Q:Q,$A:$A,'20-1'!$E:$E)</f>
        <v>0</v>
      </c>
      <c r="AX135" s="92">
        <f>SUMIF('20-1'!R:R,$A:$A,'20-1'!$E:$E)</f>
        <v>0</v>
      </c>
      <c r="AY135" s="92">
        <f>SUMIF('20-1'!S:S,$A:$A,'20-1'!$E:$E)</f>
        <v>0</v>
      </c>
      <c r="AZ135" s="92">
        <f>SUMIF('20-1'!T:T,$A:$A,'20-1'!$E:$E)</f>
        <v>0</v>
      </c>
      <c r="BA135" s="92">
        <f>SUMIF('20-1'!U:U,$A:$A,'20-1'!$E:$E)</f>
        <v>0</v>
      </c>
      <c r="BB135" s="92">
        <f>SUMIF('20-1'!V:V,$A:$A,'20-1'!$E:$E)</f>
        <v>0</v>
      </c>
      <c r="BC135" s="92">
        <f>SUMIF('20-1'!W:W,$A:$A,'20-1'!$E:$E)</f>
        <v>0</v>
      </c>
      <c r="BD135" s="92">
        <f>SUMIF('20-1'!X:X,$A:$A,'20-1'!$E:$E)</f>
        <v>0</v>
      </c>
      <c r="BE135" s="92">
        <f>SUMIF('20-1'!Y:Y,$A:$A,'20-1'!$E:$E)</f>
        <v>35395</v>
      </c>
      <c r="BF135" s="92">
        <f>SUMIF('20-1'!Z:Z,$A:$A,'20-1'!$E:$E)</f>
        <v>0</v>
      </c>
      <c r="BG135" s="92">
        <f>SUMIF('20-1'!AA:AA,$A:$A,'20-1'!$E:$E)</f>
        <v>0</v>
      </c>
      <c r="BH135" s="92">
        <f>SUMIF('20-1'!AB:AB,$A:$A,'20-1'!$E:$E)</f>
        <v>48666.31</v>
      </c>
      <c r="BI135" s="89">
        <f>SUMIF(Об!$A:$A,$A:$A,Об!AB:AB)*BI$308</f>
        <v>321920.47893891268</v>
      </c>
      <c r="BJ135" s="89">
        <f>SUMIF(Об!$A:$A,$A:$A,Об!AC:AC)*BJ$308</f>
        <v>305491.20784310688</v>
      </c>
      <c r="BK135" s="84">
        <f>SUMIF(ПП1!$H:$H,$A:$A,ПП1!$M:$M)</f>
        <v>0</v>
      </c>
      <c r="BL135" s="89">
        <f t="shared" si="29"/>
        <v>72245.442041463291</v>
      </c>
      <c r="BM135" s="89">
        <f t="shared" si="28"/>
        <v>10145.734230056747</v>
      </c>
      <c r="BN135" s="89">
        <f t="shared" si="30"/>
        <v>2830.5687549655645</v>
      </c>
      <c r="BO135" s="89">
        <f>SUMIF(Об!$A:$A,$A:$A,Об!$AG:$AG)*$BO$308</f>
        <v>0</v>
      </c>
      <c r="BP135" s="89">
        <f>SUMIF(Об!$A:$A,$A:$A,Об!$AE:$AE)*BP$308</f>
        <v>2492.9361805273179</v>
      </c>
      <c r="BQ135" s="89">
        <f>SUMIF(Об!$A:$A,$A:$A,Об!AI:AI)*BQ$308</f>
        <v>226378.44566231983</v>
      </c>
      <c r="BR135" s="89">
        <f>SUMIF(Об!$A:$A,$A:$A,Об!AJ:AJ)*BR$308</f>
        <v>0</v>
      </c>
      <c r="BS135" s="89">
        <f>SUMIF(Об!$A:$A,$A:$A,Об!AK:AK)*BS$308</f>
        <v>123808.41283493974</v>
      </c>
      <c r="BT135" s="89">
        <f>SUMIF(Об!$A:$A,$A:$A,Об!AL:AL)*BT$308</f>
        <v>111447.16206886312</v>
      </c>
      <c r="BU135" s="89">
        <f>SUMIF(Об!$A:$A,$A:$A,Об!AM:AM)*BU$308</f>
        <v>0</v>
      </c>
      <c r="BV135" s="89">
        <f>SUMIF(Об!$A:$A,$A:$A,Об!AN:AN)*BV$308</f>
        <v>46591.441460377355</v>
      </c>
    </row>
    <row r="136" spans="1:74" ht="32.25" customHeight="1" x14ac:dyDescent="0.25">
      <c r="A136" s="84" t="s">
        <v>61</v>
      </c>
      <c r="B136" s="84">
        <f>SUMIF(Об!$A:$A,$A:$A,Об!B:B)</f>
        <v>6376.82</v>
      </c>
      <c r="C136" s="84">
        <f>SUMIF(Об!$A:$A,$A:$A,Об!C:C)</f>
        <v>6376.82</v>
      </c>
      <c r="D136" s="84">
        <v>12</v>
      </c>
      <c r="E136" s="84">
        <f>SUMIF(Об!$A:$A,$A:$A,Об!F:F)</f>
        <v>41.41</v>
      </c>
      <c r="F136" s="84">
        <f t="shared" si="20"/>
        <v>41.41</v>
      </c>
      <c r="G136" s="89">
        <f>SUMIF(Лист2!$A:$A,$A:$A,Лист2!$B:$B)</f>
        <v>2743617.46</v>
      </c>
      <c r="H136" s="89">
        <v>2579133.65</v>
      </c>
      <c r="I136" s="89">
        <v>0</v>
      </c>
      <c r="J136" s="89">
        <v>268271.7</v>
      </c>
      <c r="K136" s="89">
        <v>106679.93999999999</v>
      </c>
      <c r="L136" s="89">
        <v>0</v>
      </c>
      <c r="M136" s="89">
        <v>1471.9500000000003</v>
      </c>
      <c r="N136" s="89">
        <v>1471.9500000000003</v>
      </c>
      <c r="O136" s="89">
        <v>172011.61000000002</v>
      </c>
      <c r="P136" s="89">
        <v>486437.87</v>
      </c>
      <c r="Q136" s="89">
        <v>197608.84</v>
      </c>
      <c r="R136" s="89">
        <v>0</v>
      </c>
      <c r="S136" s="89">
        <v>4380.1499999999996</v>
      </c>
      <c r="T136" s="89">
        <v>600569.80000000005</v>
      </c>
      <c r="U136" s="89">
        <v>0</v>
      </c>
      <c r="V136" s="89">
        <v>0</v>
      </c>
      <c r="W136" s="89">
        <v>0</v>
      </c>
      <c r="X136" s="89">
        <v>0</v>
      </c>
      <c r="Y136" s="89">
        <v>0</v>
      </c>
      <c r="Z136" s="89">
        <v>0</v>
      </c>
      <c r="AA136" s="89">
        <v>0</v>
      </c>
      <c r="AB136" s="89">
        <v>0</v>
      </c>
      <c r="AC136" s="89">
        <v>0</v>
      </c>
      <c r="AD136" s="89">
        <v>0</v>
      </c>
      <c r="AE136" s="89">
        <v>3002.8</v>
      </c>
      <c r="AF136" s="89">
        <v>0</v>
      </c>
      <c r="AG136" s="89">
        <v>151875</v>
      </c>
      <c r="AH136" s="90">
        <f t="shared" si="31"/>
        <v>2743617.46</v>
      </c>
      <c r="AI136" s="90">
        <v>2790589.7800000003</v>
      </c>
      <c r="AJ136" s="90">
        <v>0</v>
      </c>
      <c r="AK136" s="90">
        <v>2790589.7800000003</v>
      </c>
      <c r="AL136" s="90">
        <v>280798.17</v>
      </c>
      <c r="AM136" s="90">
        <v>0</v>
      </c>
      <c r="AN136" s="90">
        <v>280798.17</v>
      </c>
      <c r="AP136" s="91">
        <f t="shared" si="21"/>
        <v>4554.5</v>
      </c>
      <c r="AQ136" s="92">
        <f>SUMIF('20-1'!K:K,$A:$A,'20-1'!$E:$E)</f>
        <v>0</v>
      </c>
      <c r="AR136" s="92">
        <f>SUMIF('20-1'!L:L,$A:$A,'20-1'!$E:$E)</f>
        <v>0</v>
      </c>
      <c r="AS136" s="92">
        <f>SUMIF('20-1'!M:M,$A:$A,'20-1'!$E:$E)</f>
        <v>0</v>
      </c>
      <c r="AT136" s="92">
        <f>SUMIF('20-1'!N:N,$A:$A,'20-1'!$E:$E)</f>
        <v>0</v>
      </c>
      <c r="AU136" s="92">
        <f>SUMIF('20-1'!O:O,$A:$A,'20-1'!$E:$E)</f>
        <v>0</v>
      </c>
      <c r="AV136" s="92">
        <f>SUMIF('20-1'!P:P,$A:$A,'20-1'!$E:$E)</f>
        <v>4554.5</v>
      </c>
      <c r="AW136" s="92">
        <f>SUMIF('20-1'!Q:Q,$A:$A,'20-1'!$E:$E)</f>
        <v>0</v>
      </c>
      <c r="AX136" s="92">
        <f>SUMIF('20-1'!R:R,$A:$A,'20-1'!$E:$E)</f>
        <v>0</v>
      </c>
      <c r="AY136" s="92">
        <f>SUMIF('20-1'!S:S,$A:$A,'20-1'!$E:$E)</f>
        <v>0</v>
      </c>
      <c r="AZ136" s="92">
        <f>SUMIF('20-1'!T:T,$A:$A,'20-1'!$E:$E)</f>
        <v>0</v>
      </c>
      <c r="BA136" s="92">
        <f>SUMIF('20-1'!U:U,$A:$A,'20-1'!$E:$E)</f>
        <v>0</v>
      </c>
      <c r="BB136" s="92">
        <f>SUMIF('20-1'!V:V,$A:$A,'20-1'!$E:$E)</f>
        <v>0</v>
      </c>
      <c r="BC136" s="92">
        <f>SUMIF('20-1'!W:W,$A:$A,'20-1'!$E:$E)</f>
        <v>0</v>
      </c>
      <c r="BD136" s="92">
        <f>SUMIF('20-1'!X:X,$A:$A,'20-1'!$E:$E)</f>
        <v>0</v>
      </c>
      <c r="BE136" s="92">
        <f>SUMIF('20-1'!Y:Y,$A:$A,'20-1'!$E:$E)</f>
        <v>0</v>
      </c>
      <c r="BF136" s="92">
        <f>SUMIF('20-1'!Z:Z,$A:$A,'20-1'!$E:$E)</f>
        <v>0</v>
      </c>
      <c r="BG136" s="92">
        <f>SUMIF('20-1'!AA:AA,$A:$A,'20-1'!$E:$E)</f>
        <v>0</v>
      </c>
      <c r="BH136" s="92">
        <f>SUMIF('20-1'!AB:AB,$A:$A,'20-1'!$E:$E)</f>
        <v>54808.58</v>
      </c>
      <c r="BI136" s="89">
        <f>SUMIF(Об!$A:$A,$A:$A,Об!AB:AB)*BI$308</f>
        <v>589183.98494549282</v>
      </c>
      <c r="BJ136" s="89">
        <f>SUMIF(Об!$A:$A,$A:$A,Об!AC:AC)*BJ$308</f>
        <v>559114.87146168284</v>
      </c>
      <c r="BK136" s="84">
        <f>SUMIF(ПП1!$H:$H,$A:$A,ПП1!$M:$M)</f>
        <v>0</v>
      </c>
      <c r="BL136" s="89">
        <f t="shared" si="29"/>
        <v>132224.75804099202</v>
      </c>
      <c r="BM136" s="89">
        <f t="shared" ref="BM136:BM138" si="32">$BM$307*B136/$BM$308</f>
        <v>18568.884289579637</v>
      </c>
      <c r="BN136" s="89">
        <f t="shared" si="30"/>
        <v>5180.5519928705125</v>
      </c>
      <c r="BO136" s="89">
        <f>SUMIF(Об!$A:$A,$A:$A,Об!$AG:$AG)*$BO$308</f>
        <v>0</v>
      </c>
      <c r="BP136" s="89">
        <f>SUMIF(Об!$A:$A,$A:$A,Об!$AE:$AE)*BP$308</f>
        <v>4562.6114806340101</v>
      </c>
      <c r="BQ136" s="89">
        <f>SUMIF(Об!$A:$A,$A:$A,Об!AI:AI)*BQ$308</f>
        <v>414321.43478639057</v>
      </c>
      <c r="BR136" s="89">
        <f>SUMIF(Об!$A:$A,$A:$A,Об!AJ:AJ)*BR$308</f>
        <v>154793.11045387888</v>
      </c>
      <c r="BS136" s="89">
        <f>SUMIF(Об!$A:$A,$A:$A,Об!AK:AK)*BS$308</f>
        <v>226596.12797640209</v>
      </c>
      <c r="BT136" s="89">
        <f>SUMIF(Об!$A:$A,$A:$A,Об!AL:AL)*BT$308</f>
        <v>203972.3700555847</v>
      </c>
      <c r="BU136" s="89">
        <f>SUMIF(Об!$A:$A,$A:$A,Об!AM:AM)*BU$308</f>
        <v>128427.97462374662</v>
      </c>
      <c r="BV136" s="89">
        <f>SUMIF(Об!$A:$A,$A:$A,Об!AN:AN)*BV$308</f>
        <v>85272.397812221359</v>
      </c>
    </row>
    <row r="137" spans="1:74" ht="32.25" customHeight="1" x14ac:dyDescent="0.25">
      <c r="A137" s="84" t="s">
        <v>62</v>
      </c>
      <c r="B137" s="84">
        <f>SUMIF(Об!$A:$A,$A:$A,Об!B:B)</f>
        <v>6073.2</v>
      </c>
      <c r="C137" s="84">
        <f>SUMIF(Об!$A:$A,$A:$A,Об!C:C)</f>
        <v>6073.2</v>
      </c>
      <c r="D137" s="84">
        <v>12</v>
      </c>
      <c r="E137" s="84">
        <f>SUMIF(Об!$A:$A,$A:$A,Об!F:F)</f>
        <v>41.41</v>
      </c>
      <c r="F137" s="84">
        <f t="shared" si="20"/>
        <v>41.41</v>
      </c>
      <c r="G137" s="89">
        <f>SUMIF(Лист2!$A:$A,$A:$A,Лист2!$B:$B)</f>
        <v>2875188.7500000005</v>
      </c>
      <c r="H137" s="89">
        <v>2740517.0800000005</v>
      </c>
      <c r="I137" s="89">
        <v>0</v>
      </c>
      <c r="J137" s="89">
        <v>303232.36</v>
      </c>
      <c r="K137" s="89">
        <v>116018.92</v>
      </c>
      <c r="L137" s="89">
        <v>0</v>
      </c>
      <c r="M137" s="89">
        <v>1522.63</v>
      </c>
      <c r="N137" s="89">
        <v>1522.63</v>
      </c>
      <c r="O137" s="89">
        <v>212227.53</v>
      </c>
      <c r="P137" s="89">
        <v>538621.19999999995</v>
      </c>
      <c r="Q137" s="89">
        <v>212661.06</v>
      </c>
      <c r="R137" s="89">
        <v>0</v>
      </c>
      <c r="S137" s="89">
        <v>4597.45</v>
      </c>
      <c r="T137" s="89">
        <v>646292.4</v>
      </c>
      <c r="U137" s="89">
        <v>0</v>
      </c>
      <c r="V137" s="89">
        <v>0</v>
      </c>
      <c r="W137" s="89">
        <v>0</v>
      </c>
      <c r="X137" s="89">
        <v>0</v>
      </c>
      <c r="Y137" s="89">
        <v>0</v>
      </c>
      <c r="Z137" s="89">
        <v>0</v>
      </c>
      <c r="AA137" s="89">
        <v>0</v>
      </c>
      <c r="AB137" s="89">
        <v>0</v>
      </c>
      <c r="AC137" s="89">
        <v>0</v>
      </c>
      <c r="AD137" s="89">
        <v>0</v>
      </c>
      <c r="AE137" s="89">
        <v>3161.2500000000005</v>
      </c>
      <c r="AF137" s="89">
        <v>0</v>
      </c>
      <c r="AG137" s="89">
        <v>154305</v>
      </c>
      <c r="AH137" s="90">
        <f t="shared" si="31"/>
        <v>2875188.7500000005</v>
      </c>
      <c r="AI137" s="90">
        <v>2922665.3499999996</v>
      </c>
      <c r="AJ137" s="90">
        <v>0</v>
      </c>
      <c r="AK137" s="90">
        <v>2922665.3499999996</v>
      </c>
      <c r="AL137" s="90">
        <v>364890.44</v>
      </c>
      <c r="AM137" s="90">
        <v>0</v>
      </c>
      <c r="AN137" s="90">
        <v>364890.44</v>
      </c>
      <c r="AP137" s="91">
        <f t="shared" si="21"/>
        <v>641790</v>
      </c>
      <c r="AQ137" s="92">
        <f>SUMIF('20-1'!K:K,$A:$A,'20-1'!$E:$E)</f>
        <v>625371.09</v>
      </c>
      <c r="AR137" s="92">
        <f>SUMIF('20-1'!L:L,$A:$A,'20-1'!$E:$E)</f>
        <v>0</v>
      </c>
      <c r="AS137" s="92">
        <f>SUMIF('20-1'!M:M,$A:$A,'20-1'!$E:$E)</f>
        <v>0</v>
      </c>
      <c r="AT137" s="92">
        <f>SUMIF('20-1'!N:N,$A:$A,'20-1'!$E:$E)</f>
        <v>0</v>
      </c>
      <c r="AU137" s="92">
        <f>SUMIF('20-1'!O:O,$A:$A,'20-1'!$E:$E)</f>
        <v>0</v>
      </c>
      <c r="AV137" s="92">
        <f>SUMIF('20-1'!P:P,$A:$A,'20-1'!$E:$E)</f>
        <v>4554.5</v>
      </c>
      <c r="AW137" s="92">
        <f>SUMIF('20-1'!Q:Q,$A:$A,'20-1'!$E:$E)</f>
        <v>0</v>
      </c>
      <c r="AX137" s="92">
        <f>SUMIF('20-1'!R:R,$A:$A,'20-1'!$E:$E)</f>
        <v>0</v>
      </c>
      <c r="AY137" s="92">
        <f>SUMIF('20-1'!S:S,$A:$A,'20-1'!$E:$E)</f>
        <v>11864.41</v>
      </c>
      <c r="AZ137" s="92">
        <f>SUMIF('20-1'!T:T,$A:$A,'20-1'!$E:$E)</f>
        <v>0</v>
      </c>
      <c r="BA137" s="92">
        <f>SUMIF('20-1'!U:U,$A:$A,'20-1'!$E:$E)</f>
        <v>0</v>
      </c>
      <c r="BB137" s="92">
        <f>SUMIF('20-1'!V:V,$A:$A,'20-1'!$E:$E)</f>
        <v>0</v>
      </c>
      <c r="BC137" s="92">
        <f>SUMIF('20-1'!W:W,$A:$A,'20-1'!$E:$E)</f>
        <v>0</v>
      </c>
      <c r="BD137" s="92">
        <f>SUMIF('20-1'!X:X,$A:$A,'20-1'!$E:$E)</f>
        <v>0</v>
      </c>
      <c r="BE137" s="92">
        <f>SUMIF('20-1'!Y:Y,$A:$A,'20-1'!$E:$E)</f>
        <v>0</v>
      </c>
      <c r="BF137" s="92">
        <f>SUMIF('20-1'!Z:Z,$A:$A,'20-1'!$E:$E)</f>
        <v>64445.29</v>
      </c>
      <c r="BG137" s="92">
        <f>SUMIF('20-1'!AA:AA,$A:$A,'20-1'!$E:$E)</f>
        <v>0</v>
      </c>
      <c r="BH137" s="92">
        <f>SUMIF('20-1'!AB:AB,$A:$A,'20-1'!$E:$E)</f>
        <v>16212.56</v>
      </c>
      <c r="BI137" s="89">
        <f>SUMIF(Об!$A:$A,$A:$A,Об!AB:AB)*BI$308</f>
        <v>561131.12450578308</v>
      </c>
      <c r="BJ137" s="89">
        <f>SUMIF(Об!$A:$A,$A:$A,Об!AC:AC)*BJ$308</f>
        <v>532493.69393539289</v>
      </c>
      <c r="BK137" s="84">
        <f>SUMIF(ПП1!$H:$H,$A:$A,ПП1!$M:$M)</f>
        <v>0</v>
      </c>
      <c r="BL137" s="89">
        <f t="shared" si="29"/>
        <v>125929.13090451866</v>
      </c>
      <c r="BM137" s="89">
        <f t="shared" si="32"/>
        <v>17684.762635212384</v>
      </c>
      <c r="BN137" s="89">
        <f t="shared" si="30"/>
        <v>4933.8899895404284</v>
      </c>
      <c r="BO137" s="89">
        <f>SUMIF(Об!$A:$A,$A:$A,Об!$AG:$AG)*$BO$308</f>
        <v>0</v>
      </c>
      <c r="BP137" s="89">
        <f>SUMIF(Об!$A:$A,$A:$A,Об!$AE:$AE)*BP$308</f>
        <v>4345.3715243940514</v>
      </c>
      <c r="BQ137" s="89">
        <f>SUMIF(Об!$A:$A,$A:$A,Об!AI:AI)*BQ$308</f>
        <v>394594.31781745562</v>
      </c>
      <c r="BR137" s="89">
        <f>SUMIF(Об!$A:$A,$A:$A,Об!AJ:AJ)*BR$308</f>
        <v>147422.93469291861</v>
      </c>
      <c r="BS137" s="89">
        <f>SUMIF(Об!$A:$A,$A:$A,Об!AK:AK)*BS$308</f>
        <v>215807.1898573717</v>
      </c>
      <c r="BT137" s="89">
        <f>SUMIF(Об!$A:$A,$A:$A,Об!AL:AL)*BT$308</f>
        <v>194260.61858756829</v>
      </c>
      <c r="BU137" s="89">
        <f>SUMIF(Об!$A:$A,$A:$A,Об!AM:AM)*BU$308</f>
        <v>122313.12401556542</v>
      </c>
      <c r="BV137" s="89">
        <f>SUMIF(Об!$A:$A,$A:$A,Об!AN:AN)*BV$308</f>
        <v>81212.316859058701</v>
      </c>
    </row>
    <row r="138" spans="1:74" ht="32.25" customHeight="1" x14ac:dyDescent="0.25">
      <c r="A138" s="84" t="s">
        <v>63</v>
      </c>
      <c r="B138" s="84">
        <f>SUMIF(Об!$A:$A,$A:$A,Об!B:B)</f>
        <v>7570.2999999999993</v>
      </c>
      <c r="C138" s="84">
        <f>SUMIF(Об!$A:$A,$A:$A,Об!C:C)</f>
        <v>7570.2999999999993</v>
      </c>
      <c r="D138" s="84">
        <v>12</v>
      </c>
      <c r="E138" s="84">
        <f>SUMIF(Об!$A:$A,$A:$A,Об!F:F)</f>
        <v>41.41</v>
      </c>
      <c r="F138" s="84">
        <f t="shared" si="20"/>
        <v>41.41</v>
      </c>
      <c r="G138" s="89">
        <f>SUMIF(Лист2!$A:$A,$A:$A,Лист2!$B:$B)</f>
        <v>3276436.74</v>
      </c>
      <c r="H138" s="89">
        <v>3103223.28</v>
      </c>
      <c r="I138" s="89">
        <v>0</v>
      </c>
      <c r="J138" s="89">
        <v>349609.34</v>
      </c>
      <c r="K138" s="89">
        <v>98590.460000000021</v>
      </c>
      <c r="L138" s="89">
        <v>0</v>
      </c>
      <c r="M138" s="89">
        <v>880.77</v>
      </c>
      <c r="N138" s="89">
        <v>862.16999999999985</v>
      </c>
      <c r="O138" s="89">
        <v>206354.76</v>
      </c>
      <c r="P138" s="89">
        <v>632412.03</v>
      </c>
      <c r="Q138" s="89">
        <v>256112.34999999998</v>
      </c>
      <c r="R138" s="89">
        <v>0</v>
      </c>
      <c r="S138" s="89">
        <v>2567.7700000000004</v>
      </c>
      <c r="T138" s="89">
        <v>778339.07</v>
      </c>
      <c r="U138" s="89">
        <v>0</v>
      </c>
      <c r="V138" s="89">
        <v>0</v>
      </c>
      <c r="W138" s="89">
        <v>0</v>
      </c>
      <c r="X138" s="89">
        <v>0</v>
      </c>
      <c r="Y138" s="89">
        <v>0</v>
      </c>
      <c r="Z138" s="89">
        <v>0</v>
      </c>
      <c r="AA138" s="89">
        <v>0</v>
      </c>
      <c r="AB138" s="89">
        <v>0</v>
      </c>
      <c r="AC138" s="89">
        <v>0</v>
      </c>
      <c r="AD138" s="89">
        <v>0</v>
      </c>
      <c r="AE138" s="89">
        <v>1764.45</v>
      </c>
      <c r="AF138" s="89">
        <v>0</v>
      </c>
      <c r="AG138" s="89">
        <v>134865</v>
      </c>
      <c r="AH138" s="90">
        <f t="shared" si="31"/>
        <v>3276436.74</v>
      </c>
      <c r="AI138" s="90">
        <v>3232491.63</v>
      </c>
      <c r="AJ138" s="90">
        <v>0</v>
      </c>
      <c r="AK138" s="90">
        <v>3232491.63</v>
      </c>
      <c r="AL138" s="90">
        <v>498729.17</v>
      </c>
      <c r="AM138" s="90">
        <v>0</v>
      </c>
      <c r="AN138" s="90">
        <v>498729.17</v>
      </c>
      <c r="AP138" s="91">
        <f t="shared" si="21"/>
        <v>9615.36</v>
      </c>
      <c r="AQ138" s="92">
        <f>SUMIF('20-1'!K:K,$A:$A,'20-1'!$E:$E)</f>
        <v>0</v>
      </c>
      <c r="AR138" s="92">
        <f>SUMIF('20-1'!L:L,$A:$A,'20-1'!$E:$E)</f>
        <v>0</v>
      </c>
      <c r="AS138" s="92">
        <f>SUMIF('20-1'!M:M,$A:$A,'20-1'!$E:$E)</f>
        <v>0</v>
      </c>
      <c r="AT138" s="92">
        <f>SUMIF('20-1'!N:N,$A:$A,'20-1'!$E:$E)</f>
        <v>0</v>
      </c>
      <c r="AU138" s="92">
        <f>SUMIF('20-1'!O:O,$A:$A,'20-1'!$E:$E)</f>
        <v>0</v>
      </c>
      <c r="AV138" s="92">
        <f>SUMIF('20-1'!P:P,$A:$A,'20-1'!$E:$E)</f>
        <v>9615.36</v>
      </c>
      <c r="AW138" s="92">
        <f>SUMIF('20-1'!Q:Q,$A:$A,'20-1'!$E:$E)</f>
        <v>0</v>
      </c>
      <c r="AX138" s="92">
        <f>SUMIF('20-1'!R:R,$A:$A,'20-1'!$E:$E)</f>
        <v>0</v>
      </c>
      <c r="AY138" s="92">
        <f>SUMIF('20-1'!S:S,$A:$A,'20-1'!$E:$E)</f>
        <v>0</v>
      </c>
      <c r="AZ138" s="92">
        <f>SUMIF('20-1'!T:T,$A:$A,'20-1'!$E:$E)</f>
        <v>0</v>
      </c>
      <c r="BA138" s="92">
        <f>SUMIF('20-1'!U:U,$A:$A,'20-1'!$E:$E)</f>
        <v>0</v>
      </c>
      <c r="BB138" s="92">
        <f>SUMIF('20-1'!V:V,$A:$A,'20-1'!$E:$E)</f>
        <v>0</v>
      </c>
      <c r="BC138" s="92">
        <f>SUMIF('20-1'!W:W,$A:$A,'20-1'!$E:$E)</f>
        <v>0</v>
      </c>
      <c r="BD138" s="92">
        <f>SUMIF('20-1'!X:X,$A:$A,'20-1'!$E:$E)</f>
        <v>0</v>
      </c>
      <c r="BE138" s="92">
        <f>SUMIF('20-1'!Y:Y,$A:$A,'20-1'!$E:$E)</f>
        <v>0</v>
      </c>
      <c r="BF138" s="92">
        <f>SUMIF('20-1'!Z:Z,$A:$A,'20-1'!$E:$E)</f>
        <v>0</v>
      </c>
      <c r="BG138" s="92">
        <f>SUMIF('20-1'!AA:AA,$A:$A,'20-1'!$E:$E)</f>
        <v>0</v>
      </c>
      <c r="BH138" s="92">
        <f>SUMIF('20-1'!AB:AB,$A:$A,'20-1'!$E:$E)</f>
        <v>55885.01</v>
      </c>
      <c r="BI138" s="89">
        <f>SUMIF(Об!$A:$A,$A:$A,Об!AB:AB)*BI$308</f>
        <v>699455.13927519741</v>
      </c>
      <c r="BJ138" s="89">
        <f>SUMIF(Об!$A:$A,$A:$A,Об!AC:AC)*BJ$308</f>
        <v>663758.31706499122</v>
      </c>
      <c r="BK138" s="84">
        <f>SUMIF(ПП1!$H:$H,$A:$A,ПП1!$M:$M)</f>
        <v>0</v>
      </c>
      <c r="BL138" s="89">
        <f t="shared" si="29"/>
        <v>156971.82699177988</v>
      </c>
      <c r="BM138" s="89">
        <f t="shared" si="32"/>
        <v>22044.220275529919</v>
      </c>
      <c r="BN138" s="89">
        <f t="shared" si="30"/>
        <v>6150.1395290485916</v>
      </c>
      <c r="BO138" s="89">
        <f>SUMIF(Об!$A:$A,$A:$A,Об!$AG:$AG)*$BO$308</f>
        <v>0</v>
      </c>
      <c r="BP138" s="89">
        <f>SUMIF(Об!$A:$A,$A:$A,Об!$AE:$AE)*BP$308</f>
        <v>5416.5458162287232</v>
      </c>
      <c r="BQ138" s="89">
        <f>SUMIF(Об!$A:$A,$A:$A,Об!AI:AI)*BQ$308</f>
        <v>491865.46864478098</v>
      </c>
      <c r="BR138" s="89">
        <f>SUMIF(Об!$A:$A,$A:$A,Об!AJ:AJ)*BR$308</f>
        <v>183764.05231275139</v>
      </c>
      <c r="BS138" s="89">
        <f>SUMIF(Об!$A:$A,$A:$A,Об!AK:AK)*BS$308</f>
        <v>269005.65918745659</v>
      </c>
      <c r="BT138" s="89">
        <f>SUMIF(Об!$A:$A,$A:$A,Об!AL:AL)*BT$308</f>
        <v>242147.65871261738</v>
      </c>
      <c r="BU138" s="89">
        <f>SUMIF(Об!$A:$A,$A:$A,Об!AM:AM)*BU$308</f>
        <v>152464.44094300122</v>
      </c>
      <c r="BV138" s="89">
        <f>SUMIF(Об!$A:$A,$A:$A,Об!AN:AN)*BV$308</f>
        <v>101231.90448497201</v>
      </c>
    </row>
    <row r="139" spans="1:74" ht="32.25" customHeight="1" x14ac:dyDescent="0.25">
      <c r="A139" s="84" t="s">
        <v>65</v>
      </c>
      <c r="B139" s="84">
        <f>SUMIF(Об!$A:$A,$A:$A,Об!B:B)</f>
        <v>3469.7</v>
      </c>
      <c r="C139" s="84">
        <f>SUMIF(Об!$A:$A,$A:$A,Об!C:C)</f>
        <v>3469.6999999999994</v>
      </c>
      <c r="D139" s="84">
        <v>12</v>
      </c>
      <c r="E139" s="84">
        <f>SUMIF(Об!$A:$A,$A:$A,Об!F:F)</f>
        <v>30.14</v>
      </c>
      <c r="F139" s="84">
        <f t="shared" si="20"/>
        <v>30.14</v>
      </c>
      <c r="G139" s="89">
        <f>SUMIF(Лист2!$A:$A,$A:$A,Лист2!$B:$B)</f>
        <v>1211389.3900000001</v>
      </c>
      <c r="H139" s="89">
        <v>1551428.6400000001</v>
      </c>
      <c r="I139" s="89">
        <v>0</v>
      </c>
      <c r="J139" s="89">
        <v>238186.75</v>
      </c>
      <c r="K139" s="89">
        <v>11300.149999999998</v>
      </c>
      <c r="L139" s="89">
        <v>0</v>
      </c>
      <c r="M139" s="89">
        <v>435.06</v>
      </c>
      <c r="N139" s="89">
        <v>435.06</v>
      </c>
      <c r="O139" s="89">
        <v>134236.19999999998</v>
      </c>
      <c r="P139" s="89">
        <v>430632</v>
      </c>
      <c r="Q139" s="89">
        <v>174268.79999999999</v>
      </c>
      <c r="R139" s="89">
        <v>0</v>
      </c>
      <c r="S139" s="89">
        <v>1300.2</v>
      </c>
      <c r="T139" s="89">
        <v>529610.33000000007</v>
      </c>
      <c r="U139" s="89">
        <v>0</v>
      </c>
      <c r="V139" s="89">
        <v>0</v>
      </c>
      <c r="W139" s="89">
        <v>0</v>
      </c>
      <c r="X139" s="89">
        <v>0</v>
      </c>
      <c r="Y139" s="89">
        <v>0</v>
      </c>
      <c r="Z139" s="89">
        <v>0</v>
      </c>
      <c r="AA139" s="89">
        <v>0</v>
      </c>
      <c r="AB139" s="89">
        <v>0</v>
      </c>
      <c r="AC139" s="89">
        <v>0</v>
      </c>
      <c r="AD139" s="89">
        <v>0</v>
      </c>
      <c r="AE139" s="89">
        <v>941.20999999999992</v>
      </c>
      <c r="AF139" s="89">
        <v>0</v>
      </c>
      <c r="AG139" s="89">
        <v>102060</v>
      </c>
      <c r="AH139" s="90">
        <f t="shared" si="31"/>
        <v>1211389.3900000001</v>
      </c>
      <c r="AI139" s="90">
        <v>1217833.5</v>
      </c>
      <c r="AJ139" s="90">
        <v>0</v>
      </c>
      <c r="AK139" s="90">
        <v>1217833.5</v>
      </c>
      <c r="AL139" s="90">
        <v>149569.17000000001</v>
      </c>
      <c r="AM139" s="90">
        <v>0</v>
      </c>
      <c r="AN139" s="90">
        <v>149569.17000000001</v>
      </c>
      <c r="AP139" s="91">
        <f t="shared" si="21"/>
        <v>338015.28</v>
      </c>
      <c r="AQ139" s="92">
        <f>SUMIF('20-1'!K:K,$A:$A,'20-1'!$E:$E)</f>
        <v>338015.28</v>
      </c>
      <c r="AR139" s="92">
        <f>SUMIF('20-1'!L:L,$A:$A,'20-1'!$E:$E)</f>
        <v>0</v>
      </c>
      <c r="AS139" s="92">
        <f>SUMIF('20-1'!M:M,$A:$A,'20-1'!$E:$E)</f>
        <v>0</v>
      </c>
      <c r="AT139" s="92">
        <f>SUMIF('20-1'!N:N,$A:$A,'20-1'!$E:$E)</f>
        <v>0</v>
      </c>
      <c r="AU139" s="92">
        <f>SUMIF('20-1'!O:O,$A:$A,'20-1'!$E:$E)</f>
        <v>0</v>
      </c>
      <c r="AV139" s="92">
        <f>SUMIF('20-1'!P:P,$A:$A,'20-1'!$E:$E)</f>
        <v>0</v>
      </c>
      <c r="AW139" s="92">
        <f>SUMIF('20-1'!Q:Q,$A:$A,'20-1'!$E:$E)</f>
        <v>0</v>
      </c>
      <c r="AX139" s="92">
        <f>SUMIF('20-1'!R:R,$A:$A,'20-1'!$E:$E)</f>
        <v>0</v>
      </c>
      <c r="AY139" s="92">
        <f>SUMIF('20-1'!S:S,$A:$A,'20-1'!$E:$E)</f>
        <v>0</v>
      </c>
      <c r="AZ139" s="92">
        <f>SUMIF('20-1'!T:T,$A:$A,'20-1'!$E:$E)</f>
        <v>0</v>
      </c>
      <c r="BA139" s="92">
        <f>SUMIF('20-1'!U:U,$A:$A,'20-1'!$E:$E)</f>
        <v>0</v>
      </c>
      <c r="BB139" s="92">
        <f>SUMIF('20-1'!V:V,$A:$A,'20-1'!$E:$E)</f>
        <v>0</v>
      </c>
      <c r="BC139" s="92">
        <f>SUMIF('20-1'!W:W,$A:$A,'20-1'!$E:$E)</f>
        <v>0</v>
      </c>
      <c r="BD139" s="92">
        <f>SUMIF('20-1'!X:X,$A:$A,'20-1'!$E:$E)</f>
        <v>0</v>
      </c>
      <c r="BE139" s="92">
        <f>SUMIF('20-1'!Y:Y,$A:$A,'20-1'!$E:$E)</f>
        <v>0</v>
      </c>
      <c r="BF139" s="92">
        <f>SUMIF('20-1'!Z:Z,$A:$A,'20-1'!$E:$E)</f>
        <v>0</v>
      </c>
      <c r="BG139" s="92">
        <f>SUMIF('20-1'!AA:AA,$A:$A,'20-1'!$E:$E)</f>
        <v>0</v>
      </c>
      <c r="BH139" s="92">
        <f>SUMIF('20-1'!AB:AB,$A:$A,'20-1'!$E:$E)</f>
        <v>31642.609999999997</v>
      </c>
      <c r="BI139" s="89">
        <f>SUMIF(Об!$A:$A,$A:$A,Об!AB:AB)*BI$308</f>
        <v>320581.68061280961</v>
      </c>
      <c r="BJ139" s="89">
        <f>SUMIF(Об!$A:$A,$A:$A,Об!AC:AC)*BJ$308</f>
        <v>304220.7353368295</v>
      </c>
      <c r="BK139" s="84">
        <f>SUMIF(ПП1!$H:$H,$A:$A,ПП1!$M:$M)</f>
        <v>0</v>
      </c>
      <c r="BL139" s="89">
        <f t="shared" si="29"/>
        <v>71944.988720840483</v>
      </c>
      <c r="BM139" s="89">
        <f>$BM$307*B139/$BM$308</f>
        <v>10103.540294308834</v>
      </c>
      <c r="BN139" s="89">
        <f t="shared" si="30"/>
        <v>2818.7970257374077</v>
      </c>
      <c r="BO139" s="89">
        <f>SUMIF(Об!$A:$A,$A:$A,Об!$AG:$AG)*$BO$308</f>
        <v>0</v>
      </c>
      <c r="BP139" s="89">
        <f>SUMIF(Об!$A:$A,$A:$A,Об!$AE:$AE)*BP$308</f>
        <v>2482.568592865382</v>
      </c>
      <c r="BQ139" s="89">
        <f>SUMIF(Об!$A:$A,$A:$A,Об!AI:AI)*BQ$308</f>
        <v>225436.98619034869</v>
      </c>
      <c r="BR139" s="89">
        <f>SUMIF(Об!$A:$A,$A:$A,Об!AJ:AJ)*BR$308</f>
        <v>0</v>
      </c>
      <c r="BS139" s="89">
        <f>SUMIF(Об!$A:$A,$A:$A,Об!AK:AK)*BS$308</f>
        <v>123293.5201620435</v>
      </c>
      <c r="BT139" s="89">
        <f>SUMIF(Об!$A:$A,$A:$A,Об!AL:AL)*BT$308</f>
        <v>110983.67719049027</v>
      </c>
      <c r="BU139" s="89">
        <f>SUMIF(Об!$A:$A,$A:$A,Об!AM:AM)*BU$308</f>
        <v>0</v>
      </c>
      <c r="BV139" s="89">
        <f>SUMIF(Об!$A:$A,$A:$A,Об!AN:AN)*BV$308</f>
        <v>46397.677633846397</v>
      </c>
    </row>
    <row r="140" spans="1:74" ht="32.25" customHeight="1" x14ac:dyDescent="0.25">
      <c r="A140" s="84" t="s">
        <v>66</v>
      </c>
      <c r="B140" s="84">
        <f>SUMIF(Об!$A:$A,$A:$A,Об!B:B)</f>
        <v>3498.88</v>
      </c>
      <c r="C140" s="84">
        <f>SUMIF(Об!$A:$A,$A:$A,Об!C:C)</f>
        <v>3498.8799999999997</v>
      </c>
      <c r="D140" s="84">
        <v>12</v>
      </c>
      <c r="E140" s="84">
        <f>SUMIF(Об!$A:$A,$A:$A,Об!F:F)</f>
        <v>30.14</v>
      </c>
      <c r="F140" s="84">
        <f t="shared" si="20"/>
        <v>30.14</v>
      </c>
      <c r="G140" s="89">
        <f>SUMIF(Лист2!$A:$A,$A:$A,Лист2!$B:$B)</f>
        <v>1227357.5999999999</v>
      </c>
      <c r="H140" s="89">
        <v>1562257.8699999999</v>
      </c>
      <c r="I140" s="89">
        <v>0</v>
      </c>
      <c r="J140" s="89">
        <v>246726.94</v>
      </c>
      <c r="K140" s="89">
        <v>18261.36</v>
      </c>
      <c r="L140" s="89">
        <v>0</v>
      </c>
      <c r="M140" s="89">
        <v>680.15</v>
      </c>
      <c r="N140" s="89">
        <v>680.15</v>
      </c>
      <c r="O140" s="89">
        <v>140123.42000000001</v>
      </c>
      <c r="P140" s="89">
        <v>447710.94</v>
      </c>
      <c r="Q140" s="89">
        <v>182074.92</v>
      </c>
      <c r="R140" s="89">
        <v>0</v>
      </c>
      <c r="S140" s="89">
        <v>2030.6999999999996</v>
      </c>
      <c r="T140" s="89">
        <v>553326.35999999987</v>
      </c>
      <c r="U140" s="89">
        <v>0</v>
      </c>
      <c r="V140" s="89">
        <v>0</v>
      </c>
      <c r="W140" s="89">
        <v>0</v>
      </c>
      <c r="X140" s="89">
        <v>0</v>
      </c>
      <c r="Y140" s="89">
        <v>0</v>
      </c>
      <c r="Z140" s="89">
        <v>0</v>
      </c>
      <c r="AA140" s="89">
        <v>0</v>
      </c>
      <c r="AB140" s="89">
        <v>0</v>
      </c>
      <c r="AC140" s="89">
        <v>0</v>
      </c>
      <c r="AD140" s="89">
        <v>0</v>
      </c>
      <c r="AE140" s="89">
        <v>1394.58</v>
      </c>
      <c r="AF140" s="89">
        <v>0</v>
      </c>
      <c r="AG140" s="89">
        <v>99630</v>
      </c>
      <c r="AH140" s="90">
        <f t="shared" si="31"/>
        <v>1227357.5999999999</v>
      </c>
      <c r="AI140" s="90">
        <v>1227390.0500000003</v>
      </c>
      <c r="AJ140" s="90">
        <v>0</v>
      </c>
      <c r="AK140" s="90">
        <v>1227390.0500000003</v>
      </c>
      <c r="AL140" s="90">
        <v>235645.48</v>
      </c>
      <c r="AM140" s="90">
        <v>0</v>
      </c>
      <c r="AN140" s="90">
        <v>235645.48</v>
      </c>
      <c r="AP140" s="91">
        <f t="shared" si="21"/>
        <v>355994.28</v>
      </c>
      <c r="AQ140" s="92">
        <f>SUMIF('20-1'!K:K,$A:$A,'20-1'!$E:$E)</f>
        <v>337994.28</v>
      </c>
      <c r="AR140" s="92">
        <f>SUMIF('20-1'!L:L,$A:$A,'20-1'!$E:$E)</f>
        <v>0</v>
      </c>
      <c r="AS140" s="92">
        <f>SUMIF('20-1'!M:M,$A:$A,'20-1'!$E:$E)</f>
        <v>18000</v>
      </c>
      <c r="AT140" s="92">
        <f>SUMIF('20-1'!N:N,$A:$A,'20-1'!$E:$E)</f>
        <v>0</v>
      </c>
      <c r="AU140" s="92">
        <f>SUMIF('20-1'!O:O,$A:$A,'20-1'!$E:$E)</f>
        <v>0</v>
      </c>
      <c r="AV140" s="92">
        <f>SUMIF('20-1'!P:P,$A:$A,'20-1'!$E:$E)</f>
        <v>0</v>
      </c>
      <c r="AW140" s="92">
        <f>SUMIF('20-1'!Q:Q,$A:$A,'20-1'!$E:$E)</f>
        <v>0</v>
      </c>
      <c r="AX140" s="92">
        <f>SUMIF('20-1'!R:R,$A:$A,'20-1'!$E:$E)</f>
        <v>0</v>
      </c>
      <c r="AY140" s="92">
        <f>SUMIF('20-1'!S:S,$A:$A,'20-1'!$E:$E)</f>
        <v>0</v>
      </c>
      <c r="AZ140" s="92">
        <f>SUMIF('20-1'!T:T,$A:$A,'20-1'!$E:$E)</f>
        <v>0</v>
      </c>
      <c r="BA140" s="92">
        <f>SUMIF('20-1'!U:U,$A:$A,'20-1'!$E:$E)</f>
        <v>0</v>
      </c>
      <c r="BB140" s="92">
        <f>SUMIF('20-1'!V:V,$A:$A,'20-1'!$E:$E)</f>
        <v>0</v>
      </c>
      <c r="BC140" s="92">
        <f>SUMIF('20-1'!W:W,$A:$A,'20-1'!$E:$E)</f>
        <v>0</v>
      </c>
      <c r="BD140" s="92">
        <f>SUMIF('20-1'!X:X,$A:$A,'20-1'!$E:$E)</f>
        <v>0</v>
      </c>
      <c r="BE140" s="92">
        <f>SUMIF('20-1'!Y:Y,$A:$A,'20-1'!$E:$E)</f>
        <v>0</v>
      </c>
      <c r="BF140" s="92">
        <f>SUMIF('20-1'!Z:Z,$A:$A,'20-1'!$E:$E)</f>
        <v>0</v>
      </c>
      <c r="BG140" s="92">
        <f>SUMIF('20-1'!AA:AA,$A:$A,'20-1'!$E:$E)</f>
        <v>0</v>
      </c>
      <c r="BH140" s="92">
        <f>SUMIF('20-1'!AB:AB,$A:$A,'20-1'!$E:$E)</f>
        <v>20502.310000000001</v>
      </c>
      <c r="BI140" s="89">
        <f>SUMIF(Об!$A:$A,$A:$A,Об!AB:AB)*BI$308</f>
        <v>323277.75619291211</v>
      </c>
      <c r="BJ140" s="89">
        <f>SUMIF(Об!$A:$A,$A:$A,Об!AC:AC)*BJ$308</f>
        <v>306779.21620178287</v>
      </c>
      <c r="BK140" s="84">
        <f>SUMIF(ПП1!$H:$H,$A:$A,ПП1!$M:$M)</f>
        <v>0</v>
      </c>
      <c r="BL140" s="89">
        <f t="shared" si="29"/>
        <v>72550.042405849032</v>
      </c>
      <c r="BM140" s="84">
        <f>SUMIF(Об!$A:$A,$A:$A,Об!Z:Z)</f>
        <v>0</v>
      </c>
      <c r="BN140" s="89">
        <f t="shared" si="30"/>
        <v>2842.5029649284097</v>
      </c>
      <c r="BO140" s="89">
        <f>SUMIF(Об!$A:$A,$A:$A,Об!$AG:$AG)*$BO$308</f>
        <v>0</v>
      </c>
      <c r="BP140" s="89">
        <f>SUMIF(Об!$A:$A,$A:$A,Об!$AE:$AE)*BP$308</f>
        <v>2503.4468680879695</v>
      </c>
      <c r="BQ140" s="89">
        <f>SUMIF(Об!$A:$A,$A:$A,Об!AI:AI)*BQ$308</f>
        <v>227332.89974397994</v>
      </c>
      <c r="BR140" s="89">
        <f>SUMIF(Об!$A:$A,$A:$A,Об!AJ:AJ)*BR$308</f>
        <v>0</v>
      </c>
      <c r="BS140" s="89">
        <f>SUMIF(Об!$A:$A,$A:$A,Об!AK:AK)*BS$308</f>
        <v>124330.41237702705</v>
      </c>
      <c r="BT140" s="89">
        <f>SUMIF(Об!$A:$A,$A:$A,Об!AL:AL)*BT$308</f>
        <v>111917.04425404577</v>
      </c>
      <c r="BU140" s="89">
        <f>SUMIF(Об!$A:$A,$A:$A,Об!AM:AM)*BU$308</f>
        <v>0</v>
      </c>
      <c r="BV140" s="89">
        <f>SUMIF(Об!$A:$A,$A:$A,Об!AN:AN)*BV$308</f>
        <v>46787.879735859729</v>
      </c>
    </row>
    <row r="141" spans="1:74" ht="32.25" customHeight="1" x14ac:dyDescent="0.25">
      <c r="A141" s="84" t="s">
        <v>67</v>
      </c>
      <c r="B141" s="84">
        <f>SUMIF(Об!$A:$A,$A:$A,Об!B:B)</f>
        <v>7019.43</v>
      </c>
      <c r="C141" s="84">
        <f>SUMIF(Об!$A:$A,$A:$A,Об!C:C)</f>
        <v>7019.43</v>
      </c>
      <c r="D141" s="84">
        <v>12</v>
      </c>
      <c r="E141" s="84">
        <f>SUMIF(Об!$A:$A,$A:$A,Об!F:F)</f>
        <v>30.14</v>
      </c>
      <c r="F141" s="84">
        <f t="shared" si="20"/>
        <v>30.14</v>
      </c>
      <c r="G141" s="89">
        <f>SUMIF(Лист2!$A:$A,$A:$A,Лист2!$B:$B)</f>
        <v>2486566.3600000003</v>
      </c>
      <c r="H141" s="89">
        <v>3200356.7899999996</v>
      </c>
      <c r="I141" s="89">
        <v>0</v>
      </c>
      <c r="J141" s="89">
        <v>430656.41</v>
      </c>
      <c r="K141" s="89">
        <v>37179.64</v>
      </c>
      <c r="L141" s="89">
        <v>0</v>
      </c>
      <c r="M141" s="89">
        <v>1797.5699999999997</v>
      </c>
      <c r="N141" s="89">
        <v>1797.5699999999997</v>
      </c>
      <c r="O141" s="89">
        <v>265393.37999999995</v>
      </c>
      <c r="P141" s="89">
        <v>754802.21</v>
      </c>
      <c r="Q141" s="89">
        <v>292291.73</v>
      </c>
      <c r="R141" s="89">
        <v>3892.17</v>
      </c>
      <c r="S141" s="89">
        <v>5336.0300000000007</v>
      </c>
      <c r="T141" s="89">
        <v>888295.0299999998</v>
      </c>
      <c r="U141" s="89">
        <v>0</v>
      </c>
      <c r="V141" s="89">
        <v>0</v>
      </c>
      <c r="W141" s="89">
        <v>0</v>
      </c>
      <c r="X141" s="89">
        <v>0</v>
      </c>
      <c r="Y141" s="89">
        <v>0</v>
      </c>
      <c r="Z141" s="89">
        <v>0</v>
      </c>
      <c r="AA141" s="89">
        <v>0</v>
      </c>
      <c r="AB141" s="89">
        <v>0</v>
      </c>
      <c r="AC141" s="89">
        <v>0</v>
      </c>
      <c r="AD141" s="89">
        <v>0</v>
      </c>
      <c r="AE141" s="89">
        <v>3695.17</v>
      </c>
      <c r="AF141" s="89">
        <v>0</v>
      </c>
      <c r="AG141" s="89">
        <v>193792.5</v>
      </c>
      <c r="AH141" s="90">
        <f t="shared" si="31"/>
        <v>2486566.3600000003</v>
      </c>
      <c r="AI141" s="90">
        <v>2558529.0999999996</v>
      </c>
      <c r="AJ141" s="90">
        <v>0</v>
      </c>
      <c r="AK141" s="90">
        <v>2558529.0999999996</v>
      </c>
      <c r="AL141" s="90">
        <v>207066.03</v>
      </c>
      <c r="AM141" s="90">
        <v>0</v>
      </c>
      <c r="AN141" s="90">
        <v>207066.03</v>
      </c>
      <c r="AP141" s="91">
        <f t="shared" si="21"/>
        <v>143954.04999999999</v>
      </c>
      <c r="AQ141" s="92">
        <f>SUMIF('20-1'!K:K,$A:$A,'20-1'!$E:$E)</f>
        <v>143954.04999999999</v>
      </c>
      <c r="AR141" s="92">
        <f>SUMIF('20-1'!L:L,$A:$A,'20-1'!$E:$E)</f>
        <v>0</v>
      </c>
      <c r="AS141" s="92">
        <f>SUMIF('20-1'!M:M,$A:$A,'20-1'!$E:$E)</f>
        <v>0</v>
      </c>
      <c r="AT141" s="92">
        <f>SUMIF('20-1'!N:N,$A:$A,'20-1'!$E:$E)</f>
        <v>0</v>
      </c>
      <c r="AU141" s="92">
        <f>SUMIF('20-1'!O:O,$A:$A,'20-1'!$E:$E)</f>
        <v>0</v>
      </c>
      <c r="AV141" s="92">
        <f>SUMIF('20-1'!P:P,$A:$A,'20-1'!$E:$E)</f>
        <v>0</v>
      </c>
      <c r="AW141" s="92">
        <f>SUMIF('20-1'!Q:Q,$A:$A,'20-1'!$E:$E)</f>
        <v>0</v>
      </c>
      <c r="AX141" s="92">
        <f>SUMIF('20-1'!R:R,$A:$A,'20-1'!$E:$E)</f>
        <v>0</v>
      </c>
      <c r="AY141" s="92">
        <f>SUMIF('20-1'!S:S,$A:$A,'20-1'!$E:$E)</f>
        <v>0</v>
      </c>
      <c r="AZ141" s="92">
        <f>SUMIF('20-1'!T:T,$A:$A,'20-1'!$E:$E)</f>
        <v>0</v>
      </c>
      <c r="BA141" s="92">
        <f>SUMIF('20-1'!U:U,$A:$A,'20-1'!$E:$E)</f>
        <v>0</v>
      </c>
      <c r="BB141" s="92">
        <f>SUMIF('20-1'!V:V,$A:$A,'20-1'!$E:$E)</f>
        <v>0</v>
      </c>
      <c r="BC141" s="92">
        <f>SUMIF('20-1'!W:W,$A:$A,'20-1'!$E:$E)</f>
        <v>0</v>
      </c>
      <c r="BD141" s="92">
        <f>SUMIF('20-1'!X:X,$A:$A,'20-1'!$E:$E)</f>
        <v>0</v>
      </c>
      <c r="BE141" s="92">
        <f>SUMIF('20-1'!Y:Y,$A:$A,'20-1'!$E:$E)</f>
        <v>0</v>
      </c>
      <c r="BF141" s="92">
        <f>SUMIF('20-1'!Z:Z,$A:$A,'20-1'!$E:$E)</f>
        <v>117323.3</v>
      </c>
      <c r="BG141" s="92">
        <f>SUMIF('20-1'!AA:AA,$A:$A,'20-1'!$E:$E)</f>
        <v>0</v>
      </c>
      <c r="BH141" s="92">
        <f>SUMIF('20-1'!AB:AB,$A:$A,'20-1'!$E:$E)</f>
        <v>127718.27999999998</v>
      </c>
      <c r="BI141" s="89">
        <f>SUMIF(Об!$A:$A,$A:$A,Об!AB:AB)*BI$308</f>
        <v>648557.70422341267</v>
      </c>
      <c r="BJ141" s="89">
        <f>SUMIF(Об!$A:$A,$A:$A,Об!AC:AC)*BJ$308</f>
        <v>615458.44201095239</v>
      </c>
      <c r="BK141" s="84">
        <f>SUMIF(ПП1!$H:$H,$A:$A,ПП1!$M:$M)</f>
        <v>0</v>
      </c>
      <c r="BL141" s="89">
        <f t="shared" si="29"/>
        <v>145549.41700340933</v>
      </c>
      <c r="BM141" s="84">
        <f>SUMIF(Об!$A:$A,$A:$A,Об!Z:Z)</f>
        <v>0</v>
      </c>
      <c r="BN141" s="89">
        <f t="shared" si="30"/>
        <v>5702.6107174602803</v>
      </c>
      <c r="BO141" s="89">
        <f>SUMIF(Об!$A:$A,$A:$A,Об!$AG:$AG)*$BO$308</f>
        <v>0</v>
      </c>
      <c r="BP141" s="89">
        <f>SUMIF(Об!$A:$A,$A:$A,Об!$AE:$AE)*BP$308</f>
        <v>5022.3986102017616</v>
      </c>
      <c r="BQ141" s="89">
        <f>SUMIF(Об!$A:$A,$A:$A,Об!AI:AI)*BQ$308</f>
        <v>456073.76544776774</v>
      </c>
      <c r="BR141" s="89">
        <f>SUMIF(Об!$A:$A,$A:$A,Об!AJ:AJ)*BR$308</f>
        <v>0</v>
      </c>
      <c r="BS141" s="89">
        <f>SUMIF(Об!$A:$A,$A:$A,Об!AK:AK)*BS$308</f>
        <v>249430.8540309114</v>
      </c>
      <c r="BT141" s="89">
        <f>SUMIF(Об!$A:$A,$A:$A,Об!AL:AL)*BT$308</f>
        <v>224527.23670093765</v>
      </c>
      <c r="BU141" s="89">
        <f>SUMIF(Об!$A:$A,$A:$A,Об!AM:AM)*BU$308</f>
        <v>0</v>
      </c>
      <c r="BV141" s="89">
        <f>SUMIF(Об!$A:$A,$A:$A,Об!AN:AN)*BV$308</f>
        <v>93865.536015606689</v>
      </c>
    </row>
    <row r="142" spans="1:74" ht="32.25" customHeight="1" x14ac:dyDescent="0.25">
      <c r="A142" s="84" t="s">
        <v>68</v>
      </c>
      <c r="B142" s="84">
        <f>SUMIF(Об!$A:$A,$A:$A,Об!B:B)</f>
        <v>3360.9</v>
      </c>
      <c r="C142" s="84">
        <f>SUMIF(Об!$A:$A,$A:$A,Об!C:C)</f>
        <v>3360.9</v>
      </c>
      <c r="D142" s="84">
        <v>12</v>
      </c>
      <c r="E142" s="84">
        <f>SUMIF(Об!$A:$A,$A:$A,Об!F:F)</f>
        <v>30.14</v>
      </c>
      <c r="F142" s="84">
        <f t="shared" si="20"/>
        <v>30.14</v>
      </c>
      <c r="G142" s="89">
        <f>SUMIF(Лист2!$A:$A,$A:$A,Лист2!$B:$B)</f>
        <v>1161677.67</v>
      </c>
      <c r="H142" s="89">
        <v>1502346.2299999997</v>
      </c>
      <c r="I142" s="89">
        <v>0</v>
      </c>
      <c r="J142" s="89">
        <v>209133.75</v>
      </c>
      <c r="K142" s="89">
        <v>12616.01</v>
      </c>
      <c r="L142" s="89">
        <v>0</v>
      </c>
      <c r="M142" s="89">
        <v>973.24999999999989</v>
      </c>
      <c r="N142" s="89">
        <v>973.24999999999989</v>
      </c>
      <c r="O142" s="89">
        <v>145981.68000000002</v>
      </c>
      <c r="P142" s="89">
        <v>368405.22</v>
      </c>
      <c r="Q142" s="89">
        <v>144136.21</v>
      </c>
      <c r="R142" s="89">
        <v>0</v>
      </c>
      <c r="S142" s="89">
        <v>2939.67</v>
      </c>
      <c r="T142" s="89">
        <v>430255.12999999995</v>
      </c>
      <c r="U142" s="89">
        <v>0</v>
      </c>
      <c r="V142" s="89">
        <v>0</v>
      </c>
      <c r="W142" s="89">
        <v>0</v>
      </c>
      <c r="X142" s="89">
        <v>0</v>
      </c>
      <c r="Y142" s="89">
        <v>0</v>
      </c>
      <c r="Z142" s="89">
        <v>0</v>
      </c>
      <c r="AA142" s="89">
        <v>0</v>
      </c>
      <c r="AB142" s="89">
        <v>0</v>
      </c>
      <c r="AC142" s="89">
        <v>0</v>
      </c>
      <c r="AD142" s="89">
        <v>0</v>
      </c>
      <c r="AE142" s="89">
        <v>2026.8100000000004</v>
      </c>
      <c r="AF142" s="89">
        <v>0</v>
      </c>
      <c r="AG142" s="89">
        <v>88453.31</v>
      </c>
      <c r="AH142" s="90">
        <f t="shared" si="31"/>
        <v>1161677.67</v>
      </c>
      <c r="AI142" s="90">
        <v>1118424.4099999999</v>
      </c>
      <c r="AJ142" s="90">
        <v>0</v>
      </c>
      <c r="AK142" s="90">
        <v>1118424.4099999999</v>
      </c>
      <c r="AL142" s="90">
        <v>337055.68</v>
      </c>
      <c r="AM142" s="90">
        <v>0</v>
      </c>
      <c r="AN142" s="90">
        <v>337055.68</v>
      </c>
      <c r="AP142" s="91">
        <f t="shared" si="21"/>
        <v>599760.73</v>
      </c>
      <c r="AQ142" s="92">
        <f>SUMIF('20-1'!K:K,$A:$A,'20-1'!$E:$E)</f>
        <v>71563.149999999994</v>
      </c>
      <c r="AR142" s="92">
        <f>SUMIF('20-1'!L:L,$A:$A,'20-1'!$E:$E)</f>
        <v>0</v>
      </c>
      <c r="AS142" s="92">
        <f>SUMIF('20-1'!M:M,$A:$A,'20-1'!$E:$E)</f>
        <v>0</v>
      </c>
      <c r="AT142" s="92">
        <f>SUMIF('20-1'!N:N,$A:$A,'20-1'!$E:$E)</f>
        <v>0</v>
      </c>
      <c r="AU142" s="92">
        <f>SUMIF('20-1'!O:O,$A:$A,'20-1'!$E:$E)</f>
        <v>0</v>
      </c>
      <c r="AV142" s="92">
        <f>SUMIF('20-1'!P:P,$A:$A,'20-1'!$E:$E)</f>
        <v>0</v>
      </c>
      <c r="AW142" s="92">
        <f>SUMIF('20-1'!Q:Q,$A:$A,'20-1'!$E:$E)</f>
        <v>0</v>
      </c>
      <c r="AX142" s="92">
        <f>SUMIF('20-1'!R:R,$A:$A,'20-1'!$E:$E)</f>
        <v>0</v>
      </c>
      <c r="AY142" s="92">
        <f>SUMIF('20-1'!S:S,$A:$A,'20-1'!$E:$E)</f>
        <v>0</v>
      </c>
      <c r="AZ142" s="92">
        <f>SUMIF('20-1'!T:T,$A:$A,'20-1'!$E:$E)</f>
        <v>0</v>
      </c>
      <c r="BA142" s="92">
        <f>SUMIF('20-1'!U:U,$A:$A,'20-1'!$E:$E)</f>
        <v>0</v>
      </c>
      <c r="BB142" s="92">
        <f>SUMIF('20-1'!V:V,$A:$A,'20-1'!$E:$E)</f>
        <v>0</v>
      </c>
      <c r="BC142" s="92">
        <f>SUMIF('20-1'!W:W,$A:$A,'20-1'!$E:$E)</f>
        <v>0</v>
      </c>
      <c r="BD142" s="92">
        <f>SUMIF('20-1'!X:X,$A:$A,'20-1'!$E:$E)</f>
        <v>0</v>
      </c>
      <c r="BE142" s="92">
        <f>SUMIF('20-1'!Y:Y,$A:$A,'20-1'!$E:$E)</f>
        <v>528197.57999999996</v>
      </c>
      <c r="BF142" s="92">
        <f>SUMIF('20-1'!Z:Z,$A:$A,'20-1'!$E:$E)</f>
        <v>0</v>
      </c>
      <c r="BG142" s="92">
        <f>SUMIF('20-1'!AA:AA,$A:$A,'20-1'!$E:$E)</f>
        <v>0</v>
      </c>
      <c r="BH142" s="92">
        <f>SUMIF('20-1'!AB:AB,$A:$A,'20-1'!$E:$E)</f>
        <v>10169.58</v>
      </c>
      <c r="BI142" s="89">
        <f>SUMIF(Об!$A:$A,$A:$A,Об!AB:AB)*BI$308</f>
        <v>310529.14383710176</v>
      </c>
      <c r="BJ142" s="89">
        <f>SUMIF(Об!$A:$A,$A:$A,Об!AC:AC)*BJ$308</f>
        <v>294681.23163199995</v>
      </c>
      <c r="BK142" s="84">
        <f>SUMIF(ПП1!$H:$H,$A:$A,ПП1!$M:$M)</f>
        <v>0</v>
      </c>
      <c r="BL142" s="89">
        <f t="shared" si="29"/>
        <v>69688.996913817566</v>
      </c>
      <c r="BM142" s="89">
        <f>$BM$307*B142/$BM$308</f>
        <v>9786.7217843452054</v>
      </c>
      <c r="BN142" s="89">
        <f t="shared" si="30"/>
        <v>2730.4075060670534</v>
      </c>
      <c r="BO142" s="89">
        <f>SUMIF(Об!$A:$A,$A:$A,Об!$AG:$AG)*$BO$308</f>
        <v>0</v>
      </c>
      <c r="BP142" s="89">
        <f>SUMIF(Об!$A:$A,$A:$A,Об!$AE:$AE)*BP$308</f>
        <v>2404.722247964165</v>
      </c>
      <c r="BQ142" s="89">
        <f>SUMIF(Об!$A:$A,$A:$A,Об!AI:AI)*BQ$308</f>
        <v>218367.91851950975</v>
      </c>
      <c r="BR142" s="89">
        <f>SUMIF(Об!$A:$A,$A:$A,Об!AJ:AJ)*BR$308</f>
        <v>0</v>
      </c>
      <c r="BS142" s="89">
        <f>SUMIF(Об!$A:$A,$A:$A,Об!AK:AK)*BS$308</f>
        <v>119427.38332207744</v>
      </c>
      <c r="BT142" s="89">
        <f>SUMIF(Об!$A:$A,$A:$A,Об!AL:AL)*BT$308</f>
        <v>107503.54228593793</v>
      </c>
      <c r="BU142" s="89">
        <f>SUMIF(Об!$A:$A,$A:$A,Об!AM:AM)*BU$308</f>
        <v>0</v>
      </c>
      <c r="BV142" s="89">
        <f>SUMIF(Об!$A:$A,$A:$A,Об!AN:AN)*BV$308</f>
        <v>44942.77740426964</v>
      </c>
    </row>
    <row r="143" spans="1:74" ht="32.25" customHeight="1" x14ac:dyDescent="0.25">
      <c r="A143" s="84" t="s">
        <v>69</v>
      </c>
      <c r="B143" s="84">
        <f>SUMIF(Об!$A:$A,$A:$A,Об!B:B)</f>
        <v>3521.8</v>
      </c>
      <c r="C143" s="84">
        <f>SUMIF(Об!$A:$A,$A:$A,Об!C:C)</f>
        <v>3521.8000000000006</v>
      </c>
      <c r="D143" s="84">
        <v>12</v>
      </c>
      <c r="E143" s="84">
        <f>SUMIF(Об!$A:$A,$A:$A,Об!F:F)</f>
        <v>0</v>
      </c>
      <c r="F143" s="84">
        <f t="shared" si="20"/>
        <v>0</v>
      </c>
      <c r="G143" s="89">
        <f>SUMIF(Лист2!$A:$A,$A:$A,Лист2!$B:$B)</f>
        <v>1237860.1499999999</v>
      </c>
      <c r="H143" s="89">
        <v>1605488.4099999997</v>
      </c>
      <c r="I143" s="89">
        <v>0</v>
      </c>
      <c r="J143" s="89">
        <v>224313.81</v>
      </c>
      <c r="K143" s="89">
        <v>18582.07</v>
      </c>
      <c r="L143" s="89">
        <v>0</v>
      </c>
      <c r="M143" s="89">
        <v>1130.99</v>
      </c>
      <c r="N143" s="89">
        <v>1130.99</v>
      </c>
      <c r="O143" s="89">
        <v>142309.59</v>
      </c>
      <c r="P143" s="89">
        <v>403982.54000000004</v>
      </c>
      <c r="Q143" s="89">
        <v>162543.51</v>
      </c>
      <c r="R143" s="89">
        <v>0</v>
      </c>
      <c r="S143" s="89">
        <v>3439.440000000001</v>
      </c>
      <c r="T143" s="89">
        <v>494246.58</v>
      </c>
      <c r="U143" s="89">
        <v>0</v>
      </c>
      <c r="V143" s="89">
        <v>0</v>
      </c>
      <c r="W143" s="89">
        <v>0</v>
      </c>
      <c r="X143" s="89">
        <v>0</v>
      </c>
      <c r="Y143" s="89">
        <v>0</v>
      </c>
      <c r="Z143" s="89">
        <v>0</v>
      </c>
      <c r="AA143" s="89">
        <v>0</v>
      </c>
      <c r="AB143" s="89">
        <v>0</v>
      </c>
      <c r="AC143" s="89">
        <v>0</v>
      </c>
      <c r="AD143" s="89">
        <v>0</v>
      </c>
      <c r="AE143" s="89">
        <v>2361.6</v>
      </c>
      <c r="AF143" s="89">
        <v>0</v>
      </c>
      <c r="AG143" s="89">
        <v>93555</v>
      </c>
      <c r="AH143" s="90">
        <f t="shared" si="31"/>
        <v>1237860.1499999999</v>
      </c>
      <c r="AI143" s="90">
        <v>1173620.03</v>
      </c>
      <c r="AJ143" s="90">
        <v>0</v>
      </c>
      <c r="AK143" s="90">
        <v>1173620.03</v>
      </c>
      <c r="AL143" s="90">
        <v>246350.53</v>
      </c>
      <c r="AM143" s="90">
        <v>0</v>
      </c>
      <c r="AN143" s="90">
        <v>246350.53</v>
      </c>
      <c r="AP143" s="91">
        <f t="shared" si="21"/>
        <v>0</v>
      </c>
      <c r="AQ143" s="92">
        <f>SUMIF('20-1'!K:K,$A:$A,'20-1'!$E:$E)</f>
        <v>0</v>
      </c>
      <c r="AR143" s="92">
        <f>SUMIF('20-1'!L:L,$A:$A,'20-1'!$E:$E)</f>
        <v>0</v>
      </c>
      <c r="AS143" s="92">
        <f>SUMIF('20-1'!M:M,$A:$A,'20-1'!$E:$E)</f>
        <v>0</v>
      </c>
      <c r="AT143" s="92">
        <f>SUMIF('20-1'!N:N,$A:$A,'20-1'!$E:$E)</f>
        <v>0</v>
      </c>
      <c r="AU143" s="92">
        <f>SUMIF('20-1'!O:O,$A:$A,'20-1'!$E:$E)</f>
        <v>0</v>
      </c>
      <c r="AV143" s="92">
        <f>SUMIF('20-1'!P:P,$A:$A,'20-1'!$E:$E)</f>
        <v>0</v>
      </c>
      <c r="AW143" s="92">
        <f>SUMIF('20-1'!Q:Q,$A:$A,'20-1'!$E:$E)</f>
        <v>0</v>
      </c>
      <c r="AX143" s="92">
        <f>SUMIF('20-1'!R:R,$A:$A,'20-1'!$E:$E)</f>
        <v>0</v>
      </c>
      <c r="AY143" s="92">
        <f>SUMIF('20-1'!S:S,$A:$A,'20-1'!$E:$E)</f>
        <v>0</v>
      </c>
      <c r="AZ143" s="92">
        <f>SUMIF('20-1'!T:T,$A:$A,'20-1'!$E:$E)</f>
        <v>0</v>
      </c>
      <c r="BA143" s="92">
        <f>SUMIF('20-1'!U:U,$A:$A,'20-1'!$E:$E)</f>
        <v>0</v>
      </c>
      <c r="BB143" s="92">
        <f>SUMIF('20-1'!V:V,$A:$A,'20-1'!$E:$E)</f>
        <v>0</v>
      </c>
      <c r="BC143" s="92">
        <f>SUMIF('20-1'!W:W,$A:$A,'20-1'!$E:$E)</f>
        <v>0</v>
      </c>
      <c r="BD143" s="92">
        <f>SUMIF('20-1'!X:X,$A:$A,'20-1'!$E:$E)</f>
        <v>0</v>
      </c>
      <c r="BE143" s="92">
        <f>SUMIF('20-1'!Y:Y,$A:$A,'20-1'!$E:$E)</f>
        <v>0</v>
      </c>
      <c r="BF143" s="92">
        <f>SUMIF('20-1'!Z:Z,$A:$A,'20-1'!$E:$E)</f>
        <v>0</v>
      </c>
      <c r="BG143" s="92">
        <f>SUMIF('20-1'!AA:AA,$A:$A,'20-1'!$E:$E)</f>
        <v>4627.12</v>
      </c>
      <c r="BH143" s="92">
        <f>SUMIF('20-1'!AB:AB,$A:$A,'20-1'!$E:$E)</f>
        <v>28633.59</v>
      </c>
      <c r="BI143" s="89">
        <f>SUMIF(Об!$A:$A,$A:$A,Об!AB:AB)*BI$308</f>
        <v>325395.44132985367</v>
      </c>
      <c r="BJ143" s="89">
        <f>SUMIF(Об!$A:$A,$A:$A,Об!AC:AC)*BJ$308</f>
        <v>308788.82488666062</v>
      </c>
      <c r="BK143" s="84">
        <f>SUMIF(ПП1!$H:$H,$A:$A,ПП1!$M:$M)</f>
        <v>0</v>
      </c>
      <c r="BL143" s="89">
        <f t="shared" si="29"/>
        <v>73025.293621078483</v>
      </c>
      <c r="BM143" s="84">
        <f>SUMIF(Об!$A:$A,$A:$A,Об!Z:Z)</f>
        <v>0</v>
      </c>
      <c r="BN143" s="89">
        <f t="shared" si="30"/>
        <v>2861.1232571236719</v>
      </c>
      <c r="BO143" s="89">
        <f>SUMIF(Об!$A:$A,$A:$A,Об!$AG:$AG)*$BO$308</f>
        <v>0</v>
      </c>
      <c r="BP143" s="89">
        <f>SUMIF(Об!$A:$A,$A:$A,Об!$AE:$AE)*BP$308</f>
        <v>0</v>
      </c>
      <c r="BQ143" s="89">
        <f>SUMIF(Об!$A:$A,$A:$A,Об!AI:AI)*BQ$308</f>
        <v>228822.08201434425</v>
      </c>
      <c r="BR143" s="89">
        <f>SUMIF(Об!$A:$A,$A:$A,Об!AJ:AJ)*BR$308</f>
        <v>0</v>
      </c>
      <c r="BS143" s="89">
        <f>SUMIF(Об!$A:$A,$A:$A,Об!AK:AK)*BS$308</f>
        <v>125144.85958632876</v>
      </c>
      <c r="BT143" s="89">
        <f>SUMIF(Об!$A:$A,$A:$A,Об!AL:AL)*BT$308</f>
        <v>112650.17561445336</v>
      </c>
      <c r="BU143" s="89">
        <f>SUMIF(Об!$A:$A,$A:$A,Об!AM:AM)*BU$308</f>
        <v>0</v>
      </c>
      <c r="BV143" s="89">
        <f>SUMIF(Об!$A:$A,$A:$A,Об!AN:AN)*BV$308</f>
        <v>47094.37158569337</v>
      </c>
    </row>
    <row r="144" spans="1:74" ht="32.25" customHeight="1" x14ac:dyDescent="0.25">
      <c r="A144" s="84" t="s">
        <v>70</v>
      </c>
      <c r="B144" s="84">
        <f>SUMIF(Об!$A:$A,$A:$A,Об!B:B)</f>
        <v>3542.1</v>
      </c>
      <c r="C144" s="84">
        <f>SUMIF(Об!$A:$A,$A:$A,Об!C:C)</f>
        <v>3542.1</v>
      </c>
      <c r="D144" s="84">
        <v>12</v>
      </c>
      <c r="E144" s="84">
        <f>SUMIF(Об!$A:$A,$A:$A,Об!F:F)</f>
        <v>0</v>
      </c>
      <c r="F144" s="84">
        <f t="shared" si="20"/>
        <v>0</v>
      </c>
      <c r="G144" s="89">
        <f>SUMIF(Лист2!$A:$A,$A:$A,Лист2!$B:$B)</f>
        <v>1274868.04</v>
      </c>
      <c r="H144" s="89">
        <v>1607186.04</v>
      </c>
      <c r="I144" s="89">
        <v>0</v>
      </c>
      <c r="J144" s="89">
        <v>212850.03000000006</v>
      </c>
      <c r="K144" s="89">
        <v>12007.600000000002</v>
      </c>
      <c r="L144" s="89">
        <v>0</v>
      </c>
      <c r="M144" s="89">
        <v>685.77</v>
      </c>
      <c r="N144" s="89">
        <v>685.77</v>
      </c>
      <c r="O144" s="89">
        <v>142358.19</v>
      </c>
      <c r="P144" s="89">
        <v>380775.03</v>
      </c>
      <c r="Q144" s="89">
        <v>151748.05000000002</v>
      </c>
      <c r="R144" s="89">
        <v>0</v>
      </c>
      <c r="S144" s="89">
        <v>2082.39</v>
      </c>
      <c r="T144" s="89">
        <v>461171.19</v>
      </c>
      <c r="U144" s="89">
        <v>0</v>
      </c>
      <c r="V144" s="89">
        <v>0</v>
      </c>
      <c r="W144" s="89">
        <v>0</v>
      </c>
      <c r="X144" s="89">
        <v>0</v>
      </c>
      <c r="Y144" s="89">
        <v>0</v>
      </c>
      <c r="Z144" s="89">
        <v>0</v>
      </c>
      <c r="AA144" s="89">
        <v>0</v>
      </c>
      <c r="AB144" s="89">
        <v>0</v>
      </c>
      <c r="AC144" s="89">
        <v>0</v>
      </c>
      <c r="AD144" s="89">
        <v>0</v>
      </c>
      <c r="AE144" s="89">
        <v>1421.5100000000002</v>
      </c>
      <c r="AF144" s="89">
        <v>0</v>
      </c>
      <c r="AG144" s="89">
        <v>95985</v>
      </c>
      <c r="AH144" s="90">
        <f t="shared" si="31"/>
        <v>1274868.04</v>
      </c>
      <c r="AI144" s="90">
        <v>1282285.0699999998</v>
      </c>
      <c r="AJ144" s="90">
        <v>0</v>
      </c>
      <c r="AK144" s="90">
        <v>1282285.0699999998</v>
      </c>
      <c r="AL144" s="90">
        <v>247042.76</v>
      </c>
      <c r="AM144" s="90">
        <v>0</v>
      </c>
      <c r="AN144" s="90">
        <v>247042.76</v>
      </c>
      <c r="AP144" s="91">
        <f t="shared" si="21"/>
        <v>28926.58</v>
      </c>
      <c r="AQ144" s="92">
        <f>SUMIF('20-1'!K:K,$A:$A,'20-1'!$E:$E)</f>
        <v>0</v>
      </c>
      <c r="AR144" s="92">
        <f>SUMIF('20-1'!L:L,$A:$A,'20-1'!$E:$E)</f>
        <v>0</v>
      </c>
      <c r="AS144" s="92">
        <f>SUMIF('20-1'!M:M,$A:$A,'20-1'!$E:$E)</f>
        <v>0</v>
      </c>
      <c r="AT144" s="92">
        <f>SUMIF('20-1'!N:N,$A:$A,'20-1'!$E:$E)</f>
        <v>0</v>
      </c>
      <c r="AU144" s="92">
        <f>SUMIF('20-1'!O:O,$A:$A,'20-1'!$E:$E)</f>
        <v>0</v>
      </c>
      <c r="AV144" s="92">
        <f>SUMIF('20-1'!P:P,$A:$A,'20-1'!$E:$E)</f>
        <v>0</v>
      </c>
      <c r="AW144" s="92">
        <f>SUMIF('20-1'!Q:Q,$A:$A,'20-1'!$E:$E)</f>
        <v>0</v>
      </c>
      <c r="AX144" s="92">
        <f>SUMIF('20-1'!R:R,$A:$A,'20-1'!$E:$E)</f>
        <v>0</v>
      </c>
      <c r="AY144" s="92">
        <f>SUMIF('20-1'!S:S,$A:$A,'20-1'!$E:$E)</f>
        <v>0</v>
      </c>
      <c r="AZ144" s="92">
        <f>SUMIF('20-1'!T:T,$A:$A,'20-1'!$E:$E)</f>
        <v>0</v>
      </c>
      <c r="BA144" s="92">
        <f>SUMIF('20-1'!U:U,$A:$A,'20-1'!$E:$E)</f>
        <v>0</v>
      </c>
      <c r="BB144" s="92">
        <f>SUMIF('20-1'!V:V,$A:$A,'20-1'!$E:$E)</f>
        <v>0</v>
      </c>
      <c r="BC144" s="92">
        <f>SUMIF('20-1'!W:W,$A:$A,'20-1'!$E:$E)</f>
        <v>0</v>
      </c>
      <c r="BD144" s="92">
        <f>SUMIF('20-1'!X:X,$A:$A,'20-1'!$E:$E)</f>
        <v>0</v>
      </c>
      <c r="BE144" s="92">
        <f>SUMIF('20-1'!Y:Y,$A:$A,'20-1'!$E:$E)</f>
        <v>28926.58</v>
      </c>
      <c r="BF144" s="92">
        <f>SUMIF('20-1'!Z:Z,$A:$A,'20-1'!$E:$E)</f>
        <v>0</v>
      </c>
      <c r="BG144" s="92">
        <f>SUMIF('20-1'!AA:AA,$A:$A,'20-1'!$E:$E)</f>
        <v>0</v>
      </c>
      <c r="BH144" s="92">
        <f>SUMIF('20-1'!AB:AB,$A:$A,'20-1'!$E:$E)</f>
        <v>24564.12</v>
      </c>
      <c r="BI144" s="89">
        <f>SUMIF(Об!$A:$A,$A:$A,Об!AB:AB)*BI$308</f>
        <v>327271.05251135054</v>
      </c>
      <c r="BJ144" s="89">
        <f>SUMIF(Об!$A:$A,$A:$A,Об!AC:AC)*BJ$308</f>
        <v>310568.71390511678</v>
      </c>
      <c r="BK144" s="84">
        <f>SUMIF(ПП1!$H:$H,$A:$A,ПП1!$M:$M)</f>
        <v>0</v>
      </c>
      <c r="BL144" s="89">
        <f t="shared" si="29"/>
        <v>73446.218563013841</v>
      </c>
      <c r="BM144" s="89">
        <f t="shared" ref="BM144:BM146" si="33">$BM$307*B144/$BM$308</f>
        <v>10314.36437630669</v>
      </c>
      <c r="BN144" s="89">
        <f t="shared" si="30"/>
        <v>2877.6150516945195</v>
      </c>
      <c r="BO144" s="89">
        <f>SUMIF(Об!$A:$A,$A:$A,Об!$AG:$AG)*$BO$308</f>
        <v>0</v>
      </c>
      <c r="BP144" s="89">
        <f>SUMIF(Об!$A:$A,$A:$A,Об!$AE:$AE)*BP$308</f>
        <v>0</v>
      </c>
      <c r="BQ144" s="89">
        <f>SUMIF(Об!$A:$A,$A:$A,Об!AI:AI)*BQ$308</f>
        <v>230141.034897782</v>
      </c>
      <c r="BR144" s="89">
        <f>SUMIF(Об!$A:$A,$A:$A,Об!AJ:AJ)*BR$308</f>
        <v>0</v>
      </c>
      <c r="BS144" s="89">
        <f>SUMIF(Об!$A:$A,$A:$A,Об!AK:AK)*BS$308</f>
        <v>125866.20680922685</v>
      </c>
      <c r="BT144" s="89">
        <f>SUMIF(Об!$A:$A,$A:$A,Об!AL:AL)*BT$308</f>
        <v>113299.50225565198</v>
      </c>
      <c r="BU144" s="89">
        <f>SUMIF(Об!$A:$A,$A:$A,Об!AM:AM)*BU$308</f>
        <v>0</v>
      </c>
      <c r="BV144" s="89">
        <f>SUMIF(Об!$A:$A,$A:$A,Об!AN:AN)*BV$308</f>
        <v>47365.828154263298</v>
      </c>
    </row>
    <row r="145" spans="1:74" ht="32.25" customHeight="1" x14ac:dyDescent="0.25">
      <c r="A145" s="84" t="s">
        <v>71</v>
      </c>
      <c r="B145" s="84">
        <f>SUMIF(Об!$A:$A,$A:$A,Об!B:B)</f>
        <v>3334.1</v>
      </c>
      <c r="C145" s="84">
        <f>SUMIF(Об!$A:$A,$A:$A,Об!C:C)</f>
        <v>3334.1</v>
      </c>
      <c r="D145" s="84">
        <v>12</v>
      </c>
      <c r="E145" s="84">
        <f>SUMIF(Об!$A:$A,$A:$A,Об!F:F)</f>
        <v>30.14</v>
      </c>
      <c r="F145" s="84">
        <f t="shared" si="20"/>
        <v>30.14</v>
      </c>
      <c r="G145" s="89">
        <f>SUMIF(Лист2!$A:$A,$A:$A,Лист2!$B:$B)</f>
        <v>1173951.0799999998</v>
      </c>
      <c r="H145" s="89">
        <v>1516881.89</v>
      </c>
      <c r="I145" s="89">
        <v>0</v>
      </c>
      <c r="J145" s="89">
        <v>188555.91</v>
      </c>
      <c r="K145" s="89">
        <v>12366.48</v>
      </c>
      <c r="L145" s="89">
        <v>0</v>
      </c>
      <c r="M145" s="89">
        <v>833.94999999999982</v>
      </c>
      <c r="N145" s="89">
        <v>833.94999999999982</v>
      </c>
      <c r="O145" s="89">
        <v>124011.33000000002</v>
      </c>
      <c r="P145" s="89">
        <v>330325.81</v>
      </c>
      <c r="Q145" s="89">
        <v>127824.76999999999</v>
      </c>
      <c r="R145" s="89">
        <v>0</v>
      </c>
      <c r="S145" s="89">
        <v>2536.1799999999994</v>
      </c>
      <c r="T145" s="89">
        <v>388464.38</v>
      </c>
      <c r="U145" s="89">
        <v>0</v>
      </c>
      <c r="V145" s="89">
        <v>0</v>
      </c>
      <c r="W145" s="89">
        <v>0</v>
      </c>
      <c r="X145" s="89">
        <v>0</v>
      </c>
      <c r="Y145" s="89">
        <v>0</v>
      </c>
      <c r="Z145" s="89">
        <v>0</v>
      </c>
      <c r="AA145" s="89">
        <v>0</v>
      </c>
      <c r="AB145" s="89">
        <v>0</v>
      </c>
      <c r="AC145" s="89">
        <v>0</v>
      </c>
      <c r="AD145" s="89">
        <v>0</v>
      </c>
      <c r="AE145" s="89">
        <v>1741.0400000000002</v>
      </c>
      <c r="AF145" s="89">
        <v>0</v>
      </c>
      <c r="AG145" s="89">
        <v>76545</v>
      </c>
      <c r="AH145" s="90">
        <f t="shared" si="31"/>
        <v>1173951.0799999998</v>
      </c>
      <c r="AI145" s="90">
        <v>1157635.0999999999</v>
      </c>
      <c r="AJ145" s="90">
        <v>0</v>
      </c>
      <c r="AK145" s="90">
        <v>1157635.0999999999</v>
      </c>
      <c r="AL145" s="90">
        <v>262036.99999999997</v>
      </c>
      <c r="AM145" s="90">
        <v>0</v>
      </c>
      <c r="AN145" s="90">
        <v>262036.99999999997</v>
      </c>
      <c r="AP145" s="91">
        <f t="shared" si="21"/>
        <v>0</v>
      </c>
      <c r="AQ145" s="92">
        <f>SUMIF('20-1'!K:K,$A:$A,'20-1'!$E:$E)</f>
        <v>0</v>
      </c>
      <c r="AR145" s="92">
        <f>SUMIF('20-1'!L:L,$A:$A,'20-1'!$E:$E)</f>
        <v>0</v>
      </c>
      <c r="AS145" s="92">
        <f>SUMIF('20-1'!M:M,$A:$A,'20-1'!$E:$E)</f>
        <v>0</v>
      </c>
      <c r="AT145" s="92">
        <f>SUMIF('20-1'!N:N,$A:$A,'20-1'!$E:$E)</f>
        <v>0</v>
      </c>
      <c r="AU145" s="92">
        <f>SUMIF('20-1'!O:O,$A:$A,'20-1'!$E:$E)</f>
        <v>0</v>
      </c>
      <c r="AV145" s="92">
        <f>SUMIF('20-1'!P:P,$A:$A,'20-1'!$E:$E)</f>
        <v>0</v>
      </c>
      <c r="AW145" s="92">
        <f>SUMIF('20-1'!Q:Q,$A:$A,'20-1'!$E:$E)</f>
        <v>0</v>
      </c>
      <c r="AX145" s="92">
        <f>SUMIF('20-1'!R:R,$A:$A,'20-1'!$E:$E)</f>
        <v>0</v>
      </c>
      <c r="AY145" s="92">
        <f>SUMIF('20-1'!S:S,$A:$A,'20-1'!$E:$E)</f>
        <v>0</v>
      </c>
      <c r="AZ145" s="92">
        <f>SUMIF('20-1'!T:T,$A:$A,'20-1'!$E:$E)</f>
        <v>0</v>
      </c>
      <c r="BA145" s="92">
        <f>SUMIF('20-1'!U:U,$A:$A,'20-1'!$E:$E)</f>
        <v>0</v>
      </c>
      <c r="BB145" s="92">
        <f>SUMIF('20-1'!V:V,$A:$A,'20-1'!$E:$E)</f>
        <v>0</v>
      </c>
      <c r="BC145" s="92">
        <f>SUMIF('20-1'!W:W,$A:$A,'20-1'!$E:$E)</f>
        <v>0</v>
      </c>
      <c r="BD145" s="92">
        <f>SUMIF('20-1'!X:X,$A:$A,'20-1'!$E:$E)</f>
        <v>0</v>
      </c>
      <c r="BE145" s="92">
        <f>SUMIF('20-1'!Y:Y,$A:$A,'20-1'!$E:$E)</f>
        <v>0</v>
      </c>
      <c r="BF145" s="92">
        <f>SUMIF('20-1'!Z:Z,$A:$A,'20-1'!$E:$E)</f>
        <v>0</v>
      </c>
      <c r="BG145" s="92">
        <f>SUMIF('20-1'!AA:AA,$A:$A,'20-1'!$E:$E)</f>
        <v>0</v>
      </c>
      <c r="BH145" s="92">
        <f>SUMIF('20-1'!AB:AB,$A:$A,'20-1'!$E:$E)</f>
        <v>25599.579999999998</v>
      </c>
      <c r="BI145" s="89">
        <f>SUMIF(Об!$A:$A,$A:$A,Об!AB:AB)*BI$308</f>
        <v>308052.96749896777</v>
      </c>
      <c r="BJ145" s="89">
        <f>SUMIF(Об!$A:$A,$A:$A,Об!AC:AC)*BJ$308</f>
        <v>292331.42741058976</v>
      </c>
      <c r="BK145" s="84">
        <f>SUMIF(ПП1!$H:$H,$A:$A,ПП1!$M:$M)</f>
        <v>0</v>
      </c>
      <c r="BL145" s="89">
        <f t="shared" si="29"/>
        <v>69133.29304958765</v>
      </c>
      <c r="BM145" s="89">
        <f t="shared" si="33"/>
        <v>9708.6819307879887</v>
      </c>
      <c r="BN145" s="89">
        <f t="shared" si="30"/>
        <v>2708.6350876188408</v>
      </c>
      <c r="BO145" s="89">
        <f>SUMIF(Об!$A:$A,$A:$A,Об!$AG:$AG)*$BO$308</f>
        <v>0</v>
      </c>
      <c r="BP145" s="89">
        <f>SUMIF(Об!$A:$A,$A:$A,Об!$AE:$AE)*BP$308</f>
        <v>2385.5468615362915</v>
      </c>
      <c r="BQ145" s="89">
        <f>SUMIF(Об!$A:$A,$A:$A,Об!AI:AI)*BQ$308</f>
        <v>216626.64082117809</v>
      </c>
      <c r="BR145" s="89">
        <f>SUMIF(Об!$A:$A,$A:$A,Об!AJ:AJ)*BR$308</f>
        <v>0</v>
      </c>
      <c r="BS145" s="89">
        <f>SUMIF(Об!$A:$A,$A:$A,Об!AK:AK)*BS$308</f>
        <v>118475.06285046812</v>
      </c>
      <c r="BT145" s="89">
        <f>SUMIF(Об!$A:$A,$A:$A,Об!AL:AL)*BT$308</f>
        <v>106646.30317341951</v>
      </c>
      <c r="BU145" s="89">
        <f>SUMIF(Об!$A:$A,$A:$A,Об!AM:AM)*BU$308</f>
        <v>0</v>
      </c>
      <c r="BV145" s="89">
        <f>SUMIF(Об!$A:$A,$A:$A,Об!AN:AN)*BV$308</f>
        <v>44584.40124477831</v>
      </c>
    </row>
    <row r="146" spans="1:74" ht="32.25" customHeight="1" x14ac:dyDescent="0.25">
      <c r="A146" s="84" t="s">
        <v>72</v>
      </c>
      <c r="B146" s="84">
        <f>SUMIF(Об!$A:$A,$A:$A,Об!B:B)</f>
        <v>3183.8</v>
      </c>
      <c r="C146" s="84">
        <f>SUMIF(Об!$A:$A,$A:$A,Об!C:C)</f>
        <v>3183.8000000000006</v>
      </c>
      <c r="D146" s="84">
        <v>12</v>
      </c>
      <c r="E146" s="84">
        <f>SUMIF(Об!$A:$A,$A:$A,Об!F:F)</f>
        <v>30.14</v>
      </c>
      <c r="F146" s="84">
        <f t="shared" si="20"/>
        <v>30.14</v>
      </c>
      <c r="G146" s="89">
        <f>SUMIF(Лист2!$A:$A,$A:$A,Лист2!$B:$B)</f>
        <v>1121642.0399999998</v>
      </c>
      <c r="H146" s="89">
        <v>1440497.2700000003</v>
      </c>
      <c r="I146" s="89">
        <v>0</v>
      </c>
      <c r="J146" s="89">
        <v>180528.62999999998</v>
      </c>
      <c r="K146" s="89">
        <v>9659.6</v>
      </c>
      <c r="L146" s="89">
        <v>0</v>
      </c>
      <c r="M146" s="89">
        <v>601.99</v>
      </c>
      <c r="N146" s="89">
        <v>601.99</v>
      </c>
      <c r="O146" s="89">
        <v>130267.76</v>
      </c>
      <c r="P146" s="89">
        <v>315893.62</v>
      </c>
      <c r="Q146" s="89">
        <v>122023.71</v>
      </c>
      <c r="R146" s="89">
        <v>0</v>
      </c>
      <c r="S146" s="89">
        <v>1808.0699999999997</v>
      </c>
      <c r="T146" s="89">
        <v>370825.59</v>
      </c>
      <c r="U146" s="89">
        <v>0</v>
      </c>
      <c r="V146" s="89">
        <v>0</v>
      </c>
      <c r="W146" s="89">
        <v>0</v>
      </c>
      <c r="X146" s="89">
        <v>0</v>
      </c>
      <c r="Y146" s="89">
        <v>0</v>
      </c>
      <c r="Z146" s="89">
        <v>0</v>
      </c>
      <c r="AA146" s="89">
        <v>0</v>
      </c>
      <c r="AB146" s="89">
        <v>0</v>
      </c>
      <c r="AC146" s="89">
        <v>0</v>
      </c>
      <c r="AD146" s="89">
        <v>0</v>
      </c>
      <c r="AE146" s="89">
        <v>1241.3</v>
      </c>
      <c r="AF146" s="89">
        <v>0</v>
      </c>
      <c r="AG146" s="89">
        <v>86265</v>
      </c>
      <c r="AH146" s="90">
        <f t="shared" si="31"/>
        <v>1121642.0399999998</v>
      </c>
      <c r="AI146" s="90">
        <v>1090635.3500000001</v>
      </c>
      <c r="AJ146" s="90">
        <v>0</v>
      </c>
      <c r="AK146" s="90">
        <v>1090635.3500000001</v>
      </c>
      <c r="AL146" s="90">
        <v>325298.39</v>
      </c>
      <c r="AM146" s="90">
        <v>0</v>
      </c>
      <c r="AN146" s="90">
        <v>325298.39</v>
      </c>
      <c r="AP146" s="91">
        <f t="shared" si="21"/>
        <v>0</v>
      </c>
      <c r="AQ146" s="92">
        <f>SUMIF('20-1'!K:K,$A:$A,'20-1'!$E:$E)</f>
        <v>0</v>
      </c>
      <c r="AR146" s="92">
        <f>SUMIF('20-1'!L:L,$A:$A,'20-1'!$E:$E)</f>
        <v>0</v>
      </c>
      <c r="AS146" s="92">
        <f>SUMIF('20-1'!M:M,$A:$A,'20-1'!$E:$E)</f>
        <v>0</v>
      </c>
      <c r="AT146" s="92">
        <f>SUMIF('20-1'!N:N,$A:$A,'20-1'!$E:$E)</f>
        <v>0</v>
      </c>
      <c r="AU146" s="92">
        <f>SUMIF('20-1'!O:O,$A:$A,'20-1'!$E:$E)</f>
        <v>0</v>
      </c>
      <c r="AV146" s="92">
        <f>SUMIF('20-1'!P:P,$A:$A,'20-1'!$E:$E)</f>
        <v>0</v>
      </c>
      <c r="AW146" s="92">
        <f>SUMIF('20-1'!Q:Q,$A:$A,'20-1'!$E:$E)</f>
        <v>0</v>
      </c>
      <c r="AX146" s="92">
        <f>SUMIF('20-1'!R:R,$A:$A,'20-1'!$E:$E)</f>
        <v>0</v>
      </c>
      <c r="AY146" s="92">
        <f>SUMIF('20-1'!S:S,$A:$A,'20-1'!$E:$E)</f>
        <v>0</v>
      </c>
      <c r="AZ146" s="92">
        <f>SUMIF('20-1'!T:T,$A:$A,'20-1'!$E:$E)</f>
        <v>0</v>
      </c>
      <c r="BA146" s="92">
        <f>SUMIF('20-1'!U:U,$A:$A,'20-1'!$E:$E)</f>
        <v>0</v>
      </c>
      <c r="BB146" s="92">
        <f>SUMIF('20-1'!V:V,$A:$A,'20-1'!$E:$E)</f>
        <v>0</v>
      </c>
      <c r="BC146" s="92">
        <f>SUMIF('20-1'!W:W,$A:$A,'20-1'!$E:$E)</f>
        <v>0</v>
      </c>
      <c r="BD146" s="92">
        <f>SUMIF('20-1'!X:X,$A:$A,'20-1'!$E:$E)</f>
        <v>0</v>
      </c>
      <c r="BE146" s="92">
        <f>SUMIF('20-1'!Y:Y,$A:$A,'20-1'!$E:$E)</f>
        <v>0</v>
      </c>
      <c r="BF146" s="92">
        <f>SUMIF('20-1'!Z:Z,$A:$A,'20-1'!$E:$E)</f>
        <v>18251.810000000001</v>
      </c>
      <c r="BG146" s="92">
        <f>SUMIF('20-1'!AA:AA,$A:$A,'20-1'!$E:$E)</f>
        <v>0</v>
      </c>
      <c r="BH146" s="92">
        <f>SUMIF('20-1'!AB:AB,$A:$A,'20-1'!$E:$E)</f>
        <v>6736.17</v>
      </c>
      <c r="BI146" s="89">
        <f>SUMIF(Об!$A:$A,$A:$A,Об!AB:AB)*BI$308</f>
        <v>294166.05318473169</v>
      </c>
      <c r="BJ146" s="89">
        <f>SUMIF(Об!$A:$A,$A:$A,Об!AC:AC)*BJ$308</f>
        <v>279153.23433305416</v>
      </c>
      <c r="BK146" s="84">
        <f>SUMIF(ПП1!$H:$H,$A:$A,ПП1!$M:$M)</f>
        <v>0</v>
      </c>
      <c r="BL146" s="89">
        <f t="shared" si="29"/>
        <v>66016.789661760937</v>
      </c>
      <c r="BM146" s="89">
        <f t="shared" si="33"/>
        <v>9271.0181252040438</v>
      </c>
      <c r="BN146" s="89">
        <f t="shared" si="30"/>
        <v>2586.5308155006946</v>
      </c>
      <c r="BO146" s="89">
        <f>SUMIF(Об!$A:$A,$A:$A,Об!$AG:$AG)*$BO$308</f>
        <v>0</v>
      </c>
      <c r="BP146" s="89">
        <f>SUMIF(Об!$A:$A,$A:$A,Об!$AE:$AE)*BP$308</f>
        <v>2278.0072876516142</v>
      </c>
      <c r="BQ146" s="89">
        <f>SUMIF(Об!$A:$A,$A:$A,Об!AI:AI)*BQ$308</f>
        <v>206861.19163986293</v>
      </c>
      <c r="BR146" s="89">
        <f>SUMIF(Об!$A:$A,$A:$A,Об!AJ:AJ)*BR$308</f>
        <v>0</v>
      </c>
      <c r="BS146" s="89">
        <f>SUMIF(Об!$A:$A,$A:$A,Об!AK:AK)*BS$308</f>
        <v>113134.25065334589</v>
      </c>
      <c r="BT146" s="89">
        <f>SUMIF(Об!$A:$A,$A:$A,Об!AL:AL)*BT$308</f>
        <v>101838.7271058256</v>
      </c>
      <c r="BU146" s="89">
        <f>SUMIF(Об!$A:$A,$A:$A,Об!AM:AM)*BU$308</f>
        <v>0</v>
      </c>
      <c r="BV146" s="89">
        <f>SUMIF(Об!$A:$A,$A:$A,Об!AN:AN)*BV$308</f>
        <v>42574.552857780276</v>
      </c>
    </row>
    <row r="147" spans="1:74" ht="32.25" customHeight="1" x14ac:dyDescent="0.25">
      <c r="A147" s="84" t="s">
        <v>73</v>
      </c>
      <c r="B147" s="84">
        <f>SUMIF(Об!$A:$A,$A:$A,Об!B:B)</f>
        <v>6136.68</v>
      </c>
      <c r="C147" s="84">
        <f>SUMIF(Об!$A:$A,$A:$A,Об!C:C)</f>
        <v>6136.68</v>
      </c>
      <c r="D147" s="84">
        <v>12</v>
      </c>
      <c r="E147" s="84">
        <f>SUMIF(Об!$A:$A,$A:$A,Об!F:F)</f>
        <v>41.2</v>
      </c>
      <c r="F147" s="84">
        <f t="shared" si="20"/>
        <v>41.2</v>
      </c>
      <c r="G147" s="89">
        <f>SUMIF(Лист2!$A:$A,$A:$A,Лист2!$B:$B)</f>
        <v>2455016.4799999995</v>
      </c>
      <c r="H147" s="89">
        <v>2309112.79</v>
      </c>
      <c r="I147" s="89">
        <v>0</v>
      </c>
      <c r="J147" s="89">
        <v>286900.63</v>
      </c>
      <c r="K147" s="89">
        <v>117452.01</v>
      </c>
      <c r="L147" s="89">
        <v>0</v>
      </c>
      <c r="M147" s="89">
        <v>1284.3999999999999</v>
      </c>
      <c r="N147" s="89">
        <v>1284.3999999999999</v>
      </c>
      <c r="O147" s="89">
        <v>0</v>
      </c>
      <c r="P147" s="89">
        <v>526534.8899999999</v>
      </c>
      <c r="Q147" s="89">
        <v>217392.76</v>
      </c>
      <c r="R147" s="89">
        <v>0</v>
      </c>
      <c r="S147" s="89">
        <v>3846.2499999999995</v>
      </c>
      <c r="T147" s="89">
        <v>660753.02</v>
      </c>
      <c r="U147" s="89">
        <v>0</v>
      </c>
      <c r="V147" s="89">
        <v>0</v>
      </c>
      <c r="W147" s="89">
        <v>0</v>
      </c>
      <c r="X147" s="89">
        <v>0</v>
      </c>
      <c r="Y147" s="89">
        <v>0</v>
      </c>
      <c r="Z147" s="89">
        <v>0</v>
      </c>
      <c r="AA147" s="89">
        <v>0</v>
      </c>
      <c r="AB147" s="89">
        <v>0</v>
      </c>
      <c r="AC147" s="89">
        <v>0</v>
      </c>
      <c r="AD147" s="89">
        <v>0</v>
      </c>
      <c r="AE147" s="89">
        <v>2659.7200000000003</v>
      </c>
      <c r="AF147" s="89">
        <v>0</v>
      </c>
      <c r="AG147" s="89">
        <v>0</v>
      </c>
      <c r="AH147" s="90">
        <f t="shared" si="31"/>
        <v>2455016.4799999995</v>
      </c>
      <c r="AI147" s="90">
        <v>2530227.62</v>
      </c>
      <c r="AJ147" s="90">
        <v>0</v>
      </c>
      <c r="AK147" s="90">
        <v>2530227.62</v>
      </c>
      <c r="AL147" s="90">
        <v>164451.03</v>
      </c>
      <c r="AM147" s="90">
        <v>0</v>
      </c>
      <c r="AN147" s="90">
        <v>164451.03</v>
      </c>
      <c r="AP147" s="91">
        <f t="shared" si="21"/>
        <v>37242.160000000003</v>
      </c>
      <c r="AQ147" s="92">
        <f>SUMIF('20-1'!K:K,$A:$A,'20-1'!$E:$E)</f>
        <v>0</v>
      </c>
      <c r="AR147" s="92">
        <f>SUMIF('20-1'!L:L,$A:$A,'20-1'!$E:$E)</f>
        <v>0</v>
      </c>
      <c r="AS147" s="92">
        <f>SUMIF('20-1'!M:M,$A:$A,'20-1'!$E:$E)</f>
        <v>0</v>
      </c>
      <c r="AT147" s="92">
        <f>SUMIF('20-1'!N:N,$A:$A,'20-1'!$E:$E)</f>
        <v>0</v>
      </c>
      <c r="AU147" s="92">
        <f>SUMIF('20-1'!O:O,$A:$A,'20-1'!$E:$E)</f>
        <v>0</v>
      </c>
      <c r="AV147" s="92">
        <f>SUMIF('20-1'!P:P,$A:$A,'20-1'!$E:$E)</f>
        <v>6580</v>
      </c>
      <c r="AW147" s="92">
        <f>SUMIF('20-1'!Q:Q,$A:$A,'20-1'!$E:$E)</f>
        <v>0</v>
      </c>
      <c r="AX147" s="92">
        <f>SUMIF('20-1'!R:R,$A:$A,'20-1'!$E:$E)</f>
        <v>0</v>
      </c>
      <c r="AY147" s="92">
        <f>SUMIF('20-1'!S:S,$A:$A,'20-1'!$E:$E)</f>
        <v>0</v>
      </c>
      <c r="AZ147" s="92">
        <f>SUMIF('20-1'!T:T,$A:$A,'20-1'!$E:$E)</f>
        <v>0</v>
      </c>
      <c r="BA147" s="92">
        <f>SUMIF('20-1'!U:U,$A:$A,'20-1'!$E:$E)</f>
        <v>0</v>
      </c>
      <c r="BB147" s="92">
        <f>SUMIF('20-1'!V:V,$A:$A,'20-1'!$E:$E)</f>
        <v>0</v>
      </c>
      <c r="BC147" s="92">
        <f>SUMIF('20-1'!W:W,$A:$A,'20-1'!$E:$E)</f>
        <v>0</v>
      </c>
      <c r="BD147" s="92">
        <f>SUMIF('20-1'!X:X,$A:$A,'20-1'!$E:$E)</f>
        <v>0</v>
      </c>
      <c r="BE147" s="92">
        <f>SUMIF('20-1'!Y:Y,$A:$A,'20-1'!$E:$E)</f>
        <v>30662.16</v>
      </c>
      <c r="BF147" s="92">
        <f>SUMIF('20-1'!Z:Z,$A:$A,'20-1'!$E:$E)</f>
        <v>0</v>
      </c>
      <c r="BG147" s="92">
        <f>SUMIF('20-1'!AA:AA,$A:$A,'20-1'!$E:$E)</f>
        <v>0</v>
      </c>
      <c r="BH147" s="92">
        <f>SUMIF('20-1'!AB:AB,$A:$A,'20-1'!$E:$E)</f>
        <v>52048.160000000003</v>
      </c>
      <c r="BI147" s="89">
        <f>SUMIF(Об!$A:$A,$A:$A,Об!AB:AB)*BI$308</f>
        <v>566996.33622013929</v>
      </c>
      <c r="BJ147" s="89">
        <f>SUMIF(Об!$A:$A,$A:$A,Об!AC:AC)*BJ$308</f>
        <v>538059.57348670356</v>
      </c>
      <c r="BK147" s="89">
        <f>SUMIF(ПП1!$H:$H,$A:$A,ПП1!$M:$M)*$BK$307/$BK$308*B147</f>
        <v>83442.896729790271</v>
      </c>
      <c r="BL147" s="89">
        <f t="shared" si="29"/>
        <v>127245.40259486626</v>
      </c>
      <c r="BM147" s="84">
        <f>SUMIF(Об!$A:$A,$A:$A,Об!Z:Z)</f>
        <v>0</v>
      </c>
      <c r="BN147" s="89">
        <f t="shared" si="30"/>
        <v>4985.4613747304493</v>
      </c>
      <c r="BO147" s="89">
        <f>SUMIF(Об!$A:$A,$A:$A,Об!$AG:$AG)*$BO$308</f>
        <v>0</v>
      </c>
      <c r="BP147" s="89">
        <f>SUMIF(Об!$A:$A,$A:$A,Об!$AE:$AE)*BP$308</f>
        <v>0</v>
      </c>
      <c r="BQ147" s="89">
        <f>SUMIF(Об!$A:$A,$A:$A,Об!AI:AI)*BQ$308</f>
        <v>398718.80693275767</v>
      </c>
      <c r="BR147" s="89">
        <f>SUMIF(Об!$A:$A,$A:$A,Об!AJ:AJ)*BR$308</f>
        <v>148963.86993205224</v>
      </c>
      <c r="BS147" s="89">
        <f>SUMIF(Об!$A:$A,$A:$A,Об!AK:AK)*BS$308</f>
        <v>218062.91013863141</v>
      </c>
      <c r="BT147" s="89">
        <f>SUMIF(Об!$A:$A,$A:$A,Об!AL:AL)*BT$308</f>
        <v>196291.1237690112</v>
      </c>
      <c r="BU147" s="89">
        <f>SUMIF(Об!$A:$A,$A:$A,Об!AM:AM)*BU$308</f>
        <v>123591.59946714088</v>
      </c>
      <c r="BV147" s="89">
        <f>SUMIF(Об!$A:$A,$A:$A,Об!AN:AN)*BV$308</f>
        <v>82061.186956241916</v>
      </c>
    </row>
    <row r="148" spans="1:74" ht="32.25" customHeight="1" x14ac:dyDescent="0.25">
      <c r="A148" s="84" t="s">
        <v>74</v>
      </c>
      <c r="B148" s="84">
        <f>SUMIF(Об!$A:$A,$A:$A,Об!B:B)</f>
        <v>6083.22</v>
      </c>
      <c r="C148" s="84">
        <f>SUMIF(Об!$A:$A,$A:$A,Об!C:C)</f>
        <v>6083.22</v>
      </c>
      <c r="D148" s="84">
        <v>12</v>
      </c>
      <c r="E148" s="84">
        <f>SUMIF(Об!$A:$A,$A:$A,Об!F:F)</f>
        <v>41.41</v>
      </c>
      <c r="F148" s="84">
        <f t="shared" si="20"/>
        <v>41.41</v>
      </c>
      <c r="G148" s="89">
        <f>SUMIF(Лист2!$A:$A,$A:$A,Лист2!$B:$B)</f>
        <v>2922232.6199999996</v>
      </c>
      <c r="H148" s="89">
        <v>2745955.81</v>
      </c>
      <c r="I148" s="89">
        <v>0</v>
      </c>
      <c r="J148" s="89">
        <v>332097.45000000007</v>
      </c>
      <c r="K148" s="89">
        <v>195593.38999999998</v>
      </c>
      <c r="L148" s="89">
        <v>0</v>
      </c>
      <c r="M148" s="89">
        <v>1915.4899999999998</v>
      </c>
      <c r="N148" s="89">
        <v>1915.4899999999998</v>
      </c>
      <c r="O148" s="89">
        <v>201446.95</v>
      </c>
      <c r="P148" s="89">
        <v>589958.85</v>
      </c>
      <c r="Q148" s="89">
        <v>232958.13</v>
      </c>
      <c r="R148" s="89">
        <v>0</v>
      </c>
      <c r="S148" s="89">
        <v>5724.82</v>
      </c>
      <c r="T148" s="89">
        <v>707964.12</v>
      </c>
      <c r="U148" s="89">
        <v>0</v>
      </c>
      <c r="V148" s="89">
        <v>0</v>
      </c>
      <c r="W148" s="89">
        <v>0</v>
      </c>
      <c r="X148" s="89">
        <v>0</v>
      </c>
      <c r="Y148" s="89">
        <v>0</v>
      </c>
      <c r="Z148" s="89">
        <v>0</v>
      </c>
      <c r="AA148" s="89">
        <v>0</v>
      </c>
      <c r="AB148" s="89">
        <v>0</v>
      </c>
      <c r="AC148" s="89">
        <v>0</v>
      </c>
      <c r="AD148" s="89">
        <v>0</v>
      </c>
      <c r="AE148" s="89">
        <v>3933.3499999999995</v>
      </c>
      <c r="AF148" s="89">
        <v>0</v>
      </c>
      <c r="AG148" s="89">
        <v>165240.01</v>
      </c>
      <c r="AH148" s="90">
        <f t="shared" si="31"/>
        <v>2922232.6199999996</v>
      </c>
      <c r="AI148" s="90">
        <v>2949290.65</v>
      </c>
      <c r="AJ148" s="90">
        <v>0</v>
      </c>
      <c r="AK148" s="90">
        <v>2949290.65</v>
      </c>
      <c r="AL148" s="90">
        <v>516418.48</v>
      </c>
      <c r="AM148" s="90">
        <v>0</v>
      </c>
      <c r="AN148" s="90">
        <v>516418.48</v>
      </c>
      <c r="AP148" s="91">
        <f t="shared" ref="AP148:AP200" si="34">SUM(AQ148:BE148)</f>
        <v>123314.26</v>
      </c>
      <c r="AQ148" s="92">
        <f>SUMIF('20-1'!K:K,$A:$A,'20-1'!$E:$E)</f>
        <v>0</v>
      </c>
      <c r="AR148" s="92">
        <f>SUMIF('20-1'!L:L,$A:$A,'20-1'!$E:$E)</f>
        <v>0</v>
      </c>
      <c r="AS148" s="92">
        <f>SUMIF('20-1'!M:M,$A:$A,'20-1'!$E:$E)</f>
        <v>0</v>
      </c>
      <c r="AT148" s="92">
        <f>SUMIF('20-1'!N:N,$A:$A,'20-1'!$E:$E)</f>
        <v>0</v>
      </c>
      <c r="AU148" s="92">
        <f>SUMIF('20-1'!O:O,$A:$A,'20-1'!$E:$E)</f>
        <v>0</v>
      </c>
      <c r="AV148" s="92">
        <f>SUMIF('20-1'!P:P,$A:$A,'20-1'!$E:$E)</f>
        <v>123314.26</v>
      </c>
      <c r="AW148" s="92">
        <f>SUMIF('20-1'!Q:Q,$A:$A,'20-1'!$E:$E)</f>
        <v>0</v>
      </c>
      <c r="AX148" s="92">
        <f>SUMIF('20-1'!R:R,$A:$A,'20-1'!$E:$E)</f>
        <v>0</v>
      </c>
      <c r="AY148" s="92">
        <f>SUMIF('20-1'!S:S,$A:$A,'20-1'!$E:$E)</f>
        <v>0</v>
      </c>
      <c r="AZ148" s="92">
        <f>SUMIF('20-1'!T:T,$A:$A,'20-1'!$E:$E)</f>
        <v>0</v>
      </c>
      <c r="BA148" s="92">
        <f>SUMIF('20-1'!U:U,$A:$A,'20-1'!$E:$E)</f>
        <v>0</v>
      </c>
      <c r="BB148" s="92">
        <f>SUMIF('20-1'!V:V,$A:$A,'20-1'!$E:$E)</f>
        <v>0</v>
      </c>
      <c r="BC148" s="92">
        <f>SUMIF('20-1'!W:W,$A:$A,'20-1'!$E:$E)</f>
        <v>0</v>
      </c>
      <c r="BD148" s="92">
        <f>SUMIF('20-1'!X:X,$A:$A,'20-1'!$E:$E)</f>
        <v>0</v>
      </c>
      <c r="BE148" s="92">
        <f>SUMIF('20-1'!Y:Y,$A:$A,'20-1'!$E:$E)</f>
        <v>0</v>
      </c>
      <c r="BF148" s="92">
        <f>SUMIF('20-1'!Z:Z,$A:$A,'20-1'!$E:$E)</f>
        <v>0</v>
      </c>
      <c r="BG148" s="92">
        <f>SUMIF('20-1'!AA:AA,$A:$A,'20-1'!$E:$E)</f>
        <v>0</v>
      </c>
      <c r="BH148" s="92">
        <f>SUMIF('20-1'!AB:AB,$A:$A,'20-1'!$E:$E)</f>
        <v>30948.930000000004</v>
      </c>
      <c r="BI148" s="89">
        <f>SUMIF(Об!$A:$A,$A:$A,Об!AB:AB)*BI$308</f>
        <v>562056.91879339889</v>
      </c>
      <c r="BJ148" s="89">
        <f>SUMIF(Об!$A:$A,$A:$A,Об!AC:AC)*BJ$308</f>
        <v>533372.24014056206</v>
      </c>
      <c r="BK148" s="84">
        <f>SUMIF(ПП1!$H:$H,$A:$A,ПП1!$M:$M)</f>
        <v>0</v>
      </c>
      <c r="BL148" s="89">
        <f t="shared" si="29"/>
        <v>126136.89779704045</v>
      </c>
      <c r="BM148" s="89">
        <f>$BM$307*B148/$BM$308</f>
        <v>17713.940222251316</v>
      </c>
      <c r="BN148" s="89">
        <f t="shared" si="30"/>
        <v>4942.0302743483053</v>
      </c>
      <c r="BO148" s="89">
        <f>SUMIF(Об!$A:$A,$A:$A,Об!$AG:$AG)*$BO$308</f>
        <v>0</v>
      </c>
      <c r="BP148" s="89">
        <f>SUMIF(Об!$A:$A,$A:$A,Об!$AE:$AE)*BP$308</f>
        <v>4352.540829319697</v>
      </c>
      <c r="BQ148" s="89">
        <f>SUMIF(Об!$A:$A,$A:$A,Об!AI:AI)*BQ$308</f>
        <v>395245.34776287671</v>
      </c>
      <c r="BR148" s="89">
        <f>SUMIF(Об!$A:$A,$A:$A,Об!AJ:AJ)*BR$308</f>
        <v>147666.16360117504</v>
      </c>
      <c r="BS148" s="89">
        <f>SUMIF(Об!$A:$A,$A:$A,Об!AK:AK)*BS$308</f>
        <v>216163.2440038466</v>
      </c>
      <c r="BT148" s="89">
        <f>SUMIF(Об!$A:$A,$A:$A,Об!AL:AL)*BT$308</f>
        <v>194581.12365874124</v>
      </c>
      <c r="BU148" s="89">
        <f>SUMIF(Об!$A:$A,$A:$A,Об!AM:AM)*BU$308</f>
        <v>122514.92496113548</v>
      </c>
      <c r="BV148" s="89">
        <f>SUMIF(Об!$A:$A,$A:$A,Об!AN:AN)*BV$308</f>
        <v>81346.306751525262</v>
      </c>
    </row>
    <row r="149" spans="1:74" ht="32.25" customHeight="1" x14ac:dyDescent="0.25">
      <c r="A149" s="84" t="s">
        <v>295</v>
      </c>
      <c r="B149" s="84">
        <f>SUMIF(Об!$A:$A,$A:$A,Об!B:B)</f>
        <v>10075.4</v>
      </c>
      <c r="C149" s="84">
        <f>SUMIF(Об!$A:$A,$A:$A,Об!C:C)</f>
        <v>10075.4</v>
      </c>
      <c r="D149" s="84">
        <v>11</v>
      </c>
      <c r="E149" s="84">
        <f>SUMIF(Об!$A:$A,$A:$A,Об!F:F)</f>
        <v>41.2</v>
      </c>
      <c r="F149" s="84">
        <f t="shared" ref="F149:F200" si="35">E149</f>
        <v>41.2</v>
      </c>
      <c r="G149" s="89">
        <f>SUMIF(Лист2!$A:$A,$A:$A,Лист2!$B:$B)</f>
        <v>3863447.67</v>
      </c>
      <c r="H149" s="89">
        <v>3983735.7199999997</v>
      </c>
      <c r="I149" s="89">
        <v>0</v>
      </c>
      <c r="J149" s="89">
        <v>322375.42000000004</v>
      </c>
      <c r="K149" s="89">
        <v>191097.88999999998</v>
      </c>
      <c r="L149" s="89">
        <v>0</v>
      </c>
      <c r="M149" s="89">
        <v>2971.1800000000003</v>
      </c>
      <c r="N149" s="89">
        <v>2971.1800000000003</v>
      </c>
      <c r="O149" s="89">
        <v>0</v>
      </c>
      <c r="P149" s="89">
        <v>555236.97</v>
      </c>
      <c r="Q149" s="89">
        <v>209471.46</v>
      </c>
      <c r="R149" s="89">
        <v>0</v>
      </c>
      <c r="S149" s="89">
        <v>8203.89</v>
      </c>
      <c r="T149" s="89">
        <v>636626.73999999987</v>
      </c>
      <c r="U149" s="89">
        <v>0</v>
      </c>
      <c r="V149" s="89">
        <v>0</v>
      </c>
      <c r="W149" s="89">
        <v>0</v>
      </c>
      <c r="X149" s="89">
        <v>0</v>
      </c>
      <c r="Y149" s="89">
        <v>0</v>
      </c>
      <c r="Z149" s="89">
        <v>0</v>
      </c>
      <c r="AA149" s="89">
        <v>0</v>
      </c>
      <c r="AB149" s="89">
        <v>0</v>
      </c>
      <c r="AC149" s="89">
        <v>0</v>
      </c>
      <c r="AD149" s="89">
        <v>0</v>
      </c>
      <c r="AE149" s="89">
        <v>5636.16</v>
      </c>
      <c r="AF149" s="89">
        <v>0</v>
      </c>
      <c r="AG149" s="89">
        <v>0</v>
      </c>
      <c r="AH149" s="90">
        <f t="shared" si="31"/>
        <v>3863447.67</v>
      </c>
      <c r="AI149" s="90">
        <v>3544982.04</v>
      </c>
      <c r="AJ149" s="90">
        <v>0</v>
      </c>
      <c r="AK149" s="90">
        <v>3544982.04</v>
      </c>
      <c r="AL149" s="90">
        <v>1520630.03</v>
      </c>
      <c r="AM149" s="90">
        <v>0</v>
      </c>
      <c r="AN149" s="90">
        <v>1520630.03</v>
      </c>
      <c r="AP149" s="91">
        <f t="shared" si="34"/>
        <v>336539.72</v>
      </c>
      <c r="AQ149" s="92">
        <f>SUMIF('20-1'!K:K,$A:$A,'20-1'!$E:$E)</f>
        <v>0</v>
      </c>
      <c r="AR149" s="92">
        <f>SUMIF('20-1'!L:L,$A:$A,'20-1'!$E:$E)</f>
        <v>0</v>
      </c>
      <c r="AS149" s="92">
        <f>SUMIF('20-1'!M:M,$A:$A,'20-1'!$E:$E)</f>
        <v>0</v>
      </c>
      <c r="AT149" s="92">
        <f>SUMIF('20-1'!N:N,$A:$A,'20-1'!$E:$E)</f>
        <v>0</v>
      </c>
      <c r="AU149" s="92">
        <f>SUMIF('20-1'!O:O,$A:$A,'20-1'!$E:$E)</f>
        <v>0</v>
      </c>
      <c r="AV149" s="92">
        <f>SUMIF('20-1'!P:P,$A:$A,'20-1'!$E:$E)</f>
        <v>0</v>
      </c>
      <c r="AW149" s="92">
        <f>SUMIF('20-1'!Q:Q,$A:$A,'20-1'!$E:$E)</f>
        <v>0</v>
      </c>
      <c r="AX149" s="92">
        <f>SUMIF('20-1'!R:R,$A:$A,'20-1'!$E:$E)</f>
        <v>0</v>
      </c>
      <c r="AY149" s="92">
        <f>SUMIF('20-1'!S:S,$A:$A,'20-1'!$E:$E)</f>
        <v>0</v>
      </c>
      <c r="AZ149" s="92">
        <f>SUMIF('20-1'!T:T,$A:$A,'20-1'!$E:$E)</f>
        <v>336539.72</v>
      </c>
      <c r="BA149" s="92">
        <f>SUMIF('20-1'!U:U,$A:$A,'20-1'!$E:$E)</f>
        <v>0</v>
      </c>
      <c r="BB149" s="92">
        <f>SUMIF('20-1'!V:V,$A:$A,'20-1'!$E:$E)</f>
        <v>0</v>
      </c>
      <c r="BC149" s="92">
        <f>SUMIF('20-1'!W:W,$A:$A,'20-1'!$E:$E)</f>
        <v>0</v>
      </c>
      <c r="BD149" s="92">
        <f>SUMIF('20-1'!X:X,$A:$A,'20-1'!$E:$E)</f>
        <v>0</v>
      </c>
      <c r="BE149" s="92">
        <f>SUMIF('20-1'!Y:Y,$A:$A,'20-1'!$E:$E)</f>
        <v>0</v>
      </c>
      <c r="BF149" s="92">
        <f>SUMIF('20-1'!Z:Z,$A:$A,'20-1'!$E:$E)</f>
        <v>0</v>
      </c>
      <c r="BG149" s="92">
        <f>SUMIF('20-1'!AA:AA,$A:$A,'20-1'!$E:$E)</f>
        <v>0</v>
      </c>
      <c r="BH149" s="92">
        <f>SUMIF('20-1'!AB:AB,$A:$A,'20-1'!$E:$E)</f>
        <v>8105.17</v>
      </c>
      <c r="BI149" s="89">
        <f>SUMIF(Об!$A:$A,$A:$A,Об!AB:AB)*BI$308</f>
        <v>930912.95064308215</v>
      </c>
      <c r="BJ149" s="89">
        <f>SUMIF(Об!$A:$A,$A:$A,Об!AC:AC)*BJ$308</f>
        <v>883403.63628345157</v>
      </c>
      <c r="BK149" s="89">
        <f>SUMIF(ПП1!$H:$H,$A:$A,ПП1!$M:$M)*$BK$307/$BK$308*B149</f>
        <v>136999.25068788478</v>
      </c>
      <c r="BL149" s="89">
        <f t="shared" si="29"/>
        <v>208915.62364410647</v>
      </c>
      <c r="BM149" s="84">
        <f>SUMIF(Об!$A:$A,$A:$A,Об!Z:Z)</f>
        <v>0</v>
      </c>
      <c r="BN149" s="89">
        <f t="shared" si="30"/>
        <v>8185.2919713850424</v>
      </c>
      <c r="BO149" s="89">
        <f>SUMIF(Об!$A:$A,$A:$A,Об!$AG:$AG)*$BO$308</f>
        <v>0</v>
      </c>
      <c r="BP149" s="89">
        <f>SUMIF(Об!$A:$A,$A:$A,Об!$AE:$AE)*BP$308</f>
        <v>0</v>
      </c>
      <c r="BQ149" s="89">
        <f>SUMIF(Об!$A:$A,$A:$A,Об!AI:AI)*BQ$308</f>
        <v>654629.4523048792</v>
      </c>
      <c r="BR149" s="89">
        <f>SUMIF(Об!$A:$A,$A:$A,Об!AJ:AJ)*BR$308</f>
        <v>244573.70681107685</v>
      </c>
      <c r="BS149" s="89">
        <f>SUMIF(Об!$A:$A,$A:$A,Об!AK:AK)*BS$308</f>
        <v>358022.74924075668</v>
      </c>
      <c r="BT149" s="89">
        <f>SUMIF(Об!$A:$A,$A:$A,Об!AL:AL)*BT$308</f>
        <v>322277.12515925471</v>
      </c>
      <c r="BU149" s="89">
        <f>SUMIF(Об!$A:$A,$A:$A,Об!AM:AM)*BU$308</f>
        <v>0</v>
      </c>
      <c r="BV149" s="89">
        <f>SUMIF(Об!$A:$A,$A:$A,Об!AN:AN)*BV$308</f>
        <v>134730.71482608182</v>
      </c>
    </row>
    <row r="150" spans="1:74" ht="32.25" customHeight="1" x14ac:dyDescent="0.25">
      <c r="A150" s="84" t="s">
        <v>75</v>
      </c>
      <c r="B150" s="84">
        <f>SUMIF(Об!$A:$A,$A:$A,Об!B:B)</f>
        <v>2702.89</v>
      </c>
      <c r="C150" s="84">
        <f>SUMIF(Об!$A:$A,$A:$A,Об!C:C)</f>
        <v>2702.89</v>
      </c>
      <c r="D150" s="84">
        <v>12</v>
      </c>
      <c r="E150" s="84">
        <f>SUMIF(Об!$A:$A,$A:$A,Об!F:F)</f>
        <v>33.43</v>
      </c>
      <c r="F150" s="84">
        <f t="shared" si="35"/>
        <v>33.43</v>
      </c>
      <c r="G150" s="89">
        <f>SUMIF(Лист2!$A:$A,$A:$A,Лист2!$B:$B)</f>
        <v>1072756.8499999999</v>
      </c>
      <c r="H150" s="89">
        <v>1232387.6099999999</v>
      </c>
      <c r="I150" s="89">
        <v>0</v>
      </c>
      <c r="J150" s="89">
        <v>181769.2</v>
      </c>
      <c r="K150" s="89">
        <v>14284.819999999996</v>
      </c>
      <c r="L150" s="89">
        <v>0</v>
      </c>
      <c r="M150" s="89">
        <v>528.7700000000001</v>
      </c>
      <c r="N150" s="89">
        <v>528.7700000000001</v>
      </c>
      <c r="O150" s="89">
        <v>111816.61000000002</v>
      </c>
      <c r="P150" s="89">
        <v>332613.49</v>
      </c>
      <c r="Q150" s="89">
        <v>136799.57</v>
      </c>
      <c r="R150" s="89">
        <v>0</v>
      </c>
      <c r="S150" s="89">
        <v>1652.1800000000005</v>
      </c>
      <c r="T150" s="89">
        <v>415683.85</v>
      </c>
      <c r="U150" s="89">
        <v>0</v>
      </c>
      <c r="V150" s="89">
        <v>0</v>
      </c>
      <c r="W150" s="89">
        <v>0</v>
      </c>
      <c r="X150" s="89">
        <v>0</v>
      </c>
      <c r="Y150" s="89">
        <v>0</v>
      </c>
      <c r="Z150" s="89">
        <v>0</v>
      </c>
      <c r="AA150" s="89">
        <v>0</v>
      </c>
      <c r="AB150" s="89">
        <v>0</v>
      </c>
      <c r="AC150" s="89">
        <v>0</v>
      </c>
      <c r="AD150" s="89">
        <v>0</v>
      </c>
      <c r="AE150" s="89">
        <v>1103.6399999999999</v>
      </c>
      <c r="AF150" s="89">
        <v>0</v>
      </c>
      <c r="AG150" s="89">
        <v>72900</v>
      </c>
      <c r="AH150" s="90">
        <f t="shared" si="31"/>
        <v>1072756.8499999999</v>
      </c>
      <c r="AI150" s="90">
        <v>1085203.69</v>
      </c>
      <c r="AJ150" s="90">
        <v>0</v>
      </c>
      <c r="AK150" s="90">
        <v>1085203.69</v>
      </c>
      <c r="AL150" s="90">
        <v>97360.14</v>
      </c>
      <c r="AM150" s="90">
        <v>0</v>
      </c>
      <c r="AN150" s="90">
        <v>97360.14</v>
      </c>
      <c r="AP150" s="91">
        <f t="shared" si="34"/>
        <v>14351.97</v>
      </c>
      <c r="AQ150" s="92">
        <f>SUMIF('20-1'!K:K,$A:$A,'20-1'!$E:$E)</f>
        <v>0</v>
      </c>
      <c r="AR150" s="92">
        <f>SUMIF('20-1'!L:L,$A:$A,'20-1'!$E:$E)</f>
        <v>0</v>
      </c>
      <c r="AS150" s="92">
        <f>SUMIF('20-1'!M:M,$A:$A,'20-1'!$E:$E)</f>
        <v>14351.97</v>
      </c>
      <c r="AT150" s="92">
        <f>SUMIF('20-1'!N:N,$A:$A,'20-1'!$E:$E)</f>
        <v>0</v>
      </c>
      <c r="AU150" s="92">
        <f>SUMIF('20-1'!O:O,$A:$A,'20-1'!$E:$E)</f>
        <v>0</v>
      </c>
      <c r="AV150" s="92">
        <f>SUMIF('20-1'!P:P,$A:$A,'20-1'!$E:$E)</f>
        <v>0</v>
      </c>
      <c r="AW150" s="92">
        <f>SUMIF('20-1'!Q:Q,$A:$A,'20-1'!$E:$E)</f>
        <v>0</v>
      </c>
      <c r="AX150" s="92">
        <f>SUMIF('20-1'!R:R,$A:$A,'20-1'!$E:$E)</f>
        <v>0</v>
      </c>
      <c r="AY150" s="92">
        <f>SUMIF('20-1'!S:S,$A:$A,'20-1'!$E:$E)</f>
        <v>0</v>
      </c>
      <c r="AZ150" s="92">
        <f>SUMIF('20-1'!T:T,$A:$A,'20-1'!$E:$E)</f>
        <v>0</v>
      </c>
      <c r="BA150" s="92">
        <f>SUMIF('20-1'!U:U,$A:$A,'20-1'!$E:$E)</f>
        <v>0</v>
      </c>
      <c r="BB150" s="92">
        <f>SUMIF('20-1'!V:V,$A:$A,'20-1'!$E:$E)</f>
        <v>0</v>
      </c>
      <c r="BC150" s="92">
        <f>SUMIF('20-1'!W:W,$A:$A,'20-1'!$E:$E)</f>
        <v>0</v>
      </c>
      <c r="BD150" s="92">
        <f>SUMIF('20-1'!X:X,$A:$A,'20-1'!$E:$E)</f>
        <v>0</v>
      </c>
      <c r="BE150" s="92">
        <f>SUMIF('20-1'!Y:Y,$A:$A,'20-1'!$E:$E)</f>
        <v>0</v>
      </c>
      <c r="BF150" s="92">
        <f>SUMIF('20-1'!Z:Z,$A:$A,'20-1'!$E:$E)</f>
        <v>0</v>
      </c>
      <c r="BG150" s="92">
        <f>SUMIF('20-1'!AA:AA,$A:$A,'20-1'!$E:$E)</f>
        <v>0</v>
      </c>
      <c r="BH150" s="92">
        <f>SUMIF('20-1'!AB:AB,$A:$A,'20-1'!$E:$E)</f>
        <v>43051.159999999996</v>
      </c>
      <c r="BI150" s="89">
        <f>SUMIF(Об!$A:$A,$A:$A,Об!AB:AB)*BI$308</f>
        <v>249732.54711114996</v>
      </c>
      <c r="BJ150" s="89">
        <f>SUMIF(Об!$A:$A,$A:$A,Об!AC:AC)*BJ$308</f>
        <v>236987.40044803964</v>
      </c>
      <c r="BK150" s="84">
        <f>SUMIF(ПП1!$H:$H,$A:$A,ПП1!$M:$M)</f>
        <v>0</v>
      </c>
      <c r="BL150" s="89">
        <f t="shared" si="29"/>
        <v>56045.015581656204</v>
      </c>
      <c r="BM150" s="89">
        <f t="shared" ref="BM150:BM154" si="36">$BM$307*B150/$BM$308</f>
        <v>7870.6395440771257</v>
      </c>
      <c r="BN150" s="89">
        <f t="shared" si="30"/>
        <v>2195.8377649062982</v>
      </c>
      <c r="BO150" s="89">
        <f>SUMIF(Об!$A:$A,$A:$A,Об!$AG:$AG)*$BO$308</f>
        <v>0</v>
      </c>
      <c r="BP150" s="89">
        <f>SUMIF(Об!$A:$A,$A:$A,Об!$AE:$AE)*BP$308</f>
        <v>1933.9164261953233</v>
      </c>
      <c r="BQ150" s="89">
        <f>SUMIF(Об!$A:$A,$A:$A,Об!AI:AI)*BQ$308</f>
        <v>175615.00291207645</v>
      </c>
      <c r="BR150" s="89">
        <f>SUMIF(Об!$A:$A,$A:$A,Об!AJ:AJ)*BR$308</f>
        <v>0</v>
      </c>
      <c r="BS150" s="89">
        <f>SUMIF(Об!$A:$A,$A:$A,Об!AK:AK)*BS$308</f>
        <v>96045.428339852384</v>
      </c>
      <c r="BT150" s="89">
        <f>SUMIF(Об!$A:$A,$A:$A,Об!AL:AL)*BT$308</f>
        <v>86456.083016227436</v>
      </c>
      <c r="BU150" s="89">
        <f>SUMIF(Об!$A:$A,$A:$A,Об!AM:AM)*BU$308</f>
        <v>54435.704368443585</v>
      </c>
      <c r="BV150" s="89">
        <f>SUMIF(Об!$A:$A,$A:$A,Об!AN:AN)*BV$308</f>
        <v>36143.70663162438</v>
      </c>
    </row>
    <row r="151" spans="1:74" ht="32.25" customHeight="1" x14ac:dyDescent="0.25">
      <c r="A151" s="84" t="s">
        <v>76</v>
      </c>
      <c r="B151" s="84">
        <f>SUMIF(Об!$A:$A,$A:$A,Об!B:B)</f>
        <v>2709.6</v>
      </c>
      <c r="C151" s="84">
        <f>SUMIF(Об!$A:$A,$A:$A,Об!C:C)</f>
        <v>2709.6</v>
      </c>
      <c r="D151" s="84">
        <v>12</v>
      </c>
      <c r="E151" s="84">
        <f>SUMIF(Об!$A:$A,$A:$A,Об!F:F)</f>
        <v>33.43</v>
      </c>
      <c r="F151" s="84">
        <f t="shared" si="35"/>
        <v>33.43</v>
      </c>
      <c r="G151" s="89">
        <f>SUMIF(Лист2!$A:$A,$A:$A,Лист2!$B:$B)</f>
        <v>1071122.3899999999</v>
      </c>
      <c r="H151" s="89">
        <v>1234504.1999999997</v>
      </c>
      <c r="I151" s="89">
        <v>0</v>
      </c>
      <c r="J151" s="89">
        <v>215984.46000000002</v>
      </c>
      <c r="K151" s="89">
        <v>11145.840000000004</v>
      </c>
      <c r="L151" s="89">
        <v>0</v>
      </c>
      <c r="M151" s="89">
        <v>259.65999999999991</v>
      </c>
      <c r="N151" s="89">
        <v>259.65999999999991</v>
      </c>
      <c r="O151" s="89">
        <v>123300.56000000001</v>
      </c>
      <c r="P151" s="89">
        <v>393447.3</v>
      </c>
      <c r="Q151" s="89">
        <v>162048.31999999998</v>
      </c>
      <c r="R151" s="89">
        <v>0</v>
      </c>
      <c r="S151" s="89">
        <v>772.92000000000019</v>
      </c>
      <c r="T151" s="89">
        <v>492440.95</v>
      </c>
      <c r="U151" s="89">
        <v>0</v>
      </c>
      <c r="V151" s="89">
        <v>0</v>
      </c>
      <c r="W151" s="89">
        <v>0</v>
      </c>
      <c r="X151" s="89">
        <v>0</v>
      </c>
      <c r="Y151" s="89">
        <v>0</v>
      </c>
      <c r="Z151" s="89">
        <v>0</v>
      </c>
      <c r="AA151" s="89">
        <v>0</v>
      </c>
      <c r="AB151" s="89">
        <v>0</v>
      </c>
      <c r="AC151" s="89">
        <v>0</v>
      </c>
      <c r="AD151" s="89">
        <v>0</v>
      </c>
      <c r="AE151" s="89">
        <v>530.82000000000005</v>
      </c>
      <c r="AF151" s="89">
        <v>0</v>
      </c>
      <c r="AG151" s="89">
        <v>80190</v>
      </c>
      <c r="AH151" s="90">
        <f t="shared" si="31"/>
        <v>1071122.3899999999</v>
      </c>
      <c r="AI151" s="90">
        <v>1049199.96</v>
      </c>
      <c r="AJ151" s="90">
        <v>0</v>
      </c>
      <c r="AK151" s="90">
        <v>1049199.96</v>
      </c>
      <c r="AL151" s="90">
        <v>228347.62</v>
      </c>
      <c r="AM151" s="90">
        <v>0</v>
      </c>
      <c r="AN151" s="90">
        <v>228347.62</v>
      </c>
      <c r="AP151" s="91">
        <f t="shared" si="34"/>
        <v>0</v>
      </c>
      <c r="AQ151" s="92">
        <f>SUMIF('20-1'!K:K,$A:$A,'20-1'!$E:$E)</f>
        <v>0</v>
      </c>
      <c r="AR151" s="92">
        <f>SUMIF('20-1'!L:L,$A:$A,'20-1'!$E:$E)</f>
        <v>0</v>
      </c>
      <c r="AS151" s="92">
        <f>SUMIF('20-1'!M:M,$A:$A,'20-1'!$E:$E)</f>
        <v>0</v>
      </c>
      <c r="AT151" s="92">
        <f>SUMIF('20-1'!N:N,$A:$A,'20-1'!$E:$E)</f>
        <v>0</v>
      </c>
      <c r="AU151" s="92">
        <f>SUMIF('20-1'!O:O,$A:$A,'20-1'!$E:$E)</f>
        <v>0</v>
      </c>
      <c r="AV151" s="92">
        <f>SUMIF('20-1'!P:P,$A:$A,'20-1'!$E:$E)</f>
        <v>0</v>
      </c>
      <c r="AW151" s="92">
        <f>SUMIF('20-1'!Q:Q,$A:$A,'20-1'!$E:$E)</f>
        <v>0</v>
      </c>
      <c r="AX151" s="92">
        <f>SUMIF('20-1'!R:R,$A:$A,'20-1'!$E:$E)</f>
        <v>0</v>
      </c>
      <c r="AY151" s="92">
        <f>SUMIF('20-1'!S:S,$A:$A,'20-1'!$E:$E)</f>
        <v>0</v>
      </c>
      <c r="AZ151" s="92">
        <f>SUMIF('20-1'!T:T,$A:$A,'20-1'!$E:$E)</f>
        <v>0</v>
      </c>
      <c r="BA151" s="92">
        <f>SUMIF('20-1'!U:U,$A:$A,'20-1'!$E:$E)</f>
        <v>0</v>
      </c>
      <c r="BB151" s="92">
        <f>SUMIF('20-1'!V:V,$A:$A,'20-1'!$E:$E)</f>
        <v>0</v>
      </c>
      <c r="BC151" s="92">
        <f>SUMIF('20-1'!W:W,$A:$A,'20-1'!$E:$E)</f>
        <v>0</v>
      </c>
      <c r="BD151" s="92">
        <f>SUMIF('20-1'!X:X,$A:$A,'20-1'!$E:$E)</f>
        <v>0</v>
      </c>
      <c r="BE151" s="92">
        <f>SUMIF('20-1'!Y:Y,$A:$A,'20-1'!$E:$E)</f>
        <v>0</v>
      </c>
      <c r="BF151" s="92">
        <f>SUMIF('20-1'!Z:Z,$A:$A,'20-1'!$E:$E)</f>
        <v>0</v>
      </c>
      <c r="BG151" s="92">
        <f>SUMIF('20-1'!AA:AA,$A:$A,'20-1'!$E:$E)</f>
        <v>0</v>
      </c>
      <c r="BH151" s="92">
        <f>SUMIF('20-1'!AB:AB,$A:$A,'20-1'!$E:$E)</f>
        <v>15636.810000000001</v>
      </c>
      <c r="BI151" s="89">
        <f>SUMIF(Об!$A:$A,$A:$A,Об!AB:AB)*BI$308</f>
        <v>250352.51514207828</v>
      </c>
      <c r="BJ151" s="89">
        <f>SUMIF(Об!$A:$A,$A:$A,Об!AC:AC)*BJ$308</f>
        <v>237575.72829601209</v>
      </c>
      <c r="BK151" s="84">
        <f>SUMIF(ПП1!$H:$H,$A:$A,ПП1!$M:$M)</f>
        <v>0</v>
      </c>
      <c r="BL151" s="89">
        <f t="shared" si="29"/>
        <v>56184.148899901826</v>
      </c>
      <c r="BM151" s="89">
        <f t="shared" si="36"/>
        <v>7890.1786268147725</v>
      </c>
      <c r="BN151" s="89">
        <f t="shared" si="30"/>
        <v>2201.2889935550857</v>
      </c>
      <c r="BO151" s="89">
        <f>SUMIF(Об!$A:$A,$A:$A,Об!$AG:$AG)*$BO$308</f>
        <v>0</v>
      </c>
      <c r="BP151" s="89">
        <f>SUMIF(Об!$A:$A,$A:$A,Об!$AE:$AE)*BP$308</f>
        <v>1938.7174277972272</v>
      </c>
      <c r="BQ151" s="89">
        <f>SUMIF(Об!$A:$A,$A:$A,Об!AI:AI)*BQ$308</f>
        <v>176050.9720671438</v>
      </c>
      <c r="BR151" s="89">
        <f>SUMIF(Об!$A:$A,$A:$A,Об!AJ:AJ)*BR$308</f>
        <v>0</v>
      </c>
      <c r="BS151" s="89">
        <f>SUMIF(Об!$A:$A,$A:$A,Об!AK:AK)*BS$308</f>
        <v>96283.863801214262</v>
      </c>
      <c r="BT151" s="89">
        <f>SUMIF(Об!$A:$A,$A:$A,Об!AL:AL)*BT$308</f>
        <v>86670.712659697514</v>
      </c>
      <c r="BU151" s="89">
        <f>SUMIF(Об!$A:$A,$A:$A,Об!AM:AM)*BU$308</f>
        <v>54570.842526604771</v>
      </c>
      <c r="BV151" s="89">
        <f>SUMIF(Об!$A:$A,$A:$A,Об!AN:AN)*BV$308</f>
        <v>36233.434393944786</v>
      </c>
    </row>
    <row r="152" spans="1:74" ht="32.25" customHeight="1" x14ac:dyDescent="0.25">
      <c r="A152" s="84" t="s">
        <v>77</v>
      </c>
      <c r="B152" s="84">
        <f>SUMIF(Об!$A:$A,$A:$A,Об!B:B)</f>
        <v>3376.2</v>
      </c>
      <c r="C152" s="84">
        <f>SUMIF(Об!$A:$A,$A:$A,Об!C:C)</f>
        <v>3376.1999999999994</v>
      </c>
      <c r="D152" s="84">
        <v>12</v>
      </c>
      <c r="E152" s="84">
        <f>SUMIF(Об!$A:$A,$A:$A,Об!F:F)</f>
        <v>30.14</v>
      </c>
      <c r="F152" s="84">
        <f t="shared" si="35"/>
        <v>30.14</v>
      </c>
      <c r="G152" s="89">
        <f>SUMIF(Лист2!$A:$A,$A:$A,Лист2!$B:$B)</f>
        <v>1188611.8799999999</v>
      </c>
      <c r="H152" s="89">
        <v>1536814.0799999998</v>
      </c>
      <c r="I152" s="89">
        <v>0</v>
      </c>
      <c r="J152" s="89">
        <v>244888.63000000003</v>
      </c>
      <c r="K152" s="89">
        <v>11259.119999999997</v>
      </c>
      <c r="L152" s="89">
        <v>0</v>
      </c>
      <c r="M152" s="89">
        <v>502.38999999999987</v>
      </c>
      <c r="N152" s="89">
        <v>502.38999999999987</v>
      </c>
      <c r="O152" s="89">
        <v>139267.72999999998</v>
      </c>
      <c r="P152" s="89">
        <v>436581.51999999996</v>
      </c>
      <c r="Q152" s="89">
        <v>173259.04</v>
      </c>
      <c r="R152" s="89">
        <v>0</v>
      </c>
      <c r="S152" s="89">
        <v>1500.2999999999997</v>
      </c>
      <c r="T152" s="89">
        <v>526539.61</v>
      </c>
      <c r="U152" s="89">
        <v>0</v>
      </c>
      <c r="V152" s="89">
        <v>0</v>
      </c>
      <c r="W152" s="89">
        <v>0</v>
      </c>
      <c r="X152" s="89">
        <v>0</v>
      </c>
      <c r="Y152" s="89">
        <v>0</v>
      </c>
      <c r="Z152" s="89">
        <v>0</v>
      </c>
      <c r="AA152" s="89">
        <v>0</v>
      </c>
      <c r="AB152" s="89">
        <v>0</v>
      </c>
      <c r="AC152" s="89">
        <v>0</v>
      </c>
      <c r="AD152" s="89">
        <v>0</v>
      </c>
      <c r="AE152" s="89">
        <v>1030.32</v>
      </c>
      <c r="AF152" s="89">
        <v>0</v>
      </c>
      <c r="AG152" s="89">
        <v>95985</v>
      </c>
      <c r="AH152" s="90">
        <f t="shared" si="31"/>
        <v>1188611.8799999999</v>
      </c>
      <c r="AI152" s="90">
        <v>1170354.5399999998</v>
      </c>
      <c r="AJ152" s="90">
        <v>0</v>
      </c>
      <c r="AK152" s="90">
        <v>1170354.5399999998</v>
      </c>
      <c r="AL152" s="90">
        <v>192336.32</v>
      </c>
      <c r="AM152" s="90">
        <v>0</v>
      </c>
      <c r="AN152" s="90">
        <v>192336.32</v>
      </c>
      <c r="AP152" s="91">
        <f t="shared" si="34"/>
        <v>0</v>
      </c>
      <c r="AQ152" s="92">
        <f>SUMIF('20-1'!K:K,$A:$A,'20-1'!$E:$E)</f>
        <v>0</v>
      </c>
      <c r="AR152" s="92">
        <f>SUMIF('20-1'!L:L,$A:$A,'20-1'!$E:$E)</f>
        <v>0</v>
      </c>
      <c r="AS152" s="92">
        <f>SUMIF('20-1'!M:M,$A:$A,'20-1'!$E:$E)</f>
        <v>0</v>
      </c>
      <c r="AT152" s="92">
        <f>SUMIF('20-1'!N:N,$A:$A,'20-1'!$E:$E)</f>
        <v>0</v>
      </c>
      <c r="AU152" s="92">
        <f>SUMIF('20-1'!O:O,$A:$A,'20-1'!$E:$E)</f>
        <v>0</v>
      </c>
      <c r="AV152" s="92">
        <f>SUMIF('20-1'!P:P,$A:$A,'20-1'!$E:$E)</f>
        <v>0</v>
      </c>
      <c r="AW152" s="92">
        <f>SUMIF('20-1'!Q:Q,$A:$A,'20-1'!$E:$E)</f>
        <v>0</v>
      </c>
      <c r="AX152" s="92">
        <f>SUMIF('20-1'!R:R,$A:$A,'20-1'!$E:$E)</f>
        <v>0</v>
      </c>
      <c r="AY152" s="92">
        <f>SUMIF('20-1'!S:S,$A:$A,'20-1'!$E:$E)</f>
        <v>0</v>
      </c>
      <c r="AZ152" s="92">
        <f>SUMIF('20-1'!T:T,$A:$A,'20-1'!$E:$E)</f>
        <v>0</v>
      </c>
      <c r="BA152" s="92">
        <f>SUMIF('20-1'!U:U,$A:$A,'20-1'!$E:$E)</f>
        <v>0</v>
      </c>
      <c r="BB152" s="92">
        <f>SUMIF('20-1'!V:V,$A:$A,'20-1'!$E:$E)</f>
        <v>0</v>
      </c>
      <c r="BC152" s="92">
        <f>SUMIF('20-1'!W:W,$A:$A,'20-1'!$E:$E)</f>
        <v>0</v>
      </c>
      <c r="BD152" s="92">
        <f>SUMIF('20-1'!X:X,$A:$A,'20-1'!$E:$E)</f>
        <v>0</v>
      </c>
      <c r="BE152" s="92">
        <f>SUMIF('20-1'!Y:Y,$A:$A,'20-1'!$E:$E)</f>
        <v>0</v>
      </c>
      <c r="BF152" s="92">
        <f>SUMIF('20-1'!Z:Z,$A:$A,'20-1'!$E:$E)</f>
        <v>0</v>
      </c>
      <c r="BG152" s="92">
        <f>SUMIF('20-1'!AA:AA,$A:$A,'20-1'!$E:$E)</f>
        <v>0</v>
      </c>
      <c r="BH152" s="92">
        <f>SUMIF('20-1'!AB:AB,$A:$A,'20-1'!$E:$E)</f>
        <v>11580.22</v>
      </c>
      <c r="BI152" s="89">
        <f>SUMIF(Об!$A:$A,$A:$A,Об!AB:AB)*BI$308</f>
        <v>311942.78182118561</v>
      </c>
      <c r="BJ152" s="89">
        <f>SUMIF(Об!$A:$A,$A:$A,Об!AC:AC)*BJ$308</f>
        <v>296022.72434049158</v>
      </c>
      <c r="BK152" s="84">
        <f>SUMIF(ПП1!$H:$H,$A:$A,ПП1!$M:$M)</f>
        <v>0</v>
      </c>
      <c r="BL152" s="89">
        <f t="shared" si="29"/>
        <v>70006.245761680155</v>
      </c>
      <c r="BM152" s="89">
        <f t="shared" si="36"/>
        <v>9831.2743873088402</v>
      </c>
      <c r="BN152" s="89">
        <f t="shared" si="30"/>
        <v>2742.837282270697</v>
      </c>
      <c r="BO152" s="89">
        <f>SUMIF(Об!$A:$A,$A:$A,Об!$AG:$AG)*$BO$308</f>
        <v>0</v>
      </c>
      <c r="BP152" s="89">
        <f>SUMIF(Об!$A:$A,$A:$A,Об!$AE:$AE)*BP$308</f>
        <v>2415.6693902158981</v>
      </c>
      <c r="BQ152" s="89">
        <f>SUMIF(Об!$A:$A,$A:$A,Об!AI:AI)*BQ$308</f>
        <v>219362.00616072144</v>
      </c>
      <c r="BR152" s="89">
        <f>SUMIF(Об!$A:$A,$A:$A,Об!AJ:AJ)*BR$308</f>
        <v>0</v>
      </c>
      <c r="BS152" s="89">
        <f>SUMIF(Об!$A:$A,$A:$A,Об!AK:AK)*BS$308</f>
        <v>119971.05881519767</v>
      </c>
      <c r="BT152" s="89">
        <f>SUMIF(Об!$A:$A,$A:$A,Об!AL:AL)*BT$308</f>
        <v>107992.93625689059</v>
      </c>
      <c r="BU152" s="89">
        <f>SUMIF(Об!$A:$A,$A:$A,Об!AM:AM)*BU$308</f>
        <v>0</v>
      </c>
      <c r="BV152" s="89">
        <f>SUMIF(Об!$A:$A,$A:$A,Об!AN:AN)*BV$308</f>
        <v>45147.372749053873</v>
      </c>
    </row>
    <row r="153" spans="1:74" ht="32.25" customHeight="1" x14ac:dyDescent="0.25">
      <c r="A153" s="84" t="s">
        <v>78</v>
      </c>
      <c r="B153" s="84">
        <f>SUMIF(Об!$A:$A,$A:$A,Об!B:B)</f>
        <v>3351.3</v>
      </c>
      <c r="C153" s="84">
        <f>SUMIF(Об!$A:$A,$A:$A,Об!C:C)</f>
        <v>3351.3000000000006</v>
      </c>
      <c r="D153" s="84">
        <v>12</v>
      </c>
      <c r="E153" s="84">
        <f>SUMIF(Об!$A:$A,$A:$A,Об!F:F)</f>
        <v>0</v>
      </c>
      <c r="F153" s="84">
        <f t="shared" si="35"/>
        <v>0</v>
      </c>
      <c r="G153" s="89">
        <f>SUMIF(Лист2!$A:$A,$A:$A,Лист2!$B:$B)</f>
        <v>1188812.8399999999</v>
      </c>
      <c r="H153" s="89">
        <v>1701873.7800000005</v>
      </c>
      <c r="I153" s="89">
        <v>0</v>
      </c>
      <c r="J153" s="89">
        <v>215509.49</v>
      </c>
      <c r="K153" s="89">
        <v>10556.040000000003</v>
      </c>
      <c r="L153" s="89">
        <v>0</v>
      </c>
      <c r="M153" s="89">
        <v>474.55</v>
      </c>
      <c r="N153" s="89">
        <v>463.74999999999989</v>
      </c>
      <c r="O153" s="89">
        <v>127751.09999999999</v>
      </c>
      <c r="P153" s="89">
        <v>387514.68000000011</v>
      </c>
      <c r="Q153" s="89">
        <v>156272.69</v>
      </c>
      <c r="R153" s="89">
        <v>0</v>
      </c>
      <c r="S153" s="89">
        <v>1575.4900000000002</v>
      </c>
      <c r="T153" s="89">
        <v>530118.27999999991</v>
      </c>
      <c r="U153" s="89">
        <v>0</v>
      </c>
      <c r="V153" s="89">
        <v>0</v>
      </c>
      <c r="W153" s="89">
        <v>0</v>
      </c>
      <c r="X153" s="89">
        <v>0</v>
      </c>
      <c r="Y153" s="89">
        <v>0</v>
      </c>
      <c r="Z153" s="89">
        <v>0</v>
      </c>
      <c r="AA153" s="89">
        <v>0</v>
      </c>
      <c r="AB153" s="89">
        <v>0</v>
      </c>
      <c r="AC153" s="89">
        <v>0</v>
      </c>
      <c r="AD153" s="89">
        <v>0</v>
      </c>
      <c r="AE153" s="89">
        <v>965.37000000000023</v>
      </c>
      <c r="AF153" s="89">
        <v>0</v>
      </c>
      <c r="AG153" s="89">
        <v>77760</v>
      </c>
      <c r="AH153" s="90">
        <f t="shared" si="31"/>
        <v>1188812.8399999999</v>
      </c>
      <c r="AI153" s="90">
        <v>1150469.8400000001</v>
      </c>
      <c r="AJ153" s="90">
        <v>0</v>
      </c>
      <c r="AK153" s="90">
        <v>1150469.8400000001</v>
      </c>
      <c r="AL153" s="90">
        <v>321340.40999999997</v>
      </c>
      <c r="AM153" s="90">
        <v>0</v>
      </c>
      <c r="AN153" s="90">
        <v>321340.40999999997</v>
      </c>
      <c r="AP153" s="91">
        <f t="shared" si="34"/>
        <v>185379.55</v>
      </c>
      <c r="AQ153" s="92">
        <f>SUMIF('20-1'!K:K,$A:$A,'20-1'!$E:$E)</f>
        <v>156136.15</v>
      </c>
      <c r="AR153" s="92">
        <f>SUMIF('20-1'!L:L,$A:$A,'20-1'!$E:$E)</f>
        <v>0</v>
      </c>
      <c r="AS153" s="92">
        <f>SUMIF('20-1'!M:M,$A:$A,'20-1'!$E:$E)</f>
        <v>0</v>
      </c>
      <c r="AT153" s="92">
        <f>SUMIF('20-1'!N:N,$A:$A,'20-1'!$E:$E)</f>
        <v>0</v>
      </c>
      <c r="AU153" s="92">
        <f>SUMIF('20-1'!O:O,$A:$A,'20-1'!$E:$E)</f>
        <v>0</v>
      </c>
      <c r="AV153" s="92">
        <f>SUMIF('20-1'!P:P,$A:$A,'20-1'!$E:$E)</f>
        <v>0</v>
      </c>
      <c r="AW153" s="92">
        <f>SUMIF('20-1'!Q:Q,$A:$A,'20-1'!$E:$E)</f>
        <v>0</v>
      </c>
      <c r="AX153" s="92">
        <f>SUMIF('20-1'!R:R,$A:$A,'20-1'!$E:$E)</f>
        <v>0</v>
      </c>
      <c r="AY153" s="92">
        <f>SUMIF('20-1'!S:S,$A:$A,'20-1'!$E:$E)</f>
        <v>0</v>
      </c>
      <c r="AZ153" s="92">
        <f>SUMIF('20-1'!T:T,$A:$A,'20-1'!$E:$E)</f>
        <v>0</v>
      </c>
      <c r="BA153" s="92">
        <f>SUMIF('20-1'!U:U,$A:$A,'20-1'!$E:$E)</f>
        <v>0</v>
      </c>
      <c r="BB153" s="92">
        <f>SUMIF('20-1'!V:V,$A:$A,'20-1'!$E:$E)</f>
        <v>0</v>
      </c>
      <c r="BC153" s="92">
        <f>SUMIF('20-1'!W:W,$A:$A,'20-1'!$E:$E)</f>
        <v>0</v>
      </c>
      <c r="BD153" s="92">
        <f>SUMIF('20-1'!X:X,$A:$A,'20-1'!$E:$E)</f>
        <v>0</v>
      </c>
      <c r="BE153" s="92">
        <f>SUMIF('20-1'!Y:Y,$A:$A,'20-1'!$E:$E)</f>
        <v>29243.4</v>
      </c>
      <c r="BF153" s="92">
        <f>SUMIF('20-1'!Z:Z,$A:$A,'20-1'!$E:$E)</f>
        <v>0</v>
      </c>
      <c r="BG153" s="92">
        <f>SUMIF('20-1'!AA:AA,$A:$A,'20-1'!$E:$E)</f>
        <v>0</v>
      </c>
      <c r="BH153" s="92">
        <f>SUMIF('20-1'!AB:AB,$A:$A,'20-1'!$E:$E)</f>
        <v>26117.239999999998</v>
      </c>
      <c r="BI153" s="89">
        <f>SUMIF(Об!$A:$A,$A:$A,Об!AB:AB)*BI$308</f>
        <v>309642.15529806877</v>
      </c>
      <c r="BJ153" s="89">
        <f>SUMIF(Об!$A:$A,$A:$A,Об!AC:AC)*BJ$308</f>
        <v>293839.51071686804</v>
      </c>
      <c r="BK153" s="84">
        <f>SUMIF(ПП1!$H:$H,$A:$A,ПП1!$M:$M)</f>
        <v>0</v>
      </c>
      <c r="BL153" s="89">
        <f t="shared" si="29"/>
        <v>69489.938813197892</v>
      </c>
      <c r="BM153" s="89">
        <f t="shared" si="36"/>
        <v>9758.7672099366519</v>
      </c>
      <c r="BN153" s="89">
        <f t="shared" si="30"/>
        <v>2722.6084308020222</v>
      </c>
      <c r="BO153" s="89">
        <f>SUMIF(Об!$A:$A,$A:$A,Об!$AG:$AG)*$BO$308</f>
        <v>0</v>
      </c>
      <c r="BP153" s="89">
        <f>SUMIF(Об!$A:$A,$A:$A,Об!$AE:$AE)*BP$308</f>
        <v>0</v>
      </c>
      <c r="BQ153" s="89">
        <f>SUMIF(Об!$A:$A,$A:$A,Об!AI:AI)*BQ$308</f>
        <v>217744.17725443578</v>
      </c>
      <c r="BR153" s="89">
        <f>SUMIF(Об!$A:$A,$A:$A,Об!AJ:AJ)*BR$308</f>
        <v>0</v>
      </c>
      <c r="BS153" s="89">
        <f>SUMIF(Об!$A:$A,$A:$A,Об!AK:AK)*BS$308</f>
        <v>119086.25360090399</v>
      </c>
      <c r="BT153" s="89">
        <f>SUMIF(Об!$A:$A,$A:$A,Об!AL:AL)*BT$308</f>
        <v>107196.47155906569</v>
      </c>
      <c r="BU153" s="89">
        <f>SUMIF(Об!$A:$A,$A:$A,Об!AM:AM)*BU$308</f>
        <v>0</v>
      </c>
      <c r="BV153" s="89">
        <f>SUMIF(Об!$A:$A,$A:$A,Об!AN:AN)*BV$308</f>
        <v>44814.403854601122</v>
      </c>
    </row>
    <row r="154" spans="1:74" ht="32.25" customHeight="1" x14ac:dyDescent="0.25">
      <c r="A154" s="84" t="s">
        <v>79</v>
      </c>
      <c r="B154" s="84">
        <f>SUMIF(Об!$A:$A,$A:$A,Об!B:B)</f>
        <v>3348.8</v>
      </c>
      <c r="C154" s="84">
        <f>SUMIF(Об!$A:$A,$A:$A,Об!C:C)</f>
        <v>3348.8000000000006</v>
      </c>
      <c r="D154" s="84">
        <v>12</v>
      </c>
      <c r="E154" s="84">
        <f>SUMIF(Об!$A:$A,$A:$A,Об!F:F)</f>
        <v>30.14</v>
      </c>
      <c r="F154" s="84">
        <f t="shared" si="35"/>
        <v>30.14</v>
      </c>
      <c r="G154" s="89">
        <f>SUMIF(Лист2!$A:$A,$A:$A,Лист2!$B:$B)</f>
        <v>1196842.8</v>
      </c>
      <c r="H154" s="89">
        <v>1700596.6799999997</v>
      </c>
      <c r="I154" s="89">
        <v>0</v>
      </c>
      <c r="J154" s="89">
        <v>211352.73</v>
      </c>
      <c r="K154" s="89">
        <v>10509.899999999998</v>
      </c>
      <c r="L154" s="89">
        <v>0</v>
      </c>
      <c r="M154" s="89">
        <v>515.02</v>
      </c>
      <c r="N154" s="89">
        <v>440.75</v>
      </c>
      <c r="O154" s="89">
        <v>134578.41999999998</v>
      </c>
      <c r="P154" s="89">
        <v>380635.43</v>
      </c>
      <c r="Q154" s="89">
        <v>153852.81999999998</v>
      </c>
      <c r="R154" s="89">
        <v>0</v>
      </c>
      <c r="S154" s="89">
        <v>1522.9700000000003</v>
      </c>
      <c r="T154" s="89">
        <v>522531.51000000007</v>
      </c>
      <c r="U154" s="89">
        <v>0</v>
      </c>
      <c r="V154" s="89">
        <v>0</v>
      </c>
      <c r="W154" s="89">
        <v>0</v>
      </c>
      <c r="X154" s="89">
        <v>0</v>
      </c>
      <c r="Y154" s="89">
        <v>0</v>
      </c>
      <c r="Z154" s="89">
        <v>0</v>
      </c>
      <c r="AA154" s="89">
        <v>0</v>
      </c>
      <c r="AB154" s="89">
        <v>0</v>
      </c>
      <c r="AC154" s="89">
        <v>0</v>
      </c>
      <c r="AD154" s="89">
        <v>0</v>
      </c>
      <c r="AE154" s="89">
        <v>935.97999999999979</v>
      </c>
      <c r="AF154" s="89">
        <v>0</v>
      </c>
      <c r="AG154" s="89">
        <v>75330</v>
      </c>
      <c r="AH154" s="90">
        <f t="shared" si="31"/>
        <v>1196842.8</v>
      </c>
      <c r="AI154" s="90">
        <v>1156590.27</v>
      </c>
      <c r="AJ154" s="90">
        <v>0</v>
      </c>
      <c r="AK154" s="90">
        <v>1156590.27</v>
      </c>
      <c r="AL154" s="90">
        <v>320859.13</v>
      </c>
      <c r="AM154" s="90">
        <v>0</v>
      </c>
      <c r="AN154" s="90">
        <v>320859.13</v>
      </c>
      <c r="AP154" s="91">
        <f t="shared" si="34"/>
        <v>90570.04</v>
      </c>
      <c r="AQ154" s="92">
        <f>SUMIF('20-1'!K:K,$A:$A,'20-1'!$E:$E)</f>
        <v>0</v>
      </c>
      <c r="AR154" s="92">
        <f>SUMIF('20-1'!L:L,$A:$A,'20-1'!$E:$E)</f>
        <v>0</v>
      </c>
      <c r="AS154" s="92">
        <f>SUMIF('20-1'!M:M,$A:$A,'20-1'!$E:$E)</f>
        <v>0</v>
      </c>
      <c r="AT154" s="92">
        <f>SUMIF('20-1'!N:N,$A:$A,'20-1'!$E:$E)</f>
        <v>0</v>
      </c>
      <c r="AU154" s="92">
        <f>SUMIF('20-1'!O:O,$A:$A,'20-1'!$E:$E)</f>
        <v>0</v>
      </c>
      <c r="AV154" s="92">
        <f>SUMIF('20-1'!P:P,$A:$A,'20-1'!$E:$E)</f>
        <v>0</v>
      </c>
      <c r="AW154" s="92">
        <f>SUMIF('20-1'!Q:Q,$A:$A,'20-1'!$E:$E)</f>
        <v>0</v>
      </c>
      <c r="AX154" s="92">
        <f>SUMIF('20-1'!R:R,$A:$A,'20-1'!$E:$E)</f>
        <v>0</v>
      </c>
      <c r="AY154" s="92">
        <f>SUMIF('20-1'!S:S,$A:$A,'20-1'!$E:$E)</f>
        <v>0</v>
      </c>
      <c r="AZ154" s="92">
        <f>SUMIF('20-1'!T:T,$A:$A,'20-1'!$E:$E)</f>
        <v>0</v>
      </c>
      <c r="BA154" s="92">
        <f>SUMIF('20-1'!U:U,$A:$A,'20-1'!$E:$E)</f>
        <v>0</v>
      </c>
      <c r="BB154" s="92">
        <f>SUMIF('20-1'!V:V,$A:$A,'20-1'!$E:$E)</f>
        <v>0</v>
      </c>
      <c r="BC154" s="92">
        <f>SUMIF('20-1'!W:W,$A:$A,'20-1'!$E:$E)</f>
        <v>0</v>
      </c>
      <c r="BD154" s="92">
        <f>SUMIF('20-1'!X:X,$A:$A,'20-1'!$E:$E)</f>
        <v>0</v>
      </c>
      <c r="BE154" s="92">
        <f>SUMIF('20-1'!Y:Y,$A:$A,'20-1'!$E:$E)</f>
        <v>90570.04</v>
      </c>
      <c r="BF154" s="92">
        <f>SUMIF('20-1'!Z:Z,$A:$A,'20-1'!$E:$E)</f>
        <v>0</v>
      </c>
      <c r="BG154" s="92">
        <f>SUMIF('20-1'!AA:AA,$A:$A,'20-1'!$E:$E)</f>
        <v>0</v>
      </c>
      <c r="BH154" s="92">
        <f>SUMIF('20-1'!AB:AB,$A:$A,'20-1'!$E:$E)</f>
        <v>59655.070000000007</v>
      </c>
      <c r="BI154" s="89">
        <f>SUMIF(Об!$A:$A,$A:$A,Об!AB:AB)*BI$308</f>
        <v>309411.16869936226</v>
      </c>
      <c r="BJ154" s="89">
        <f>SUMIF(Об!$A:$A,$A:$A,Об!AC:AC)*BJ$308</f>
        <v>293620.31256188569</v>
      </c>
      <c r="BK154" s="84">
        <f>SUMIF(ПП1!$H:$H,$A:$A,ПП1!$M:$M)</f>
        <v>0</v>
      </c>
      <c r="BL154" s="89">
        <f t="shared" si="29"/>
        <v>69438.100766161515</v>
      </c>
      <c r="BM154" s="89">
        <f t="shared" si="36"/>
        <v>9751.4873728510884</v>
      </c>
      <c r="BN154" s="89">
        <f t="shared" si="30"/>
        <v>2720.57742161842</v>
      </c>
      <c r="BO154" s="89">
        <f>SUMIF(Об!$A:$A,$A:$A,Об!$AG:$AG)*$BO$308</f>
        <v>0</v>
      </c>
      <c r="BP154" s="89">
        <f>SUMIF(Об!$A:$A,$A:$A,Об!$AE:$AE)*BP$308</f>
        <v>2396.0647040918793</v>
      </c>
      <c r="BQ154" s="89">
        <f>SUMIF(Об!$A:$A,$A:$A,Об!AI:AI)*BQ$308</f>
        <v>217581.74463332276</v>
      </c>
      <c r="BR154" s="89">
        <f>SUMIF(Об!$A:$A,$A:$A,Об!AJ:AJ)*BR$308</f>
        <v>0</v>
      </c>
      <c r="BS154" s="89">
        <f>SUMIF(Об!$A:$A,$A:$A,Об!AK:AK)*BS$308</f>
        <v>118997.41773601506</v>
      </c>
      <c r="BT154" s="89">
        <f>SUMIF(Об!$A:$A,$A:$A,Об!AL:AL)*BT$308</f>
        <v>107116.5052239427</v>
      </c>
      <c r="BU154" s="89">
        <f>SUMIF(Об!$A:$A,$A:$A,Об!AM:AM)*BU$308</f>
        <v>0</v>
      </c>
      <c r="BV154" s="89">
        <f>SUMIF(Об!$A:$A,$A:$A,Об!AN:AN)*BV$308</f>
        <v>44780.973242708264</v>
      </c>
    </row>
    <row r="155" spans="1:74" ht="32.25" customHeight="1" x14ac:dyDescent="0.25">
      <c r="A155" s="84" t="s">
        <v>80</v>
      </c>
      <c r="B155" s="84">
        <f>SUMIF(Об!$A:$A,$A:$A,Об!B:B)</f>
        <v>4949.04</v>
      </c>
      <c r="C155" s="84">
        <f>SUMIF(Об!$A:$A,$A:$A,Об!C:C)</f>
        <v>4949.04</v>
      </c>
      <c r="D155" s="84">
        <v>12</v>
      </c>
      <c r="E155" s="84">
        <f>SUMIF(Об!$A:$A,$A:$A,Об!F:F)</f>
        <v>41.2</v>
      </c>
      <c r="F155" s="84">
        <f t="shared" si="35"/>
        <v>41.2</v>
      </c>
      <c r="G155" s="89">
        <f>SUMIF(Лист2!$A:$A,$A:$A,Лист2!$B:$B)</f>
        <v>2243119.1300000004</v>
      </c>
      <c r="H155" s="89">
        <v>2364775.37</v>
      </c>
      <c r="I155" s="89">
        <v>0</v>
      </c>
      <c r="J155" s="89">
        <v>214563.3</v>
      </c>
      <c r="K155" s="89">
        <v>44506.87999999999</v>
      </c>
      <c r="L155" s="89">
        <v>0</v>
      </c>
      <c r="M155" s="89">
        <v>766.75000000000011</v>
      </c>
      <c r="N155" s="89">
        <v>756.06999999999994</v>
      </c>
      <c r="O155" s="89">
        <v>0</v>
      </c>
      <c r="P155" s="89">
        <v>382674.22</v>
      </c>
      <c r="Q155" s="89">
        <v>152614.01</v>
      </c>
      <c r="R155" s="89">
        <v>0</v>
      </c>
      <c r="S155" s="89">
        <v>2611.3200000000002</v>
      </c>
      <c r="T155" s="89">
        <v>517662.47000000009</v>
      </c>
      <c r="U155" s="89">
        <v>0</v>
      </c>
      <c r="V155" s="89">
        <v>0</v>
      </c>
      <c r="W155" s="89">
        <v>0</v>
      </c>
      <c r="X155" s="89">
        <v>0</v>
      </c>
      <c r="Y155" s="89">
        <v>0</v>
      </c>
      <c r="Z155" s="89">
        <v>0</v>
      </c>
      <c r="AA155" s="89">
        <v>0</v>
      </c>
      <c r="AB155" s="89">
        <v>0</v>
      </c>
      <c r="AC155" s="89">
        <v>0</v>
      </c>
      <c r="AD155" s="89">
        <v>0</v>
      </c>
      <c r="AE155" s="89">
        <v>1601.18</v>
      </c>
      <c r="AF155" s="89">
        <v>0</v>
      </c>
      <c r="AG155" s="89">
        <v>0</v>
      </c>
      <c r="AH155" s="90">
        <f t="shared" si="31"/>
        <v>2243119.1300000004</v>
      </c>
      <c r="AI155" s="90">
        <v>2372141</v>
      </c>
      <c r="AJ155" s="90">
        <v>0</v>
      </c>
      <c r="AK155" s="90">
        <v>2372141</v>
      </c>
      <c r="AL155" s="90">
        <v>272032.27</v>
      </c>
      <c r="AM155" s="90">
        <v>0</v>
      </c>
      <c r="AN155" s="90">
        <v>272032.27</v>
      </c>
      <c r="AP155" s="91">
        <f t="shared" si="34"/>
        <v>120960.23999999999</v>
      </c>
      <c r="AQ155" s="92">
        <f>SUMIF('20-1'!K:K,$A:$A,'20-1'!$E:$E)</f>
        <v>0</v>
      </c>
      <c r="AR155" s="92">
        <f>SUMIF('20-1'!L:L,$A:$A,'20-1'!$E:$E)</f>
        <v>0</v>
      </c>
      <c r="AS155" s="92">
        <f>SUMIF('20-1'!M:M,$A:$A,'20-1'!$E:$E)</f>
        <v>0</v>
      </c>
      <c r="AT155" s="92">
        <f>SUMIF('20-1'!N:N,$A:$A,'20-1'!$E:$E)</f>
        <v>0</v>
      </c>
      <c r="AU155" s="92">
        <f>SUMIF('20-1'!O:O,$A:$A,'20-1'!$E:$E)</f>
        <v>0</v>
      </c>
      <c r="AV155" s="92">
        <f>SUMIF('20-1'!P:P,$A:$A,'20-1'!$E:$E)</f>
        <v>120960.23999999999</v>
      </c>
      <c r="AW155" s="92">
        <f>SUMIF('20-1'!Q:Q,$A:$A,'20-1'!$E:$E)</f>
        <v>0</v>
      </c>
      <c r="AX155" s="92">
        <f>SUMIF('20-1'!R:R,$A:$A,'20-1'!$E:$E)</f>
        <v>0</v>
      </c>
      <c r="AY155" s="92">
        <f>SUMIF('20-1'!S:S,$A:$A,'20-1'!$E:$E)</f>
        <v>0</v>
      </c>
      <c r="AZ155" s="92">
        <f>SUMIF('20-1'!T:T,$A:$A,'20-1'!$E:$E)</f>
        <v>0</v>
      </c>
      <c r="BA155" s="92">
        <f>SUMIF('20-1'!U:U,$A:$A,'20-1'!$E:$E)</f>
        <v>0</v>
      </c>
      <c r="BB155" s="92">
        <f>SUMIF('20-1'!V:V,$A:$A,'20-1'!$E:$E)</f>
        <v>0</v>
      </c>
      <c r="BC155" s="92">
        <f>SUMIF('20-1'!W:W,$A:$A,'20-1'!$E:$E)</f>
        <v>0</v>
      </c>
      <c r="BD155" s="92">
        <f>SUMIF('20-1'!X:X,$A:$A,'20-1'!$E:$E)</f>
        <v>0</v>
      </c>
      <c r="BE155" s="92">
        <f>SUMIF('20-1'!Y:Y,$A:$A,'20-1'!$E:$E)</f>
        <v>0</v>
      </c>
      <c r="BF155" s="92">
        <f>SUMIF('20-1'!Z:Z,$A:$A,'20-1'!$E:$E)</f>
        <v>0</v>
      </c>
      <c r="BG155" s="92">
        <f>SUMIF('20-1'!AA:AA,$A:$A,'20-1'!$E:$E)</f>
        <v>0</v>
      </c>
      <c r="BH155" s="92">
        <f>SUMIF('20-1'!AB:AB,$A:$A,'20-1'!$E:$E)</f>
        <v>24756.14</v>
      </c>
      <c r="BI155" s="89">
        <f>SUMIF(Об!$A:$A,$A:$A,Об!AB:AB)*BI$308</f>
        <v>457264.76658501301</v>
      </c>
      <c r="BJ155" s="89">
        <f>SUMIF(Об!$A:$A,$A:$A,Об!AC:AC)*BJ$308</f>
        <v>433928.17477343371</v>
      </c>
      <c r="BK155" s="84">
        <f>SUMIF(ПП1!$H:$H,$A:$A,ПП1!$M:$M)</f>
        <v>0</v>
      </c>
      <c r="BL155" s="89">
        <f t="shared" si="29"/>
        <v>102619.42732195533</v>
      </c>
      <c r="BM155" s="84">
        <f>SUMIF(Об!$A:$A,$A:$A,Об!Z:Z)</f>
        <v>0</v>
      </c>
      <c r="BN155" s="89">
        <f t="shared" si="30"/>
        <v>4020.6182760052634</v>
      </c>
      <c r="BO155" s="89">
        <f>SUMIF(Об!$A:$A,$A:$A,Об!$AG:$AG)*$BO$308</f>
        <v>0</v>
      </c>
      <c r="BP155" s="89">
        <f>SUMIF(Об!$A:$A,$A:$A,Об!$AE:$AE)*BP$308</f>
        <v>0</v>
      </c>
      <c r="BQ155" s="89">
        <f>SUMIF(Об!$A:$A,$A:$A,Об!AI:AI)*BQ$308</f>
        <v>321554.2156772872</v>
      </c>
      <c r="BR155" s="89">
        <f>SUMIF(Об!$A:$A,$A:$A,Об!AJ:AJ)*BR$308</f>
        <v>120134.69023128529</v>
      </c>
      <c r="BS155" s="89">
        <f>SUMIF(Об!$A:$A,$A:$A,Об!AK:AK)*BS$308</f>
        <v>175860.89950795742</v>
      </c>
      <c r="BT155" s="89">
        <f>SUMIF(Об!$A:$A,$A:$A,Об!AL:AL)*BT$308</f>
        <v>158302.63647082576</v>
      </c>
      <c r="BU155" s="89">
        <f>SUMIF(Об!$A:$A,$A:$A,Об!AM:AM)*BU$308</f>
        <v>99672.749667060838</v>
      </c>
      <c r="BV155" s="89">
        <f>SUMIF(Об!$A:$A,$A:$A,Об!AN:AN)*BV$308</f>
        <v>66179.774192872937</v>
      </c>
    </row>
    <row r="156" spans="1:74" ht="32.25" customHeight="1" x14ac:dyDescent="0.25">
      <c r="A156" s="84" t="s">
        <v>81</v>
      </c>
      <c r="B156" s="84">
        <f>SUMIF(Об!$A:$A,$A:$A,Об!B:B)</f>
        <v>2457.1999999999998</v>
      </c>
      <c r="C156" s="84">
        <f>SUMIF(Об!$A:$A,$A:$A,Об!C:C)</f>
        <v>2457.1999999999998</v>
      </c>
      <c r="D156" s="84">
        <v>12</v>
      </c>
      <c r="E156" s="84">
        <f>SUMIF(Об!$A:$A,$A:$A,Об!F:F)</f>
        <v>30.14</v>
      </c>
      <c r="F156" s="84">
        <f t="shared" si="35"/>
        <v>30.14</v>
      </c>
      <c r="G156" s="89">
        <f>SUMIF(Лист2!$A:$A,$A:$A,Лист2!$B:$B)</f>
        <v>886351.08999999973</v>
      </c>
      <c r="H156" s="89">
        <v>1111536.6099999999</v>
      </c>
      <c r="I156" s="89">
        <v>0</v>
      </c>
      <c r="J156" s="89">
        <v>181793.71000000002</v>
      </c>
      <c r="K156" s="89">
        <v>10729.85</v>
      </c>
      <c r="L156" s="89">
        <v>0</v>
      </c>
      <c r="M156" s="89">
        <v>443.15999999999991</v>
      </c>
      <c r="N156" s="89">
        <v>443.15999999999991</v>
      </c>
      <c r="O156" s="89">
        <v>103006.01000000001</v>
      </c>
      <c r="P156" s="89">
        <v>327677.02</v>
      </c>
      <c r="Q156" s="89">
        <v>132038.30000000002</v>
      </c>
      <c r="R156" s="89">
        <v>0</v>
      </c>
      <c r="S156" s="89">
        <v>1347.4199999999998</v>
      </c>
      <c r="T156" s="89">
        <v>401264.98000000004</v>
      </c>
      <c r="U156" s="89">
        <v>0</v>
      </c>
      <c r="V156" s="89">
        <v>0</v>
      </c>
      <c r="W156" s="89">
        <v>0</v>
      </c>
      <c r="X156" s="89">
        <v>0</v>
      </c>
      <c r="Y156" s="89">
        <v>0</v>
      </c>
      <c r="Z156" s="89">
        <v>0</v>
      </c>
      <c r="AA156" s="89">
        <v>0</v>
      </c>
      <c r="AB156" s="89">
        <v>0</v>
      </c>
      <c r="AC156" s="89">
        <v>0</v>
      </c>
      <c r="AD156" s="89">
        <v>0</v>
      </c>
      <c r="AE156" s="89">
        <v>925.50000000000023</v>
      </c>
      <c r="AF156" s="89">
        <v>0</v>
      </c>
      <c r="AG156" s="89">
        <v>74115</v>
      </c>
      <c r="AH156" s="90">
        <f t="shared" si="31"/>
        <v>886351.08999999973</v>
      </c>
      <c r="AI156" s="90">
        <v>900360.19</v>
      </c>
      <c r="AJ156" s="90">
        <v>0</v>
      </c>
      <c r="AK156" s="90">
        <v>900360.19</v>
      </c>
      <c r="AL156" s="90">
        <v>121431.49</v>
      </c>
      <c r="AM156" s="90">
        <v>0</v>
      </c>
      <c r="AN156" s="90">
        <v>121431.49</v>
      </c>
      <c r="AP156" s="91">
        <f t="shared" si="34"/>
        <v>0</v>
      </c>
      <c r="AQ156" s="92">
        <f>SUMIF('20-1'!K:K,$A:$A,'20-1'!$E:$E)</f>
        <v>0</v>
      </c>
      <c r="AR156" s="92">
        <f>SUMIF('20-1'!L:L,$A:$A,'20-1'!$E:$E)</f>
        <v>0</v>
      </c>
      <c r="AS156" s="92">
        <f>SUMIF('20-1'!M:M,$A:$A,'20-1'!$E:$E)</f>
        <v>0</v>
      </c>
      <c r="AT156" s="92">
        <f>SUMIF('20-1'!N:N,$A:$A,'20-1'!$E:$E)</f>
        <v>0</v>
      </c>
      <c r="AU156" s="92">
        <f>SUMIF('20-1'!O:O,$A:$A,'20-1'!$E:$E)</f>
        <v>0</v>
      </c>
      <c r="AV156" s="92">
        <f>SUMIF('20-1'!P:P,$A:$A,'20-1'!$E:$E)</f>
        <v>0</v>
      </c>
      <c r="AW156" s="92">
        <f>SUMIF('20-1'!Q:Q,$A:$A,'20-1'!$E:$E)</f>
        <v>0</v>
      </c>
      <c r="AX156" s="92">
        <f>SUMIF('20-1'!R:R,$A:$A,'20-1'!$E:$E)</f>
        <v>0</v>
      </c>
      <c r="AY156" s="92">
        <f>SUMIF('20-1'!S:S,$A:$A,'20-1'!$E:$E)</f>
        <v>0</v>
      </c>
      <c r="AZ156" s="92">
        <f>SUMIF('20-1'!T:T,$A:$A,'20-1'!$E:$E)</f>
        <v>0</v>
      </c>
      <c r="BA156" s="92">
        <f>SUMIF('20-1'!U:U,$A:$A,'20-1'!$E:$E)</f>
        <v>0</v>
      </c>
      <c r="BB156" s="92">
        <f>SUMIF('20-1'!V:V,$A:$A,'20-1'!$E:$E)</f>
        <v>0</v>
      </c>
      <c r="BC156" s="92">
        <f>SUMIF('20-1'!W:W,$A:$A,'20-1'!$E:$E)</f>
        <v>0</v>
      </c>
      <c r="BD156" s="92">
        <f>SUMIF('20-1'!X:X,$A:$A,'20-1'!$E:$E)</f>
        <v>0</v>
      </c>
      <c r="BE156" s="92">
        <f>SUMIF('20-1'!Y:Y,$A:$A,'20-1'!$E:$E)</f>
        <v>0</v>
      </c>
      <c r="BF156" s="92">
        <f>SUMIF('20-1'!Z:Z,$A:$A,'20-1'!$E:$E)</f>
        <v>0</v>
      </c>
      <c r="BG156" s="92">
        <f>SUMIF('20-1'!AA:AA,$A:$A,'20-1'!$E:$E)</f>
        <v>0</v>
      </c>
      <c r="BH156" s="92">
        <f>SUMIF('20-1'!AB:AB,$A:$A,'20-1'!$E:$E)</f>
        <v>62230.35</v>
      </c>
      <c r="BI156" s="89">
        <f>SUMIF(Об!$A:$A,$A:$A,Об!AB:AB)*BI$308</f>
        <v>227032.10813666767</v>
      </c>
      <c r="BJ156" s="89">
        <f>SUMIF(Об!$A:$A,$A:$A,Об!AC:AC)*BJ$308</f>
        <v>215445.48256899943</v>
      </c>
      <c r="BK156" s="84">
        <f>SUMIF(ПП1!$H:$H,$A:$A,ПП1!$M:$M)</f>
        <v>0</v>
      </c>
      <c r="BL156" s="89">
        <f t="shared" si="29"/>
        <v>50950.57967110967</v>
      </c>
      <c r="BM156" s="89">
        <f t="shared" ref="BM156:BM161" si="37">$BM$307*B156/$BM$308</f>
        <v>7155.2062746565025</v>
      </c>
      <c r="BN156" s="89">
        <f t="shared" si="30"/>
        <v>1996.2383063786376</v>
      </c>
      <c r="BO156" s="89">
        <f>SUMIF(Об!$A:$A,$A:$A,Об!$AG:$AG)*$BO$308</f>
        <v>0</v>
      </c>
      <c r="BP156" s="89">
        <f>SUMIF(Об!$A:$A,$A:$A,Об!$AE:$AE)*BP$308</f>
        <v>1758.1253556183003</v>
      </c>
      <c r="BQ156" s="89">
        <f>SUMIF(Об!$A:$A,$A:$A,Об!AI:AI)*BQ$308</f>
        <v>159651.77463957254</v>
      </c>
      <c r="BR156" s="89">
        <f>SUMIF(Об!$A:$A,$A:$A,Об!AJ:AJ)*BR$308</f>
        <v>0</v>
      </c>
      <c r="BS156" s="89">
        <f>SUMIF(Об!$A:$A,$A:$A,Об!AK:AK)*BS$308</f>
        <v>87314.99488202823</v>
      </c>
      <c r="BT156" s="89">
        <f>SUMIF(Об!$A:$A,$A:$A,Об!AL:AL)*BT$308</f>
        <v>78597.311465680817</v>
      </c>
      <c r="BU156" s="89">
        <f>SUMIF(Об!$A:$A,$A:$A,Об!AM:AM)*BU$308</f>
        <v>0</v>
      </c>
      <c r="BV156" s="89">
        <f>SUMIF(Об!$A:$A,$A:$A,Об!AN:AN)*BV$308</f>
        <v>32858.279817242816</v>
      </c>
    </row>
    <row r="157" spans="1:74" ht="32.25" customHeight="1" x14ac:dyDescent="0.25">
      <c r="A157" s="84" t="s">
        <v>82</v>
      </c>
      <c r="B157" s="84">
        <f>SUMIF(Об!$A:$A,$A:$A,Об!B:B)</f>
        <v>2921.9300000000003</v>
      </c>
      <c r="C157" s="84">
        <f>SUMIF(Об!$A:$A,$A:$A,Об!C:C)</f>
        <v>2921.9300000000003</v>
      </c>
      <c r="D157" s="84">
        <v>12</v>
      </c>
      <c r="E157" s="84">
        <f>SUMIF(Об!$A:$A,$A:$A,Об!F:F)</f>
        <v>30.14</v>
      </c>
      <c r="F157" s="84">
        <f t="shared" si="35"/>
        <v>30.14</v>
      </c>
      <c r="G157" s="89">
        <f>SUMIF(Лист2!$A:$A,$A:$A,Лист2!$B:$B)</f>
        <v>707084.16000000015</v>
      </c>
      <c r="H157" s="89">
        <v>903815.5199999999</v>
      </c>
      <c r="I157" s="89">
        <v>0</v>
      </c>
      <c r="J157" s="89">
        <v>175709.5</v>
      </c>
      <c r="K157" s="89">
        <v>7022.5800000000008</v>
      </c>
      <c r="L157" s="89">
        <v>0</v>
      </c>
      <c r="M157" s="89">
        <v>319.37000000000006</v>
      </c>
      <c r="N157" s="89">
        <v>319.37000000000006</v>
      </c>
      <c r="O157" s="89">
        <v>95358.32</v>
      </c>
      <c r="P157" s="89">
        <v>316406.82</v>
      </c>
      <c r="Q157" s="89">
        <v>127329.94</v>
      </c>
      <c r="R157" s="89">
        <v>0</v>
      </c>
      <c r="S157" s="89">
        <v>947.78</v>
      </c>
      <c r="T157" s="89">
        <v>386954.00999999995</v>
      </c>
      <c r="U157" s="89">
        <v>0</v>
      </c>
      <c r="V157" s="89">
        <v>0</v>
      </c>
      <c r="W157" s="89">
        <v>0</v>
      </c>
      <c r="X157" s="89">
        <v>0</v>
      </c>
      <c r="Y157" s="89">
        <v>0</v>
      </c>
      <c r="Z157" s="89">
        <v>0</v>
      </c>
      <c r="AA157" s="89">
        <v>0</v>
      </c>
      <c r="AB157" s="89">
        <v>0</v>
      </c>
      <c r="AC157" s="89">
        <v>0</v>
      </c>
      <c r="AD157" s="89">
        <v>0</v>
      </c>
      <c r="AE157" s="89">
        <v>656.40000000000009</v>
      </c>
      <c r="AF157" s="89">
        <v>0</v>
      </c>
      <c r="AG157" s="89">
        <v>59535</v>
      </c>
      <c r="AH157" s="90">
        <f t="shared" si="31"/>
        <v>707084.16000000015</v>
      </c>
      <c r="AI157" s="90">
        <v>711531.95000000007</v>
      </c>
      <c r="AJ157" s="90">
        <v>0</v>
      </c>
      <c r="AK157" s="90">
        <v>711531.95000000007</v>
      </c>
      <c r="AL157" s="90">
        <v>99073.58</v>
      </c>
      <c r="AM157" s="90">
        <v>0</v>
      </c>
      <c r="AN157" s="90">
        <v>99073.58</v>
      </c>
      <c r="AP157" s="91">
        <f t="shared" si="34"/>
        <v>396269.98</v>
      </c>
      <c r="AQ157" s="92">
        <f>SUMIF('20-1'!K:K,$A:$A,'20-1'!$E:$E)</f>
        <v>396269.98</v>
      </c>
      <c r="AR157" s="92">
        <f>SUMIF('20-1'!L:L,$A:$A,'20-1'!$E:$E)</f>
        <v>0</v>
      </c>
      <c r="AS157" s="92">
        <f>SUMIF('20-1'!M:M,$A:$A,'20-1'!$E:$E)</f>
        <v>0</v>
      </c>
      <c r="AT157" s="92">
        <f>SUMIF('20-1'!N:N,$A:$A,'20-1'!$E:$E)</f>
        <v>0</v>
      </c>
      <c r="AU157" s="92">
        <f>SUMIF('20-1'!O:O,$A:$A,'20-1'!$E:$E)</f>
        <v>0</v>
      </c>
      <c r="AV157" s="92">
        <f>SUMIF('20-1'!P:P,$A:$A,'20-1'!$E:$E)</f>
        <v>0</v>
      </c>
      <c r="AW157" s="92">
        <f>SUMIF('20-1'!Q:Q,$A:$A,'20-1'!$E:$E)</f>
        <v>0</v>
      </c>
      <c r="AX157" s="92">
        <f>SUMIF('20-1'!R:R,$A:$A,'20-1'!$E:$E)</f>
        <v>0</v>
      </c>
      <c r="AY157" s="92">
        <f>SUMIF('20-1'!S:S,$A:$A,'20-1'!$E:$E)</f>
        <v>0</v>
      </c>
      <c r="AZ157" s="92">
        <f>SUMIF('20-1'!T:T,$A:$A,'20-1'!$E:$E)</f>
        <v>0</v>
      </c>
      <c r="BA157" s="92">
        <f>SUMIF('20-1'!U:U,$A:$A,'20-1'!$E:$E)</f>
        <v>0</v>
      </c>
      <c r="BB157" s="92">
        <f>SUMIF('20-1'!V:V,$A:$A,'20-1'!$E:$E)</f>
        <v>0</v>
      </c>
      <c r="BC157" s="92">
        <f>SUMIF('20-1'!W:W,$A:$A,'20-1'!$E:$E)</f>
        <v>0</v>
      </c>
      <c r="BD157" s="92">
        <f>SUMIF('20-1'!X:X,$A:$A,'20-1'!$E:$E)</f>
        <v>0</v>
      </c>
      <c r="BE157" s="92">
        <f>SUMIF('20-1'!Y:Y,$A:$A,'20-1'!$E:$E)</f>
        <v>0</v>
      </c>
      <c r="BF157" s="92">
        <f>SUMIF('20-1'!Z:Z,$A:$A,'20-1'!$E:$E)</f>
        <v>0</v>
      </c>
      <c r="BG157" s="92">
        <f>SUMIF('20-1'!AA:AA,$A:$A,'20-1'!$E:$E)</f>
        <v>0</v>
      </c>
      <c r="BH157" s="92">
        <f>SUMIF('20-1'!AB:AB,$A:$A,'20-1'!$E:$E)</f>
        <v>57574.37</v>
      </c>
      <c r="BI157" s="89">
        <f>SUMIF(Об!$A:$A,$A:$A,Об!AB:AB)*BI$308</f>
        <v>269970.66894342075</v>
      </c>
      <c r="BJ157" s="89">
        <f>SUMIF(Об!$A:$A,$A:$A,Об!AC:AC)*BJ$308</f>
        <v>256192.66599496853</v>
      </c>
      <c r="BK157" s="84">
        <f>SUMIF(ПП1!$H:$H,$A:$A,ПП1!$M:$M)</f>
        <v>0</v>
      </c>
      <c r="BL157" s="89">
        <f t="shared" si="29"/>
        <v>60586.857910795006</v>
      </c>
      <c r="BM157" s="89">
        <f t="shared" si="37"/>
        <v>8508.4697501656665</v>
      </c>
      <c r="BN157" s="89">
        <f t="shared" si="30"/>
        <v>2373.7866655367625</v>
      </c>
      <c r="BO157" s="89">
        <f>SUMIF(Об!$A:$A,$A:$A,Об!$AG:$AG)*$BO$308</f>
        <v>0</v>
      </c>
      <c r="BP157" s="89">
        <f>SUMIF(Об!$A:$A,$A:$A,Об!$AE:$AE)*BP$308</f>
        <v>2090.6394352685093</v>
      </c>
      <c r="BQ157" s="89">
        <f>SUMIF(Об!$A:$A,$A:$A,Об!AI:AI)*BQ$308</f>
        <v>189846.69944351551</v>
      </c>
      <c r="BR157" s="89">
        <f>SUMIF(Об!$A:$A,$A:$A,Об!AJ:AJ)*BR$308</f>
        <v>0</v>
      </c>
      <c r="BS157" s="89">
        <f>SUMIF(Об!$A:$A,$A:$A,Об!AK:AK)*BS$308</f>
        <v>103828.87147796059</v>
      </c>
      <c r="BT157" s="89">
        <f>SUMIF(Об!$A:$A,$A:$A,Об!AL:AL)*BT$308</f>
        <v>93462.413434363014</v>
      </c>
      <c r="BU157" s="89">
        <f>SUMIF(Об!$A:$A,$A:$A,Об!AM:AM)*BU$308</f>
        <v>0</v>
      </c>
      <c r="BV157" s="89">
        <f>SUMIF(Об!$A:$A,$A:$A,Об!AN:AN)*BV$308</f>
        <v>39072.763123228186</v>
      </c>
    </row>
    <row r="158" spans="1:74" ht="32.25" customHeight="1" x14ac:dyDescent="0.25">
      <c r="A158" s="84" t="s">
        <v>83</v>
      </c>
      <c r="B158" s="84">
        <f>SUMIF(Об!$A:$A,$A:$A,Об!B:B)</f>
        <v>3423.8</v>
      </c>
      <c r="C158" s="84">
        <f>SUMIF(Об!$A:$A,$A:$A,Об!C:C)</f>
        <v>3423.8000000000006</v>
      </c>
      <c r="D158" s="84">
        <v>12</v>
      </c>
      <c r="E158" s="84">
        <f>SUMIF(Об!$A:$A,$A:$A,Об!F:F)</f>
        <v>30.14</v>
      </c>
      <c r="F158" s="84">
        <f t="shared" si="35"/>
        <v>30.14</v>
      </c>
      <c r="G158" s="89">
        <f>SUMIF(Лист2!$A:$A,$A:$A,Лист2!$B:$B)</f>
        <v>931407.11000000022</v>
      </c>
      <c r="H158" s="89">
        <v>1208952.42</v>
      </c>
      <c r="I158" s="89">
        <v>0</v>
      </c>
      <c r="J158" s="89">
        <v>168379.28999999998</v>
      </c>
      <c r="K158" s="89">
        <v>10890.02</v>
      </c>
      <c r="L158" s="89">
        <v>0</v>
      </c>
      <c r="M158" s="89">
        <v>550.19000000000005</v>
      </c>
      <c r="N158" s="89">
        <v>550.19000000000005</v>
      </c>
      <c r="O158" s="89">
        <v>97189.069999999992</v>
      </c>
      <c r="P158" s="89">
        <v>301339.17</v>
      </c>
      <c r="Q158" s="89">
        <v>120249.57</v>
      </c>
      <c r="R158" s="89">
        <v>0</v>
      </c>
      <c r="S158" s="89">
        <v>1673.35</v>
      </c>
      <c r="T158" s="89">
        <v>365403.87</v>
      </c>
      <c r="U158" s="89">
        <v>0</v>
      </c>
      <c r="V158" s="89">
        <v>0</v>
      </c>
      <c r="W158" s="89">
        <v>0</v>
      </c>
      <c r="X158" s="89">
        <v>0</v>
      </c>
      <c r="Y158" s="89">
        <v>0</v>
      </c>
      <c r="Z158" s="89">
        <v>0</v>
      </c>
      <c r="AA158" s="89">
        <v>0</v>
      </c>
      <c r="AB158" s="89">
        <v>0</v>
      </c>
      <c r="AC158" s="89">
        <v>0</v>
      </c>
      <c r="AD158" s="89">
        <v>0</v>
      </c>
      <c r="AE158" s="89">
        <v>1148.8600000000004</v>
      </c>
      <c r="AF158" s="89">
        <v>0</v>
      </c>
      <c r="AG158" s="89">
        <v>76545</v>
      </c>
      <c r="AH158" s="90">
        <f t="shared" si="31"/>
        <v>931407.11000000022</v>
      </c>
      <c r="AI158" s="90">
        <v>962360.45000000007</v>
      </c>
      <c r="AJ158" s="90">
        <v>0</v>
      </c>
      <c r="AK158" s="90">
        <v>962360.45000000007</v>
      </c>
      <c r="AL158" s="90">
        <v>259045.49</v>
      </c>
      <c r="AM158" s="90">
        <v>0</v>
      </c>
      <c r="AN158" s="90">
        <v>259045.49</v>
      </c>
      <c r="AP158" s="91">
        <f t="shared" si="34"/>
        <v>126889.58</v>
      </c>
      <c r="AQ158" s="92">
        <f>SUMIF('20-1'!K:K,$A:$A,'20-1'!$E:$E)</f>
        <v>0</v>
      </c>
      <c r="AR158" s="92">
        <f>SUMIF('20-1'!L:L,$A:$A,'20-1'!$E:$E)</f>
        <v>0</v>
      </c>
      <c r="AS158" s="92">
        <f>SUMIF('20-1'!M:M,$A:$A,'20-1'!$E:$E)</f>
        <v>0</v>
      </c>
      <c r="AT158" s="92">
        <f>SUMIF('20-1'!N:N,$A:$A,'20-1'!$E:$E)</f>
        <v>0</v>
      </c>
      <c r="AU158" s="92">
        <f>SUMIF('20-1'!O:O,$A:$A,'20-1'!$E:$E)</f>
        <v>0</v>
      </c>
      <c r="AV158" s="92">
        <f>SUMIF('20-1'!P:P,$A:$A,'20-1'!$E:$E)</f>
        <v>0</v>
      </c>
      <c r="AW158" s="92">
        <f>SUMIF('20-1'!Q:Q,$A:$A,'20-1'!$E:$E)</f>
        <v>0</v>
      </c>
      <c r="AX158" s="92">
        <f>SUMIF('20-1'!R:R,$A:$A,'20-1'!$E:$E)</f>
        <v>0</v>
      </c>
      <c r="AY158" s="92">
        <f>SUMIF('20-1'!S:S,$A:$A,'20-1'!$E:$E)</f>
        <v>0</v>
      </c>
      <c r="AZ158" s="92">
        <f>SUMIF('20-1'!T:T,$A:$A,'20-1'!$E:$E)</f>
        <v>0</v>
      </c>
      <c r="BA158" s="92">
        <f>SUMIF('20-1'!U:U,$A:$A,'20-1'!$E:$E)</f>
        <v>0</v>
      </c>
      <c r="BB158" s="92">
        <f>SUMIF('20-1'!V:V,$A:$A,'20-1'!$E:$E)</f>
        <v>0</v>
      </c>
      <c r="BC158" s="92">
        <f>SUMIF('20-1'!W:W,$A:$A,'20-1'!$E:$E)</f>
        <v>0</v>
      </c>
      <c r="BD158" s="92">
        <f>SUMIF('20-1'!X:X,$A:$A,'20-1'!$E:$E)</f>
        <v>0</v>
      </c>
      <c r="BE158" s="92">
        <f>SUMIF('20-1'!Y:Y,$A:$A,'20-1'!$E:$E)</f>
        <v>126889.58</v>
      </c>
      <c r="BF158" s="92">
        <f>SUMIF('20-1'!Z:Z,$A:$A,'20-1'!$E:$E)</f>
        <v>0</v>
      </c>
      <c r="BG158" s="92">
        <f>SUMIF('20-1'!AA:AA,$A:$A,'20-1'!$E:$E)</f>
        <v>0</v>
      </c>
      <c r="BH158" s="92">
        <f>SUMIF('20-1'!AB:AB,$A:$A,'20-1'!$E:$E)</f>
        <v>38836.65</v>
      </c>
      <c r="BI158" s="89">
        <f>SUMIF(Об!$A:$A,$A:$A,Об!AB:AB)*BI$308</f>
        <v>316340.76666055794</v>
      </c>
      <c r="BJ158" s="89">
        <f>SUMIF(Об!$A:$A,$A:$A,Об!AC:AC)*BJ$308</f>
        <v>300196.25721135468</v>
      </c>
      <c r="BK158" s="84">
        <f>SUMIF(ПП1!$H:$H,$A:$A,ПП1!$M:$M)</f>
        <v>0</v>
      </c>
      <c r="BL158" s="89">
        <f t="shared" si="29"/>
        <v>70993.242177252687</v>
      </c>
      <c r="BM158" s="89">
        <f t="shared" si="37"/>
        <v>9969.8824854179293</v>
      </c>
      <c r="BN158" s="89">
        <f t="shared" si="30"/>
        <v>2781.5076971264775</v>
      </c>
      <c r="BO158" s="89">
        <f>SUMIF(Об!$A:$A,$A:$A,Об!$AG:$AG)*$BO$308</f>
        <v>0</v>
      </c>
      <c r="BP158" s="89">
        <f>SUMIF(Об!$A:$A,$A:$A,Об!$AE:$AE)*BP$308</f>
        <v>2449.7271661101813</v>
      </c>
      <c r="BQ158" s="89">
        <f>SUMIF(Об!$A:$A,$A:$A,Об!AI:AI)*BQ$308</f>
        <v>222454.72326671358</v>
      </c>
      <c r="BR158" s="89">
        <f>SUMIF(Об!$A:$A,$A:$A,Об!AJ:AJ)*BR$308</f>
        <v>0</v>
      </c>
      <c r="BS158" s="89">
        <f>SUMIF(Об!$A:$A,$A:$A,Об!AK:AK)*BS$308</f>
        <v>121662.49368268285</v>
      </c>
      <c r="BT158" s="89">
        <f>SUMIF(Об!$A:$A,$A:$A,Об!AL:AL)*BT$308</f>
        <v>109515.49527763229</v>
      </c>
      <c r="BU158" s="89">
        <f>SUMIF(Об!$A:$A,$A:$A,Об!AM:AM)*BU$308</f>
        <v>0</v>
      </c>
      <c r="BV158" s="89">
        <f>SUMIF(Об!$A:$A,$A:$A,Об!AN:AN)*BV$308</f>
        <v>45783.89159949372</v>
      </c>
    </row>
    <row r="159" spans="1:74" ht="32.25" customHeight="1" x14ac:dyDescent="0.25">
      <c r="A159" s="84" t="s">
        <v>84</v>
      </c>
      <c r="B159" s="84">
        <f>SUMIF(Об!$A:$A,$A:$A,Об!B:B)</f>
        <v>4893.3599999999997</v>
      </c>
      <c r="C159" s="84">
        <f>SUMIF(Об!$A:$A,$A:$A,Об!C:C)</f>
        <v>4893.3599999999997</v>
      </c>
      <c r="D159" s="84">
        <v>12</v>
      </c>
      <c r="E159" s="84">
        <f>SUMIF(Об!$A:$A,$A:$A,Об!F:F)</f>
        <v>30.14</v>
      </c>
      <c r="F159" s="84">
        <f t="shared" si="35"/>
        <v>30.14</v>
      </c>
      <c r="G159" s="89">
        <f>SUMIF(Лист2!$A:$A,$A:$A,Лист2!$B:$B)</f>
        <v>1715646.2799999998</v>
      </c>
      <c r="H159" s="89">
        <v>2208624.12</v>
      </c>
      <c r="I159" s="89">
        <v>0</v>
      </c>
      <c r="J159" s="89">
        <v>318308.18</v>
      </c>
      <c r="K159" s="89">
        <v>18474.63</v>
      </c>
      <c r="L159" s="89">
        <v>0</v>
      </c>
      <c r="M159" s="89">
        <v>1141.9000000000001</v>
      </c>
      <c r="N159" s="89">
        <v>1141.9000000000001</v>
      </c>
      <c r="O159" s="89">
        <v>200646.25</v>
      </c>
      <c r="P159" s="89">
        <v>566398.11</v>
      </c>
      <c r="Q159" s="89">
        <v>224170.53</v>
      </c>
      <c r="R159" s="89">
        <v>0</v>
      </c>
      <c r="S159" s="89">
        <v>3446.58</v>
      </c>
      <c r="T159" s="89">
        <v>681216.04</v>
      </c>
      <c r="U159" s="89">
        <v>0</v>
      </c>
      <c r="V159" s="89">
        <v>0</v>
      </c>
      <c r="W159" s="89">
        <v>0</v>
      </c>
      <c r="X159" s="89">
        <v>0</v>
      </c>
      <c r="Y159" s="89">
        <v>0</v>
      </c>
      <c r="Z159" s="89">
        <v>0</v>
      </c>
      <c r="AA159" s="89">
        <v>0</v>
      </c>
      <c r="AB159" s="89">
        <v>0</v>
      </c>
      <c r="AC159" s="89">
        <v>0</v>
      </c>
      <c r="AD159" s="89">
        <v>0</v>
      </c>
      <c r="AE159" s="89">
        <v>2366.44</v>
      </c>
      <c r="AF159" s="89">
        <v>0</v>
      </c>
      <c r="AG159" s="89">
        <v>149060.25</v>
      </c>
      <c r="AH159" s="90">
        <f t="shared" si="31"/>
        <v>1715646.2799999998</v>
      </c>
      <c r="AI159" s="90">
        <v>1659722.0699999998</v>
      </c>
      <c r="AJ159" s="90">
        <v>0</v>
      </c>
      <c r="AK159" s="90">
        <v>1659722.0699999998</v>
      </c>
      <c r="AL159" s="90">
        <v>401052.76</v>
      </c>
      <c r="AM159" s="90">
        <v>0</v>
      </c>
      <c r="AN159" s="90">
        <v>401052.76</v>
      </c>
      <c r="AP159" s="91">
        <f t="shared" si="34"/>
        <v>714002.64</v>
      </c>
      <c r="AQ159" s="92">
        <f>SUMIF('20-1'!K:K,$A:$A,'20-1'!$E:$E)</f>
        <v>714002.64</v>
      </c>
      <c r="AR159" s="92">
        <f>SUMIF('20-1'!L:L,$A:$A,'20-1'!$E:$E)</f>
        <v>0</v>
      </c>
      <c r="AS159" s="92">
        <f>SUMIF('20-1'!M:M,$A:$A,'20-1'!$E:$E)</f>
        <v>0</v>
      </c>
      <c r="AT159" s="92">
        <f>SUMIF('20-1'!N:N,$A:$A,'20-1'!$E:$E)</f>
        <v>0</v>
      </c>
      <c r="AU159" s="92">
        <f>SUMIF('20-1'!O:O,$A:$A,'20-1'!$E:$E)</f>
        <v>0</v>
      </c>
      <c r="AV159" s="92">
        <f>SUMIF('20-1'!P:P,$A:$A,'20-1'!$E:$E)</f>
        <v>0</v>
      </c>
      <c r="AW159" s="92">
        <f>SUMIF('20-1'!Q:Q,$A:$A,'20-1'!$E:$E)</f>
        <v>0</v>
      </c>
      <c r="AX159" s="92">
        <f>SUMIF('20-1'!R:R,$A:$A,'20-1'!$E:$E)</f>
        <v>0</v>
      </c>
      <c r="AY159" s="92">
        <f>SUMIF('20-1'!S:S,$A:$A,'20-1'!$E:$E)</f>
        <v>0</v>
      </c>
      <c r="AZ159" s="92">
        <f>SUMIF('20-1'!T:T,$A:$A,'20-1'!$E:$E)</f>
        <v>0</v>
      </c>
      <c r="BA159" s="92">
        <f>SUMIF('20-1'!U:U,$A:$A,'20-1'!$E:$E)</f>
        <v>0</v>
      </c>
      <c r="BB159" s="92">
        <f>SUMIF('20-1'!V:V,$A:$A,'20-1'!$E:$E)</f>
        <v>0</v>
      </c>
      <c r="BC159" s="92">
        <f>SUMIF('20-1'!W:W,$A:$A,'20-1'!$E:$E)</f>
        <v>0</v>
      </c>
      <c r="BD159" s="92">
        <f>SUMIF('20-1'!X:X,$A:$A,'20-1'!$E:$E)</f>
        <v>0</v>
      </c>
      <c r="BE159" s="92">
        <f>SUMIF('20-1'!Y:Y,$A:$A,'20-1'!$E:$E)</f>
        <v>0</v>
      </c>
      <c r="BF159" s="92">
        <f>SUMIF('20-1'!Z:Z,$A:$A,'20-1'!$E:$E)</f>
        <v>0</v>
      </c>
      <c r="BG159" s="92">
        <f>SUMIF('20-1'!AA:AA,$A:$A,'20-1'!$E:$E)</f>
        <v>0</v>
      </c>
      <c r="BH159" s="92">
        <f>SUMIF('20-1'!AB:AB,$A:$A,'20-1'!$E:$E)</f>
        <v>23389.54</v>
      </c>
      <c r="BI159" s="89">
        <f>SUMIF(Об!$A:$A,$A:$A,Об!AB:AB)*BI$308</f>
        <v>452120.23305862123</v>
      </c>
      <c r="BJ159" s="89">
        <f>SUMIF(Об!$A:$A,$A:$A,Об!AC:AC)*BJ$308</f>
        <v>429046.19346566795</v>
      </c>
      <c r="BK159" s="84">
        <f>SUMIF(ПП1!$H:$H,$A:$A,ПП1!$M:$M)</f>
        <v>0</v>
      </c>
      <c r="BL159" s="89">
        <f t="shared" si="29"/>
        <v>101464.89033836123</v>
      </c>
      <c r="BM159" s="89">
        <f t="shared" si="37"/>
        <v>14249.14544040092</v>
      </c>
      <c r="BN159" s="89">
        <f t="shared" si="30"/>
        <v>3975.3836394680816</v>
      </c>
      <c r="BO159" s="89">
        <f>SUMIF(Об!$A:$A,$A:$A,Об!$AG:$AG)*$BO$308</f>
        <v>0</v>
      </c>
      <c r="BP159" s="89">
        <f>SUMIF(Об!$A:$A,$A:$A,Об!$AE:$AE)*BP$308</f>
        <v>3501.1966018917333</v>
      </c>
      <c r="BQ159" s="89">
        <f>SUMIF(Об!$A:$A,$A:$A,Об!AI:AI)*BQ$308</f>
        <v>317936.51633985783</v>
      </c>
      <c r="BR159" s="89">
        <f>SUMIF(Об!$A:$A,$A:$A,Об!AJ:AJ)*BR$308</f>
        <v>0</v>
      </c>
      <c r="BS159" s="89">
        <f>SUMIF(Об!$A:$A,$A:$A,Об!AK:AK)*BS$308</f>
        <v>173882.34712515125</v>
      </c>
      <c r="BT159" s="89">
        <f>SUMIF(Об!$A:$A,$A:$A,Об!AL:AL)*BT$308</f>
        <v>156521.6262549666</v>
      </c>
      <c r="BU159" s="89">
        <f>SUMIF(Об!$A:$A,$A:$A,Об!AM:AM)*BU$308</f>
        <v>0</v>
      </c>
      <c r="BV159" s="89">
        <f>SUMIF(Об!$A:$A,$A:$A,Об!AN:AN)*BV$308</f>
        <v>65435.207604795418</v>
      </c>
    </row>
    <row r="160" spans="1:74" ht="32.25" customHeight="1" x14ac:dyDescent="0.25">
      <c r="A160" s="84" t="s">
        <v>85</v>
      </c>
      <c r="B160" s="84">
        <f>SUMIF(Об!$A:$A,$A:$A,Об!B:B)</f>
        <v>4886.83</v>
      </c>
      <c r="C160" s="84">
        <f>SUMIF(Об!$A:$A,$A:$A,Об!C:C)</f>
        <v>4886.83</v>
      </c>
      <c r="D160" s="84">
        <v>12</v>
      </c>
      <c r="E160" s="84">
        <f>SUMIF(Об!$A:$A,$A:$A,Об!F:F)</f>
        <v>30.14</v>
      </c>
      <c r="F160" s="84">
        <f t="shared" si="35"/>
        <v>30.14</v>
      </c>
      <c r="G160" s="89">
        <f>SUMIF(Лист2!$A:$A,$A:$A,Лист2!$B:$B)</f>
        <v>1739541.4999999998</v>
      </c>
      <c r="H160" s="89">
        <v>2202210.8800000008</v>
      </c>
      <c r="I160" s="89">
        <v>0</v>
      </c>
      <c r="J160" s="89">
        <v>342069.44000000006</v>
      </c>
      <c r="K160" s="89">
        <v>17070.060000000001</v>
      </c>
      <c r="L160" s="89">
        <v>0</v>
      </c>
      <c r="M160" s="89">
        <v>804.52</v>
      </c>
      <c r="N160" s="89">
        <v>804.52</v>
      </c>
      <c r="O160" s="89">
        <v>198701.06999999995</v>
      </c>
      <c r="P160" s="89">
        <v>615818.01</v>
      </c>
      <c r="Q160" s="89">
        <v>247743.26000000004</v>
      </c>
      <c r="R160" s="89">
        <v>0</v>
      </c>
      <c r="S160" s="89">
        <v>2367.5200000000004</v>
      </c>
      <c r="T160" s="89">
        <v>752783.41</v>
      </c>
      <c r="U160" s="89">
        <v>0</v>
      </c>
      <c r="V160" s="89">
        <v>0</v>
      </c>
      <c r="W160" s="89">
        <v>0</v>
      </c>
      <c r="X160" s="89">
        <v>0</v>
      </c>
      <c r="Y160" s="89">
        <v>0</v>
      </c>
      <c r="Z160" s="89">
        <v>0</v>
      </c>
      <c r="AA160" s="89">
        <v>0</v>
      </c>
      <c r="AB160" s="89">
        <v>0</v>
      </c>
      <c r="AC160" s="89">
        <v>0</v>
      </c>
      <c r="AD160" s="89">
        <v>0</v>
      </c>
      <c r="AE160" s="89">
        <v>1647.2999999999997</v>
      </c>
      <c r="AF160" s="89">
        <v>0</v>
      </c>
      <c r="AG160" s="89">
        <v>149445.24000000002</v>
      </c>
      <c r="AH160" s="90">
        <f t="shared" si="31"/>
        <v>1739541.4999999998</v>
      </c>
      <c r="AI160" s="90">
        <v>1741345.17</v>
      </c>
      <c r="AJ160" s="90">
        <v>0</v>
      </c>
      <c r="AK160" s="90">
        <v>1741345.17</v>
      </c>
      <c r="AL160" s="90">
        <v>330847.23</v>
      </c>
      <c r="AM160" s="90">
        <v>0</v>
      </c>
      <c r="AN160" s="90">
        <v>330847.23</v>
      </c>
      <c r="AP160" s="91">
        <f t="shared" si="34"/>
        <v>34430.01</v>
      </c>
      <c r="AQ160" s="92">
        <f>SUMIF('20-1'!K:K,$A:$A,'20-1'!$E:$E)</f>
        <v>34430.01</v>
      </c>
      <c r="AR160" s="92">
        <f>SUMIF('20-1'!L:L,$A:$A,'20-1'!$E:$E)</f>
        <v>0</v>
      </c>
      <c r="AS160" s="92">
        <f>SUMIF('20-1'!M:M,$A:$A,'20-1'!$E:$E)</f>
        <v>0</v>
      </c>
      <c r="AT160" s="92">
        <f>SUMIF('20-1'!N:N,$A:$A,'20-1'!$E:$E)</f>
        <v>0</v>
      </c>
      <c r="AU160" s="92">
        <f>SUMIF('20-1'!O:O,$A:$A,'20-1'!$E:$E)</f>
        <v>0</v>
      </c>
      <c r="AV160" s="92">
        <f>SUMIF('20-1'!P:P,$A:$A,'20-1'!$E:$E)</f>
        <v>0</v>
      </c>
      <c r="AW160" s="92">
        <f>SUMIF('20-1'!Q:Q,$A:$A,'20-1'!$E:$E)</f>
        <v>0</v>
      </c>
      <c r="AX160" s="92">
        <f>SUMIF('20-1'!R:R,$A:$A,'20-1'!$E:$E)</f>
        <v>0</v>
      </c>
      <c r="AY160" s="92">
        <f>SUMIF('20-1'!S:S,$A:$A,'20-1'!$E:$E)</f>
        <v>0</v>
      </c>
      <c r="AZ160" s="92">
        <f>SUMIF('20-1'!T:T,$A:$A,'20-1'!$E:$E)</f>
        <v>0</v>
      </c>
      <c r="BA160" s="92">
        <f>SUMIF('20-1'!U:U,$A:$A,'20-1'!$E:$E)</f>
        <v>0</v>
      </c>
      <c r="BB160" s="92">
        <f>SUMIF('20-1'!V:V,$A:$A,'20-1'!$E:$E)</f>
        <v>0</v>
      </c>
      <c r="BC160" s="92">
        <f>SUMIF('20-1'!W:W,$A:$A,'20-1'!$E:$E)</f>
        <v>0</v>
      </c>
      <c r="BD160" s="92">
        <f>SUMIF('20-1'!X:X,$A:$A,'20-1'!$E:$E)</f>
        <v>0</v>
      </c>
      <c r="BE160" s="92">
        <f>SUMIF('20-1'!Y:Y,$A:$A,'20-1'!$E:$E)</f>
        <v>0</v>
      </c>
      <c r="BF160" s="92">
        <f>SUMIF('20-1'!Z:Z,$A:$A,'20-1'!$E:$E)</f>
        <v>0</v>
      </c>
      <c r="BG160" s="92">
        <f>SUMIF('20-1'!AA:AA,$A:$A,'20-1'!$E:$E)</f>
        <v>0</v>
      </c>
      <c r="BH160" s="92">
        <f>SUMIF('20-1'!AB:AB,$A:$A,'20-1'!$E:$E)</f>
        <v>52114.62</v>
      </c>
      <c r="BI160" s="89">
        <f>SUMIF(Об!$A:$A,$A:$A,Об!AB:AB)*BI$308</f>
        <v>451516.89606279979</v>
      </c>
      <c r="BJ160" s="89">
        <f>SUMIF(Об!$A:$A,$A:$A,Об!AC:AC)*BJ$308</f>
        <v>428473.64788485412</v>
      </c>
      <c r="BK160" s="84">
        <f>SUMIF(ПП1!$H:$H,$A:$A,ПП1!$M:$M)</f>
        <v>0</v>
      </c>
      <c r="BL160" s="89">
        <f t="shared" si="29"/>
        <v>101329.48935950224</v>
      </c>
      <c r="BM160" s="89">
        <f t="shared" si="37"/>
        <v>14230.130505933435</v>
      </c>
      <c r="BN160" s="89">
        <f t="shared" si="30"/>
        <v>3970.0786434805136</v>
      </c>
      <c r="BO160" s="89">
        <f>SUMIF(Об!$A:$A,$A:$A,Об!$AG:$AG)*$BO$308</f>
        <v>0</v>
      </c>
      <c r="BP160" s="89">
        <f>SUMIF(Об!$A:$A,$A:$A,Об!$AE:$AE)*BP$308</f>
        <v>3496.5243901986728</v>
      </c>
      <c r="BQ160" s="89">
        <f>SUMIF(Об!$A:$A,$A:$A,Об!AI:AI)*BQ$308</f>
        <v>317512.2423335106</v>
      </c>
      <c r="BR160" s="89">
        <f>SUMIF(Об!$A:$A,$A:$A,Об!AJ:AJ)*BR$308</f>
        <v>0</v>
      </c>
      <c r="BS160" s="89">
        <f>SUMIF(Об!$A:$A,$A:$A,Об!AK:AK)*BS$308</f>
        <v>173650.30784606136</v>
      </c>
      <c r="BT160" s="89">
        <f>SUMIF(Об!$A:$A,$A:$A,Об!AL:AL)*BT$308</f>
        <v>156312.75418762534</v>
      </c>
      <c r="BU160" s="89">
        <f>SUMIF(Об!$A:$A,$A:$A,Об!AM:AM)*BU$308</f>
        <v>0</v>
      </c>
      <c r="BV160" s="89">
        <f>SUMIF(Об!$A:$A,$A:$A,Об!AN:AN)*BV$308</f>
        <v>65347.886846531306</v>
      </c>
    </row>
    <row r="161" spans="1:74" ht="32.25" customHeight="1" x14ac:dyDescent="0.25">
      <c r="A161" s="84" t="s">
        <v>86</v>
      </c>
      <c r="B161" s="84">
        <f>SUMIF(Об!$A:$A,$A:$A,Об!B:B)</f>
        <v>571.83000000000004</v>
      </c>
      <c r="C161" s="84">
        <f>SUMIF(Об!$A:$A,$A:$A,Об!C:C)</f>
        <v>571.83000000000004</v>
      </c>
      <c r="D161" s="84">
        <v>12</v>
      </c>
      <c r="E161" s="84">
        <f>SUMIF(Об!$A:$A,$A:$A,Об!F:F)</f>
        <v>25.37</v>
      </c>
      <c r="F161" s="84">
        <f t="shared" si="35"/>
        <v>25.37</v>
      </c>
      <c r="G161" s="89">
        <f>SUMIF(Лист2!$A:$A,$A:$A,Лист2!$B:$B)</f>
        <v>174087.59999999998</v>
      </c>
      <c r="H161" s="89">
        <v>260731.5</v>
      </c>
      <c r="I161" s="89">
        <v>0</v>
      </c>
      <c r="J161" s="89">
        <v>74019.53</v>
      </c>
      <c r="K161" s="89">
        <v>2691.96</v>
      </c>
      <c r="L161" s="89">
        <v>0</v>
      </c>
      <c r="M161" s="89">
        <v>12.600000000000001</v>
      </c>
      <c r="N161" s="89">
        <v>0</v>
      </c>
      <c r="O161" s="89">
        <v>48133.470000000008</v>
      </c>
      <c r="P161" s="89">
        <v>77283.37999999999</v>
      </c>
      <c r="Q161" s="89">
        <v>0</v>
      </c>
      <c r="R161" s="89">
        <v>0</v>
      </c>
      <c r="S161" s="89">
        <v>0</v>
      </c>
      <c r="T161" s="89">
        <v>0</v>
      </c>
      <c r="U161" s="89">
        <v>0</v>
      </c>
      <c r="V161" s="89">
        <v>0</v>
      </c>
      <c r="W161" s="89">
        <v>0</v>
      </c>
      <c r="X161" s="89">
        <v>0</v>
      </c>
      <c r="Y161" s="89">
        <v>0</v>
      </c>
      <c r="Z161" s="89">
        <v>0</v>
      </c>
      <c r="AA161" s="89">
        <v>0</v>
      </c>
      <c r="AB161" s="89">
        <v>0</v>
      </c>
      <c r="AC161" s="89">
        <v>0</v>
      </c>
      <c r="AD161" s="89">
        <v>0</v>
      </c>
      <c r="AE161" s="89">
        <v>0</v>
      </c>
      <c r="AF161" s="89">
        <v>0</v>
      </c>
      <c r="AG161" s="89">
        <v>23085</v>
      </c>
      <c r="AH161" s="90">
        <f t="shared" si="31"/>
        <v>174087.59999999998</v>
      </c>
      <c r="AI161" s="90">
        <v>146204.39000000001</v>
      </c>
      <c r="AJ161" s="90">
        <v>0</v>
      </c>
      <c r="AK161" s="90">
        <v>146204.39000000001</v>
      </c>
      <c r="AL161" s="90">
        <v>86718.55</v>
      </c>
      <c r="AM161" s="90">
        <v>0</v>
      </c>
      <c r="AN161" s="90">
        <v>86718.55</v>
      </c>
      <c r="AP161" s="91">
        <f t="shared" si="34"/>
        <v>0</v>
      </c>
      <c r="AQ161" s="92">
        <f>SUMIF('20-1'!K:K,$A:$A,'20-1'!$E:$E)</f>
        <v>0</v>
      </c>
      <c r="AR161" s="92">
        <f>SUMIF('20-1'!L:L,$A:$A,'20-1'!$E:$E)</f>
        <v>0</v>
      </c>
      <c r="AS161" s="92">
        <f>SUMIF('20-1'!M:M,$A:$A,'20-1'!$E:$E)</f>
        <v>0</v>
      </c>
      <c r="AT161" s="92">
        <f>SUMIF('20-1'!N:N,$A:$A,'20-1'!$E:$E)</f>
        <v>0</v>
      </c>
      <c r="AU161" s="92">
        <f>SUMIF('20-1'!O:O,$A:$A,'20-1'!$E:$E)</f>
        <v>0</v>
      </c>
      <c r="AV161" s="92">
        <f>SUMIF('20-1'!P:P,$A:$A,'20-1'!$E:$E)</f>
        <v>0</v>
      </c>
      <c r="AW161" s="92">
        <f>SUMIF('20-1'!Q:Q,$A:$A,'20-1'!$E:$E)</f>
        <v>0</v>
      </c>
      <c r="AX161" s="92">
        <f>SUMIF('20-1'!R:R,$A:$A,'20-1'!$E:$E)</f>
        <v>0</v>
      </c>
      <c r="AY161" s="92">
        <f>SUMIF('20-1'!S:S,$A:$A,'20-1'!$E:$E)</f>
        <v>0</v>
      </c>
      <c r="AZ161" s="92">
        <f>SUMIF('20-1'!T:T,$A:$A,'20-1'!$E:$E)</f>
        <v>0</v>
      </c>
      <c r="BA161" s="92">
        <f>SUMIF('20-1'!U:U,$A:$A,'20-1'!$E:$E)</f>
        <v>0</v>
      </c>
      <c r="BB161" s="92">
        <f>SUMIF('20-1'!V:V,$A:$A,'20-1'!$E:$E)</f>
        <v>0</v>
      </c>
      <c r="BC161" s="92">
        <f>SUMIF('20-1'!W:W,$A:$A,'20-1'!$E:$E)</f>
        <v>0</v>
      </c>
      <c r="BD161" s="92">
        <f>SUMIF('20-1'!X:X,$A:$A,'20-1'!$E:$E)</f>
        <v>0</v>
      </c>
      <c r="BE161" s="92">
        <f>SUMIF('20-1'!Y:Y,$A:$A,'20-1'!$E:$E)</f>
        <v>0</v>
      </c>
      <c r="BF161" s="92">
        <f>SUMIF('20-1'!Z:Z,$A:$A,'20-1'!$E:$E)</f>
        <v>0</v>
      </c>
      <c r="BG161" s="92">
        <f>SUMIF('20-1'!AA:AA,$A:$A,'20-1'!$E:$E)</f>
        <v>0</v>
      </c>
      <c r="BH161" s="92">
        <f>SUMIF('20-1'!AB:AB,$A:$A,'20-1'!$E:$E)</f>
        <v>37102.800000000003</v>
      </c>
      <c r="BI161" s="89">
        <f>SUMIF(Об!$A:$A,$A:$A,Об!AB:AB)*BI$308</f>
        <v>52834.026695340508</v>
      </c>
      <c r="BJ161" s="89">
        <f>SUMIF(Об!$A:$A,$A:$A,Об!AC:AC)*BJ$308</f>
        <v>50137.632385410623</v>
      </c>
      <c r="BK161" s="84">
        <f>SUMIF(ПП1!$H:$H,$A:$A,ПП1!$M:$M)</f>
        <v>0</v>
      </c>
      <c r="BL161" s="89">
        <f t="shared" si="29"/>
        <v>11857.020174723526</v>
      </c>
      <c r="BM161" s="89">
        <f t="shared" si="37"/>
        <v>1665.1316962546102</v>
      </c>
      <c r="BN161" s="89">
        <f t="shared" si="30"/>
        <v>464.5567925836304</v>
      </c>
      <c r="BO161" s="89">
        <f>SUMIF(Об!$A:$A,$A:$A,Об!$AG:$AG)*$BO$308</f>
        <v>0</v>
      </c>
      <c r="BP161" s="89">
        <f>SUMIF(Об!$A:$A,$A:$A,Об!$AE:$AE)*BP$308</f>
        <v>409.14407541234448</v>
      </c>
      <c r="BQ161" s="89">
        <f>SUMIF(Об!$A:$A,$A:$A,Об!AI:AI)*BQ$308</f>
        <v>37153.53829242503</v>
      </c>
      <c r="BR161" s="89">
        <f>SUMIF(Об!$A:$A,$A:$A,Об!AJ:AJ)*BR$308</f>
        <v>0</v>
      </c>
      <c r="BS161" s="89">
        <f>SUMIF(Об!$A:$A,$A:$A,Об!AK:AK)*BS$308</f>
        <v>20319.605047773974</v>
      </c>
      <c r="BT161" s="89">
        <f>SUMIF(Об!$A:$A,$A:$A,Об!AL:AL)*BT$308</f>
        <v>18290.859765350917</v>
      </c>
      <c r="BU161" s="89">
        <f>SUMIF(Об!$A:$A,$A:$A,Об!AM:AM)*BU$308</f>
        <v>0</v>
      </c>
      <c r="BV161" s="89">
        <f>SUMIF(Об!$A:$A,$A:$A,Об!AN:AN)*BV$308</f>
        <v>7646.6507194749965</v>
      </c>
    </row>
    <row r="162" spans="1:74" ht="32.25" customHeight="1" x14ac:dyDescent="0.25">
      <c r="A162" s="84" t="s">
        <v>87</v>
      </c>
      <c r="B162" s="84">
        <f>SUMIF(Об!$A:$A,$A:$A,Об!B:B)</f>
        <v>3858.62</v>
      </c>
      <c r="C162" s="84">
        <f>SUMIF(Об!$A:$A,$A:$A,Об!C:C)</f>
        <v>3858.6200000000003</v>
      </c>
      <c r="D162" s="84">
        <v>12</v>
      </c>
      <c r="E162" s="84">
        <f>SUMIF(Об!$A:$A,$A:$A,Об!F:F)</f>
        <v>41.2</v>
      </c>
      <c r="F162" s="84">
        <f t="shared" si="35"/>
        <v>41.2</v>
      </c>
      <c r="G162" s="89">
        <f>SUMIF(Лист2!$A:$A,$A:$A,Лист2!$B:$B)</f>
        <v>1860949.3499999999</v>
      </c>
      <c r="H162" s="89">
        <v>1759353.1600000001</v>
      </c>
      <c r="I162" s="89">
        <v>0</v>
      </c>
      <c r="J162" s="89">
        <v>229586.16999999998</v>
      </c>
      <c r="K162" s="89">
        <v>85045.780000000013</v>
      </c>
      <c r="L162" s="89">
        <v>0</v>
      </c>
      <c r="M162" s="89">
        <v>1012.7000000000002</v>
      </c>
      <c r="N162" s="89">
        <v>1012.7000000000002</v>
      </c>
      <c r="O162" s="89">
        <v>0</v>
      </c>
      <c r="P162" s="89">
        <v>400149.46</v>
      </c>
      <c r="Q162" s="89">
        <v>153658.12999999998</v>
      </c>
      <c r="R162" s="89">
        <v>0</v>
      </c>
      <c r="S162" s="89">
        <v>3014.45</v>
      </c>
      <c r="T162" s="89">
        <v>466965.92999999993</v>
      </c>
      <c r="U162" s="89">
        <v>0</v>
      </c>
      <c r="V162" s="89">
        <v>0</v>
      </c>
      <c r="W162" s="89">
        <v>0</v>
      </c>
      <c r="X162" s="89">
        <v>0</v>
      </c>
      <c r="Y162" s="89">
        <v>0</v>
      </c>
      <c r="Z162" s="89">
        <v>0</v>
      </c>
      <c r="AA162" s="89">
        <v>0</v>
      </c>
      <c r="AB162" s="89">
        <v>0</v>
      </c>
      <c r="AC162" s="89">
        <v>0</v>
      </c>
      <c r="AD162" s="89">
        <v>0</v>
      </c>
      <c r="AE162" s="89">
        <v>2051</v>
      </c>
      <c r="AF162" s="89">
        <v>0</v>
      </c>
      <c r="AG162" s="89">
        <v>0</v>
      </c>
      <c r="AH162" s="90">
        <f t="shared" si="31"/>
        <v>1860949.3499999999</v>
      </c>
      <c r="AI162" s="90">
        <v>1812111.4900000002</v>
      </c>
      <c r="AJ162" s="90">
        <v>0</v>
      </c>
      <c r="AK162" s="90">
        <v>1812111.4900000002</v>
      </c>
      <c r="AL162" s="90">
        <v>321202.59999999998</v>
      </c>
      <c r="AM162" s="90">
        <v>0</v>
      </c>
      <c r="AN162" s="90">
        <v>321202.59999999998</v>
      </c>
      <c r="AP162" s="91">
        <f t="shared" si="34"/>
        <v>5567.24</v>
      </c>
      <c r="AQ162" s="92">
        <f>SUMIF('20-1'!K:K,$A:$A,'20-1'!$E:$E)</f>
        <v>0</v>
      </c>
      <c r="AR162" s="92">
        <f>SUMIF('20-1'!L:L,$A:$A,'20-1'!$E:$E)</f>
        <v>0</v>
      </c>
      <c r="AS162" s="92">
        <f>SUMIF('20-1'!M:M,$A:$A,'20-1'!$E:$E)</f>
        <v>0</v>
      </c>
      <c r="AT162" s="92">
        <f>SUMIF('20-1'!N:N,$A:$A,'20-1'!$E:$E)</f>
        <v>0</v>
      </c>
      <c r="AU162" s="92">
        <f>SUMIF('20-1'!O:O,$A:$A,'20-1'!$E:$E)</f>
        <v>0</v>
      </c>
      <c r="AV162" s="92">
        <f>SUMIF('20-1'!P:P,$A:$A,'20-1'!$E:$E)</f>
        <v>5567.24</v>
      </c>
      <c r="AW162" s="92">
        <f>SUMIF('20-1'!Q:Q,$A:$A,'20-1'!$E:$E)</f>
        <v>0</v>
      </c>
      <c r="AX162" s="92">
        <f>SUMIF('20-1'!R:R,$A:$A,'20-1'!$E:$E)</f>
        <v>0</v>
      </c>
      <c r="AY162" s="92">
        <f>SUMIF('20-1'!S:S,$A:$A,'20-1'!$E:$E)</f>
        <v>0</v>
      </c>
      <c r="AZ162" s="92">
        <f>SUMIF('20-1'!T:T,$A:$A,'20-1'!$E:$E)</f>
        <v>0</v>
      </c>
      <c r="BA162" s="92">
        <f>SUMIF('20-1'!U:U,$A:$A,'20-1'!$E:$E)</f>
        <v>0</v>
      </c>
      <c r="BB162" s="92">
        <f>SUMIF('20-1'!V:V,$A:$A,'20-1'!$E:$E)</f>
        <v>0</v>
      </c>
      <c r="BC162" s="92">
        <f>SUMIF('20-1'!W:W,$A:$A,'20-1'!$E:$E)</f>
        <v>0</v>
      </c>
      <c r="BD162" s="92">
        <f>SUMIF('20-1'!X:X,$A:$A,'20-1'!$E:$E)</f>
        <v>0</v>
      </c>
      <c r="BE162" s="92">
        <f>SUMIF('20-1'!Y:Y,$A:$A,'20-1'!$E:$E)</f>
        <v>0</v>
      </c>
      <c r="BF162" s="92">
        <f>SUMIF('20-1'!Z:Z,$A:$A,'20-1'!$E:$E)</f>
        <v>0</v>
      </c>
      <c r="BG162" s="92">
        <f>SUMIF('20-1'!AA:AA,$A:$A,'20-1'!$E:$E)</f>
        <v>0</v>
      </c>
      <c r="BH162" s="92">
        <f>SUMIF('20-1'!AB:AB,$A:$A,'20-1'!$E:$E)</f>
        <v>110462.83</v>
      </c>
      <c r="BI162" s="89">
        <f>SUMIF(Об!$A:$A,$A:$A,Об!AB:AB)*BI$308</f>
        <v>356515.80380038609</v>
      </c>
      <c r="BJ162" s="89">
        <f>SUMIF(Об!$A:$A,$A:$A,Об!AC:AC)*BJ$308</f>
        <v>338320.95391111547</v>
      </c>
      <c r="BK162" s="89">
        <f>SUMIF(ПП1!$H:$H,$A:$A,ПП1!$M:$M)*$BK$307/$BK$308*B162</f>
        <v>52467.202164607457</v>
      </c>
      <c r="BL162" s="89">
        <f t="shared" si="29"/>
        <v>80009.330022194859</v>
      </c>
      <c r="BM162" s="84">
        <f>SUMIF(Об!$A:$A,$A:$A,Об!Z:Z)</f>
        <v>0</v>
      </c>
      <c r="BN162" s="89">
        <f t="shared" si="30"/>
        <v>3134.7570624119885</v>
      </c>
      <c r="BO162" s="89">
        <f>SUMIF(Об!$A:$A,$A:$A,Об!$AG:$AG)*$BO$308</f>
        <v>0</v>
      </c>
      <c r="BP162" s="89">
        <f>SUMIF(Об!$A:$A,$A:$A,Об!$AE:$AE)*BP$308</f>
        <v>0</v>
      </c>
      <c r="BQ162" s="89">
        <f>SUMIF(Об!$A:$A,$A:$A,Об!AI:AI)*BQ$308</f>
        <v>250706.30419166022</v>
      </c>
      <c r="BR162" s="89">
        <f>SUMIF(Об!$A:$A,$A:$A,Об!AJ:AJ)*BR$308</f>
        <v>93665.462073501534</v>
      </c>
      <c r="BS162" s="89">
        <f>SUMIF(Об!$A:$A,$A:$A,Об!AK:AK)*BS$308</f>
        <v>137113.53799108407</v>
      </c>
      <c r="BT162" s="89">
        <f>SUMIF(Об!$A:$A,$A:$A,Об!AL:AL)*BT$308</f>
        <v>123423.88001290307</v>
      </c>
      <c r="BU162" s="89">
        <f>SUMIF(Об!$A:$A,$A:$A,Об!AM:AM)*BU$308</f>
        <v>77711.892674198301</v>
      </c>
      <c r="BV162" s="89">
        <f>SUMIF(Об!$A:$A,$A:$A,Об!AN:AN)*BV$308</f>
        <v>51598.41106479305</v>
      </c>
    </row>
    <row r="163" spans="1:74" ht="32.25" customHeight="1" x14ac:dyDescent="0.25">
      <c r="A163" s="84" t="s">
        <v>88</v>
      </c>
      <c r="B163" s="84">
        <f>SUMIF(Об!$A:$A,$A:$A,Об!B:B)</f>
        <v>3812.17</v>
      </c>
      <c r="C163" s="84">
        <f>SUMIF(Об!$A:$A,$A:$A,Об!C:C)</f>
        <v>3812.17</v>
      </c>
      <c r="D163" s="84">
        <v>12</v>
      </c>
      <c r="E163" s="84">
        <f>SUMIF(Об!$A:$A,$A:$A,Об!F:F)</f>
        <v>41.41</v>
      </c>
      <c r="F163" s="84">
        <f t="shared" si="35"/>
        <v>41.41</v>
      </c>
      <c r="G163" s="89">
        <f>SUMIF(Лист2!$A:$A,$A:$A,Лист2!$B:$B)</f>
        <v>1787387.0399999998</v>
      </c>
      <c r="H163" s="89">
        <v>1717964.0399999996</v>
      </c>
      <c r="I163" s="89">
        <v>0</v>
      </c>
      <c r="J163" s="89">
        <v>178716.43000000002</v>
      </c>
      <c r="K163" s="89">
        <v>126790.92</v>
      </c>
      <c r="L163" s="89">
        <v>0</v>
      </c>
      <c r="M163" s="89">
        <v>911.15000000000032</v>
      </c>
      <c r="N163" s="89">
        <v>911.15000000000032</v>
      </c>
      <c r="O163" s="89">
        <v>108144.98999999999</v>
      </c>
      <c r="P163" s="89">
        <v>314462.56</v>
      </c>
      <c r="Q163" s="89">
        <v>122412.35</v>
      </c>
      <c r="R163" s="89">
        <v>0</v>
      </c>
      <c r="S163" s="89">
        <v>2729.76</v>
      </c>
      <c r="T163" s="89">
        <v>372217.84</v>
      </c>
      <c r="U163" s="89">
        <v>0</v>
      </c>
      <c r="V163" s="89">
        <v>0</v>
      </c>
      <c r="W163" s="89">
        <v>0</v>
      </c>
      <c r="X163" s="89">
        <v>0</v>
      </c>
      <c r="Y163" s="89">
        <v>0</v>
      </c>
      <c r="Z163" s="89">
        <v>0</v>
      </c>
      <c r="AA163" s="89">
        <v>0</v>
      </c>
      <c r="AB163" s="89">
        <v>0</v>
      </c>
      <c r="AC163" s="89">
        <v>0</v>
      </c>
      <c r="AD163" s="89">
        <v>0</v>
      </c>
      <c r="AE163" s="89">
        <v>1873.1899999999998</v>
      </c>
      <c r="AF163" s="89">
        <v>0</v>
      </c>
      <c r="AG163" s="89">
        <v>89910.010000000009</v>
      </c>
      <c r="AH163" s="90">
        <f t="shared" si="31"/>
        <v>1787387.0399999998</v>
      </c>
      <c r="AI163" s="90">
        <v>1855920.6500000001</v>
      </c>
      <c r="AJ163" s="90">
        <v>0</v>
      </c>
      <c r="AK163" s="90">
        <v>1855920.6500000001</v>
      </c>
      <c r="AL163" s="90">
        <v>208272.89</v>
      </c>
      <c r="AM163" s="90">
        <v>0</v>
      </c>
      <c r="AN163" s="90">
        <v>208272.89</v>
      </c>
      <c r="AP163" s="91">
        <f t="shared" si="34"/>
        <v>6833.18</v>
      </c>
      <c r="AQ163" s="92">
        <f>SUMIF('20-1'!K:K,$A:$A,'20-1'!$E:$E)</f>
        <v>0</v>
      </c>
      <c r="AR163" s="92">
        <f>SUMIF('20-1'!L:L,$A:$A,'20-1'!$E:$E)</f>
        <v>0</v>
      </c>
      <c r="AS163" s="92">
        <f>SUMIF('20-1'!M:M,$A:$A,'20-1'!$E:$E)</f>
        <v>0</v>
      </c>
      <c r="AT163" s="92">
        <f>SUMIF('20-1'!N:N,$A:$A,'20-1'!$E:$E)</f>
        <v>0</v>
      </c>
      <c r="AU163" s="92">
        <f>SUMIF('20-1'!O:O,$A:$A,'20-1'!$E:$E)</f>
        <v>0</v>
      </c>
      <c r="AV163" s="92">
        <f>SUMIF('20-1'!P:P,$A:$A,'20-1'!$E:$E)</f>
        <v>6833.18</v>
      </c>
      <c r="AW163" s="92">
        <f>SUMIF('20-1'!Q:Q,$A:$A,'20-1'!$E:$E)</f>
        <v>0</v>
      </c>
      <c r="AX163" s="92">
        <f>SUMIF('20-1'!R:R,$A:$A,'20-1'!$E:$E)</f>
        <v>0</v>
      </c>
      <c r="AY163" s="92">
        <f>SUMIF('20-1'!S:S,$A:$A,'20-1'!$E:$E)</f>
        <v>0</v>
      </c>
      <c r="AZ163" s="92">
        <f>SUMIF('20-1'!T:T,$A:$A,'20-1'!$E:$E)</f>
        <v>0</v>
      </c>
      <c r="BA163" s="92">
        <f>SUMIF('20-1'!U:U,$A:$A,'20-1'!$E:$E)</f>
        <v>0</v>
      </c>
      <c r="BB163" s="92">
        <f>SUMIF('20-1'!V:V,$A:$A,'20-1'!$E:$E)</f>
        <v>0</v>
      </c>
      <c r="BC163" s="92">
        <f>SUMIF('20-1'!W:W,$A:$A,'20-1'!$E:$E)</f>
        <v>0</v>
      </c>
      <c r="BD163" s="92">
        <f>SUMIF('20-1'!X:X,$A:$A,'20-1'!$E:$E)</f>
        <v>0</v>
      </c>
      <c r="BE163" s="92">
        <f>SUMIF('20-1'!Y:Y,$A:$A,'20-1'!$E:$E)</f>
        <v>0</v>
      </c>
      <c r="BF163" s="92">
        <f>SUMIF('20-1'!Z:Z,$A:$A,'20-1'!$E:$E)</f>
        <v>0</v>
      </c>
      <c r="BG163" s="92">
        <f>SUMIF('20-1'!AA:AA,$A:$A,'20-1'!$E:$E)</f>
        <v>0</v>
      </c>
      <c r="BH163" s="92">
        <f>SUMIF('20-1'!AB:AB,$A:$A,'20-1'!$E:$E)</f>
        <v>109934.65</v>
      </c>
      <c r="BI163" s="89">
        <f>SUMIF(Об!$A:$A,$A:$A,Об!AB:AB)*BI$308</f>
        <v>352224.07279641886</v>
      </c>
      <c r="BJ163" s="89">
        <f>SUMIF(Об!$A:$A,$A:$A,Об!AC:AC)*BJ$308</f>
        <v>334248.25219154434</v>
      </c>
      <c r="BK163" s="89">
        <f>SUMIF(ПП1!$H:$H,$A:$A,ПП1!$M:$M)*$BK$307/$BK$308*B163</f>
        <v>51835.602903590305</v>
      </c>
      <c r="BL163" s="89">
        <f t="shared" si="29"/>
        <v>79046.179108259064</v>
      </c>
      <c r="BM163" s="89">
        <f t="shared" ref="BM163:BM164" si="38">$BM$307*B163/$BM$308</f>
        <v>11100.790616985709</v>
      </c>
      <c r="BN163" s="89">
        <f t="shared" si="30"/>
        <v>3097.0209117806653</v>
      </c>
      <c r="BO163" s="89">
        <f>SUMIF(Об!$A:$A,$A:$A,Об!$AG:$AG)*$BO$308</f>
        <v>0</v>
      </c>
      <c r="BP163" s="89">
        <f>SUMIF(Об!$A:$A,$A:$A,Об!$AE:$AE)*BP$308</f>
        <v>2727.6057044308227</v>
      </c>
      <c r="BQ163" s="89">
        <f>SUMIF(Об!$A:$A,$A:$A,Об!AI:AI)*BQ$308</f>
        <v>247688.30609138013</v>
      </c>
      <c r="BR163" s="89">
        <f>SUMIF(Об!$A:$A,$A:$A,Об!AJ:AJ)*BR$308</f>
        <v>92537.918881035293</v>
      </c>
      <c r="BS163" s="89">
        <f>SUMIF(Об!$A:$A,$A:$A,Об!AK:AK)*BS$308</f>
        <v>135462.96762144784</v>
      </c>
      <c r="BT163" s="89">
        <f>SUMIF(Об!$A:$A,$A:$A,Об!AL:AL)*BT$308</f>
        <v>121938.10550631798</v>
      </c>
      <c r="BU163" s="89">
        <f>SUMIF(Об!$A:$A,$A:$A,Об!AM:AM)*BU$308</f>
        <v>76776.398270832186</v>
      </c>
      <c r="BV163" s="89">
        <f>SUMIF(Об!$A:$A,$A:$A,Об!AN:AN)*BV$308</f>
        <v>50977.270295823924</v>
      </c>
    </row>
    <row r="164" spans="1:74" ht="32.25" customHeight="1" x14ac:dyDescent="0.25">
      <c r="A164" s="84" t="s">
        <v>89</v>
      </c>
      <c r="B164" s="84">
        <f>SUMIF(Об!$A:$A,$A:$A,Об!B:B)</f>
        <v>3708.4</v>
      </c>
      <c r="C164" s="84">
        <f>SUMIF(Об!$A:$A,$A:$A,Об!C:C)</f>
        <v>3708.4</v>
      </c>
      <c r="D164" s="84">
        <v>12</v>
      </c>
      <c r="E164" s="84">
        <f>SUMIF(Об!$A:$A,$A:$A,Об!F:F)</f>
        <v>41.41</v>
      </c>
      <c r="F164" s="84">
        <f t="shared" si="35"/>
        <v>41.41</v>
      </c>
      <c r="G164" s="89">
        <f>SUMIF(Лист2!$A:$A,$A:$A,Лист2!$B:$B)</f>
        <v>1728005.74</v>
      </c>
      <c r="H164" s="89">
        <v>1662453.2899999996</v>
      </c>
      <c r="I164" s="89">
        <v>0</v>
      </c>
      <c r="J164" s="89">
        <v>223439.99</v>
      </c>
      <c r="K164" s="89">
        <v>118634.91999999998</v>
      </c>
      <c r="L164" s="89">
        <v>0</v>
      </c>
      <c r="M164" s="89">
        <v>863.97</v>
      </c>
      <c r="N164" s="89">
        <v>863.97</v>
      </c>
      <c r="O164" s="89">
        <v>139564.41999999998</v>
      </c>
      <c r="P164" s="89">
        <v>396863.31999999995</v>
      </c>
      <c r="Q164" s="89">
        <v>156664.41</v>
      </c>
      <c r="R164" s="89">
        <v>0</v>
      </c>
      <c r="S164" s="89">
        <v>2571.48</v>
      </c>
      <c r="T164" s="89">
        <v>476107.74999999994</v>
      </c>
      <c r="U164" s="89">
        <v>0</v>
      </c>
      <c r="V164" s="89">
        <v>0</v>
      </c>
      <c r="W164" s="89">
        <v>0</v>
      </c>
      <c r="X164" s="89">
        <v>0</v>
      </c>
      <c r="Y164" s="89">
        <v>0</v>
      </c>
      <c r="Z164" s="89">
        <v>0</v>
      </c>
      <c r="AA164" s="89">
        <v>0</v>
      </c>
      <c r="AB164" s="89">
        <v>0</v>
      </c>
      <c r="AC164" s="89">
        <v>0</v>
      </c>
      <c r="AD164" s="89">
        <v>0</v>
      </c>
      <c r="AE164" s="89">
        <v>1764.5999999999997</v>
      </c>
      <c r="AF164" s="89">
        <v>0</v>
      </c>
      <c r="AG164" s="89">
        <v>88695</v>
      </c>
      <c r="AH164" s="90">
        <f t="shared" si="31"/>
        <v>1728005.74</v>
      </c>
      <c r="AI164" s="90">
        <v>1698950.71</v>
      </c>
      <c r="AJ164" s="90">
        <v>0</v>
      </c>
      <c r="AK164" s="90">
        <v>1698950.71</v>
      </c>
      <c r="AL164" s="90">
        <v>246493.99</v>
      </c>
      <c r="AM164" s="90">
        <v>0</v>
      </c>
      <c r="AN164" s="90">
        <v>246493.99</v>
      </c>
      <c r="AP164" s="91">
        <f t="shared" si="34"/>
        <v>5567.24</v>
      </c>
      <c r="AQ164" s="92">
        <f>SUMIF('20-1'!K:K,$A:$A,'20-1'!$E:$E)</f>
        <v>0</v>
      </c>
      <c r="AR164" s="92">
        <f>SUMIF('20-1'!L:L,$A:$A,'20-1'!$E:$E)</f>
        <v>0</v>
      </c>
      <c r="AS164" s="92">
        <f>SUMIF('20-1'!M:M,$A:$A,'20-1'!$E:$E)</f>
        <v>0</v>
      </c>
      <c r="AT164" s="92">
        <f>SUMIF('20-1'!N:N,$A:$A,'20-1'!$E:$E)</f>
        <v>0</v>
      </c>
      <c r="AU164" s="92">
        <f>SUMIF('20-1'!O:O,$A:$A,'20-1'!$E:$E)</f>
        <v>0</v>
      </c>
      <c r="AV164" s="92">
        <f>SUMIF('20-1'!P:P,$A:$A,'20-1'!$E:$E)</f>
        <v>5567.24</v>
      </c>
      <c r="AW164" s="92">
        <f>SUMIF('20-1'!Q:Q,$A:$A,'20-1'!$E:$E)</f>
        <v>0</v>
      </c>
      <c r="AX164" s="92">
        <f>SUMIF('20-1'!R:R,$A:$A,'20-1'!$E:$E)</f>
        <v>0</v>
      </c>
      <c r="AY164" s="92">
        <f>SUMIF('20-1'!S:S,$A:$A,'20-1'!$E:$E)</f>
        <v>0</v>
      </c>
      <c r="AZ164" s="92">
        <f>SUMIF('20-1'!T:T,$A:$A,'20-1'!$E:$E)</f>
        <v>0</v>
      </c>
      <c r="BA164" s="92">
        <f>SUMIF('20-1'!U:U,$A:$A,'20-1'!$E:$E)</f>
        <v>0</v>
      </c>
      <c r="BB164" s="92">
        <f>SUMIF('20-1'!V:V,$A:$A,'20-1'!$E:$E)</f>
        <v>0</v>
      </c>
      <c r="BC164" s="92">
        <f>SUMIF('20-1'!W:W,$A:$A,'20-1'!$E:$E)</f>
        <v>0</v>
      </c>
      <c r="BD164" s="92">
        <f>SUMIF('20-1'!X:X,$A:$A,'20-1'!$E:$E)</f>
        <v>0</v>
      </c>
      <c r="BE164" s="92">
        <f>SUMIF('20-1'!Y:Y,$A:$A,'20-1'!$E:$E)</f>
        <v>0</v>
      </c>
      <c r="BF164" s="92">
        <f>SUMIF('20-1'!Z:Z,$A:$A,'20-1'!$E:$E)</f>
        <v>0</v>
      </c>
      <c r="BG164" s="92">
        <f>SUMIF('20-1'!AA:AA,$A:$A,'20-1'!$E:$E)</f>
        <v>0</v>
      </c>
      <c r="BH164" s="92">
        <f>SUMIF('20-1'!AB:AB,$A:$A,'20-1'!$E:$E)</f>
        <v>172029.13</v>
      </c>
      <c r="BI164" s="89">
        <f>SUMIF(Об!$A:$A,$A:$A,Об!AB:AB)*BI$308</f>
        <v>342636.28105730849</v>
      </c>
      <c r="BJ164" s="89">
        <f>SUMIF(Об!$A:$A,$A:$A,Об!AC:AC)*BJ$308</f>
        <v>325149.77517453919</v>
      </c>
      <c r="BK164" s="89">
        <f>SUMIF(ПП1!$H:$H,$A:$A,ПП1!$M:$M)*$BK$307/$BK$308*B164</f>
        <v>50424.600636297509</v>
      </c>
      <c r="BL164" s="89">
        <f t="shared" si="29"/>
        <v>76894.485451873319</v>
      </c>
      <c r="BM164" s="89">
        <f t="shared" si="38"/>
        <v>10798.61913923823</v>
      </c>
      <c r="BN164" s="89">
        <f t="shared" si="30"/>
        <v>3012.7177825877179</v>
      </c>
      <c r="BO164" s="89">
        <f>SUMIF(Об!$A:$A,$A:$A,Об!$AG:$AG)*$BO$308</f>
        <v>0</v>
      </c>
      <c r="BP164" s="89">
        <f>SUMIF(Об!$A:$A,$A:$A,Об!$AE:$AE)*BP$308</f>
        <v>2653.3583219822995</v>
      </c>
      <c r="BQ164" s="89">
        <f>SUMIF(Об!$A:$A,$A:$A,Об!AI:AI)*BQ$308</f>
        <v>240946.05285422062</v>
      </c>
      <c r="BR164" s="89">
        <f>SUMIF(Об!$A:$A,$A:$A,Об!AJ:AJ)*BR$308</f>
        <v>90018.970397026176</v>
      </c>
      <c r="BS164" s="89">
        <f>SUMIF(Об!$A:$A,$A:$A,Об!AK:AK)*BS$308</f>
        <v>131775.56854163826</v>
      </c>
      <c r="BT164" s="89">
        <f>SUMIF(Об!$A:$A,$A:$A,Об!AL:AL)*BT$308</f>
        <v>118618.86286803304</v>
      </c>
      <c r="BU164" s="89">
        <f>SUMIF(Об!$A:$A,$A:$A,Об!AM:AM)*BU$308</f>
        <v>74686.489675841862</v>
      </c>
      <c r="BV164" s="89">
        <f>SUMIF(Об!$A:$A,$A:$A,Об!AN:AN)*BV$308</f>
        <v>49589.63245737557</v>
      </c>
    </row>
    <row r="165" spans="1:74" ht="32.25" customHeight="1" x14ac:dyDescent="0.25">
      <c r="A165" s="84" t="s">
        <v>90</v>
      </c>
      <c r="B165" s="84">
        <f>SUMIF(Об!$A:$A,$A:$A,Об!B:B)</f>
        <v>9578.1</v>
      </c>
      <c r="C165" s="84">
        <f>SUMIF(Об!$A:$A,$A:$A,Об!C:C)</f>
        <v>9578.1</v>
      </c>
      <c r="D165" s="84">
        <v>12</v>
      </c>
      <c r="E165" s="84">
        <f>SUMIF(Об!$A:$A,$A:$A,Об!F:F)</f>
        <v>41.2</v>
      </c>
      <c r="F165" s="84">
        <f t="shared" si="35"/>
        <v>41.2</v>
      </c>
      <c r="G165" s="89">
        <f>SUMIF(Лист2!$A:$A,$A:$A,Лист2!$B:$B)</f>
        <v>4567931.54</v>
      </c>
      <c r="H165" s="89">
        <v>4278957.6000000006</v>
      </c>
      <c r="I165" s="89">
        <v>0</v>
      </c>
      <c r="J165" s="89">
        <v>437037.53</v>
      </c>
      <c r="K165" s="89">
        <v>119221.09999999999</v>
      </c>
      <c r="L165" s="89">
        <v>0</v>
      </c>
      <c r="M165" s="89">
        <v>1741.7900000000004</v>
      </c>
      <c r="N165" s="89">
        <v>1741.7900000000004</v>
      </c>
      <c r="O165" s="89">
        <v>0</v>
      </c>
      <c r="P165" s="89">
        <v>811114.14</v>
      </c>
      <c r="Q165" s="89">
        <v>339746.45</v>
      </c>
      <c r="R165" s="89">
        <v>0</v>
      </c>
      <c r="S165" s="89">
        <v>5263.7200000000012</v>
      </c>
      <c r="T165" s="89">
        <v>1032853.58</v>
      </c>
      <c r="U165" s="89">
        <v>0</v>
      </c>
      <c r="V165" s="89">
        <v>0</v>
      </c>
      <c r="W165" s="89">
        <v>0</v>
      </c>
      <c r="X165" s="89">
        <v>0</v>
      </c>
      <c r="Y165" s="89">
        <v>0</v>
      </c>
      <c r="Z165" s="89">
        <v>0</v>
      </c>
      <c r="AA165" s="89">
        <v>0</v>
      </c>
      <c r="AB165" s="89">
        <v>0</v>
      </c>
      <c r="AC165" s="89">
        <v>0</v>
      </c>
      <c r="AD165" s="89">
        <v>0</v>
      </c>
      <c r="AE165" s="89">
        <v>3576.0600000000004</v>
      </c>
      <c r="AF165" s="89">
        <v>0</v>
      </c>
      <c r="AG165" s="89">
        <v>0</v>
      </c>
      <c r="AH165" s="90">
        <f t="shared" si="31"/>
        <v>4567931.54</v>
      </c>
      <c r="AI165" s="90">
        <v>4570536.7</v>
      </c>
      <c r="AJ165" s="90">
        <v>0</v>
      </c>
      <c r="AK165" s="90">
        <v>4570536.7</v>
      </c>
      <c r="AL165" s="90">
        <v>646200.89</v>
      </c>
      <c r="AM165" s="90">
        <v>0</v>
      </c>
      <c r="AN165" s="90">
        <v>646200.89</v>
      </c>
      <c r="AP165" s="91">
        <f t="shared" si="34"/>
        <v>21762.6</v>
      </c>
      <c r="AQ165" s="92">
        <f>SUMIF('20-1'!K:K,$A:$A,'20-1'!$E:$E)</f>
        <v>0</v>
      </c>
      <c r="AR165" s="92">
        <f>SUMIF('20-1'!L:L,$A:$A,'20-1'!$E:$E)</f>
        <v>0</v>
      </c>
      <c r="AS165" s="92">
        <f>SUMIF('20-1'!M:M,$A:$A,'20-1'!$E:$E)</f>
        <v>0</v>
      </c>
      <c r="AT165" s="92">
        <f>SUMIF('20-1'!N:N,$A:$A,'20-1'!$E:$E)</f>
        <v>0</v>
      </c>
      <c r="AU165" s="92">
        <f>SUMIF('20-1'!O:O,$A:$A,'20-1'!$E:$E)</f>
        <v>0</v>
      </c>
      <c r="AV165" s="92">
        <f>SUMIF('20-1'!P:P,$A:$A,'20-1'!$E:$E)</f>
        <v>21762.6</v>
      </c>
      <c r="AW165" s="92">
        <f>SUMIF('20-1'!Q:Q,$A:$A,'20-1'!$E:$E)</f>
        <v>0</v>
      </c>
      <c r="AX165" s="92">
        <f>SUMIF('20-1'!R:R,$A:$A,'20-1'!$E:$E)</f>
        <v>0</v>
      </c>
      <c r="AY165" s="92">
        <f>SUMIF('20-1'!S:S,$A:$A,'20-1'!$E:$E)</f>
        <v>0</v>
      </c>
      <c r="AZ165" s="92">
        <f>SUMIF('20-1'!T:T,$A:$A,'20-1'!$E:$E)</f>
        <v>0</v>
      </c>
      <c r="BA165" s="92">
        <f>SUMIF('20-1'!U:U,$A:$A,'20-1'!$E:$E)</f>
        <v>0</v>
      </c>
      <c r="BB165" s="92">
        <f>SUMIF('20-1'!V:V,$A:$A,'20-1'!$E:$E)</f>
        <v>0</v>
      </c>
      <c r="BC165" s="92">
        <f>SUMIF('20-1'!W:W,$A:$A,'20-1'!$E:$E)</f>
        <v>0</v>
      </c>
      <c r="BD165" s="92">
        <f>SUMIF('20-1'!X:X,$A:$A,'20-1'!$E:$E)</f>
        <v>0</v>
      </c>
      <c r="BE165" s="92">
        <f>SUMIF('20-1'!Y:Y,$A:$A,'20-1'!$E:$E)</f>
        <v>0</v>
      </c>
      <c r="BF165" s="92">
        <f>SUMIF('20-1'!Z:Z,$A:$A,'20-1'!$E:$E)</f>
        <v>0</v>
      </c>
      <c r="BG165" s="92">
        <f>SUMIF('20-1'!AA:AA,$A:$A,'20-1'!$E:$E)</f>
        <v>0</v>
      </c>
      <c r="BH165" s="92">
        <f>SUMIF('20-1'!AB:AB,$A:$A,'20-1'!$E:$E)</f>
        <v>136368.9</v>
      </c>
      <c r="BI165" s="89">
        <f>SUMIF(Об!$A:$A,$A:$A,Об!AB:AB)*BI$308</f>
        <v>884965.09642838058</v>
      </c>
      <c r="BJ165" s="89">
        <f>SUMIF(Об!$A:$A,$A:$A,Об!AC:AC)*BJ$308</f>
        <v>839800.7392943732</v>
      </c>
      <c r="BK165" s="89">
        <f>SUMIF(ПП1!$H:$H,$A:$A,ПП1!$M:$M)*$BK$307/$BK$308*B165</f>
        <v>130237.26333581092</v>
      </c>
      <c r="BL165" s="89">
        <f t="shared" si="29"/>
        <v>198603.99932763129</v>
      </c>
      <c r="BM165" s="84">
        <f>SUMIF(Об!$A:$A,$A:$A,Об!Z:Z)</f>
        <v>0</v>
      </c>
      <c r="BN165" s="89">
        <f t="shared" si="30"/>
        <v>7781.2836245829531</v>
      </c>
      <c r="BO165" s="89">
        <f>SUMIF(Об!$A:$A,$A:$A,Об!$AG:$AG)*$BO$308</f>
        <v>0</v>
      </c>
      <c r="BP165" s="89">
        <f>SUMIF(Об!$A:$A,$A:$A,Об!$AE:$AE)*BP$308</f>
        <v>0</v>
      </c>
      <c r="BQ165" s="89">
        <f>SUMIF(Об!$A:$A,$A:$A,Об!AI:AI)*BQ$308</f>
        <v>622318.35531307582</v>
      </c>
      <c r="BR165" s="89">
        <f>SUMIF(Об!$A:$A,$A:$A,Об!AJ:AJ)*BR$308</f>
        <v>232502.07646417769</v>
      </c>
      <c r="BS165" s="89">
        <f>SUMIF(Об!$A:$A,$A:$A,Об!AK:AK)*BS$308</f>
        <v>340351.51899705135</v>
      </c>
      <c r="BT165" s="89">
        <f>SUMIF(Об!$A:$A,$A:$A,Об!AL:AL)*BT$308</f>
        <v>306370.22177659028</v>
      </c>
      <c r="BU165" s="89">
        <f>SUMIF(Об!$A:$A,$A:$A,Об!AM:AM)*BU$308</f>
        <v>192901.16135373231</v>
      </c>
      <c r="BV165" s="89">
        <f>SUMIF(Об!$A:$A,$A:$A,Об!AN:AN)*BV$308</f>
        <v>128080.69750835642</v>
      </c>
    </row>
    <row r="166" spans="1:74" ht="32.25" customHeight="1" x14ac:dyDescent="0.25">
      <c r="A166" s="84" t="s">
        <v>91</v>
      </c>
      <c r="B166" s="84">
        <f>SUMIF(Об!$A:$A,$A:$A,Об!B:B)</f>
        <v>3498.85</v>
      </c>
      <c r="C166" s="84">
        <f>SUMIF(Об!$A:$A,$A:$A,Об!C:C)</f>
        <v>3498.85</v>
      </c>
      <c r="D166" s="84">
        <v>12</v>
      </c>
      <c r="E166" s="84">
        <f>SUMIF(Об!$A:$A,$A:$A,Об!F:F)</f>
        <v>30.14</v>
      </c>
      <c r="F166" s="84">
        <f t="shared" si="35"/>
        <v>30.14</v>
      </c>
      <c r="G166" s="89">
        <f>SUMIF(Лист2!$A:$A,$A:$A,Лист2!$B:$B)</f>
        <v>1247321.31</v>
      </c>
      <c r="H166" s="89">
        <v>1585976.75</v>
      </c>
      <c r="I166" s="89">
        <v>0</v>
      </c>
      <c r="J166" s="89">
        <v>251624.09999999998</v>
      </c>
      <c r="K166" s="89">
        <v>14518.629999999997</v>
      </c>
      <c r="L166" s="89">
        <v>0</v>
      </c>
      <c r="M166" s="89">
        <v>463.27</v>
      </c>
      <c r="N166" s="89">
        <v>463.27</v>
      </c>
      <c r="O166" s="89">
        <v>143545.26</v>
      </c>
      <c r="P166" s="89">
        <v>448257.42000000004</v>
      </c>
      <c r="Q166" s="89">
        <v>177621.18000000002</v>
      </c>
      <c r="R166" s="89">
        <v>0</v>
      </c>
      <c r="S166" s="89">
        <v>1382.1100000000001</v>
      </c>
      <c r="T166" s="89">
        <v>539983.96</v>
      </c>
      <c r="U166" s="89">
        <v>0</v>
      </c>
      <c r="V166" s="89">
        <v>0</v>
      </c>
      <c r="W166" s="89">
        <v>0</v>
      </c>
      <c r="X166" s="89">
        <v>0</v>
      </c>
      <c r="Y166" s="89">
        <v>0</v>
      </c>
      <c r="Z166" s="89">
        <v>0</v>
      </c>
      <c r="AA166" s="89">
        <v>0</v>
      </c>
      <c r="AB166" s="89">
        <v>0</v>
      </c>
      <c r="AC166" s="89">
        <v>0</v>
      </c>
      <c r="AD166" s="89">
        <v>0</v>
      </c>
      <c r="AE166" s="89">
        <v>949.09</v>
      </c>
      <c r="AF166" s="89">
        <v>0</v>
      </c>
      <c r="AG166" s="89">
        <v>98415.01</v>
      </c>
      <c r="AH166" s="90">
        <f t="shared" si="31"/>
        <v>1247321.31</v>
      </c>
      <c r="AI166" s="90">
        <v>1243355.3299999998</v>
      </c>
      <c r="AJ166" s="90">
        <v>0</v>
      </c>
      <c r="AK166" s="90">
        <v>1243355.3299999998</v>
      </c>
      <c r="AL166" s="90">
        <v>285137.93</v>
      </c>
      <c r="AM166" s="90">
        <v>0</v>
      </c>
      <c r="AN166" s="90">
        <v>285137.93</v>
      </c>
      <c r="AP166" s="91">
        <f t="shared" si="34"/>
        <v>281796.61</v>
      </c>
      <c r="AQ166" s="92">
        <f>SUMIF('20-1'!K:K,$A:$A,'20-1'!$E:$E)</f>
        <v>0</v>
      </c>
      <c r="AR166" s="92">
        <f>SUMIF('20-1'!L:L,$A:$A,'20-1'!$E:$E)</f>
        <v>0</v>
      </c>
      <c r="AS166" s="92">
        <f>SUMIF('20-1'!M:M,$A:$A,'20-1'!$E:$E)</f>
        <v>0</v>
      </c>
      <c r="AT166" s="92">
        <f>SUMIF('20-1'!N:N,$A:$A,'20-1'!$E:$E)</f>
        <v>0</v>
      </c>
      <c r="AU166" s="92">
        <f>SUMIF('20-1'!O:O,$A:$A,'20-1'!$E:$E)</f>
        <v>281796.61</v>
      </c>
      <c r="AV166" s="92">
        <f>SUMIF('20-1'!P:P,$A:$A,'20-1'!$E:$E)</f>
        <v>0</v>
      </c>
      <c r="AW166" s="92">
        <f>SUMIF('20-1'!Q:Q,$A:$A,'20-1'!$E:$E)</f>
        <v>0</v>
      </c>
      <c r="AX166" s="92">
        <f>SUMIF('20-1'!R:R,$A:$A,'20-1'!$E:$E)</f>
        <v>0</v>
      </c>
      <c r="AY166" s="92">
        <f>SUMIF('20-1'!S:S,$A:$A,'20-1'!$E:$E)</f>
        <v>0</v>
      </c>
      <c r="AZ166" s="92">
        <f>SUMIF('20-1'!T:T,$A:$A,'20-1'!$E:$E)</f>
        <v>0</v>
      </c>
      <c r="BA166" s="92">
        <f>SUMIF('20-1'!U:U,$A:$A,'20-1'!$E:$E)</f>
        <v>0</v>
      </c>
      <c r="BB166" s="92">
        <f>SUMIF('20-1'!V:V,$A:$A,'20-1'!$E:$E)</f>
        <v>0</v>
      </c>
      <c r="BC166" s="92">
        <f>SUMIF('20-1'!W:W,$A:$A,'20-1'!$E:$E)</f>
        <v>0</v>
      </c>
      <c r="BD166" s="92">
        <f>SUMIF('20-1'!X:X,$A:$A,'20-1'!$E:$E)</f>
        <v>0</v>
      </c>
      <c r="BE166" s="92">
        <f>SUMIF('20-1'!Y:Y,$A:$A,'20-1'!$E:$E)</f>
        <v>0</v>
      </c>
      <c r="BF166" s="92">
        <f>SUMIF('20-1'!Z:Z,$A:$A,'20-1'!$E:$E)</f>
        <v>0</v>
      </c>
      <c r="BG166" s="92">
        <f>SUMIF('20-1'!AA:AA,$A:$A,'20-1'!$E:$E)</f>
        <v>0</v>
      </c>
      <c r="BH166" s="92">
        <f>SUMIF('20-1'!AB:AB,$A:$A,'20-1'!$E:$E)</f>
        <v>8234.18</v>
      </c>
      <c r="BI166" s="89">
        <f>SUMIF(Об!$A:$A,$A:$A,Об!AB:AB)*BI$308</f>
        <v>323274.98435372766</v>
      </c>
      <c r="BJ166" s="89">
        <f>SUMIF(Об!$A:$A,$A:$A,Об!AC:AC)*BJ$308</f>
        <v>306776.58582392312</v>
      </c>
      <c r="BK166" s="84">
        <f>SUMIF(ПП1!$H:$H,$A:$A,ПП1!$M:$M)</f>
        <v>0</v>
      </c>
      <c r="BL166" s="89">
        <f t="shared" si="29"/>
        <v>72549.420349284585</v>
      </c>
      <c r="BM166" s="89">
        <f t="shared" ref="BM166:BM176" si="39">$BM$307*B166/$BM$308</f>
        <v>10188.42319472648</v>
      </c>
      <c r="BN166" s="89">
        <f t="shared" si="30"/>
        <v>2842.4785928182064</v>
      </c>
      <c r="BO166" s="89">
        <f>SUMIF(Об!$A:$A,$A:$A,Об!$AG:$AG)*$BO$308</f>
        <v>0</v>
      </c>
      <c r="BP166" s="89">
        <f>SUMIF(Об!$A:$A,$A:$A,Об!$AE:$AE)*BP$308</f>
        <v>2503.4254031031628</v>
      </c>
      <c r="BQ166" s="89">
        <f>SUMIF(Об!$A:$A,$A:$A,Об!AI:AI)*BQ$308</f>
        <v>227330.95055252666</v>
      </c>
      <c r="BR166" s="89">
        <f>SUMIF(Об!$A:$A,$A:$A,Об!AJ:AJ)*BR$308</f>
        <v>0</v>
      </c>
      <c r="BS166" s="89">
        <f>SUMIF(Об!$A:$A,$A:$A,Об!AK:AK)*BS$308</f>
        <v>124329.34634664841</v>
      </c>
      <c r="BT166" s="89">
        <f>SUMIF(Об!$A:$A,$A:$A,Об!AL:AL)*BT$308</f>
        <v>111916.08465802432</v>
      </c>
      <c r="BU166" s="89">
        <f>SUMIF(Об!$A:$A,$A:$A,Об!AM:AM)*BU$308</f>
        <v>0</v>
      </c>
      <c r="BV166" s="89">
        <f>SUMIF(Об!$A:$A,$A:$A,Об!AN:AN)*BV$308</f>
        <v>46787.478568517021</v>
      </c>
    </row>
    <row r="167" spans="1:74" ht="32.25" customHeight="1" x14ac:dyDescent="0.25">
      <c r="A167" s="84" t="s">
        <v>92</v>
      </c>
      <c r="B167" s="84">
        <f>SUMIF(Об!$A:$A,$A:$A,Об!B:B)</f>
        <v>3161</v>
      </c>
      <c r="C167" s="84">
        <f>SUMIF(Об!$A:$A,$A:$A,Об!C:C)</f>
        <v>3161</v>
      </c>
      <c r="D167" s="84">
        <v>12</v>
      </c>
      <c r="E167" s="84">
        <f>SUMIF(Об!$A:$A,$A:$A,Об!F:F)</f>
        <v>30.14</v>
      </c>
      <c r="F167" s="84">
        <f t="shared" si="35"/>
        <v>30.14</v>
      </c>
      <c r="G167" s="89">
        <f>SUMIF(Лист2!$A:$A,$A:$A,Лист2!$B:$B)</f>
        <v>1125913.28</v>
      </c>
      <c r="H167" s="89">
        <v>1421954.5699999998</v>
      </c>
      <c r="I167" s="89">
        <v>0</v>
      </c>
      <c r="J167" s="89">
        <v>196304.44999999998</v>
      </c>
      <c r="K167" s="89">
        <v>11251.919999999998</v>
      </c>
      <c r="L167" s="89">
        <v>0</v>
      </c>
      <c r="M167" s="89">
        <v>603.25</v>
      </c>
      <c r="N167" s="89">
        <v>603.25</v>
      </c>
      <c r="O167" s="89">
        <v>129584.08</v>
      </c>
      <c r="P167" s="89">
        <v>353904.86000000004</v>
      </c>
      <c r="Q167" s="89">
        <v>142655.49</v>
      </c>
      <c r="R167" s="89">
        <v>0</v>
      </c>
      <c r="S167" s="89">
        <v>1796.0000000000002</v>
      </c>
      <c r="T167" s="89">
        <v>433547.44</v>
      </c>
      <c r="U167" s="89">
        <v>0</v>
      </c>
      <c r="V167" s="89">
        <v>0</v>
      </c>
      <c r="W167" s="89">
        <v>0</v>
      </c>
      <c r="X167" s="89">
        <v>0</v>
      </c>
      <c r="Y167" s="89">
        <v>0</v>
      </c>
      <c r="Z167" s="89">
        <v>0</v>
      </c>
      <c r="AA167" s="89">
        <v>0</v>
      </c>
      <c r="AB167" s="89">
        <v>0</v>
      </c>
      <c r="AC167" s="89">
        <v>0</v>
      </c>
      <c r="AD167" s="89">
        <v>0</v>
      </c>
      <c r="AE167" s="89">
        <v>1233.23</v>
      </c>
      <c r="AF167" s="89">
        <v>0</v>
      </c>
      <c r="AG167" s="89">
        <v>95944.5</v>
      </c>
      <c r="AH167" s="90">
        <f t="shared" si="31"/>
        <v>1125913.28</v>
      </c>
      <c r="AI167" s="90">
        <v>1115189.2300000002</v>
      </c>
      <c r="AJ167" s="90">
        <v>0</v>
      </c>
      <c r="AK167" s="90">
        <v>1115189.2300000002</v>
      </c>
      <c r="AL167" s="90">
        <v>264558.15000000002</v>
      </c>
      <c r="AM167" s="90">
        <v>0</v>
      </c>
      <c r="AN167" s="90">
        <v>264558.15000000002</v>
      </c>
      <c r="AP167" s="91">
        <f t="shared" si="34"/>
        <v>664217.96</v>
      </c>
      <c r="AQ167" s="92">
        <f>SUMIF('20-1'!K:K,$A:$A,'20-1'!$E:$E)</f>
        <v>664217.96</v>
      </c>
      <c r="AR167" s="92">
        <f>SUMIF('20-1'!L:L,$A:$A,'20-1'!$E:$E)</f>
        <v>0</v>
      </c>
      <c r="AS167" s="92">
        <f>SUMIF('20-1'!M:M,$A:$A,'20-1'!$E:$E)</f>
        <v>0</v>
      </c>
      <c r="AT167" s="92">
        <f>SUMIF('20-1'!N:N,$A:$A,'20-1'!$E:$E)</f>
        <v>0</v>
      </c>
      <c r="AU167" s="92">
        <f>SUMIF('20-1'!O:O,$A:$A,'20-1'!$E:$E)</f>
        <v>0</v>
      </c>
      <c r="AV167" s="92">
        <f>SUMIF('20-1'!P:P,$A:$A,'20-1'!$E:$E)</f>
        <v>0</v>
      </c>
      <c r="AW167" s="92">
        <f>SUMIF('20-1'!Q:Q,$A:$A,'20-1'!$E:$E)</f>
        <v>0</v>
      </c>
      <c r="AX167" s="92">
        <f>SUMIF('20-1'!R:R,$A:$A,'20-1'!$E:$E)</f>
        <v>0</v>
      </c>
      <c r="AY167" s="92">
        <f>SUMIF('20-1'!S:S,$A:$A,'20-1'!$E:$E)</f>
        <v>0</v>
      </c>
      <c r="AZ167" s="92">
        <f>SUMIF('20-1'!T:T,$A:$A,'20-1'!$E:$E)</f>
        <v>0</v>
      </c>
      <c r="BA167" s="92">
        <f>SUMIF('20-1'!U:U,$A:$A,'20-1'!$E:$E)</f>
        <v>0</v>
      </c>
      <c r="BB167" s="92">
        <f>SUMIF('20-1'!V:V,$A:$A,'20-1'!$E:$E)</f>
        <v>0</v>
      </c>
      <c r="BC167" s="92">
        <f>SUMIF('20-1'!W:W,$A:$A,'20-1'!$E:$E)</f>
        <v>0</v>
      </c>
      <c r="BD167" s="92">
        <f>SUMIF('20-1'!X:X,$A:$A,'20-1'!$E:$E)</f>
        <v>0</v>
      </c>
      <c r="BE167" s="92">
        <f>SUMIF('20-1'!Y:Y,$A:$A,'20-1'!$E:$E)</f>
        <v>0</v>
      </c>
      <c r="BF167" s="92">
        <f>SUMIF('20-1'!Z:Z,$A:$A,'20-1'!$E:$E)</f>
        <v>0</v>
      </c>
      <c r="BG167" s="92">
        <f>SUMIF('20-1'!AA:AA,$A:$A,'20-1'!$E:$E)</f>
        <v>0</v>
      </c>
      <c r="BH167" s="92">
        <f>SUMIF('20-1'!AB:AB,$A:$A,'20-1'!$E:$E)</f>
        <v>37831.1</v>
      </c>
      <c r="BI167" s="89">
        <f>SUMIF(Об!$A:$A,$A:$A,Об!AB:AB)*BI$308</f>
        <v>292059.45540452807</v>
      </c>
      <c r="BJ167" s="89">
        <f>SUMIF(Об!$A:$A,$A:$A,Об!AC:AC)*BJ$308</f>
        <v>277154.14715961553</v>
      </c>
      <c r="BK167" s="84">
        <f>SUMIF(ПП1!$H:$H,$A:$A,ПП1!$M:$M)</f>
        <v>0</v>
      </c>
      <c r="BL167" s="89">
        <f t="shared" si="29"/>
        <v>65544.02667278923</v>
      </c>
      <c r="BM167" s="89">
        <f t="shared" si="39"/>
        <v>9204.626010983724</v>
      </c>
      <c r="BN167" s="89">
        <f t="shared" si="30"/>
        <v>2568.0080117462453</v>
      </c>
      <c r="BO167" s="89">
        <f>SUMIF(Об!$A:$A,$A:$A,Об!$AG:$AG)*$BO$308</f>
        <v>0</v>
      </c>
      <c r="BP167" s="89">
        <f>SUMIF(Об!$A:$A,$A:$A,Об!$AE:$AE)*BP$308</f>
        <v>2261.6938991980501</v>
      </c>
      <c r="BQ167" s="89">
        <f>SUMIF(Об!$A:$A,$A:$A,Об!AI:AI)*BQ$308</f>
        <v>205379.80613531207</v>
      </c>
      <c r="BR167" s="89">
        <f>SUMIF(Об!$A:$A,$A:$A,Об!AJ:AJ)*BR$308</f>
        <v>0</v>
      </c>
      <c r="BS167" s="89">
        <f>SUMIF(Об!$A:$A,$A:$A,Об!AK:AK)*BS$308</f>
        <v>112324.06756555886</v>
      </c>
      <c r="BT167" s="89">
        <f>SUMIF(Об!$A:$A,$A:$A,Об!AL:AL)*BT$308</f>
        <v>101109.43412950396</v>
      </c>
      <c r="BU167" s="89">
        <f>SUMIF(Об!$A:$A,$A:$A,Об!AM:AM)*BU$308</f>
        <v>0</v>
      </c>
      <c r="BV167" s="89">
        <f>SUMIF(Об!$A:$A,$A:$A,Об!AN:AN)*BV$308</f>
        <v>42269.665677317491</v>
      </c>
    </row>
    <row r="168" spans="1:74" ht="32.25" customHeight="1" x14ac:dyDescent="0.25">
      <c r="A168" s="84" t="s">
        <v>93</v>
      </c>
      <c r="B168" s="84">
        <f>SUMIF(Об!$A:$A,$A:$A,Об!B:B)</f>
        <v>3543.9</v>
      </c>
      <c r="C168" s="84">
        <f>SUMIF(Об!$A:$A,$A:$A,Об!C:C)</f>
        <v>3543.9</v>
      </c>
      <c r="D168" s="84">
        <v>12</v>
      </c>
      <c r="E168" s="84">
        <f>SUMIF(Об!$A:$A,$A:$A,Об!F:F)</f>
        <v>30.14</v>
      </c>
      <c r="F168" s="84">
        <f t="shared" si="35"/>
        <v>30.14</v>
      </c>
      <c r="G168" s="89">
        <f>SUMIF(Лист2!$A:$A,$A:$A,Лист2!$B:$B)</f>
        <v>1269143.82</v>
      </c>
      <c r="H168" s="89">
        <v>1609664.0599999998</v>
      </c>
      <c r="I168" s="89">
        <v>0</v>
      </c>
      <c r="J168" s="89">
        <v>204631.80999999997</v>
      </c>
      <c r="K168" s="89">
        <v>11734.2</v>
      </c>
      <c r="L168" s="89">
        <v>0</v>
      </c>
      <c r="M168" s="89">
        <v>698.43000000000006</v>
      </c>
      <c r="N168" s="89">
        <v>698.43000000000006</v>
      </c>
      <c r="O168" s="89">
        <v>139084.60999999999</v>
      </c>
      <c r="P168" s="89">
        <v>357911.05999999994</v>
      </c>
      <c r="Q168" s="89">
        <v>138088.83000000002</v>
      </c>
      <c r="R168" s="89">
        <v>0</v>
      </c>
      <c r="S168" s="89">
        <v>2123.81</v>
      </c>
      <c r="T168" s="89">
        <v>419928.15</v>
      </c>
      <c r="U168" s="89">
        <v>0</v>
      </c>
      <c r="V168" s="89">
        <v>0</v>
      </c>
      <c r="W168" s="89">
        <v>0</v>
      </c>
      <c r="X168" s="89">
        <v>0</v>
      </c>
      <c r="Y168" s="89">
        <v>0</v>
      </c>
      <c r="Z168" s="89">
        <v>0</v>
      </c>
      <c r="AA168" s="89">
        <v>0</v>
      </c>
      <c r="AB168" s="89">
        <v>0</v>
      </c>
      <c r="AC168" s="89">
        <v>0</v>
      </c>
      <c r="AD168" s="89">
        <v>0</v>
      </c>
      <c r="AE168" s="89">
        <v>1447.3200000000002</v>
      </c>
      <c r="AF168" s="89">
        <v>0</v>
      </c>
      <c r="AG168" s="89">
        <v>97200</v>
      </c>
      <c r="AH168" s="90">
        <f t="shared" si="31"/>
        <v>1269143.82</v>
      </c>
      <c r="AI168" s="90">
        <v>1258151.1000000001</v>
      </c>
      <c r="AJ168" s="90">
        <v>0</v>
      </c>
      <c r="AK168" s="90">
        <v>1258151.1000000001</v>
      </c>
      <c r="AL168" s="90">
        <v>186050.2</v>
      </c>
      <c r="AM168" s="90">
        <v>0</v>
      </c>
      <c r="AN168" s="90">
        <v>186050.2</v>
      </c>
      <c r="AP168" s="91">
        <f t="shared" si="34"/>
        <v>664256.72</v>
      </c>
      <c r="AQ168" s="92">
        <f>SUMIF('20-1'!K:K,$A:$A,'20-1'!$E:$E)</f>
        <v>664256.72</v>
      </c>
      <c r="AR168" s="92">
        <f>SUMIF('20-1'!L:L,$A:$A,'20-1'!$E:$E)</f>
        <v>0</v>
      </c>
      <c r="AS168" s="92">
        <f>SUMIF('20-1'!M:M,$A:$A,'20-1'!$E:$E)</f>
        <v>0</v>
      </c>
      <c r="AT168" s="92">
        <f>SUMIF('20-1'!N:N,$A:$A,'20-1'!$E:$E)</f>
        <v>0</v>
      </c>
      <c r="AU168" s="92">
        <f>SUMIF('20-1'!O:O,$A:$A,'20-1'!$E:$E)</f>
        <v>0</v>
      </c>
      <c r="AV168" s="92">
        <f>SUMIF('20-1'!P:P,$A:$A,'20-1'!$E:$E)</f>
        <v>0</v>
      </c>
      <c r="AW168" s="92">
        <f>SUMIF('20-1'!Q:Q,$A:$A,'20-1'!$E:$E)</f>
        <v>0</v>
      </c>
      <c r="AX168" s="92">
        <f>SUMIF('20-1'!R:R,$A:$A,'20-1'!$E:$E)</f>
        <v>0</v>
      </c>
      <c r="AY168" s="92">
        <f>SUMIF('20-1'!S:S,$A:$A,'20-1'!$E:$E)</f>
        <v>0</v>
      </c>
      <c r="AZ168" s="92">
        <f>SUMIF('20-1'!T:T,$A:$A,'20-1'!$E:$E)</f>
        <v>0</v>
      </c>
      <c r="BA168" s="92">
        <f>SUMIF('20-1'!U:U,$A:$A,'20-1'!$E:$E)</f>
        <v>0</v>
      </c>
      <c r="BB168" s="92">
        <f>SUMIF('20-1'!V:V,$A:$A,'20-1'!$E:$E)</f>
        <v>0</v>
      </c>
      <c r="BC168" s="92">
        <f>SUMIF('20-1'!W:W,$A:$A,'20-1'!$E:$E)</f>
        <v>0</v>
      </c>
      <c r="BD168" s="92">
        <f>SUMIF('20-1'!X:X,$A:$A,'20-1'!$E:$E)</f>
        <v>0</v>
      </c>
      <c r="BE168" s="92">
        <f>SUMIF('20-1'!Y:Y,$A:$A,'20-1'!$E:$E)</f>
        <v>0</v>
      </c>
      <c r="BF168" s="92">
        <f>SUMIF('20-1'!Z:Z,$A:$A,'20-1'!$E:$E)</f>
        <v>0</v>
      </c>
      <c r="BG168" s="92">
        <f>SUMIF('20-1'!AA:AA,$A:$A,'20-1'!$E:$E)</f>
        <v>4627.12</v>
      </c>
      <c r="BH168" s="92">
        <f>SUMIF('20-1'!AB:AB,$A:$A,'20-1'!$E:$E)</f>
        <v>41029.979999999996</v>
      </c>
      <c r="BI168" s="89">
        <f>SUMIF(Об!$A:$A,$A:$A,Об!AB:AB)*BI$308</f>
        <v>327437.36286241928</v>
      </c>
      <c r="BJ168" s="89">
        <f>SUMIF(Об!$A:$A,$A:$A,Об!AC:AC)*BJ$308</f>
        <v>310726.53657670406</v>
      </c>
      <c r="BK168" s="84">
        <f>SUMIF(ПП1!$H:$H,$A:$A,ПП1!$M:$M)</f>
        <v>0</v>
      </c>
      <c r="BL168" s="89">
        <f t="shared" si="29"/>
        <v>73483.541956880013</v>
      </c>
      <c r="BM168" s="89">
        <f t="shared" si="39"/>
        <v>10319.605859008296</v>
      </c>
      <c r="BN168" s="89">
        <f t="shared" si="30"/>
        <v>2879.0773783067125</v>
      </c>
      <c r="BO168" s="89">
        <f>SUMIF(Об!$A:$A,$A:$A,Об!$AG:$AG)*$BO$308</f>
        <v>0</v>
      </c>
      <c r="BP168" s="89">
        <f>SUMIF(Об!$A:$A,$A:$A,Об!$AE:$AE)*BP$308</f>
        <v>2535.6586552888225</v>
      </c>
      <c r="BQ168" s="89">
        <f>SUMIF(Об!$A:$A,$A:$A,Об!AI:AI)*BQ$308</f>
        <v>230257.98638498341</v>
      </c>
      <c r="BR168" s="89">
        <f>SUMIF(Об!$A:$A,$A:$A,Об!AJ:AJ)*BR$308</f>
        <v>0</v>
      </c>
      <c r="BS168" s="89">
        <f>SUMIF(Об!$A:$A,$A:$A,Об!AK:AK)*BS$308</f>
        <v>125930.16863194687</v>
      </c>
      <c r="BT168" s="89">
        <f>SUMIF(Об!$A:$A,$A:$A,Об!AL:AL)*BT$308</f>
        <v>113357.07801694055</v>
      </c>
      <c r="BU168" s="89">
        <f>SUMIF(Об!$A:$A,$A:$A,Об!AM:AM)*BU$308</f>
        <v>0</v>
      </c>
      <c r="BV168" s="89">
        <f>SUMIF(Об!$A:$A,$A:$A,Об!AN:AN)*BV$308</f>
        <v>47389.89819482615</v>
      </c>
    </row>
    <row r="169" spans="1:74" ht="32.25" customHeight="1" x14ac:dyDescent="0.25">
      <c r="A169" s="84" t="s">
        <v>94</v>
      </c>
      <c r="B169" s="84">
        <f>SUMIF(Об!$A:$A,$A:$A,Об!B:B)</f>
        <v>3332.4</v>
      </c>
      <c r="C169" s="84">
        <f>SUMIF(Об!$A:$A,$A:$A,Об!C:C)</f>
        <v>3332.4</v>
      </c>
      <c r="D169" s="84">
        <v>12</v>
      </c>
      <c r="E169" s="84">
        <f>SUMIF(Об!$A:$A,$A:$A,Об!F:F)</f>
        <v>30.14</v>
      </c>
      <c r="F169" s="84">
        <f t="shared" si="35"/>
        <v>30.14</v>
      </c>
      <c r="G169" s="89">
        <f>SUMIF(Лист2!$A:$A,$A:$A,Лист2!$B:$B)</f>
        <v>1172635.5999999999</v>
      </c>
      <c r="H169" s="89">
        <v>1515427.2599999998</v>
      </c>
      <c r="I169" s="89">
        <v>0</v>
      </c>
      <c r="J169" s="89">
        <v>235812.37000000002</v>
      </c>
      <c r="K169" s="89">
        <v>9299.8999999999978</v>
      </c>
      <c r="L169" s="89">
        <v>0</v>
      </c>
      <c r="M169" s="89">
        <v>580.65</v>
      </c>
      <c r="N169" s="89">
        <v>588.54</v>
      </c>
      <c r="O169" s="89">
        <v>148214.34</v>
      </c>
      <c r="P169" s="89">
        <v>412100.06</v>
      </c>
      <c r="Q169" s="89">
        <v>158915.21</v>
      </c>
      <c r="R169" s="89">
        <v>0</v>
      </c>
      <c r="S169" s="89">
        <v>1789.8700000000001</v>
      </c>
      <c r="T169" s="89">
        <v>482922.8</v>
      </c>
      <c r="U169" s="89">
        <v>0</v>
      </c>
      <c r="V169" s="89">
        <v>0</v>
      </c>
      <c r="W169" s="89">
        <v>0</v>
      </c>
      <c r="X169" s="89">
        <v>0</v>
      </c>
      <c r="Y169" s="89">
        <v>0</v>
      </c>
      <c r="Z169" s="89">
        <v>0</v>
      </c>
      <c r="AA169" s="89">
        <v>0</v>
      </c>
      <c r="AB169" s="89">
        <v>0</v>
      </c>
      <c r="AC169" s="89">
        <v>0</v>
      </c>
      <c r="AD169" s="89">
        <v>0</v>
      </c>
      <c r="AE169" s="89">
        <v>1212.7</v>
      </c>
      <c r="AF169" s="89">
        <v>0</v>
      </c>
      <c r="AG169" s="89">
        <v>92340</v>
      </c>
      <c r="AH169" s="90">
        <f t="shared" si="31"/>
        <v>1172635.5999999999</v>
      </c>
      <c r="AI169" s="90">
        <v>1188516.5900000001</v>
      </c>
      <c r="AJ169" s="90">
        <v>0</v>
      </c>
      <c r="AK169" s="90">
        <v>1188516.5900000001</v>
      </c>
      <c r="AL169" s="90">
        <v>197297.72999999998</v>
      </c>
      <c r="AM169" s="90">
        <v>0</v>
      </c>
      <c r="AN169" s="90">
        <v>197297.72999999998</v>
      </c>
      <c r="AP169" s="91">
        <f t="shared" si="34"/>
        <v>522011.25</v>
      </c>
      <c r="AQ169" s="92">
        <f>SUMIF('20-1'!K:K,$A:$A,'20-1'!$E:$E)</f>
        <v>468207.81</v>
      </c>
      <c r="AR169" s="92">
        <f>SUMIF('20-1'!L:L,$A:$A,'20-1'!$E:$E)</f>
        <v>0</v>
      </c>
      <c r="AS169" s="92">
        <f>SUMIF('20-1'!M:M,$A:$A,'20-1'!$E:$E)</f>
        <v>0</v>
      </c>
      <c r="AT169" s="92">
        <f>SUMIF('20-1'!N:N,$A:$A,'20-1'!$E:$E)</f>
        <v>0</v>
      </c>
      <c r="AU169" s="92">
        <f>SUMIF('20-1'!O:O,$A:$A,'20-1'!$E:$E)</f>
        <v>0</v>
      </c>
      <c r="AV169" s="92">
        <f>SUMIF('20-1'!P:P,$A:$A,'20-1'!$E:$E)</f>
        <v>0</v>
      </c>
      <c r="AW169" s="92">
        <f>SUMIF('20-1'!Q:Q,$A:$A,'20-1'!$E:$E)</f>
        <v>0</v>
      </c>
      <c r="AX169" s="92">
        <f>SUMIF('20-1'!R:R,$A:$A,'20-1'!$E:$E)</f>
        <v>0</v>
      </c>
      <c r="AY169" s="92">
        <f>SUMIF('20-1'!S:S,$A:$A,'20-1'!$E:$E)</f>
        <v>0</v>
      </c>
      <c r="AZ169" s="92">
        <f>SUMIF('20-1'!T:T,$A:$A,'20-1'!$E:$E)</f>
        <v>0</v>
      </c>
      <c r="BA169" s="92">
        <f>SUMIF('20-1'!U:U,$A:$A,'20-1'!$E:$E)</f>
        <v>0</v>
      </c>
      <c r="BB169" s="92">
        <f>SUMIF('20-1'!V:V,$A:$A,'20-1'!$E:$E)</f>
        <v>0</v>
      </c>
      <c r="BC169" s="92">
        <f>SUMIF('20-1'!W:W,$A:$A,'20-1'!$E:$E)</f>
        <v>0</v>
      </c>
      <c r="BD169" s="92">
        <f>SUMIF('20-1'!X:X,$A:$A,'20-1'!$E:$E)</f>
        <v>0</v>
      </c>
      <c r="BE169" s="92">
        <f>SUMIF('20-1'!Y:Y,$A:$A,'20-1'!$E:$E)</f>
        <v>53803.44</v>
      </c>
      <c r="BF169" s="92">
        <f>SUMIF('20-1'!Z:Z,$A:$A,'20-1'!$E:$E)</f>
        <v>0</v>
      </c>
      <c r="BG169" s="92">
        <f>SUMIF('20-1'!AA:AA,$A:$A,'20-1'!$E:$E)</f>
        <v>0</v>
      </c>
      <c r="BH169" s="92">
        <f>SUMIF('20-1'!AB:AB,$A:$A,'20-1'!$E:$E)</f>
        <v>53999.39</v>
      </c>
      <c r="BI169" s="89">
        <f>SUMIF(Об!$A:$A,$A:$A,Об!AB:AB)*BI$308</f>
        <v>307895.89661184745</v>
      </c>
      <c r="BJ169" s="89">
        <f>SUMIF(Об!$A:$A,$A:$A,Об!AC:AC)*BJ$308</f>
        <v>292182.37266520184</v>
      </c>
      <c r="BK169" s="84">
        <f>SUMIF(ПП1!$H:$H,$A:$A,ПП1!$M:$M)</f>
        <v>0</v>
      </c>
      <c r="BL169" s="89">
        <f t="shared" si="29"/>
        <v>69098.043177602929</v>
      </c>
      <c r="BM169" s="89">
        <f t="shared" si="39"/>
        <v>9703.7316415698078</v>
      </c>
      <c r="BN169" s="89">
        <f t="shared" si="30"/>
        <v>2707.2540013739917</v>
      </c>
      <c r="BO169" s="89">
        <f>SUMIF(Об!$A:$A,$A:$A,Об!$AG:$AG)*$BO$308</f>
        <v>0</v>
      </c>
      <c r="BP169" s="89">
        <f>SUMIF(Об!$A:$A,$A:$A,Об!$AE:$AE)*BP$308</f>
        <v>2384.33051239721</v>
      </c>
      <c r="BQ169" s="89">
        <f>SUMIF(Об!$A:$A,$A:$A,Об!AI:AI)*BQ$308</f>
        <v>216516.18663882124</v>
      </c>
      <c r="BR169" s="89">
        <f>SUMIF(Об!$A:$A,$A:$A,Об!AJ:AJ)*BR$308</f>
        <v>0</v>
      </c>
      <c r="BS169" s="89">
        <f>SUMIF(Об!$A:$A,$A:$A,Об!AK:AK)*BS$308</f>
        <v>118414.65446234369</v>
      </c>
      <c r="BT169" s="89">
        <f>SUMIF(Об!$A:$A,$A:$A,Об!AL:AL)*BT$308</f>
        <v>106591.9260655359</v>
      </c>
      <c r="BU169" s="89">
        <f>SUMIF(Об!$A:$A,$A:$A,Об!AM:AM)*BU$308</f>
        <v>0</v>
      </c>
      <c r="BV169" s="89">
        <f>SUMIF(Об!$A:$A,$A:$A,Об!AN:AN)*BV$308</f>
        <v>44561.668428691177</v>
      </c>
    </row>
    <row r="170" spans="1:74" ht="32.25" customHeight="1" x14ac:dyDescent="0.25">
      <c r="A170" s="84" t="s">
        <v>95</v>
      </c>
      <c r="B170" s="84">
        <f>SUMIF(Об!$A:$A,$A:$A,Об!B:B)</f>
        <v>3360.6</v>
      </c>
      <c r="C170" s="84">
        <f>SUMIF(Об!$A:$A,$A:$A,Об!C:C)</f>
        <v>3360.6</v>
      </c>
      <c r="D170" s="84">
        <v>12</v>
      </c>
      <c r="E170" s="84">
        <f>SUMIF(Об!$A:$A,$A:$A,Об!F:F)</f>
        <v>30.14</v>
      </c>
      <c r="F170" s="84">
        <f t="shared" si="35"/>
        <v>30.14</v>
      </c>
      <c r="G170" s="89">
        <f>SUMIF(Лист2!$A:$A,$A:$A,Лист2!$B:$B)</f>
        <v>1168577.8500000001</v>
      </c>
      <c r="H170" s="89">
        <v>1521699.8400000003</v>
      </c>
      <c r="I170" s="89">
        <v>0</v>
      </c>
      <c r="J170" s="89">
        <v>187861.21000000002</v>
      </c>
      <c r="K170" s="89">
        <v>14473.020000000004</v>
      </c>
      <c r="L170" s="89">
        <v>0</v>
      </c>
      <c r="M170" s="89">
        <v>1209.8399999999999</v>
      </c>
      <c r="N170" s="89">
        <v>1209.8399999999999</v>
      </c>
      <c r="O170" s="89">
        <v>129604.42</v>
      </c>
      <c r="P170" s="89">
        <v>334122.36000000004</v>
      </c>
      <c r="Q170" s="89">
        <v>132160.73000000001</v>
      </c>
      <c r="R170" s="89">
        <v>0</v>
      </c>
      <c r="S170" s="89">
        <v>3644.2100000000005</v>
      </c>
      <c r="T170" s="89">
        <v>401650.3600000001</v>
      </c>
      <c r="U170" s="89">
        <v>0</v>
      </c>
      <c r="V170" s="89">
        <v>0</v>
      </c>
      <c r="W170" s="89">
        <v>0</v>
      </c>
      <c r="X170" s="89">
        <v>0</v>
      </c>
      <c r="Y170" s="89">
        <v>0</v>
      </c>
      <c r="Z170" s="89">
        <v>0</v>
      </c>
      <c r="AA170" s="89">
        <v>0</v>
      </c>
      <c r="AB170" s="89">
        <v>0</v>
      </c>
      <c r="AC170" s="89">
        <v>0</v>
      </c>
      <c r="AD170" s="89">
        <v>0</v>
      </c>
      <c r="AE170" s="89">
        <v>2526.36</v>
      </c>
      <c r="AF170" s="89">
        <v>0</v>
      </c>
      <c r="AG170" s="89">
        <v>87480</v>
      </c>
      <c r="AH170" s="90">
        <f t="shared" si="31"/>
        <v>1168577.8500000001</v>
      </c>
      <c r="AI170" s="90">
        <v>1118719.77</v>
      </c>
      <c r="AJ170" s="90">
        <v>0</v>
      </c>
      <c r="AK170" s="90">
        <v>1118719.77</v>
      </c>
      <c r="AL170" s="90">
        <v>287697.46999999997</v>
      </c>
      <c r="AM170" s="90">
        <v>0</v>
      </c>
      <c r="AN170" s="90">
        <v>287697.46999999997</v>
      </c>
      <c r="AP170" s="91">
        <f t="shared" si="34"/>
        <v>10000</v>
      </c>
      <c r="AQ170" s="92">
        <f>SUMIF('20-1'!K:K,$A:$A,'20-1'!$E:$E)</f>
        <v>0</v>
      </c>
      <c r="AR170" s="92">
        <f>SUMIF('20-1'!L:L,$A:$A,'20-1'!$E:$E)</f>
        <v>0</v>
      </c>
      <c r="AS170" s="92">
        <f>SUMIF('20-1'!M:M,$A:$A,'20-1'!$E:$E)</f>
        <v>0</v>
      </c>
      <c r="AT170" s="92">
        <f>SUMIF('20-1'!N:N,$A:$A,'20-1'!$E:$E)</f>
        <v>0</v>
      </c>
      <c r="AU170" s="92">
        <f>SUMIF('20-1'!O:O,$A:$A,'20-1'!$E:$E)</f>
        <v>0</v>
      </c>
      <c r="AV170" s="92">
        <f>SUMIF('20-1'!P:P,$A:$A,'20-1'!$E:$E)</f>
        <v>0</v>
      </c>
      <c r="AW170" s="92">
        <f>SUMIF('20-1'!Q:Q,$A:$A,'20-1'!$E:$E)</f>
        <v>0</v>
      </c>
      <c r="AX170" s="92">
        <f>SUMIF('20-1'!R:R,$A:$A,'20-1'!$E:$E)</f>
        <v>10000</v>
      </c>
      <c r="AY170" s="92">
        <f>SUMIF('20-1'!S:S,$A:$A,'20-1'!$E:$E)</f>
        <v>0</v>
      </c>
      <c r="AZ170" s="92">
        <f>SUMIF('20-1'!T:T,$A:$A,'20-1'!$E:$E)</f>
        <v>0</v>
      </c>
      <c r="BA170" s="92">
        <f>SUMIF('20-1'!U:U,$A:$A,'20-1'!$E:$E)</f>
        <v>0</v>
      </c>
      <c r="BB170" s="92">
        <f>SUMIF('20-1'!V:V,$A:$A,'20-1'!$E:$E)</f>
        <v>0</v>
      </c>
      <c r="BC170" s="92">
        <f>SUMIF('20-1'!W:W,$A:$A,'20-1'!$E:$E)</f>
        <v>0</v>
      </c>
      <c r="BD170" s="92">
        <f>SUMIF('20-1'!X:X,$A:$A,'20-1'!$E:$E)</f>
        <v>0</v>
      </c>
      <c r="BE170" s="92">
        <f>SUMIF('20-1'!Y:Y,$A:$A,'20-1'!$E:$E)</f>
        <v>0</v>
      </c>
      <c r="BF170" s="92">
        <f>SUMIF('20-1'!Z:Z,$A:$A,'20-1'!$E:$E)</f>
        <v>0</v>
      </c>
      <c r="BG170" s="92">
        <f>SUMIF('20-1'!AA:AA,$A:$A,'20-1'!$E:$E)</f>
        <v>0</v>
      </c>
      <c r="BH170" s="92">
        <f>SUMIF('20-1'!AB:AB,$A:$A,'20-1'!$E:$E)</f>
        <v>48270.93</v>
      </c>
      <c r="BI170" s="89">
        <f>SUMIF(Об!$A:$A,$A:$A,Об!AB:AB)*BI$308</f>
        <v>310501.42544525699</v>
      </c>
      <c r="BJ170" s="89">
        <f>SUMIF(Об!$A:$A,$A:$A,Об!AC:AC)*BJ$308</f>
        <v>294654.9278534021</v>
      </c>
      <c r="BK170" s="84">
        <f>SUMIF(ПП1!$H:$H,$A:$A,ПП1!$M:$M)</f>
        <v>0</v>
      </c>
      <c r="BL170" s="89">
        <f t="shared" si="29"/>
        <v>69682.776348173196</v>
      </c>
      <c r="BM170" s="89">
        <f t="shared" si="39"/>
        <v>9785.8482038949387</v>
      </c>
      <c r="BN170" s="89">
        <f t="shared" si="30"/>
        <v>2730.163784965021</v>
      </c>
      <c r="BO170" s="89">
        <f>SUMIF(Об!$A:$A,$A:$A,Об!$AG:$AG)*$BO$308</f>
        <v>0</v>
      </c>
      <c r="BP170" s="89">
        <f>SUMIF(Об!$A:$A,$A:$A,Об!$AE:$AE)*BP$308</f>
        <v>2404.5075981160917</v>
      </c>
      <c r="BQ170" s="89">
        <f>SUMIF(Об!$A:$A,$A:$A,Об!AI:AI)*BQ$308</f>
        <v>218348.42660497621</v>
      </c>
      <c r="BR170" s="89">
        <f>SUMIF(Об!$A:$A,$A:$A,Об!AJ:AJ)*BR$308</f>
        <v>0</v>
      </c>
      <c r="BS170" s="89">
        <f>SUMIF(Об!$A:$A,$A:$A,Об!AK:AK)*BS$308</f>
        <v>119416.72301829077</v>
      </c>
      <c r="BT170" s="89">
        <f>SUMIF(Об!$A:$A,$A:$A,Об!AL:AL)*BT$308</f>
        <v>107493.94632572317</v>
      </c>
      <c r="BU170" s="89">
        <f>SUMIF(Об!$A:$A,$A:$A,Об!AM:AM)*BU$308</f>
        <v>0</v>
      </c>
      <c r="BV170" s="89">
        <f>SUMIF(Об!$A:$A,$A:$A,Об!AN:AN)*BV$308</f>
        <v>44938.765730842504</v>
      </c>
    </row>
    <row r="171" spans="1:74" ht="32.25" customHeight="1" x14ac:dyDescent="0.25">
      <c r="A171" s="84" t="s">
        <v>96</v>
      </c>
      <c r="B171" s="84">
        <f>SUMIF(Об!$A:$A,$A:$A,Об!B:B)</f>
        <v>6396.5</v>
      </c>
      <c r="C171" s="84">
        <f>SUMIF(Об!$A:$A,$A:$A,Об!C:C)</f>
        <v>6396.5</v>
      </c>
      <c r="D171" s="84">
        <v>12</v>
      </c>
      <c r="E171" s="84">
        <f>SUMIF(Об!$A:$A,$A:$A,Об!F:F)</f>
        <v>41.41</v>
      </c>
      <c r="F171" s="84">
        <f t="shared" si="35"/>
        <v>41.41</v>
      </c>
      <c r="G171" s="89">
        <f>SUMIF(Лист2!$A:$A,$A:$A,Лист2!$B:$B)</f>
        <v>3120873.1799999992</v>
      </c>
      <c r="H171" s="89">
        <v>2910027.3899999997</v>
      </c>
      <c r="I171" s="89">
        <v>0</v>
      </c>
      <c r="J171" s="89">
        <v>340766.07</v>
      </c>
      <c r="K171" s="89">
        <v>290137.44</v>
      </c>
      <c r="L171" s="89">
        <v>0</v>
      </c>
      <c r="M171" s="89">
        <v>4246.0999999999985</v>
      </c>
      <c r="N171" s="89">
        <v>4246.0999999999985</v>
      </c>
      <c r="O171" s="89">
        <v>248773.61000000002</v>
      </c>
      <c r="P171" s="89">
        <v>599159.91</v>
      </c>
      <c r="Q171" s="89">
        <v>233087.27</v>
      </c>
      <c r="R171" s="89">
        <v>0</v>
      </c>
      <c r="S171" s="89">
        <v>12723.350000000002</v>
      </c>
      <c r="T171" s="89">
        <v>708368.20000000007</v>
      </c>
      <c r="U171" s="89">
        <v>0</v>
      </c>
      <c r="V171" s="89">
        <v>0</v>
      </c>
      <c r="W171" s="89">
        <v>0</v>
      </c>
      <c r="X171" s="89">
        <v>0</v>
      </c>
      <c r="Y171" s="89">
        <v>0</v>
      </c>
      <c r="Z171" s="89">
        <v>0</v>
      </c>
      <c r="AA171" s="89">
        <v>0</v>
      </c>
      <c r="AB171" s="89">
        <v>0</v>
      </c>
      <c r="AC171" s="89">
        <v>0</v>
      </c>
      <c r="AD171" s="89">
        <v>0</v>
      </c>
      <c r="AE171" s="89">
        <v>8783.630000000001</v>
      </c>
      <c r="AF171" s="89">
        <v>0</v>
      </c>
      <c r="AG171" s="89">
        <v>110565</v>
      </c>
      <c r="AH171" s="90">
        <f t="shared" si="31"/>
        <v>3120873.1799999992</v>
      </c>
      <c r="AI171" s="90">
        <v>3109585.2199999997</v>
      </c>
      <c r="AJ171" s="90">
        <v>0</v>
      </c>
      <c r="AK171" s="90">
        <v>3109585.2199999997</v>
      </c>
      <c r="AL171" s="90">
        <v>522193.16</v>
      </c>
      <c r="AM171" s="90">
        <v>0</v>
      </c>
      <c r="AN171" s="90">
        <v>522193.16</v>
      </c>
      <c r="AP171" s="91">
        <f t="shared" si="34"/>
        <v>4807.68</v>
      </c>
      <c r="AQ171" s="92">
        <f>SUMIF('20-1'!K:K,$A:$A,'20-1'!$E:$E)</f>
        <v>0</v>
      </c>
      <c r="AR171" s="92">
        <f>SUMIF('20-1'!L:L,$A:$A,'20-1'!$E:$E)</f>
        <v>0</v>
      </c>
      <c r="AS171" s="92">
        <f>SUMIF('20-1'!M:M,$A:$A,'20-1'!$E:$E)</f>
        <v>0</v>
      </c>
      <c r="AT171" s="92">
        <f>SUMIF('20-1'!N:N,$A:$A,'20-1'!$E:$E)</f>
        <v>0</v>
      </c>
      <c r="AU171" s="92">
        <f>SUMIF('20-1'!O:O,$A:$A,'20-1'!$E:$E)</f>
        <v>0</v>
      </c>
      <c r="AV171" s="92">
        <f>SUMIF('20-1'!P:P,$A:$A,'20-1'!$E:$E)</f>
        <v>4807.68</v>
      </c>
      <c r="AW171" s="92">
        <f>SUMIF('20-1'!Q:Q,$A:$A,'20-1'!$E:$E)</f>
        <v>0</v>
      </c>
      <c r="AX171" s="92">
        <f>SUMIF('20-1'!R:R,$A:$A,'20-1'!$E:$E)</f>
        <v>0</v>
      </c>
      <c r="AY171" s="92">
        <f>SUMIF('20-1'!S:S,$A:$A,'20-1'!$E:$E)</f>
        <v>0</v>
      </c>
      <c r="AZ171" s="92">
        <f>SUMIF('20-1'!T:T,$A:$A,'20-1'!$E:$E)</f>
        <v>0</v>
      </c>
      <c r="BA171" s="92">
        <f>SUMIF('20-1'!U:U,$A:$A,'20-1'!$E:$E)</f>
        <v>0</v>
      </c>
      <c r="BB171" s="92">
        <f>SUMIF('20-1'!V:V,$A:$A,'20-1'!$E:$E)</f>
        <v>0</v>
      </c>
      <c r="BC171" s="92">
        <f>SUMIF('20-1'!W:W,$A:$A,'20-1'!$E:$E)</f>
        <v>0</v>
      </c>
      <c r="BD171" s="92">
        <f>SUMIF('20-1'!X:X,$A:$A,'20-1'!$E:$E)</f>
        <v>0</v>
      </c>
      <c r="BE171" s="92">
        <f>SUMIF('20-1'!Y:Y,$A:$A,'20-1'!$E:$E)</f>
        <v>0</v>
      </c>
      <c r="BF171" s="92">
        <f>SUMIF('20-1'!Z:Z,$A:$A,'20-1'!$E:$E)</f>
        <v>0</v>
      </c>
      <c r="BG171" s="92">
        <f>SUMIF('20-1'!AA:AA,$A:$A,'20-1'!$E:$E)</f>
        <v>0</v>
      </c>
      <c r="BH171" s="92">
        <f>SUMIF('20-1'!AB:AB,$A:$A,'20-1'!$E:$E)</f>
        <v>44617.770000000004</v>
      </c>
      <c r="BI171" s="89">
        <f>SUMIF(Об!$A:$A,$A:$A,Об!AB:AB)*BI$308</f>
        <v>591002.31145051075</v>
      </c>
      <c r="BJ171" s="89">
        <f>SUMIF(Об!$A:$A,$A:$A,Об!AC:AC)*BJ$308</f>
        <v>560840.39933770348</v>
      </c>
      <c r="BK171" s="84">
        <f>SUMIF(ПП1!$H:$H,$A:$A,ПП1!$M:$M)</f>
        <v>0</v>
      </c>
      <c r="BL171" s="89">
        <f t="shared" si="29"/>
        <v>132632.82714726235</v>
      </c>
      <c r="BM171" s="89">
        <f t="shared" si="39"/>
        <v>18626.191167117177</v>
      </c>
      <c r="BN171" s="89">
        <f t="shared" si="30"/>
        <v>5196.5400971638273</v>
      </c>
      <c r="BO171" s="89">
        <f>SUMIF(Об!$A:$A,$A:$A,Об!$AG:$AG)*$BO$308</f>
        <v>0</v>
      </c>
      <c r="BP171" s="89">
        <f>SUMIF(Об!$A:$A,$A:$A,Об!$AE:$AE)*BP$308</f>
        <v>4576.6925106676126</v>
      </c>
      <c r="BQ171" s="89">
        <f>SUMIF(Об!$A:$A,$A:$A,Об!AI:AI)*BQ$308</f>
        <v>415600.10437979241</v>
      </c>
      <c r="BR171" s="89">
        <f>SUMIF(Об!$A:$A,$A:$A,Об!AJ:AJ)*BR$308</f>
        <v>155270.82950722086</v>
      </c>
      <c r="BS171" s="89">
        <f>SUMIF(Об!$A:$A,$A:$A,Об!AK:AK)*BS$308</f>
        <v>227295.44390480773</v>
      </c>
      <c r="BT171" s="89">
        <f>SUMIF(Об!$A:$A,$A:$A,Об!AL:AL)*BT$308</f>
        <v>204601.86504567289</v>
      </c>
      <c r="BU171" s="89">
        <f>SUMIF(Об!$A:$A,$A:$A,Об!AM:AM)*BU$308</f>
        <v>128824.32618151291</v>
      </c>
      <c r="BV171" s="89">
        <f>SUMIF(Об!$A:$A,$A:$A,Об!AN:AN)*BV$308</f>
        <v>85535.563589041863</v>
      </c>
    </row>
    <row r="172" spans="1:74" ht="32.25" customHeight="1" x14ac:dyDescent="0.25">
      <c r="A172" s="84" t="s">
        <v>97</v>
      </c>
      <c r="B172" s="84">
        <f>SUMIF(Об!$A:$A,$A:$A,Об!B:B)</f>
        <v>4687.1000000000004</v>
      </c>
      <c r="C172" s="84">
        <f>SUMIF(Об!$A:$A,$A:$A,Об!C:C)</f>
        <v>4687.1000000000004</v>
      </c>
      <c r="D172" s="84">
        <v>12</v>
      </c>
      <c r="E172" s="84">
        <f>SUMIF(Об!$A:$A,$A:$A,Об!F:F)</f>
        <v>41.41</v>
      </c>
      <c r="F172" s="84">
        <f t="shared" si="35"/>
        <v>41.41</v>
      </c>
      <c r="G172" s="89">
        <f>SUMIF(Лист2!$A:$A,$A:$A,Лист2!$B:$B)</f>
        <v>1635203.6900000002</v>
      </c>
      <c r="H172" s="89">
        <v>1556159.5599999998</v>
      </c>
      <c r="I172" s="89">
        <v>0</v>
      </c>
      <c r="J172" s="89">
        <v>183430.15</v>
      </c>
      <c r="K172" s="89">
        <v>63356.26</v>
      </c>
      <c r="L172" s="89">
        <v>0</v>
      </c>
      <c r="M172" s="89">
        <v>516.68999999999983</v>
      </c>
      <c r="N172" s="89">
        <v>516.68999999999983</v>
      </c>
      <c r="O172" s="89">
        <v>127032.21999999999</v>
      </c>
      <c r="P172" s="89">
        <v>324598.29000000004</v>
      </c>
      <c r="Q172" s="89">
        <v>128239.79</v>
      </c>
      <c r="R172" s="89">
        <v>0</v>
      </c>
      <c r="S172" s="89">
        <v>1560.6700000000003</v>
      </c>
      <c r="T172" s="89">
        <v>389505.87999999995</v>
      </c>
      <c r="U172" s="89">
        <v>0</v>
      </c>
      <c r="V172" s="89">
        <v>0</v>
      </c>
      <c r="W172" s="89">
        <v>0</v>
      </c>
      <c r="X172" s="89">
        <v>0</v>
      </c>
      <c r="Y172" s="89">
        <v>0</v>
      </c>
      <c r="Z172" s="89">
        <v>0</v>
      </c>
      <c r="AA172" s="89">
        <v>0</v>
      </c>
      <c r="AB172" s="89">
        <v>0</v>
      </c>
      <c r="AC172" s="89">
        <v>0</v>
      </c>
      <c r="AD172" s="89">
        <v>0</v>
      </c>
      <c r="AE172" s="89">
        <v>1071.5099999999998</v>
      </c>
      <c r="AF172" s="89">
        <v>0</v>
      </c>
      <c r="AG172" s="89">
        <v>92947.439999999988</v>
      </c>
      <c r="AH172" s="90">
        <f t="shared" si="31"/>
        <v>1635203.6900000002</v>
      </c>
      <c r="AI172" s="90">
        <v>1662487.6999999997</v>
      </c>
      <c r="AJ172" s="90">
        <v>0</v>
      </c>
      <c r="AK172" s="90">
        <v>1662487.6999999997</v>
      </c>
      <c r="AL172" s="90">
        <v>193141.47</v>
      </c>
      <c r="AM172" s="90">
        <v>0</v>
      </c>
      <c r="AN172" s="90">
        <v>193141.47</v>
      </c>
      <c r="AP172" s="91">
        <f t="shared" si="34"/>
        <v>5567.24</v>
      </c>
      <c r="AQ172" s="92">
        <f>SUMIF('20-1'!K:K,$A:$A,'20-1'!$E:$E)</f>
        <v>0</v>
      </c>
      <c r="AR172" s="92">
        <f>SUMIF('20-1'!L:L,$A:$A,'20-1'!$E:$E)</f>
        <v>0</v>
      </c>
      <c r="AS172" s="92">
        <f>SUMIF('20-1'!M:M,$A:$A,'20-1'!$E:$E)</f>
        <v>0</v>
      </c>
      <c r="AT172" s="92">
        <f>SUMIF('20-1'!N:N,$A:$A,'20-1'!$E:$E)</f>
        <v>0</v>
      </c>
      <c r="AU172" s="92">
        <f>SUMIF('20-1'!O:O,$A:$A,'20-1'!$E:$E)</f>
        <v>0</v>
      </c>
      <c r="AV172" s="92">
        <f>SUMIF('20-1'!P:P,$A:$A,'20-1'!$E:$E)</f>
        <v>5567.24</v>
      </c>
      <c r="AW172" s="92">
        <f>SUMIF('20-1'!Q:Q,$A:$A,'20-1'!$E:$E)</f>
        <v>0</v>
      </c>
      <c r="AX172" s="92">
        <f>SUMIF('20-1'!R:R,$A:$A,'20-1'!$E:$E)</f>
        <v>0</v>
      </c>
      <c r="AY172" s="92">
        <f>SUMIF('20-1'!S:S,$A:$A,'20-1'!$E:$E)</f>
        <v>0</v>
      </c>
      <c r="AZ172" s="92">
        <f>SUMIF('20-1'!T:T,$A:$A,'20-1'!$E:$E)</f>
        <v>0</v>
      </c>
      <c r="BA172" s="92">
        <f>SUMIF('20-1'!U:U,$A:$A,'20-1'!$E:$E)</f>
        <v>0</v>
      </c>
      <c r="BB172" s="92">
        <f>SUMIF('20-1'!V:V,$A:$A,'20-1'!$E:$E)</f>
        <v>0</v>
      </c>
      <c r="BC172" s="92">
        <f>SUMIF('20-1'!W:W,$A:$A,'20-1'!$E:$E)</f>
        <v>0</v>
      </c>
      <c r="BD172" s="92">
        <f>SUMIF('20-1'!X:X,$A:$A,'20-1'!$E:$E)</f>
        <v>0</v>
      </c>
      <c r="BE172" s="92">
        <f>SUMIF('20-1'!Y:Y,$A:$A,'20-1'!$E:$E)</f>
        <v>0</v>
      </c>
      <c r="BF172" s="92">
        <f>SUMIF('20-1'!Z:Z,$A:$A,'20-1'!$E:$E)</f>
        <v>0</v>
      </c>
      <c r="BG172" s="92">
        <f>SUMIF('20-1'!AA:AA,$A:$A,'20-1'!$E:$E)</f>
        <v>0</v>
      </c>
      <c r="BH172" s="92">
        <f>SUMIF('20-1'!AB:AB,$A:$A,'20-1'!$E:$E)</f>
        <v>16200.95</v>
      </c>
      <c r="BI172" s="89">
        <f>SUMIF(Об!$A:$A,$A:$A,Об!AB:AB)*BI$308</f>
        <v>433062.91471893829</v>
      </c>
      <c r="BJ172" s="89">
        <f>SUMIF(Об!$A:$A,$A:$A,Об!AC:AC)*BJ$308</f>
        <v>410961.46888700861</v>
      </c>
      <c r="BK172" s="89">
        <f>SUMIF(ПП1!$H:$H,$A:$A,ПП1!$M:$M)*$BK$307/$BK$308*B172</f>
        <v>63732.37666982798</v>
      </c>
      <c r="BL172" s="89">
        <f t="shared" si="29"/>
        <v>97188.044105672379</v>
      </c>
      <c r="BM172" s="89">
        <f t="shared" si="39"/>
        <v>13648.529761493772</v>
      </c>
      <c r="BN172" s="89">
        <f t="shared" si="30"/>
        <v>3807.8172577841906</v>
      </c>
      <c r="BO172" s="89">
        <f>SUMIF(Об!$A:$A,$A:$A,Об!$AG:$AG)*$BO$308</f>
        <v>0</v>
      </c>
      <c r="BP172" s="89">
        <f>SUMIF(Об!$A:$A,$A:$A,Об!$AE:$AE)*BP$308</f>
        <v>3353.6176763464659</v>
      </c>
      <c r="BQ172" s="89">
        <f>SUMIF(Об!$A:$A,$A:$A,Об!AI:AI)*BQ$308</f>
        <v>304535.17536754865</v>
      </c>
      <c r="BR172" s="89">
        <f>SUMIF(Об!$A:$A,$A:$A,Об!AJ:AJ)*BR$308</f>
        <v>113776.269050777</v>
      </c>
      <c r="BS172" s="89">
        <f>SUMIF(Об!$A:$A,$A:$A,Об!AK:AK)*BS$308</f>
        <v>166553.03292835527</v>
      </c>
      <c r="BT172" s="89">
        <f>SUMIF(Об!$A:$A,$A:$A,Об!AL:AL)*BT$308</f>
        <v>149924.08374197976</v>
      </c>
      <c r="BU172" s="89">
        <f>SUMIF(Об!$A:$A,$A:$A,Об!AM:AM)*BU$308</f>
        <v>94397.326545043266</v>
      </c>
      <c r="BV172" s="89">
        <f>SUMIF(Об!$A:$A,$A:$A,Об!AN:AN)*BV$308</f>
        <v>62677.048401187858</v>
      </c>
    </row>
    <row r="173" spans="1:74" ht="32.25" customHeight="1" x14ac:dyDescent="0.25">
      <c r="A173" s="84" t="s">
        <v>98</v>
      </c>
      <c r="B173" s="84">
        <f>SUMIF(Об!$A:$A,$A:$A,Об!B:B)</f>
        <v>6397.4</v>
      </c>
      <c r="C173" s="84">
        <f>SUMIF(Об!$A:$A,$A:$A,Об!C:C)</f>
        <v>6397.3999999999987</v>
      </c>
      <c r="D173" s="84">
        <v>12</v>
      </c>
      <c r="E173" s="84">
        <f>SUMIF(Об!$A:$A,$A:$A,Об!F:F)</f>
        <v>30.14</v>
      </c>
      <c r="F173" s="84">
        <f t="shared" si="35"/>
        <v>30.14</v>
      </c>
      <c r="G173" s="89">
        <f>SUMIF(Лист2!$A:$A,$A:$A,Лист2!$B:$B)</f>
        <v>2267543.0799999996</v>
      </c>
      <c r="H173" s="89">
        <v>2901241.3299999996</v>
      </c>
      <c r="I173" s="89">
        <v>0</v>
      </c>
      <c r="J173" s="89">
        <v>421607.45</v>
      </c>
      <c r="K173" s="89">
        <v>24741.989999999998</v>
      </c>
      <c r="L173" s="89">
        <v>0</v>
      </c>
      <c r="M173" s="89">
        <v>1312.4199999999998</v>
      </c>
      <c r="N173" s="89">
        <v>1312.4199999999998</v>
      </c>
      <c r="O173" s="89">
        <v>256354.65</v>
      </c>
      <c r="P173" s="89">
        <v>744202.01</v>
      </c>
      <c r="Q173" s="89">
        <v>291199.63</v>
      </c>
      <c r="R173" s="89">
        <v>0</v>
      </c>
      <c r="S173" s="89">
        <v>3906.8399999999997</v>
      </c>
      <c r="T173" s="89">
        <v>884977.37</v>
      </c>
      <c r="U173" s="89">
        <v>0</v>
      </c>
      <c r="V173" s="89">
        <v>0</v>
      </c>
      <c r="W173" s="89">
        <v>0</v>
      </c>
      <c r="X173" s="89">
        <v>0</v>
      </c>
      <c r="Y173" s="89">
        <v>0</v>
      </c>
      <c r="Z173" s="89">
        <v>0</v>
      </c>
      <c r="AA173" s="89">
        <v>0</v>
      </c>
      <c r="AB173" s="89">
        <v>0</v>
      </c>
      <c r="AC173" s="89">
        <v>0</v>
      </c>
      <c r="AD173" s="89">
        <v>0</v>
      </c>
      <c r="AE173" s="89">
        <v>2682.3900000000003</v>
      </c>
      <c r="AF173" s="89">
        <v>0</v>
      </c>
      <c r="AG173" s="89">
        <v>174879</v>
      </c>
      <c r="AH173" s="90">
        <f t="shared" si="31"/>
        <v>2267543.0799999996</v>
      </c>
      <c r="AI173" s="90">
        <v>2225922.2600000002</v>
      </c>
      <c r="AJ173" s="90">
        <v>0</v>
      </c>
      <c r="AK173" s="90">
        <v>2225922.2600000002</v>
      </c>
      <c r="AL173" s="90">
        <v>455097.97000000003</v>
      </c>
      <c r="AM173" s="90">
        <v>0</v>
      </c>
      <c r="AN173" s="90">
        <v>455097.97000000003</v>
      </c>
      <c r="AP173" s="91">
        <f t="shared" si="34"/>
        <v>11570.63</v>
      </c>
      <c r="AQ173" s="92">
        <f>SUMIF('20-1'!K:K,$A:$A,'20-1'!$E:$E)</f>
        <v>0</v>
      </c>
      <c r="AR173" s="92">
        <f>SUMIF('20-1'!L:L,$A:$A,'20-1'!$E:$E)</f>
        <v>0</v>
      </c>
      <c r="AS173" s="92">
        <f>SUMIF('20-1'!M:M,$A:$A,'20-1'!$E:$E)</f>
        <v>0</v>
      </c>
      <c r="AT173" s="92">
        <f>SUMIF('20-1'!N:N,$A:$A,'20-1'!$E:$E)</f>
        <v>0</v>
      </c>
      <c r="AU173" s="92">
        <f>SUMIF('20-1'!O:O,$A:$A,'20-1'!$E:$E)</f>
        <v>0</v>
      </c>
      <c r="AV173" s="92">
        <f>SUMIF('20-1'!P:P,$A:$A,'20-1'!$E:$E)</f>
        <v>0</v>
      </c>
      <c r="AW173" s="92">
        <f>SUMIF('20-1'!Q:Q,$A:$A,'20-1'!$E:$E)</f>
        <v>0</v>
      </c>
      <c r="AX173" s="92">
        <f>SUMIF('20-1'!R:R,$A:$A,'20-1'!$E:$E)</f>
        <v>0</v>
      </c>
      <c r="AY173" s="92">
        <f>SUMIF('20-1'!S:S,$A:$A,'20-1'!$E:$E)</f>
        <v>0</v>
      </c>
      <c r="AZ173" s="92">
        <f>SUMIF('20-1'!T:T,$A:$A,'20-1'!$E:$E)</f>
        <v>0</v>
      </c>
      <c r="BA173" s="92">
        <f>SUMIF('20-1'!U:U,$A:$A,'20-1'!$E:$E)</f>
        <v>0</v>
      </c>
      <c r="BB173" s="92">
        <f>SUMIF('20-1'!V:V,$A:$A,'20-1'!$E:$E)</f>
        <v>0</v>
      </c>
      <c r="BC173" s="92">
        <f>SUMIF('20-1'!W:W,$A:$A,'20-1'!$E:$E)</f>
        <v>0</v>
      </c>
      <c r="BD173" s="92">
        <f>SUMIF('20-1'!X:X,$A:$A,'20-1'!$E:$E)</f>
        <v>0</v>
      </c>
      <c r="BE173" s="92">
        <f>SUMIF('20-1'!Y:Y,$A:$A,'20-1'!$E:$E)</f>
        <v>11570.63</v>
      </c>
      <c r="BF173" s="92">
        <f>SUMIF('20-1'!Z:Z,$A:$A,'20-1'!$E:$E)</f>
        <v>0</v>
      </c>
      <c r="BG173" s="92">
        <f>SUMIF('20-1'!AA:AA,$A:$A,'20-1'!$E:$E)</f>
        <v>847.46</v>
      </c>
      <c r="BH173" s="92">
        <f>SUMIF('20-1'!AB:AB,$A:$A,'20-1'!$E:$E)</f>
        <v>34328.99</v>
      </c>
      <c r="BI173" s="89">
        <f>SUMIF(Об!$A:$A,$A:$A,Об!AB:AB)*BI$308</f>
        <v>591085.46662604483</v>
      </c>
      <c r="BJ173" s="89">
        <f>SUMIF(Об!$A:$A,$A:$A,Об!AC:AC)*BJ$308</f>
        <v>560919.31067349704</v>
      </c>
      <c r="BK173" s="84">
        <f>SUMIF(ПП1!$H:$H,$A:$A,ПП1!$M:$M)</f>
        <v>0</v>
      </c>
      <c r="BL173" s="89">
        <f t="shared" si="29"/>
        <v>132651.48884419544</v>
      </c>
      <c r="BM173" s="89">
        <f t="shared" si="39"/>
        <v>18628.811908467975</v>
      </c>
      <c r="BN173" s="89">
        <f t="shared" si="30"/>
        <v>5197.2712604699236</v>
      </c>
      <c r="BO173" s="89">
        <f>SUMIF(Об!$A:$A,$A:$A,Об!$AG:$AG)*$BO$308</f>
        <v>0</v>
      </c>
      <c r="BP173" s="89">
        <f>SUMIF(Об!$A:$A,$A:$A,Об!$AE:$AE)*BP$308</f>
        <v>4577.3364602118318</v>
      </c>
      <c r="BQ173" s="89">
        <f>SUMIF(Об!$A:$A,$A:$A,Об!AI:AI)*BQ$308</f>
        <v>415658.58012339292</v>
      </c>
      <c r="BR173" s="89">
        <f>SUMIF(Об!$A:$A,$A:$A,Об!AJ:AJ)*BR$308</f>
        <v>0</v>
      </c>
      <c r="BS173" s="89">
        <f>SUMIF(Об!$A:$A,$A:$A,Об!AK:AK)*BS$308</f>
        <v>227327.42481616768</v>
      </c>
      <c r="BT173" s="89">
        <f>SUMIF(Об!$A:$A,$A:$A,Об!AL:AL)*BT$308</f>
        <v>204630.6529263171</v>
      </c>
      <c r="BU173" s="89">
        <f>SUMIF(Об!$A:$A,$A:$A,Об!AM:AM)*BU$308</f>
        <v>0</v>
      </c>
      <c r="BV173" s="89">
        <f>SUMIF(Об!$A:$A,$A:$A,Об!AN:AN)*BV$308</f>
        <v>85547.598609323264</v>
      </c>
    </row>
    <row r="174" spans="1:74" ht="32.25" customHeight="1" x14ac:dyDescent="0.25">
      <c r="A174" s="84" t="s">
        <v>99</v>
      </c>
      <c r="B174" s="84">
        <f>SUMIF(Об!$A:$A,$A:$A,Об!B:B)</f>
        <v>4046.5</v>
      </c>
      <c r="C174" s="84">
        <f>SUMIF(Об!$A:$A,$A:$A,Об!C:C)</f>
        <v>4046.5</v>
      </c>
      <c r="D174" s="84">
        <v>12</v>
      </c>
      <c r="E174" s="84">
        <f>SUMIF(Об!$A:$A,$A:$A,Об!F:F)</f>
        <v>41.41</v>
      </c>
      <c r="F174" s="84">
        <f t="shared" si="35"/>
        <v>41.41</v>
      </c>
      <c r="G174" s="89">
        <f>SUMIF(Лист2!$A:$A,$A:$A,Лист2!$B:$B)</f>
        <v>1631953.2099999997</v>
      </c>
      <c r="H174" s="89">
        <v>1554382.7</v>
      </c>
      <c r="I174" s="89">
        <v>0</v>
      </c>
      <c r="J174" s="89">
        <v>211904.84000000003</v>
      </c>
      <c r="K174" s="89">
        <v>81685.229999999981</v>
      </c>
      <c r="L174" s="89">
        <v>0</v>
      </c>
      <c r="M174" s="89">
        <v>686.56999999999994</v>
      </c>
      <c r="N174" s="89">
        <v>686.56999999999994</v>
      </c>
      <c r="O174" s="89">
        <v>127678.08000000002</v>
      </c>
      <c r="P174" s="89">
        <v>371318.76</v>
      </c>
      <c r="Q174" s="89">
        <v>143737.09</v>
      </c>
      <c r="R174" s="89">
        <v>0</v>
      </c>
      <c r="S174" s="89">
        <v>2089.77</v>
      </c>
      <c r="T174" s="89">
        <v>436824.99</v>
      </c>
      <c r="U174" s="89">
        <v>0</v>
      </c>
      <c r="V174" s="89">
        <v>0</v>
      </c>
      <c r="W174" s="89">
        <v>0</v>
      </c>
      <c r="X174" s="89">
        <v>0</v>
      </c>
      <c r="Y174" s="89">
        <v>0</v>
      </c>
      <c r="Z174" s="89">
        <v>0</v>
      </c>
      <c r="AA174" s="89">
        <v>0</v>
      </c>
      <c r="AB174" s="89">
        <v>0</v>
      </c>
      <c r="AC174" s="89">
        <v>0</v>
      </c>
      <c r="AD174" s="89">
        <v>0</v>
      </c>
      <c r="AE174" s="89">
        <v>1433.5400000000002</v>
      </c>
      <c r="AF174" s="89">
        <v>0</v>
      </c>
      <c r="AG174" s="89">
        <v>95985</v>
      </c>
      <c r="AH174" s="90">
        <f t="shared" si="31"/>
        <v>1631953.2099999997</v>
      </c>
      <c r="AI174" s="90">
        <v>1637908.1300000001</v>
      </c>
      <c r="AJ174" s="90">
        <v>0</v>
      </c>
      <c r="AK174" s="90">
        <v>1637908.1300000001</v>
      </c>
      <c r="AL174" s="90">
        <v>246222.52000000002</v>
      </c>
      <c r="AM174" s="90">
        <v>0</v>
      </c>
      <c r="AN174" s="90">
        <v>246222.52000000002</v>
      </c>
      <c r="AP174" s="91">
        <f t="shared" si="34"/>
        <v>162092.66</v>
      </c>
      <c r="AQ174" s="92">
        <f>SUMIF('20-1'!K:K,$A:$A,'20-1'!$E:$E)</f>
        <v>0</v>
      </c>
      <c r="AR174" s="92">
        <f>SUMIF('20-1'!L:L,$A:$A,'20-1'!$E:$E)</f>
        <v>0</v>
      </c>
      <c r="AS174" s="92">
        <f>SUMIF('20-1'!M:M,$A:$A,'20-1'!$E:$E)</f>
        <v>0</v>
      </c>
      <c r="AT174" s="92">
        <f>SUMIF('20-1'!N:N,$A:$A,'20-1'!$E:$E)</f>
        <v>0</v>
      </c>
      <c r="AU174" s="92">
        <f>SUMIF('20-1'!O:O,$A:$A,'20-1'!$E:$E)</f>
        <v>156525.42000000001</v>
      </c>
      <c r="AV174" s="92">
        <f>SUMIF('20-1'!P:P,$A:$A,'20-1'!$E:$E)</f>
        <v>5567.24</v>
      </c>
      <c r="AW174" s="92">
        <f>SUMIF('20-1'!Q:Q,$A:$A,'20-1'!$E:$E)</f>
        <v>0</v>
      </c>
      <c r="AX174" s="92">
        <f>SUMIF('20-1'!R:R,$A:$A,'20-1'!$E:$E)</f>
        <v>0</v>
      </c>
      <c r="AY174" s="92">
        <f>SUMIF('20-1'!S:S,$A:$A,'20-1'!$E:$E)</f>
        <v>0</v>
      </c>
      <c r="AZ174" s="92">
        <f>SUMIF('20-1'!T:T,$A:$A,'20-1'!$E:$E)</f>
        <v>0</v>
      </c>
      <c r="BA174" s="92">
        <f>SUMIF('20-1'!U:U,$A:$A,'20-1'!$E:$E)</f>
        <v>0</v>
      </c>
      <c r="BB174" s="92">
        <f>SUMIF('20-1'!V:V,$A:$A,'20-1'!$E:$E)</f>
        <v>0</v>
      </c>
      <c r="BC174" s="92">
        <f>SUMIF('20-1'!W:W,$A:$A,'20-1'!$E:$E)</f>
        <v>0</v>
      </c>
      <c r="BD174" s="92">
        <f>SUMIF('20-1'!X:X,$A:$A,'20-1'!$E:$E)</f>
        <v>0</v>
      </c>
      <c r="BE174" s="92">
        <f>SUMIF('20-1'!Y:Y,$A:$A,'20-1'!$E:$E)</f>
        <v>0</v>
      </c>
      <c r="BF174" s="92">
        <f>SUMIF('20-1'!Z:Z,$A:$A,'20-1'!$E:$E)</f>
        <v>0</v>
      </c>
      <c r="BG174" s="92">
        <f>SUMIF('20-1'!AA:AA,$A:$A,'20-1'!$E:$E)</f>
        <v>0</v>
      </c>
      <c r="BH174" s="92">
        <f>SUMIF('20-1'!AB:AB,$A:$A,'20-1'!$E:$E)</f>
        <v>48797.09</v>
      </c>
      <c r="BI174" s="89">
        <f>SUMIF(Об!$A:$A,$A:$A,Об!AB:AB)*BI$308</f>
        <v>373874.90866637864</v>
      </c>
      <c r="BJ174" s="89">
        <f>SUMIF(Об!$A:$A,$A:$A,Об!AC:AC)*BJ$308</f>
        <v>354794.13365434489</v>
      </c>
      <c r="BK174" s="89">
        <f>SUMIF(ПП1!$H:$H,$A:$A,ПП1!$M:$M)*$BK$307/$BK$308*B174</f>
        <v>55021.881802065007</v>
      </c>
      <c r="BL174" s="89">
        <f t="shared" si="29"/>
        <v>83905.062933072317</v>
      </c>
      <c r="BM174" s="89">
        <f t="shared" si="39"/>
        <v>11783.144306689541</v>
      </c>
      <c r="BN174" s="89">
        <f t="shared" si="30"/>
        <v>3287.3914645780392</v>
      </c>
      <c r="BO174" s="89">
        <f>SUMIF(Об!$A:$A,$A:$A,Об!$AG:$AG)*$BO$308</f>
        <v>0</v>
      </c>
      <c r="BP174" s="89">
        <f>SUMIF(Об!$A:$A,$A:$A,Об!$AE:$AE)*BP$308</f>
        <v>2895.2687007608065</v>
      </c>
      <c r="BQ174" s="89">
        <f>SUMIF(Об!$A:$A,$A:$A,Об!AI:AI)*BQ$308</f>
        <v>262913.44053354644</v>
      </c>
      <c r="BR174" s="89">
        <f>SUMIF(Об!$A:$A,$A:$A,Об!AJ:AJ)*BR$308</f>
        <v>98226.125475020614</v>
      </c>
      <c r="BS174" s="89">
        <f>SUMIF(Об!$A:$A,$A:$A,Об!AK:AK)*BS$308</f>
        <v>143789.73090921671</v>
      </c>
      <c r="BT174" s="89">
        <f>SUMIF(Об!$A:$A,$A:$A,Об!AL:AL)*BT$308</f>
        <v>129433.51003006574</v>
      </c>
      <c r="BU174" s="89">
        <f>SUMIF(Об!$A:$A,$A:$A,Об!AM:AM)*BU$308</f>
        <v>81495.761102711171</v>
      </c>
      <c r="BV174" s="89">
        <f>SUMIF(Об!$A:$A,$A:$A,Об!AN:AN)*BV$308</f>
        <v>54110.788409764391</v>
      </c>
    </row>
    <row r="175" spans="1:74" ht="32.25" customHeight="1" x14ac:dyDescent="0.25">
      <c r="A175" s="84" t="s">
        <v>100</v>
      </c>
      <c r="B175" s="84">
        <f>SUMIF(Об!$A:$A,$A:$A,Об!B:B)</f>
        <v>3491.3</v>
      </c>
      <c r="C175" s="84">
        <f>SUMIF(Об!$A:$A,$A:$A,Об!C:C)</f>
        <v>3491.3000000000006</v>
      </c>
      <c r="D175" s="84">
        <v>12</v>
      </c>
      <c r="E175" s="84">
        <f>SUMIF(Об!$A:$A,$A:$A,Об!F:F)</f>
        <v>30.14</v>
      </c>
      <c r="F175" s="84">
        <f t="shared" si="35"/>
        <v>30.14</v>
      </c>
      <c r="G175" s="89">
        <f>SUMIF(Лист2!$A:$A,$A:$A,Лист2!$B:$B)</f>
        <v>1243065.04</v>
      </c>
      <c r="H175" s="89">
        <v>1585004.69</v>
      </c>
      <c r="I175" s="89">
        <v>0</v>
      </c>
      <c r="J175" s="89">
        <v>229837.77999999997</v>
      </c>
      <c r="K175" s="89">
        <v>14864.350000000006</v>
      </c>
      <c r="L175" s="89">
        <v>0</v>
      </c>
      <c r="M175" s="89">
        <v>698.69</v>
      </c>
      <c r="N175" s="89">
        <v>698.69</v>
      </c>
      <c r="O175" s="89">
        <v>133861.81</v>
      </c>
      <c r="P175" s="89">
        <v>400876.09</v>
      </c>
      <c r="Q175" s="89">
        <v>154111.67999999999</v>
      </c>
      <c r="R175" s="89">
        <v>0</v>
      </c>
      <c r="S175" s="89">
        <v>2094.2999999999997</v>
      </c>
      <c r="T175" s="89">
        <v>468352.81</v>
      </c>
      <c r="U175" s="89">
        <v>0</v>
      </c>
      <c r="V175" s="89">
        <v>0</v>
      </c>
      <c r="W175" s="89">
        <v>0</v>
      </c>
      <c r="X175" s="89">
        <v>0</v>
      </c>
      <c r="Y175" s="89">
        <v>0</v>
      </c>
      <c r="Z175" s="89">
        <v>0</v>
      </c>
      <c r="AA175" s="89">
        <v>0</v>
      </c>
      <c r="AB175" s="89">
        <v>0</v>
      </c>
      <c r="AC175" s="89">
        <v>0</v>
      </c>
      <c r="AD175" s="89">
        <v>0</v>
      </c>
      <c r="AE175" s="89">
        <v>1437.84</v>
      </c>
      <c r="AF175" s="89">
        <v>0</v>
      </c>
      <c r="AG175" s="89">
        <v>99630</v>
      </c>
      <c r="AH175" s="90">
        <f t="shared" si="31"/>
        <v>1243065.04</v>
      </c>
      <c r="AI175" s="90">
        <v>1253249.21</v>
      </c>
      <c r="AJ175" s="90">
        <v>0</v>
      </c>
      <c r="AK175" s="90">
        <v>1253249.21</v>
      </c>
      <c r="AL175" s="90">
        <v>157003.26999999999</v>
      </c>
      <c r="AM175" s="90">
        <v>0</v>
      </c>
      <c r="AN175" s="90">
        <v>157003.26999999999</v>
      </c>
      <c r="AP175" s="91">
        <f t="shared" si="34"/>
        <v>0</v>
      </c>
      <c r="AQ175" s="92">
        <f>SUMIF('20-1'!K:K,$A:$A,'20-1'!$E:$E)</f>
        <v>0</v>
      </c>
      <c r="AR175" s="92">
        <f>SUMIF('20-1'!L:L,$A:$A,'20-1'!$E:$E)</f>
        <v>0</v>
      </c>
      <c r="AS175" s="92">
        <f>SUMIF('20-1'!M:M,$A:$A,'20-1'!$E:$E)</f>
        <v>0</v>
      </c>
      <c r="AT175" s="92">
        <f>SUMIF('20-1'!N:N,$A:$A,'20-1'!$E:$E)</f>
        <v>0</v>
      </c>
      <c r="AU175" s="92">
        <f>SUMIF('20-1'!O:O,$A:$A,'20-1'!$E:$E)</f>
        <v>0</v>
      </c>
      <c r="AV175" s="92">
        <f>SUMIF('20-1'!P:P,$A:$A,'20-1'!$E:$E)</f>
        <v>0</v>
      </c>
      <c r="AW175" s="92">
        <f>SUMIF('20-1'!Q:Q,$A:$A,'20-1'!$E:$E)</f>
        <v>0</v>
      </c>
      <c r="AX175" s="92">
        <f>SUMIF('20-1'!R:R,$A:$A,'20-1'!$E:$E)</f>
        <v>0</v>
      </c>
      <c r="AY175" s="92">
        <f>SUMIF('20-1'!S:S,$A:$A,'20-1'!$E:$E)</f>
        <v>0</v>
      </c>
      <c r="AZ175" s="92">
        <f>SUMIF('20-1'!T:T,$A:$A,'20-1'!$E:$E)</f>
        <v>0</v>
      </c>
      <c r="BA175" s="92">
        <f>SUMIF('20-1'!U:U,$A:$A,'20-1'!$E:$E)</f>
        <v>0</v>
      </c>
      <c r="BB175" s="92">
        <f>SUMIF('20-1'!V:V,$A:$A,'20-1'!$E:$E)</f>
        <v>0</v>
      </c>
      <c r="BC175" s="92">
        <f>SUMIF('20-1'!W:W,$A:$A,'20-1'!$E:$E)</f>
        <v>0</v>
      </c>
      <c r="BD175" s="92">
        <f>SUMIF('20-1'!X:X,$A:$A,'20-1'!$E:$E)</f>
        <v>0</v>
      </c>
      <c r="BE175" s="92">
        <f>SUMIF('20-1'!Y:Y,$A:$A,'20-1'!$E:$E)</f>
        <v>0</v>
      </c>
      <c r="BF175" s="92">
        <f>SUMIF('20-1'!Z:Z,$A:$A,'20-1'!$E:$E)</f>
        <v>0</v>
      </c>
      <c r="BG175" s="92">
        <f>SUMIF('20-1'!AA:AA,$A:$A,'20-1'!$E:$E)</f>
        <v>0</v>
      </c>
      <c r="BH175" s="92">
        <f>SUMIF('20-1'!AB:AB,$A:$A,'20-1'!$E:$E)</f>
        <v>20785.39</v>
      </c>
      <c r="BI175" s="89">
        <f>SUMIF(Об!$A:$A,$A:$A,Об!AB:AB)*BI$308</f>
        <v>322577.40482563409</v>
      </c>
      <c r="BJ175" s="89">
        <f>SUMIF(Об!$A:$A,$A:$A,Об!AC:AC)*BJ$308</f>
        <v>306114.60739587661</v>
      </c>
      <c r="BK175" s="84">
        <f>SUMIF(ПП1!$H:$H,$A:$A,ПП1!$M:$M)</f>
        <v>0</v>
      </c>
      <c r="BL175" s="89">
        <f t="shared" si="29"/>
        <v>72392.869447234756</v>
      </c>
      <c r="BM175" s="89">
        <f t="shared" si="39"/>
        <v>10166.438086728085</v>
      </c>
      <c r="BN175" s="89">
        <f t="shared" si="30"/>
        <v>2836.3449450837288</v>
      </c>
      <c r="BO175" s="89">
        <f>SUMIF(Об!$A:$A,$A:$A,Об!$AG:$AG)*$BO$308</f>
        <v>0</v>
      </c>
      <c r="BP175" s="89">
        <f>SUMIF(Об!$A:$A,$A:$A,Об!$AE:$AE)*BP$308</f>
        <v>2498.0233819266537</v>
      </c>
      <c r="BQ175" s="89">
        <f>SUMIF(Об!$A:$A,$A:$A,Об!AI:AI)*BQ$308</f>
        <v>226840.40403676528</v>
      </c>
      <c r="BR175" s="89">
        <f>SUMIF(Об!$A:$A,$A:$A,Об!AJ:AJ)*BR$308</f>
        <v>0</v>
      </c>
      <c r="BS175" s="89">
        <f>SUMIF(Об!$A:$A,$A:$A,Об!AK:AK)*BS$308</f>
        <v>124061.06203468387</v>
      </c>
      <c r="BT175" s="89">
        <f>SUMIF(Об!$A:$A,$A:$A,Об!AL:AL)*BT$308</f>
        <v>111674.58632595291</v>
      </c>
      <c r="BU175" s="89">
        <f>SUMIF(Об!$A:$A,$A:$A,Об!AM:AM)*BU$308</f>
        <v>0</v>
      </c>
      <c r="BV175" s="89">
        <f>SUMIF(Об!$A:$A,$A:$A,Об!AN:AN)*BV$308</f>
        <v>46686.518120600624</v>
      </c>
    </row>
    <row r="176" spans="1:74" ht="32.25" customHeight="1" x14ac:dyDescent="0.25">
      <c r="A176" s="84" t="s">
        <v>101</v>
      </c>
      <c r="B176" s="84">
        <f>SUMIF(Об!$A:$A,$A:$A,Об!B:B)</f>
        <v>7593.26</v>
      </c>
      <c r="C176" s="84">
        <f>SUMIF(Об!$A:$A,$A:$A,Об!C:C)</f>
        <v>7593.2599999999993</v>
      </c>
      <c r="D176" s="84">
        <v>12</v>
      </c>
      <c r="E176" s="84">
        <f>SUMIF(Об!$A:$A,$A:$A,Об!F:F)</f>
        <v>41.41</v>
      </c>
      <c r="F176" s="84">
        <f t="shared" si="35"/>
        <v>41.41</v>
      </c>
      <c r="G176" s="89">
        <f>SUMIF(Лист2!$A:$A,$A:$A,Лист2!$B:$B)</f>
        <v>3719668.3900000006</v>
      </c>
      <c r="H176" s="89">
        <v>3451602.4900000007</v>
      </c>
      <c r="I176" s="89">
        <v>0</v>
      </c>
      <c r="J176" s="89">
        <v>425733.75</v>
      </c>
      <c r="K176" s="89">
        <v>345419.43999999994</v>
      </c>
      <c r="L176" s="89">
        <v>0</v>
      </c>
      <c r="M176" s="89">
        <v>2386.17</v>
      </c>
      <c r="N176" s="89">
        <v>2386.17</v>
      </c>
      <c r="O176" s="89">
        <v>257242.35000000003</v>
      </c>
      <c r="P176" s="89">
        <v>741971.62999999989</v>
      </c>
      <c r="Q176" s="89">
        <v>284909.95999999996</v>
      </c>
      <c r="R176" s="89">
        <v>0</v>
      </c>
      <c r="S176" s="89">
        <v>7122.94</v>
      </c>
      <c r="T176" s="89">
        <v>865848.4800000001</v>
      </c>
      <c r="U176" s="89">
        <v>0</v>
      </c>
      <c r="V176" s="89">
        <v>0</v>
      </c>
      <c r="W176" s="89">
        <v>0</v>
      </c>
      <c r="X176" s="89">
        <v>0</v>
      </c>
      <c r="Y176" s="89">
        <v>0</v>
      </c>
      <c r="Z176" s="89">
        <v>0</v>
      </c>
      <c r="AA176" s="89">
        <v>0</v>
      </c>
      <c r="AB176" s="89">
        <v>0</v>
      </c>
      <c r="AC176" s="89">
        <v>0</v>
      </c>
      <c r="AD176" s="89">
        <v>0</v>
      </c>
      <c r="AE176" s="89">
        <v>4873.6900000000005</v>
      </c>
      <c r="AF176" s="89">
        <v>0</v>
      </c>
      <c r="AG176" s="89">
        <v>199260.04000000004</v>
      </c>
      <c r="AH176" s="90">
        <f t="shared" si="31"/>
        <v>3719668.3900000006</v>
      </c>
      <c r="AI176" s="90">
        <v>3746534.04</v>
      </c>
      <c r="AJ176" s="90">
        <v>0</v>
      </c>
      <c r="AK176" s="90">
        <v>3746534.04</v>
      </c>
      <c r="AL176" s="90">
        <v>510304.16</v>
      </c>
      <c r="AM176" s="90">
        <v>0</v>
      </c>
      <c r="AN176" s="90">
        <v>510304.16</v>
      </c>
      <c r="AP176" s="91">
        <f t="shared" si="34"/>
        <v>40163.33</v>
      </c>
      <c r="AQ176" s="92">
        <f>SUMIF('20-1'!K:K,$A:$A,'20-1'!$E:$E)</f>
        <v>0</v>
      </c>
      <c r="AR176" s="92">
        <f>SUMIF('20-1'!L:L,$A:$A,'20-1'!$E:$E)</f>
        <v>0</v>
      </c>
      <c r="AS176" s="92">
        <f>SUMIF('20-1'!M:M,$A:$A,'20-1'!$E:$E)</f>
        <v>29028.85</v>
      </c>
      <c r="AT176" s="92">
        <f>SUMIF('20-1'!N:N,$A:$A,'20-1'!$E:$E)</f>
        <v>0</v>
      </c>
      <c r="AU176" s="92">
        <f>SUMIF('20-1'!O:O,$A:$A,'20-1'!$E:$E)</f>
        <v>0</v>
      </c>
      <c r="AV176" s="92">
        <f>SUMIF('20-1'!P:P,$A:$A,'20-1'!$E:$E)</f>
        <v>11134.48</v>
      </c>
      <c r="AW176" s="92">
        <f>SUMIF('20-1'!Q:Q,$A:$A,'20-1'!$E:$E)</f>
        <v>0</v>
      </c>
      <c r="AX176" s="92">
        <f>SUMIF('20-1'!R:R,$A:$A,'20-1'!$E:$E)</f>
        <v>0</v>
      </c>
      <c r="AY176" s="92">
        <f>SUMIF('20-1'!S:S,$A:$A,'20-1'!$E:$E)</f>
        <v>0</v>
      </c>
      <c r="AZ176" s="92">
        <f>SUMIF('20-1'!T:T,$A:$A,'20-1'!$E:$E)</f>
        <v>0</v>
      </c>
      <c r="BA176" s="92">
        <f>SUMIF('20-1'!U:U,$A:$A,'20-1'!$E:$E)</f>
        <v>0</v>
      </c>
      <c r="BB176" s="92">
        <f>SUMIF('20-1'!V:V,$A:$A,'20-1'!$E:$E)</f>
        <v>0</v>
      </c>
      <c r="BC176" s="92">
        <f>SUMIF('20-1'!W:W,$A:$A,'20-1'!$E:$E)</f>
        <v>0</v>
      </c>
      <c r="BD176" s="92">
        <f>SUMIF('20-1'!X:X,$A:$A,'20-1'!$E:$E)</f>
        <v>0</v>
      </c>
      <c r="BE176" s="92">
        <f>SUMIF('20-1'!Y:Y,$A:$A,'20-1'!$E:$E)</f>
        <v>0</v>
      </c>
      <c r="BF176" s="92">
        <f>SUMIF('20-1'!Z:Z,$A:$A,'20-1'!$E:$E)</f>
        <v>0</v>
      </c>
      <c r="BG176" s="92">
        <f>SUMIF('20-1'!AA:AA,$A:$A,'20-1'!$E:$E)</f>
        <v>0</v>
      </c>
      <c r="BH176" s="92">
        <f>SUMIF('20-1'!AB:AB,$A:$A,'20-1'!$E:$E)</f>
        <v>81187.569999999992</v>
      </c>
      <c r="BI176" s="89">
        <f>SUMIF(Об!$A:$A,$A:$A,Об!AB:AB)*BI$308</f>
        <v>701576.52019771817</v>
      </c>
      <c r="BJ176" s="89">
        <f>SUMIF(Об!$A:$A,$A:$A,Об!AC:AC)*BJ$308</f>
        <v>665771.43292034871</v>
      </c>
      <c r="BK176" s="89">
        <f>SUMIF(ПП1!$H:$H,$A:$A,ПП1!$M:$M)*$BK$307/$BK$308*B176</f>
        <v>103248.59859442683</v>
      </c>
      <c r="BL176" s="89">
        <f t="shared" si="29"/>
        <v>157447.90761576194</v>
      </c>
      <c r="BM176" s="89">
        <f t="shared" si="39"/>
        <v>22111.078299323715</v>
      </c>
      <c r="BN176" s="89">
        <f t="shared" si="30"/>
        <v>6168.792317390792</v>
      </c>
      <c r="BO176" s="89">
        <f>SUMIF(Об!$A:$A,$A:$A,Об!$AG:$AG)*$BO$308</f>
        <v>0</v>
      </c>
      <c r="BP176" s="89">
        <f>SUMIF(Об!$A:$A,$A:$A,Об!$AE:$AE)*BP$308</f>
        <v>5432.9736846012593</v>
      </c>
      <c r="BQ176" s="89">
        <f>SUMIF(Об!$A:$A,$A:$A,Об!AI:AI)*BQ$308</f>
        <v>493357.2498370831</v>
      </c>
      <c r="BR176" s="89">
        <f>SUMIF(Об!$A:$A,$A:$A,Об!AJ:AJ)*BR$308</f>
        <v>184321.39120831701</v>
      </c>
      <c r="BS176" s="89">
        <f>SUMIF(Об!$A:$A,$A:$A,Об!AK:AK)*BS$308</f>
        <v>269821.5277705965</v>
      </c>
      <c r="BT176" s="89">
        <f>SUMIF(Об!$A:$A,$A:$A,Об!AL:AL)*BT$308</f>
        <v>242882.06953438694</v>
      </c>
      <c r="BU176" s="89">
        <f>SUMIF(Об!$A:$A,$A:$A,Об!AM:AM)*BU$308</f>
        <v>152926.85109372856</v>
      </c>
      <c r="BV176" s="89">
        <f>SUMIF(Об!$A:$A,$A:$A,Об!AN:AN)*BV$308</f>
        <v>101538.93122459594</v>
      </c>
    </row>
    <row r="177" spans="1:74" ht="32.25" customHeight="1" x14ac:dyDescent="0.25">
      <c r="A177" s="84" t="s">
        <v>102</v>
      </c>
      <c r="B177" s="84">
        <f>SUMIF(Об!$A:$A,$A:$A,Об!B:B)</f>
        <v>5021.38</v>
      </c>
      <c r="C177" s="84">
        <f>SUMIF(Об!$A:$A,$A:$A,Об!C:C)</f>
        <v>5021.38</v>
      </c>
      <c r="D177" s="84">
        <v>12</v>
      </c>
      <c r="E177" s="84">
        <f>SUMIF(Об!$A:$A,$A:$A,Об!F:F)</f>
        <v>41.2</v>
      </c>
      <c r="F177" s="84">
        <f t="shared" si="35"/>
        <v>41.2</v>
      </c>
      <c r="G177" s="89">
        <f>SUMIF(Лист2!$A:$A,$A:$A,Лист2!$B:$B)</f>
        <v>2454842.7600000002</v>
      </c>
      <c r="H177" s="89">
        <v>2289544.92</v>
      </c>
      <c r="I177" s="89">
        <v>0</v>
      </c>
      <c r="J177" s="89">
        <v>236120.06999999998</v>
      </c>
      <c r="K177" s="89">
        <v>107692.73</v>
      </c>
      <c r="L177" s="89">
        <v>0</v>
      </c>
      <c r="M177" s="89">
        <v>1077.6200000000001</v>
      </c>
      <c r="N177" s="89">
        <v>1077.6200000000001</v>
      </c>
      <c r="O177" s="89">
        <v>0</v>
      </c>
      <c r="P177" s="89">
        <v>424932.47</v>
      </c>
      <c r="Q177" s="89">
        <v>170847.61</v>
      </c>
      <c r="R177" s="89">
        <v>0</v>
      </c>
      <c r="S177" s="89">
        <v>3238.4799999999996</v>
      </c>
      <c r="T177" s="89">
        <v>519194.79</v>
      </c>
      <c r="U177" s="89">
        <v>0</v>
      </c>
      <c r="V177" s="89">
        <v>0</v>
      </c>
      <c r="W177" s="89">
        <v>0</v>
      </c>
      <c r="X177" s="89">
        <v>0</v>
      </c>
      <c r="Y177" s="89">
        <v>0</v>
      </c>
      <c r="Z177" s="89">
        <v>0</v>
      </c>
      <c r="AA177" s="89">
        <v>0</v>
      </c>
      <c r="AB177" s="89">
        <v>0</v>
      </c>
      <c r="AC177" s="89">
        <v>0</v>
      </c>
      <c r="AD177" s="89">
        <v>0</v>
      </c>
      <c r="AE177" s="89">
        <v>2222</v>
      </c>
      <c r="AF177" s="89">
        <v>0</v>
      </c>
      <c r="AG177" s="89">
        <v>0</v>
      </c>
      <c r="AH177" s="90">
        <f t="shared" si="31"/>
        <v>2454842.7600000002</v>
      </c>
      <c r="AI177" s="90">
        <v>2475878.75</v>
      </c>
      <c r="AJ177" s="90">
        <v>0</v>
      </c>
      <c r="AK177" s="90">
        <v>2475878.75</v>
      </c>
      <c r="AL177" s="90">
        <v>229307.63999999998</v>
      </c>
      <c r="AM177" s="90">
        <v>0</v>
      </c>
      <c r="AN177" s="90">
        <v>229307.63999999998</v>
      </c>
      <c r="AP177" s="91">
        <f t="shared" si="34"/>
        <v>82847.08</v>
      </c>
      <c r="AQ177" s="92">
        <f>SUMIF('20-1'!K:K,$A:$A,'20-1'!$E:$E)</f>
        <v>0</v>
      </c>
      <c r="AR177" s="92">
        <f>SUMIF('20-1'!L:L,$A:$A,'20-1'!$E:$E)</f>
        <v>0</v>
      </c>
      <c r="AS177" s="92">
        <f>SUMIF('20-1'!M:M,$A:$A,'20-1'!$E:$E)</f>
        <v>0</v>
      </c>
      <c r="AT177" s="92">
        <f>SUMIF('20-1'!N:N,$A:$A,'20-1'!$E:$E)</f>
        <v>0</v>
      </c>
      <c r="AU177" s="92">
        <f>SUMIF('20-1'!O:O,$A:$A,'20-1'!$E:$E)</f>
        <v>0</v>
      </c>
      <c r="AV177" s="92">
        <f>SUMIF('20-1'!P:P,$A:$A,'20-1'!$E:$E)</f>
        <v>12147.24</v>
      </c>
      <c r="AW177" s="92">
        <f>SUMIF('20-1'!Q:Q,$A:$A,'20-1'!$E:$E)</f>
        <v>0</v>
      </c>
      <c r="AX177" s="92">
        <f>SUMIF('20-1'!R:R,$A:$A,'20-1'!$E:$E)</f>
        <v>0</v>
      </c>
      <c r="AY177" s="92">
        <f>SUMIF('20-1'!S:S,$A:$A,'20-1'!$E:$E)</f>
        <v>0</v>
      </c>
      <c r="AZ177" s="92">
        <f>SUMIF('20-1'!T:T,$A:$A,'20-1'!$E:$E)</f>
        <v>0</v>
      </c>
      <c r="BA177" s="92">
        <f>SUMIF('20-1'!U:U,$A:$A,'20-1'!$E:$E)</f>
        <v>0</v>
      </c>
      <c r="BB177" s="92">
        <f>SUMIF('20-1'!V:V,$A:$A,'20-1'!$E:$E)</f>
        <v>0</v>
      </c>
      <c r="BC177" s="92">
        <f>SUMIF('20-1'!W:W,$A:$A,'20-1'!$E:$E)</f>
        <v>0</v>
      </c>
      <c r="BD177" s="92">
        <f>SUMIF('20-1'!X:X,$A:$A,'20-1'!$E:$E)</f>
        <v>70699.839999999997</v>
      </c>
      <c r="BE177" s="92">
        <f>SUMIF('20-1'!Y:Y,$A:$A,'20-1'!$E:$E)</f>
        <v>0</v>
      </c>
      <c r="BF177" s="92">
        <f>SUMIF('20-1'!Z:Z,$A:$A,'20-1'!$E:$E)</f>
        <v>0</v>
      </c>
      <c r="BG177" s="92">
        <f>SUMIF('20-1'!AA:AA,$A:$A,'20-1'!$E:$E)</f>
        <v>0</v>
      </c>
      <c r="BH177" s="92">
        <f>SUMIF('20-1'!AB:AB,$A:$A,'20-1'!$E:$E)</f>
        <v>136557.94</v>
      </c>
      <c r="BI177" s="89">
        <f>SUMIF(Об!$A:$A,$A:$A,Об!AB:AB)*BI$308</f>
        <v>463948.59480518493</v>
      </c>
      <c r="BJ177" s="89">
        <f>SUMIF(Об!$A:$A,$A:$A,Об!AC:AC)*BJ$308</f>
        <v>440270.89258600143</v>
      </c>
      <c r="BK177" s="89">
        <f>SUMIF(ПП1!$H:$H,$A:$A,ПП1!$M:$M)*$BK$307/$BK$308*B177</f>
        <v>68277.715765044661</v>
      </c>
      <c r="BL177" s="89">
        <f t="shared" si="29"/>
        <v>104119.41305099981</v>
      </c>
      <c r="BM177" s="84">
        <f>SUMIF(Об!$A:$A,$A:$A,Об!Z:Z)</f>
        <v>0</v>
      </c>
      <c r="BN177" s="89">
        <f t="shared" si="30"/>
        <v>4079.3875577419681</v>
      </c>
      <c r="BO177" s="89">
        <f>SUMIF(Об!$A:$A,$A:$A,Об!$AG:$AG)*$BO$308</f>
        <v>0</v>
      </c>
      <c r="BP177" s="89">
        <f>SUMIF(Об!$A:$A,$A:$A,Об!$AE:$AE)*BP$308</f>
        <v>0</v>
      </c>
      <c r="BQ177" s="89">
        <f>SUMIF(Об!$A:$A,$A:$A,Об!AI:AI)*BQ$308</f>
        <v>326254.36600181373</v>
      </c>
      <c r="BR177" s="89">
        <f>SUMIF(Об!$A:$A,$A:$A,Об!AJ:AJ)*BR$308</f>
        <v>121890.69614179138</v>
      </c>
      <c r="BS177" s="89">
        <f>SUMIF(Об!$A:$A,$A:$A,Об!AK:AK)*BS$308</f>
        <v>178431.45409438343</v>
      </c>
      <c r="BT177" s="89">
        <f>SUMIF(Об!$A:$A,$A:$A,Об!AL:AL)*BT$308</f>
        <v>160616.54234394449</v>
      </c>
      <c r="BU177" s="89">
        <f>SUMIF(Об!$A:$A,$A:$A,Об!AM:AM)*BU$308</f>
        <v>101129.66387889085</v>
      </c>
      <c r="BV177" s="89">
        <f>SUMIF(Об!$A:$A,$A:$A,Об!AN:AN)*BV$308</f>
        <v>67147.122378604399</v>
      </c>
    </row>
    <row r="178" spans="1:74" ht="32.25" customHeight="1" x14ac:dyDescent="0.25">
      <c r="A178" s="84" t="s">
        <v>103</v>
      </c>
      <c r="B178" s="84">
        <f>SUMIF(Об!$A:$A,$A:$A,Об!B:B)</f>
        <v>9620.58</v>
      </c>
      <c r="C178" s="84">
        <f>SUMIF(Об!$A:$A,$A:$A,Об!C:C)</f>
        <v>9620.58</v>
      </c>
      <c r="D178" s="84">
        <v>12</v>
      </c>
      <c r="E178" s="84">
        <f>SUMIF(Об!$A:$A,$A:$A,Об!F:F)</f>
        <v>41.41</v>
      </c>
      <c r="F178" s="84">
        <f t="shared" si="35"/>
        <v>41.41</v>
      </c>
      <c r="G178" s="89">
        <f>SUMIF(Лист2!$A:$A,$A:$A,Лист2!$B:$B)</f>
        <v>4518602.1399999997</v>
      </c>
      <c r="H178" s="89">
        <v>4313913.25</v>
      </c>
      <c r="I178" s="89">
        <v>0</v>
      </c>
      <c r="J178" s="89">
        <v>499931.83999999997</v>
      </c>
      <c r="K178" s="89">
        <v>244369.64</v>
      </c>
      <c r="L178" s="89">
        <v>0</v>
      </c>
      <c r="M178" s="89">
        <v>1884.51</v>
      </c>
      <c r="N178" s="89">
        <v>1884.51</v>
      </c>
      <c r="O178" s="89">
        <v>324413.12</v>
      </c>
      <c r="P178" s="89">
        <v>907759.20000000007</v>
      </c>
      <c r="Q178" s="89">
        <v>369484.29999999993</v>
      </c>
      <c r="R178" s="89">
        <v>0</v>
      </c>
      <c r="S178" s="89">
        <v>5674.7500000000009</v>
      </c>
      <c r="T178" s="89">
        <v>1122846.68</v>
      </c>
      <c r="U178" s="89">
        <v>0</v>
      </c>
      <c r="V178" s="89">
        <v>0</v>
      </c>
      <c r="W178" s="89">
        <v>0</v>
      </c>
      <c r="X178" s="89">
        <v>0</v>
      </c>
      <c r="Y178" s="89">
        <v>0</v>
      </c>
      <c r="Z178" s="89">
        <v>0</v>
      </c>
      <c r="AA178" s="89">
        <v>0</v>
      </c>
      <c r="AB178" s="89">
        <v>0</v>
      </c>
      <c r="AC178" s="89">
        <v>0</v>
      </c>
      <c r="AD178" s="89">
        <v>0</v>
      </c>
      <c r="AE178" s="89">
        <v>3885</v>
      </c>
      <c r="AF178" s="89">
        <v>0</v>
      </c>
      <c r="AG178" s="89">
        <v>232065</v>
      </c>
      <c r="AH178" s="90">
        <f t="shared" si="31"/>
        <v>4518602.1399999997</v>
      </c>
      <c r="AI178" s="90">
        <v>4526153.78</v>
      </c>
      <c r="AJ178" s="90">
        <v>0</v>
      </c>
      <c r="AK178" s="90">
        <v>4526153.78</v>
      </c>
      <c r="AL178" s="90">
        <v>680335.91</v>
      </c>
      <c r="AM178" s="90">
        <v>0</v>
      </c>
      <c r="AN178" s="90">
        <v>680335.91</v>
      </c>
      <c r="AP178" s="91">
        <f t="shared" si="34"/>
        <v>65579.95</v>
      </c>
      <c r="AQ178" s="92">
        <f>SUMIF('20-1'!K:K,$A:$A,'20-1'!$E:$E)</f>
        <v>0</v>
      </c>
      <c r="AR178" s="92">
        <f>SUMIF('20-1'!L:L,$A:$A,'20-1'!$E:$E)</f>
        <v>0</v>
      </c>
      <c r="AS178" s="92">
        <f>SUMIF('20-1'!M:M,$A:$A,'20-1'!$E:$E)</f>
        <v>26208.21</v>
      </c>
      <c r="AT178" s="92">
        <f>SUMIF('20-1'!N:N,$A:$A,'20-1'!$E:$E)</f>
        <v>0</v>
      </c>
      <c r="AU178" s="92">
        <f>SUMIF('20-1'!O:O,$A:$A,'20-1'!$E:$E)</f>
        <v>0</v>
      </c>
      <c r="AV178" s="92">
        <f>SUMIF('20-1'!P:P,$A:$A,'20-1'!$E:$E)</f>
        <v>22015.78</v>
      </c>
      <c r="AW178" s="92">
        <f>SUMIF('20-1'!Q:Q,$A:$A,'20-1'!$E:$E)</f>
        <v>0</v>
      </c>
      <c r="AX178" s="92">
        <f>SUMIF('20-1'!R:R,$A:$A,'20-1'!$E:$E)</f>
        <v>0</v>
      </c>
      <c r="AY178" s="92">
        <f>SUMIF('20-1'!S:S,$A:$A,'20-1'!$E:$E)</f>
        <v>0</v>
      </c>
      <c r="AZ178" s="92">
        <f>SUMIF('20-1'!T:T,$A:$A,'20-1'!$E:$E)</f>
        <v>0</v>
      </c>
      <c r="BA178" s="92">
        <f>SUMIF('20-1'!U:U,$A:$A,'20-1'!$E:$E)</f>
        <v>0</v>
      </c>
      <c r="BB178" s="92">
        <f>SUMIF('20-1'!V:V,$A:$A,'20-1'!$E:$E)</f>
        <v>0</v>
      </c>
      <c r="BC178" s="92">
        <f>SUMIF('20-1'!W:W,$A:$A,'20-1'!$E:$E)</f>
        <v>0</v>
      </c>
      <c r="BD178" s="92">
        <f>SUMIF('20-1'!X:X,$A:$A,'20-1'!$E:$E)</f>
        <v>0</v>
      </c>
      <c r="BE178" s="92">
        <f>SUMIF('20-1'!Y:Y,$A:$A,'20-1'!$E:$E)</f>
        <v>17355.96</v>
      </c>
      <c r="BF178" s="92">
        <f>SUMIF('20-1'!Z:Z,$A:$A,'20-1'!$E:$E)</f>
        <v>0</v>
      </c>
      <c r="BG178" s="92">
        <f>SUMIF('20-1'!AA:AA,$A:$A,'20-1'!$E:$E)</f>
        <v>0</v>
      </c>
      <c r="BH178" s="92">
        <f>SUMIF('20-1'!AB:AB,$A:$A,'20-1'!$E:$E)</f>
        <v>126129.58</v>
      </c>
      <c r="BI178" s="89">
        <f>SUMIF(Об!$A:$A,$A:$A,Об!AB:AB)*BI$308</f>
        <v>888890.02071360184</v>
      </c>
      <c r="BJ178" s="89">
        <f>SUMIF(Об!$A:$A,$A:$A,Об!AC:AC)*BJ$308</f>
        <v>843525.35434383247</v>
      </c>
      <c r="BK178" s="89">
        <f>SUMIF(ПП1!$H:$H,$A:$A,ПП1!$M:$M)*$BK$307/$BK$308*B178</f>
        <v>130814.88091617709</v>
      </c>
      <c r="BL178" s="89">
        <f t="shared" si="29"/>
        <v>199484.83142287334</v>
      </c>
      <c r="BM178" s="89">
        <f t="shared" ref="BM178:BM183" si="40">$BM$307*B178/$BM$308</f>
        <v>28014.502027443781</v>
      </c>
      <c r="BN178" s="89">
        <f t="shared" si="30"/>
        <v>7815.7945326307154</v>
      </c>
      <c r="BO178" s="89">
        <f>SUMIF(Об!$A:$A,$A:$A,Об!$AG:$AG)*$BO$308</f>
        <v>0</v>
      </c>
      <c r="BP178" s="89">
        <f>SUMIF(Об!$A:$A,$A:$A,Об!$AE:$AE)*BP$308</f>
        <v>6883.5201179205224</v>
      </c>
      <c r="BQ178" s="89">
        <f>SUMIF(Об!$A:$A,$A:$A,Об!AI:AI)*BQ$308</f>
        <v>625078.41041102842</v>
      </c>
      <c r="BR178" s="89">
        <f>SUMIF(Об!$A:$A,$A:$A,Об!AJ:AJ)*BR$308</f>
        <v>233533.25051834271</v>
      </c>
      <c r="BS178" s="89">
        <f>SUMIF(Об!$A:$A,$A:$A,Об!AK:AK)*BS$308</f>
        <v>341861.01801324397</v>
      </c>
      <c r="BT178" s="89">
        <f>SUMIF(Об!$A:$A,$A:$A,Об!AL:AL)*BT$308</f>
        <v>307729.00974299997</v>
      </c>
      <c r="BU178" s="89">
        <f>SUMIF(Об!$A:$A,$A:$A,Об!AM:AM)*BU$308</f>
        <v>193756.70069183761</v>
      </c>
      <c r="BV178" s="89">
        <f>SUMIF(Об!$A:$A,$A:$A,Об!AN:AN)*BV$308</f>
        <v>128648.75046563969</v>
      </c>
    </row>
    <row r="179" spans="1:74" ht="32.25" customHeight="1" x14ac:dyDescent="0.25">
      <c r="A179" s="84" t="s">
        <v>104</v>
      </c>
      <c r="B179" s="84">
        <f>SUMIF(Об!$A:$A,$A:$A,Об!B:B)</f>
        <v>3035.4</v>
      </c>
      <c r="C179" s="84">
        <f>SUMIF(Об!$A:$A,$A:$A,Об!C:C)</f>
        <v>3035.4</v>
      </c>
      <c r="D179" s="84">
        <v>12</v>
      </c>
      <c r="E179" s="84">
        <f>SUMIF(Об!$A:$A,$A:$A,Об!F:F)</f>
        <v>41.41</v>
      </c>
      <c r="F179" s="84">
        <f t="shared" si="35"/>
        <v>41.41</v>
      </c>
      <c r="G179" s="89">
        <f>SUMIF(Лист2!$A:$A,$A:$A,Лист2!$B:$B)</f>
        <v>1458908.35</v>
      </c>
      <c r="H179" s="89">
        <v>1376791.27</v>
      </c>
      <c r="I179" s="89">
        <v>0</v>
      </c>
      <c r="J179" s="89">
        <v>178797.22</v>
      </c>
      <c r="K179" s="89">
        <v>88866.52</v>
      </c>
      <c r="L179" s="89">
        <v>0</v>
      </c>
      <c r="M179" s="89">
        <v>1135.71</v>
      </c>
      <c r="N179" s="89">
        <v>1135.71</v>
      </c>
      <c r="O179" s="89">
        <v>116639.88</v>
      </c>
      <c r="P179" s="89">
        <v>324205.74000000005</v>
      </c>
      <c r="Q179" s="89">
        <v>131726.49999999997</v>
      </c>
      <c r="R179" s="89">
        <v>0</v>
      </c>
      <c r="S179" s="89">
        <v>3361.8500000000004</v>
      </c>
      <c r="T179" s="89">
        <v>400331.48999999993</v>
      </c>
      <c r="U179" s="89">
        <v>0</v>
      </c>
      <c r="V179" s="89">
        <v>0</v>
      </c>
      <c r="W179" s="89">
        <v>0</v>
      </c>
      <c r="X179" s="89">
        <v>0</v>
      </c>
      <c r="Y179" s="89">
        <v>0</v>
      </c>
      <c r="Z179" s="89">
        <v>0</v>
      </c>
      <c r="AA179" s="89">
        <v>0</v>
      </c>
      <c r="AB179" s="89">
        <v>0</v>
      </c>
      <c r="AC179" s="89">
        <v>0</v>
      </c>
      <c r="AD179" s="89">
        <v>0</v>
      </c>
      <c r="AE179" s="89">
        <v>2310</v>
      </c>
      <c r="AF179" s="89">
        <v>0</v>
      </c>
      <c r="AG179" s="89">
        <v>74115</v>
      </c>
      <c r="AH179" s="90">
        <f t="shared" si="31"/>
        <v>1458908.35</v>
      </c>
      <c r="AI179" s="90">
        <v>1477077.3199999998</v>
      </c>
      <c r="AJ179" s="90">
        <v>0</v>
      </c>
      <c r="AK179" s="90">
        <v>1477077.3199999998</v>
      </c>
      <c r="AL179" s="90">
        <v>192482.63999999998</v>
      </c>
      <c r="AM179" s="90">
        <v>0</v>
      </c>
      <c r="AN179" s="90">
        <v>192482.63999999998</v>
      </c>
      <c r="AP179" s="91">
        <f t="shared" si="34"/>
        <v>301340.45</v>
      </c>
      <c r="AQ179" s="92">
        <f>SUMIF('20-1'!K:K,$A:$A,'20-1'!$E:$E)</f>
        <v>298936.61</v>
      </c>
      <c r="AR179" s="92">
        <f>SUMIF('20-1'!L:L,$A:$A,'20-1'!$E:$E)</f>
        <v>0</v>
      </c>
      <c r="AS179" s="92">
        <f>SUMIF('20-1'!M:M,$A:$A,'20-1'!$E:$E)</f>
        <v>0</v>
      </c>
      <c r="AT179" s="92">
        <f>SUMIF('20-1'!N:N,$A:$A,'20-1'!$E:$E)</f>
        <v>0</v>
      </c>
      <c r="AU179" s="92">
        <f>SUMIF('20-1'!O:O,$A:$A,'20-1'!$E:$E)</f>
        <v>0</v>
      </c>
      <c r="AV179" s="92">
        <f>SUMIF('20-1'!P:P,$A:$A,'20-1'!$E:$E)</f>
        <v>2403.84</v>
      </c>
      <c r="AW179" s="92">
        <f>SUMIF('20-1'!Q:Q,$A:$A,'20-1'!$E:$E)</f>
        <v>0</v>
      </c>
      <c r="AX179" s="92">
        <f>SUMIF('20-1'!R:R,$A:$A,'20-1'!$E:$E)</f>
        <v>0</v>
      </c>
      <c r="AY179" s="92">
        <f>SUMIF('20-1'!S:S,$A:$A,'20-1'!$E:$E)</f>
        <v>0</v>
      </c>
      <c r="AZ179" s="92">
        <f>SUMIF('20-1'!T:T,$A:$A,'20-1'!$E:$E)</f>
        <v>0</v>
      </c>
      <c r="BA179" s="92">
        <f>SUMIF('20-1'!U:U,$A:$A,'20-1'!$E:$E)</f>
        <v>0</v>
      </c>
      <c r="BB179" s="92">
        <f>SUMIF('20-1'!V:V,$A:$A,'20-1'!$E:$E)</f>
        <v>0</v>
      </c>
      <c r="BC179" s="92">
        <f>SUMIF('20-1'!W:W,$A:$A,'20-1'!$E:$E)</f>
        <v>0</v>
      </c>
      <c r="BD179" s="92">
        <f>SUMIF('20-1'!X:X,$A:$A,'20-1'!$E:$E)</f>
        <v>0</v>
      </c>
      <c r="BE179" s="92">
        <f>SUMIF('20-1'!Y:Y,$A:$A,'20-1'!$E:$E)</f>
        <v>0</v>
      </c>
      <c r="BF179" s="92">
        <f>SUMIF('20-1'!Z:Z,$A:$A,'20-1'!$E:$E)</f>
        <v>0</v>
      </c>
      <c r="BG179" s="92">
        <f>SUMIF('20-1'!AA:AA,$A:$A,'20-1'!$E:$E)</f>
        <v>0</v>
      </c>
      <c r="BH179" s="92">
        <f>SUMIF('20-1'!AB:AB,$A:$A,'20-1'!$E:$E)</f>
        <v>81142.75</v>
      </c>
      <c r="BI179" s="89">
        <f>SUMIF(Об!$A:$A,$A:$A,Об!AB:AB)*BI$308</f>
        <v>280454.68868551234</v>
      </c>
      <c r="BJ179" s="89">
        <f>SUMIF(Об!$A:$A,$A:$A,Об!AC:AC)*BJ$308</f>
        <v>266141.63185330498</v>
      </c>
      <c r="BK179" s="84">
        <f>SUMIF(ПП1!$H:$H,$A:$A,ПП1!$M:$M)</f>
        <v>0</v>
      </c>
      <c r="BL179" s="89">
        <f t="shared" si="29"/>
        <v>62939.683189681877</v>
      </c>
      <c r="BM179" s="89">
        <f t="shared" si="40"/>
        <v>8838.8869958051237</v>
      </c>
      <c r="BN179" s="89">
        <f t="shared" si="30"/>
        <v>2465.9701103620855</v>
      </c>
      <c r="BO179" s="89">
        <f>SUMIF(Об!$A:$A,$A:$A,Об!$AG:$AG)*$BO$308</f>
        <v>0</v>
      </c>
      <c r="BP179" s="89">
        <f>SUMIF(Об!$A:$A,$A:$A,Об!$AE:$AE)*BP$308</f>
        <v>2171.8271628047328</v>
      </c>
      <c r="BQ179" s="89">
        <f>SUMIF(Об!$A:$A,$A:$A,Об!AI:AI)*BQ$308</f>
        <v>197219.19125059358</v>
      </c>
      <c r="BR179" s="89">
        <f>SUMIF(Об!$A:$A,$A:$A,Об!AJ:AJ)*BR$308</f>
        <v>73682.338135889659</v>
      </c>
      <c r="BS179" s="89">
        <f>SUMIF(Об!$A:$A,$A:$A,Об!AK:AK)*BS$308</f>
        <v>107860.95371353919</v>
      </c>
      <c r="BT179" s="89">
        <f>SUMIF(Об!$A:$A,$A:$A,Об!AL:AL)*BT$308</f>
        <v>97091.925452925105</v>
      </c>
      <c r="BU179" s="89">
        <f>SUMIF(Об!$A:$A,$A:$A,Об!AM:AM)*BU$308</f>
        <v>61132.394229870137</v>
      </c>
      <c r="BV179" s="89">
        <f>SUMIF(Об!$A:$A,$A:$A,Об!AN:AN)*BV$308</f>
        <v>40590.111735820785</v>
      </c>
    </row>
    <row r="180" spans="1:74" ht="32.25" customHeight="1" x14ac:dyDescent="0.25">
      <c r="A180" s="84" t="s">
        <v>105</v>
      </c>
      <c r="B180" s="84">
        <f>SUMIF(Об!$A:$A,$A:$A,Об!B:B)</f>
        <v>3039.1</v>
      </c>
      <c r="C180" s="84">
        <f>SUMIF(Об!$A:$A,$A:$A,Об!C:C)</f>
        <v>3039.1</v>
      </c>
      <c r="D180" s="84">
        <v>12</v>
      </c>
      <c r="E180" s="84">
        <f>SUMIF(Об!$A:$A,$A:$A,Об!F:F)</f>
        <v>41.41</v>
      </c>
      <c r="F180" s="84">
        <f t="shared" si="35"/>
        <v>41.41</v>
      </c>
      <c r="G180" s="89">
        <f>SUMIF(Лист2!$A:$A,$A:$A,Лист2!$B:$B)</f>
        <v>1461471.06</v>
      </c>
      <c r="H180" s="89">
        <v>1384992.4</v>
      </c>
      <c r="I180" s="89">
        <v>0</v>
      </c>
      <c r="J180" s="89">
        <v>167865.31000000003</v>
      </c>
      <c r="K180" s="89">
        <v>87430.60000000002</v>
      </c>
      <c r="L180" s="89">
        <v>0</v>
      </c>
      <c r="M180" s="89">
        <v>1314.8099999999997</v>
      </c>
      <c r="N180" s="89">
        <v>1314.8099999999997</v>
      </c>
      <c r="O180" s="89">
        <v>109934.29</v>
      </c>
      <c r="P180" s="89">
        <v>291829.73000000004</v>
      </c>
      <c r="Q180" s="89">
        <v>111650.13999999998</v>
      </c>
      <c r="R180" s="89">
        <v>0</v>
      </c>
      <c r="S180" s="89">
        <v>3909.9699999999993</v>
      </c>
      <c r="T180" s="89">
        <v>339316.31999999995</v>
      </c>
      <c r="U180" s="89">
        <v>0</v>
      </c>
      <c r="V180" s="89">
        <v>0</v>
      </c>
      <c r="W180" s="89">
        <v>0</v>
      </c>
      <c r="X180" s="89">
        <v>0</v>
      </c>
      <c r="Y180" s="89">
        <v>0</v>
      </c>
      <c r="Z180" s="89">
        <v>0</v>
      </c>
      <c r="AA180" s="89">
        <v>0</v>
      </c>
      <c r="AB180" s="89">
        <v>0</v>
      </c>
      <c r="AC180" s="89">
        <v>0</v>
      </c>
      <c r="AD180" s="89">
        <v>0</v>
      </c>
      <c r="AE180" s="89">
        <v>2686.58</v>
      </c>
      <c r="AF180" s="89">
        <v>0</v>
      </c>
      <c r="AG180" s="89">
        <v>80291.25</v>
      </c>
      <c r="AH180" s="90">
        <f t="shared" si="31"/>
        <v>1461471.06</v>
      </c>
      <c r="AI180" s="90">
        <v>1508926.07</v>
      </c>
      <c r="AJ180" s="90">
        <v>0</v>
      </c>
      <c r="AK180" s="90">
        <v>1508926.07</v>
      </c>
      <c r="AL180" s="90">
        <v>96778.37</v>
      </c>
      <c r="AM180" s="90">
        <v>0</v>
      </c>
      <c r="AN180" s="90">
        <v>96778.37</v>
      </c>
      <c r="AP180" s="91">
        <f t="shared" si="34"/>
        <v>401543.23</v>
      </c>
      <c r="AQ180" s="92">
        <f>SUMIF('20-1'!K:K,$A:$A,'20-1'!$E:$E)</f>
        <v>399265.98</v>
      </c>
      <c r="AR180" s="92">
        <f>SUMIF('20-1'!L:L,$A:$A,'20-1'!$E:$E)</f>
        <v>0</v>
      </c>
      <c r="AS180" s="92">
        <f>SUMIF('20-1'!M:M,$A:$A,'20-1'!$E:$E)</f>
        <v>0</v>
      </c>
      <c r="AT180" s="92">
        <f>SUMIF('20-1'!N:N,$A:$A,'20-1'!$E:$E)</f>
        <v>0</v>
      </c>
      <c r="AU180" s="92">
        <f>SUMIF('20-1'!O:O,$A:$A,'20-1'!$E:$E)</f>
        <v>0</v>
      </c>
      <c r="AV180" s="92">
        <f>SUMIF('20-1'!P:P,$A:$A,'20-1'!$E:$E)</f>
        <v>2277.25</v>
      </c>
      <c r="AW180" s="92">
        <f>SUMIF('20-1'!Q:Q,$A:$A,'20-1'!$E:$E)</f>
        <v>0</v>
      </c>
      <c r="AX180" s="92">
        <f>SUMIF('20-1'!R:R,$A:$A,'20-1'!$E:$E)</f>
        <v>0</v>
      </c>
      <c r="AY180" s="92">
        <f>SUMIF('20-1'!S:S,$A:$A,'20-1'!$E:$E)</f>
        <v>0</v>
      </c>
      <c r="AZ180" s="92">
        <f>SUMIF('20-1'!T:T,$A:$A,'20-1'!$E:$E)</f>
        <v>0</v>
      </c>
      <c r="BA180" s="92">
        <f>SUMIF('20-1'!U:U,$A:$A,'20-1'!$E:$E)</f>
        <v>0</v>
      </c>
      <c r="BB180" s="92">
        <f>SUMIF('20-1'!V:V,$A:$A,'20-1'!$E:$E)</f>
        <v>0</v>
      </c>
      <c r="BC180" s="92">
        <f>SUMIF('20-1'!W:W,$A:$A,'20-1'!$E:$E)</f>
        <v>0</v>
      </c>
      <c r="BD180" s="92">
        <f>SUMIF('20-1'!X:X,$A:$A,'20-1'!$E:$E)</f>
        <v>0</v>
      </c>
      <c r="BE180" s="92">
        <f>SUMIF('20-1'!Y:Y,$A:$A,'20-1'!$E:$E)</f>
        <v>0</v>
      </c>
      <c r="BF180" s="92">
        <f>SUMIF('20-1'!Z:Z,$A:$A,'20-1'!$E:$E)</f>
        <v>0</v>
      </c>
      <c r="BG180" s="92">
        <f>SUMIF('20-1'!AA:AA,$A:$A,'20-1'!$E:$E)</f>
        <v>0</v>
      </c>
      <c r="BH180" s="92">
        <f>SUMIF('20-1'!AB:AB,$A:$A,'20-1'!$E:$E)</f>
        <v>47469.919999999998</v>
      </c>
      <c r="BI180" s="89">
        <f>SUMIF(Об!$A:$A,$A:$A,Об!AB:AB)*BI$308</f>
        <v>280796.54885159805</v>
      </c>
      <c r="BJ180" s="89">
        <f>SUMIF(Об!$A:$A,$A:$A,Об!AC:AC)*BJ$308</f>
        <v>266466.04512267874</v>
      </c>
      <c r="BK180" s="84">
        <f>SUMIF(ПП1!$H:$H,$A:$A,ПП1!$M:$M)</f>
        <v>0</v>
      </c>
      <c r="BL180" s="89">
        <f t="shared" si="29"/>
        <v>63016.403499295702</v>
      </c>
      <c r="BM180" s="89">
        <f t="shared" si="40"/>
        <v>8849.6611546917538</v>
      </c>
      <c r="BN180" s="89">
        <f t="shared" si="30"/>
        <v>2468.9760039538164</v>
      </c>
      <c r="BO180" s="89">
        <f>SUMIF(Об!$A:$A,$A:$A,Об!$AG:$AG)*$BO$308</f>
        <v>0</v>
      </c>
      <c r="BP180" s="89">
        <f>SUMIF(Об!$A:$A,$A:$A,Об!$AE:$AE)*BP$308</f>
        <v>2174.4745109309692</v>
      </c>
      <c r="BQ180" s="89">
        <f>SUMIF(Об!$A:$A,$A:$A,Об!AI:AI)*BQ$308</f>
        <v>197459.59152984084</v>
      </c>
      <c r="BR180" s="89">
        <f>SUMIF(Об!$A:$A,$A:$A,Об!AJ:AJ)*BR$308</f>
        <v>73772.153201812704</v>
      </c>
      <c r="BS180" s="89">
        <f>SUMIF(Об!$A:$A,$A:$A,Об!AK:AK)*BS$308</f>
        <v>107992.43079357479</v>
      </c>
      <c r="BT180" s="89">
        <f>SUMIF(Об!$A:$A,$A:$A,Об!AL:AL)*BT$308</f>
        <v>97210.275628907126</v>
      </c>
      <c r="BU180" s="89">
        <f>SUMIF(Об!$A:$A,$A:$A,Об!AM:AM)*BU$308</f>
        <v>61206.911545100593</v>
      </c>
      <c r="BV180" s="89">
        <f>SUMIF(Об!$A:$A,$A:$A,Об!AN:AN)*BV$308</f>
        <v>40639.589041422194</v>
      </c>
    </row>
    <row r="181" spans="1:74" ht="32.25" customHeight="1" x14ac:dyDescent="0.25">
      <c r="A181" s="84" t="s">
        <v>106</v>
      </c>
      <c r="B181" s="84">
        <f>SUMIF(Об!$A:$A,$A:$A,Об!B:B)</f>
        <v>2737.4</v>
      </c>
      <c r="C181" s="84">
        <f>SUMIF(Об!$A:$A,$A:$A,Об!C:C)</f>
        <v>2737.4</v>
      </c>
      <c r="D181" s="84">
        <v>12</v>
      </c>
      <c r="E181" s="84">
        <f>SUMIF(Об!$A:$A,$A:$A,Об!F:F)</f>
        <v>30.14</v>
      </c>
      <c r="F181" s="84">
        <f t="shared" si="35"/>
        <v>30.14</v>
      </c>
      <c r="G181" s="89">
        <f>SUMIF(Лист2!$A:$A,$A:$A,Лист2!$B:$B)</f>
        <v>947306.24000000011</v>
      </c>
      <c r="H181" s="89">
        <v>1248142.4300000002</v>
      </c>
      <c r="I181" s="89">
        <v>0</v>
      </c>
      <c r="J181" s="89">
        <v>157757.37</v>
      </c>
      <c r="K181" s="89">
        <v>13708.980000000003</v>
      </c>
      <c r="L181" s="89">
        <v>0</v>
      </c>
      <c r="M181" s="89">
        <v>1033.79</v>
      </c>
      <c r="N181" s="89">
        <v>1033.79</v>
      </c>
      <c r="O181" s="89">
        <v>120825.87999999999</v>
      </c>
      <c r="P181" s="89">
        <v>287842.54000000004</v>
      </c>
      <c r="Q181" s="89">
        <v>117934.91</v>
      </c>
      <c r="R181" s="89">
        <v>0</v>
      </c>
      <c r="S181" s="89">
        <v>3123.7100000000009</v>
      </c>
      <c r="T181" s="89">
        <v>358410.9</v>
      </c>
      <c r="U181" s="89">
        <v>0</v>
      </c>
      <c r="V181" s="89">
        <v>0</v>
      </c>
      <c r="W181" s="89">
        <v>0</v>
      </c>
      <c r="X181" s="89">
        <v>0</v>
      </c>
      <c r="Y181" s="89">
        <v>0</v>
      </c>
      <c r="Z181" s="89">
        <v>0</v>
      </c>
      <c r="AA181" s="89">
        <v>0</v>
      </c>
      <c r="AB181" s="89">
        <v>0</v>
      </c>
      <c r="AC181" s="89">
        <v>0</v>
      </c>
      <c r="AD181" s="89">
        <v>0</v>
      </c>
      <c r="AE181" s="89">
        <v>2144.89</v>
      </c>
      <c r="AF181" s="89">
        <v>0</v>
      </c>
      <c r="AG181" s="89">
        <v>66825.010000000009</v>
      </c>
      <c r="AH181" s="90">
        <f t="shared" si="31"/>
        <v>947306.24000000011</v>
      </c>
      <c r="AI181" s="90">
        <v>976460.21000000008</v>
      </c>
      <c r="AJ181" s="90">
        <v>0</v>
      </c>
      <c r="AK181" s="90">
        <v>976460.21000000008</v>
      </c>
      <c r="AL181" s="90">
        <v>63153.43</v>
      </c>
      <c r="AM181" s="90">
        <v>0</v>
      </c>
      <c r="AN181" s="90">
        <v>63153.43</v>
      </c>
      <c r="AP181" s="91">
        <f t="shared" si="34"/>
        <v>163977.81</v>
      </c>
      <c r="AQ181" s="92">
        <f>SUMIF('20-1'!K:K,$A:$A,'20-1'!$E:$E)</f>
        <v>163977.81</v>
      </c>
      <c r="AR181" s="92">
        <f>SUMIF('20-1'!L:L,$A:$A,'20-1'!$E:$E)</f>
        <v>0</v>
      </c>
      <c r="AS181" s="92">
        <f>SUMIF('20-1'!M:M,$A:$A,'20-1'!$E:$E)</f>
        <v>0</v>
      </c>
      <c r="AT181" s="92">
        <f>SUMIF('20-1'!N:N,$A:$A,'20-1'!$E:$E)</f>
        <v>0</v>
      </c>
      <c r="AU181" s="92">
        <f>SUMIF('20-1'!O:O,$A:$A,'20-1'!$E:$E)</f>
        <v>0</v>
      </c>
      <c r="AV181" s="92">
        <f>SUMIF('20-1'!P:P,$A:$A,'20-1'!$E:$E)</f>
        <v>0</v>
      </c>
      <c r="AW181" s="92">
        <f>SUMIF('20-1'!Q:Q,$A:$A,'20-1'!$E:$E)</f>
        <v>0</v>
      </c>
      <c r="AX181" s="92">
        <f>SUMIF('20-1'!R:R,$A:$A,'20-1'!$E:$E)</f>
        <v>0</v>
      </c>
      <c r="AY181" s="92">
        <f>SUMIF('20-1'!S:S,$A:$A,'20-1'!$E:$E)</f>
        <v>0</v>
      </c>
      <c r="AZ181" s="92">
        <f>SUMIF('20-1'!T:T,$A:$A,'20-1'!$E:$E)</f>
        <v>0</v>
      </c>
      <c r="BA181" s="92">
        <f>SUMIF('20-1'!U:U,$A:$A,'20-1'!$E:$E)</f>
        <v>0</v>
      </c>
      <c r="BB181" s="92">
        <f>SUMIF('20-1'!V:V,$A:$A,'20-1'!$E:$E)</f>
        <v>0</v>
      </c>
      <c r="BC181" s="92">
        <f>SUMIF('20-1'!W:W,$A:$A,'20-1'!$E:$E)</f>
        <v>0</v>
      </c>
      <c r="BD181" s="92">
        <f>SUMIF('20-1'!X:X,$A:$A,'20-1'!$E:$E)</f>
        <v>0</v>
      </c>
      <c r="BE181" s="92">
        <f>SUMIF('20-1'!Y:Y,$A:$A,'20-1'!$E:$E)</f>
        <v>0</v>
      </c>
      <c r="BF181" s="92">
        <f>SUMIF('20-1'!Z:Z,$A:$A,'20-1'!$E:$E)</f>
        <v>0</v>
      </c>
      <c r="BG181" s="92">
        <f>SUMIF('20-1'!AA:AA,$A:$A,'20-1'!$E:$E)</f>
        <v>0</v>
      </c>
      <c r="BH181" s="92">
        <f>SUMIF('20-1'!AB:AB,$A:$A,'20-1'!$E:$E)</f>
        <v>69053.13</v>
      </c>
      <c r="BI181" s="89">
        <f>SUMIF(Об!$A:$A,$A:$A,Об!AB:AB)*BI$308</f>
        <v>252921.08611969481</v>
      </c>
      <c r="BJ181" s="89">
        <f>SUMIF(Об!$A:$A,$A:$A,Об!AC:AC)*BJ$308</f>
        <v>240013.21177941529</v>
      </c>
      <c r="BK181" s="84">
        <f>SUMIF(ПП1!$H:$H,$A:$A,ПП1!$M:$M)</f>
        <v>0</v>
      </c>
      <c r="BL181" s="89">
        <f t="shared" si="29"/>
        <v>56760.587982946287</v>
      </c>
      <c r="BM181" s="89">
        <f t="shared" si="40"/>
        <v>7971.1304152062157</v>
      </c>
      <c r="BN181" s="89">
        <f t="shared" si="30"/>
        <v>2223.8738156767386</v>
      </c>
      <c r="BO181" s="89">
        <f>SUMIF(Об!$A:$A,$A:$A,Об!$AG:$AG)*$BO$308</f>
        <v>0</v>
      </c>
      <c r="BP181" s="89">
        <f>SUMIF(Об!$A:$A,$A:$A,Об!$AE:$AE)*BP$308</f>
        <v>1958.6083137186781</v>
      </c>
      <c r="BQ181" s="89">
        <f>SUMIF(Об!$A:$A,$A:$A,Об!AI:AI)*BQ$308</f>
        <v>177857.22281392067</v>
      </c>
      <c r="BR181" s="89">
        <f>SUMIF(Об!$A:$A,$A:$A,Об!AJ:AJ)*BR$308</f>
        <v>0</v>
      </c>
      <c r="BS181" s="89">
        <f>SUMIF(Об!$A:$A,$A:$A,Об!AK:AK)*BS$308</f>
        <v>97271.718618779138</v>
      </c>
      <c r="BT181" s="89">
        <f>SUMIF(Об!$A:$A,$A:$A,Об!AL:AL)*BT$308</f>
        <v>87559.938306265147</v>
      </c>
      <c r="BU181" s="89">
        <f>SUMIF(Об!$A:$A,$A:$A,Об!AM:AM)*BU$308</f>
        <v>0</v>
      </c>
      <c r="BV181" s="89">
        <f>SUMIF(Об!$A:$A,$A:$A,Об!AN:AN)*BV$308</f>
        <v>36605.182798193266</v>
      </c>
    </row>
    <row r="182" spans="1:74" ht="32.25" customHeight="1" x14ac:dyDescent="0.25">
      <c r="A182" s="84" t="s">
        <v>107</v>
      </c>
      <c r="B182" s="84">
        <f>SUMIF(Об!$A:$A,$A:$A,Об!B:B)</f>
        <v>3003.8</v>
      </c>
      <c r="C182" s="84">
        <f>SUMIF(Об!$A:$A,$A:$A,Об!C:C)</f>
        <v>3003.8000000000006</v>
      </c>
      <c r="D182" s="84">
        <v>12</v>
      </c>
      <c r="E182" s="84">
        <f>SUMIF(Об!$A:$A,$A:$A,Об!F:F)</f>
        <v>41.41</v>
      </c>
      <c r="F182" s="84">
        <f t="shared" si="35"/>
        <v>41.41</v>
      </c>
      <c r="G182" s="89">
        <f>SUMIF(Лист2!$A:$A,$A:$A,Лист2!$B:$B)</f>
        <v>1466278.8299999996</v>
      </c>
      <c r="H182" s="89">
        <v>1345951.74</v>
      </c>
      <c r="I182" s="89">
        <v>0</v>
      </c>
      <c r="J182" s="89">
        <v>192705.59000000003</v>
      </c>
      <c r="K182" s="89">
        <v>92113.529999999984</v>
      </c>
      <c r="L182" s="89">
        <v>0</v>
      </c>
      <c r="M182" s="89">
        <v>911.32</v>
      </c>
      <c r="N182" s="89">
        <v>911.32</v>
      </c>
      <c r="O182" s="89">
        <v>113715.71</v>
      </c>
      <c r="P182" s="89">
        <v>337357.16</v>
      </c>
      <c r="Q182" s="89">
        <v>130414.23999999999</v>
      </c>
      <c r="R182" s="89">
        <v>0</v>
      </c>
      <c r="S182" s="89">
        <v>2724.31</v>
      </c>
      <c r="T182" s="89">
        <v>396337.6</v>
      </c>
      <c r="U182" s="89">
        <v>0</v>
      </c>
      <c r="V182" s="89">
        <v>0</v>
      </c>
      <c r="W182" s="89">
        <v>0</v>
      </c>
      <c r="X182" s="89">
        <v>0</v>
      </c>
      <c r="Y182" s="89">
        <v>0</v>
      </c>
      <c r="Z182" s="89">
        <v>0</v>
      </c>
      <c r="AA182" s="89">
        <v>0</v>
      </c>
      <c r="AB182" s="89">
        <v>0</v>
      </c>
      <c r="AC182" s="89">
        <v>0</v>
      </c>
      <c r="AD182" s="89">
        <v>0</v>
      </c>
      <c r="AE182" s="89">
        <v>1872.2600000000007</v>
      </c>
      <c r="AF182" s="89">
        <v>0</v>
      </c>
      <c r="AG182" s="89">
        <v>76545</v>
      </c>
      <c r="AH182" s="90">
        <f t="shared" si="31"/>
        <v>1466278.8299999996</v>
      </c>
      <c r="AI182" s="90">
        <v>1500943.6100000003</v>
      </c>
      <c r="AJ182" s="90">
        <v>0</v>
      </c>
      <c r="AK182" s="90">
        <v>1500943.6100000003</v>
      </c>
      <c r="AL182" s="90">
        <v>193157.38</v>
      </c>
      <c r="AM182" s="90">
        <v>0</v>
      </c>
      <c r="AN182" s="90">
        <v>193157.38</v>
      </c>
      <c r="AP182" s="91">
        <f t="shared" si="34"/>
        <v>2403.84</v>
      </c>
      <c r="AQ182" s="92">
        <f>SUMIF('20-1'!K:K,$A:$A,'20-1'!$E:$E)</f>
        <v>0</v>
      </c>
      <c r="AR182" s="92">
        <f>SUMIF('20-1'!L:L,$A:$A,'20-1'!$E:$E)</f>
        <v>0</v>
      </c>
      <c r="AS182" s="92">
        <f>SUMIF('20-1'!M:M,$A:$A,'20-1'!$E:$E)</f>
        <v>0</v>
      </c>
      <c r="AT182" s="92">
        <f>SUMIF('20-1'!N:N,$A:$A,'20-1'!$E:$E)</f>
        <v>0</v>
      </c>
      <c r="AU182" s="92">
        <f>SUMIF('20-1'!O:O,$A:$A,'20-1'!$E:$E)</f>
        <v>0</v>
      </c>
      <c r="AV182" s="92">
        <f>SUMIF('20-1'!P:P,$A:$A,'20-1'!$E:$E)</f>
        <v>2403.84</v>
      </c>
      <c r="AW182" s="92">
        <f>SUMIF('20-1'!Q:Q,$A:$A,'20-1'!$E:$E)</f>
        <v>0</v>
      </c>
      <c r="AX182" s="92">
        <f>SUMIF('20-1'!R:R,$A:$A,'20-1'!$E:$E)</f>
        <v>0</v>
      </c>
      <c r="AY182" s="92">
        <f>SUMIF('20-1'!S:S,$A:$A,'20-1'!$E:$E)</f>
        <v>0</v>
      </c>
      <c r="AZ182" s="92">
        <f>SUMIF('20-1'!T:T,$A:$A,'20-1'!$E:$E)</f>
        <v>0</v>
      </c>
      <c r="BA182" s="92">
        <f>SUMIF('20-1'!U:U,$A:$A,'20-1'!$E:$E)</f>
        <v>0</v>
      </c>
      <c r="BB182" s="92">
        <f>SUMIF('20-1'!V:V,$A:$A,'20-1'!$E:$E)</f>
        <v>0</v>
      </c>
      <c r="BC182" s="92">
        <f>SUMIF('20-1'!W:W,$A:$A,'20-1'!$E:$E)</f>
        <v>0</v>
      </c>
      <c r="BD182" s="92">
        <f>SUMIF('20-1'!X:X,$A:$A,'20-1'!$E:$E)</f>
        <v>0</v>
      </c>
      <c r="BE182" s="92">
        <f>SUMIF('20-1'!Y:Y,$A:$A,'20-1'!$E:$E)</f>
        <v>0</v>
      </c>
      <c r="BF182" s="92">
        <f>SUMIF('20-1'!Z:Z,$A:$A,'20-1'!$E:$E)</f>
        <v>0</v>
      </c>
      <c r="BG182" s="92">
        <f>SUMIF('20-1'!AA:AA,$A:$A,'20-1'!$E:$E)</f>
        <v>0</v>
      </c>
      <c r="BH182" s="92">
        <f>SUMIF('20-1'!AB:AB,$A:$A,'20-1'!$E:$E)</f>
        <v>75185.399999999994</v>
      </c>
      <c r="BI182" s="89">
        <f>SUMIF(Об!$A:$A,$A:$A,Об!AB:AB)*BI$308</f>
        <v>277535.01807786198</v>
      </c>
      <c r="BJ182" s="89">
        <f>SUMIF(Об!$A:$A,$A:$A,Об!AC:AC)*BJ$308</f>
        <v>263370.96717432881</v>
      </c>
      <c r="BK182" s="84">
        <f>SUMIF(ПП1!$H:$H,$A:$A,ПП1!$M:$M)</f>
        <v>0</v>
      </c>
      <c r="BL182" s="89">
        <f t="shared" si="29"/>
        <v>62284.450275142139</v>
      </c>
      <c r="BM182" s="89">
        <f t="shared" si="40"/>
        <v>8746.8698550436293</v>
      </c>
      <c r="BN182" s="89">
        <f t="shared" si="30"/>
        <v>2440.2981542813577</v>
      </c>
      <c r="BO182" s="89">
        <f>SUMIF(Об!$A:$A,$A:$A,Об!$AG:$AG)*$BO$308</f>
        <v>0</v>
      </c>
      <c r="BP182" s="89">
        <f>SUMIF(Об!$A:$A,$A:$A,Об!$AE:$AE)*BP$308</f>
        <v>2149.2173788076889</v>
      </c>
      <c r="BQ182" s="89">
        <f>SUMIF(Об!$A:$A,$A:$A,Об!AI:AI)*BQ$308</f>
        <v>195166.04291972495</v>
      </c>
      <c r="BR182" s="89">
        <f>SUMIF(Об!$A:$A,$A:$A,Об!AJ:AJ)*BR$308</f>
        <v>72915.268924222662</v>
      </c>
      <c r="BS182" s="89">
        <f>SUMIF(Об!$A:$A,$A:$A,Об!AK:AK)*BS$308</f>
        <v>106738.06838134317</v>
      </c>
      <c r="BT182" s="89">
        <f>SUMIF(Об!$A:$A,$A:$A,Об!AL:AL)*BT$308</f>
        <v>96081.150976970588</v>
      </c>
      <c r="BU182" s="89">
        <f>SUMIF(Об!$A:$A,$A:$A,Об!AM:AM)*BU$308</f>
        <v>60495.976078172214</v>
      </c>
      <c r="BV182" s="89">
        <f>SUMIF(Об!$A:$A,$A:$A,Об!AN:AN)*BV$308</f>
        <v>40167.548801495192</v>
      </c>
    </row>
    <row r="183" spans="1:74" ht="32.25" customHeight="1" x14ac:dyDescent="0.25">
      <c r="A183" s="84" t="s">
        <v>108</v>
      </c>
      <c r="B183" s="84">
        <f>SUMIF(Об!$A:$A,$A:$A,Об!B:B)</f>
        <v>6959.4</v>
      </c>
      <c r="C183" s="84">
        <f>SUMIF(Об!$A:$A,$A:$A,Об!C:C)</f>
        <v>6959.3999999999987</v>
      </c>
      <c r="D183" s="84">
        <v>12</v>
      </c>
      <c r="E183" s="84">
        <f>SUMIF(Об!$A:$A,$A:$A,Об!F:F)</f>
        <v>41.41</v>
      </c>
      <c r="F183" s="84">
        <f t="shared" si="35"/>
        <v>41.41</v>
      </c>
      <c r="G183" s="89">
        <f>SUMIF(Лист2!$A:$A,$A:$A,Лист2!$B:$B)</f>
        <v>3358004.0399999996</v>
      </c>
      <c r="H183" s="89">
        <v>3155202.63</v>
      </c>
      <c r="I183" s="89">
        <v>0</v>
      </c>
      <c r="J183" s="89">
        <v>447008</v>
      </c>
      <c r="K183" s="89">
        <v>229831.02999999997</v>
      </c>
      <c r="L183" s="89">
        <v>0</v>
      </c>
      <c r="M183" s="89">
        <v>3063.7699999999995</v>
      </c>
      <c r="N183" s="89">
        <v>3063.7699999999995</v>
      </c>
      <c r="O183" s="89">
        <v>308361.77</v>
      </c>
      <c r="P183" s="89">
        <v>776638.26000000013</v>
      </c>
      <c r="Q183" s="89">
        <v>296737.93</v>
      </c>
      <c r="R183" s="89">
        <v>0</v>
      </c>
      <c r="S183" s="89">
        <v>9292.9600000000009</v>
      </c>
      <c r="T183" s="89">
        <v>902161.06</v>
      </c>
      <c r="U183" s="89">
        <v>0</v>
      </c>
      <c r="V183" s="89">
        <v>0</v>
      </c>
      <c r="W183" s="89">
        <v>0</v>
      </c>
      <c r="X183" s="89">
        <v>0</v>
      </c>
      <c r="Y183" s="89">
        <v>0</v>
      </c>
      <c r="Z183" s="89">
        <v>0</v>
      </c>
      <c r="AA183" s="89">
        <v>0</v>
      </c>
      <c r="AB183" s="89">
        <v>0</v>
      </c>
      <c r="AC183" s="89">
        <v>0</v>
      </c>
      <c r="AD183" s="89">
        <v>0</v>
      </c>
      <c r="AE183" s="89">
        <v>6267.88</v>
      </c>
      <c r="AF183" s="89">
        <v>0</v>
      </c>
      <c r="AG183" s="89">
        <v>170201.28</v>
      </c>
      <c r="AH183" s="90">
        <f t="shared" si="31"/>
        <v>3358004.0399999996</v>
      </c>
      <c r="AI183" s="90">
        <v>3418705.08</v>
      </c>
      <c r="AJ183" s="90">
        <v>0</v>
      </c>
      <c r="AK183" s="90">
        <v>3418705.08</v>
      </c>
      <c r="AL183" s="90">
        <v>363975.6</v>
      </c>
      <c r="AM183" s="90">
        <v>0</v>
      </c>
      <c r="AN183" s="90">
        <v>363975.6</v>
      </c>
      <c r="AP183" s="91">
        <f t="shared" si="34"/>
        <v>12570.400000000001</v>
      </c>
      <c r="AQ183" s="92">
        <f>SUMIF('20-1'!K:K,$A:$A,'20-1'!$E:$E)</f>
        <v>0</v>
      </c>
      <c r="AR183" s="92">
        <f>SUMIF('20-1'!L:L,$A:$A,'20-1'!$E:$E)</f>
        <v>0</v>
      </c>
      <c r="AS183" s="92">
        <f>SUMIF('20-1'!M:M,$A:$A,'20-1'!$E:$E)</f>
        <v>0</v>
      </c>
      <c r="AT183" s="92">
        <f>SUMIF('20-1'!N:N,$A:$A,'20-1'!$E:$E)</f>
        <v>0</v>
      </c>
      <c r="AU183" s="92">
        <f>SUMIF('20-1'!O:O,$A:$A,'20-1'!$E:$E)</f>
        <v>7762.72</v>
      </c>
      <c r="AV183" s="92">
        <f>SUMIF('20-1'!P:P,$A:$A,'20-1'!$E:$E)</f>
        <v>4807.68</v>
      </c>
      <c r="AW183" s="92">
        <f>SUMIF('20-1'!Q:Q,$A:$A,'20-1'!$E:$E)</f>
        <v>0</v>
      </c>
      <c r="AX183" s="92">
        <f>SUMIF('20-1'!R:R,$A:$A,'20-1'!$E:$E)</f>
        <v>0</v>
      </c>
      <c r="AY183" s="92">
        <f>SUMIF('20-1'!S:S,$A:$A,'20-1'!$E:$E)</f>
        <v>0</v>
      </c>
      <c r="AZ183" s="92">
        <f>SUMIF('20-1'!T:T,$A:$A,'20-1'!$E:$E)</f>
        <v>0</v>
      </c>
      <c r="BA183" s="92">
        <f>SUMIF('20-1'!U:U,$A:$A,'20-1'!$E:$E)</f>
        <v>0</v>
      </c>
      <c r="BB183" s="92">
        <f>SUMIF('20-1'!V:V,$A:$A,'20-1'!$E:$E)</f>
        <v>0</v>
      </c>
      <c r="BC183" s="92">
        <f>SUMIF('20-1'!W:W,$A:$A,'20-1'!$E:$E)</f>
        <v>0</v>
      </c>
      <c r="BD183" s="92">
        <f>SUMIF('20-1'!X:X,$A:$A,'20-1'!$E:$E)</f>
        <v>0</v>
      </c>
      <c r="BE183" s="92">
        <f>SUMIF('20-1'!Y:Y,$A:$A,'20-1'!$E:$E)</f>
        <v>0</v>
      </c>
      <c r="BF183" s="92">
        <f>SUMIF('20-1'!Z:Z,$A:$A,'20-1'!$E:$E)</f>
        <v>0</v>
      </c>
      <c r="BG183" s="92">
        <f>SUMIF('20-1'!AA:AA,$A:$A,'20-1'!$E:$E)</f>
        <v>0</v>
      </c>
      <c r="BH183" s="92">
        <f>SUMIF('20-1'!AB:AB,$A:$A,'20-1'!$E:$E)</f>
        <v>125976.25</v>
      </c>
      <c r="BI183" s="89">
        <f>SUMIF(Об!$A:$A,$A:$A,Об!AB:AB)*BI$308</f>
        <v>643011.25401527132</v>
      </c>
      <c r="BJ183" s="89">
        <f>SUMIF(Об!$A:$A,$A:$A,Об!AC:AC)*BJ$308</f>
        <v>610195.05591351737</v>
      </c>
      <c r="BK183" s="84">
        <f>SUMIF(ПП1!$H:$H,$A:$A,ПП1!$M:$M)</f>
        <v>0</v>
      </c>
      <c r="BL183" s="89">
        <f t="shared" si="29"/>
        <v>144304.68181797193</v>
      </c>
      <c r="BM183" s="89">
        <f t="shared" si="40"/>
        <v>20265.319285302157</v>
      </c>
      <c r="BN183" s="89">
        <f t="shared" si="30"/>
        <v>5653.8421249436306</v>
      </c>
      <c r="BO183" s="89">
        <f>SUMIF(Об!$A:$A,$A:$A,Об!$AG:$AG)*$BO$308</f>
        <v>0</v>
      </c>
      <c r="BP183" s="89">
        <f>SUMIF(Об!$A:$A,$A:$A,Об!$AE:$AE)*BP$308</f>
        <v>4979.4471756023113</v>
      </c>
      <c r="BQ183" s="89">
        <f>SUMIF(Об!$A:$A,$A:$A,Об!AI:AI)*BQ$308</f>
        <v>452173.43334960163</v>
      </c>
      <c r="BR183" s="89">
        <f>SUMIF(Об!$A:$A,$A:$A,Об!AJ:AJ)*BR$308</f>
        <v>168934.85669859342</v>
      </c>
      <c r="BS183" s="89">
        <f>SUMIF(Об!$A:$A,$A:$A,Об!AK:AK)*BS$308</f>
        <v>247297.7272431984</v>
      </c>
      <c r="BT183" s="89">
        <f>SUMIF(Об!$A:$A,$A:$A,Об!AL:AL)*BT$308</f>
        <v>222607.08506196443</v>
      </c>
      <c r="BU183" s="89">
        <f>SUMIF(Об!$A:$A,$A:$A,Об!AM:AM)*BU$308</f>
        <v>140161.02800400546</v>
      </c>
      <c r="BV183" s="89">
        <f>SUMIF(Об!$A:$A,$A:$A,Об!AN:AN)*BV$308</f>
        <v>93062.800162835585</v>
      </c>
    </row>
    <row r="184" spans="1:74" ht="32.25" customHeight="1" x14ac:dyDescent="0.25">
      <c r="A184" s="84" t="s">
        <v>109</v>
      </c>
      <c r="B184" s="84">
        <f>SUMIF(Об!$A:$A,$A:$A,Об!B:B)</f>
        <v>3314.7</v>
      </c>
      <c r="C184" s="84">
        <f>SUMIF(Об!$A:$A,$A:$A,Об!C:C)</f>
        <v>3314.6999999999994</v>
      </c>
      <c r="D184" s="84">
        <v>12</v>
      </c>
      <c r="E184" s="84">
        <f>SUMIF(Об!$A:$A,$A:$A,Об!F:F)</f>
        <v>41.41</v>
      </c>
      <c r="F184" s="84">
        <f t="shared" si="35"/>
        <v>41.41</v>
      </c>
      <c r="G184" s="89">
        <f>SUMIF(Лист2!$A:$A,$A:$A,Лист2!$B:$B)</f>
        <v>1608639.37</v>
      </c>
      <c r="H184" s="89">
        <v>1495015.0299999996</v>
      </c>
      <c r="I184" s="89">
        <v>0</v>
      </c>
      <c r="J184" s="89">
        <v>160908.23000000001</v>
      </c>
      <c r="K184" s="89">
        <v>150710.49000000002</v>
      </c>
      <c r="L184" s="89">
        <v>0</v>
      </c>
      <c r="M184" s="89">
        <v>1632.4599999999998</v>
      </c>
      <c r="N184" s="89">
        <v>1632.4599999999998</v>
      </c>
      <c r="O184" s="89">
        <v>119035.41</v>
      </c>
      <c r="P184" s="89">
        <v>279664.68</v>
      </c>
      <c r="Q184" s="89">
        <v>106962.72999999998</v>
      </c>
      <c r="R184" s="89">
        <v>0</v>
      </c>
      <c r="S184" s="89">
        <v>4925.38</v>
      </c>
      <c r="T184" s="89">
        <v>325076.64</v>
      </c>
      <c r="U184" s="89">
        <v>0</v>
      </c>
      <c r="V184" s="89">
        <v>0</v>
      </c>
      <c r="W184" s="89">
        <v>0</v>
      </c>
      <c r="X184" s="89">
        <v>0</v>
      </c>
      <c r="Y184" s="89">
        <v>0</v>
      </c>
      <c r="Z184" s="89">
        <v>0</v>
      </c>
      <c r="AA184" s="89">
        <v>0</v>
      </c>
      <c r="AB184" s="89">
        <v>0</v>
      </c>
      <c r="AC184" s="89">
        <v>0</v>
      </c>
      <c r="AD184" s="89">
        <v>0</v>
      </c>
      <c r="AE184" s="89">
        <v>3379.5699999999993</v>
      </c>
      <c r="AF184" s="89">
        <v>0</v>
      </c>
      <c r="AG184" s="89">
        <v>80190.010000000009</v>
      </c>
      <c r="AH184" s="90">
        <f t="shared" si="31"/>
        <v>1608639.37</v>
      </c>
      <c r="AI184" s="90">
        <v>1664475.3900000001</v>
      </c>
      <c r="AJ184" s="90">
        <v>0</v>
      </c>
      <c r="AK184" s="90">
        <v>1664475.3900000001</v>
      </c>
      <c r="AL184" s="90">
        <v>141668.22</v>
      </c>
      <c r="AM184" s="90">
        <v>0</v>
      </c>
      <c r="AN184" s="90">
        <v>141668.22</v>
      </c>
      <c r="AP184" s="91">
        <f t="shared" si="34"/>
        <v>26899.93</v>
      </c>
      <c r="AQ184" s="92">
        <f>SUMIF('20-1'!K:K,$A:$A,'20-1'!$E:$E)</f>
        <v>0</v>
      </c>
      <c r="AR184" s="92">
        <f>SUMIF('20-1'!L:L,$A:$A,'20-1'!$E:$E)</f>
        <v>0</v>
      </c>
      <c r="AS184" s="92">
        <f>SUMIF('20-1'!M:M,$A:$A,'20-1'!$E:$E)</f>
        <v>0</v>
      </c>
      <c r="AT184" s="92">
        <f>SUMIF('20-1'!N:N,$A:$A,'20-1'!$E:$E)</f>
        <v>0</v>
      </c>
      <c r="AU184" s="92">
        <f>SUMIF('20-1'!O:O,$A:$A,'20-1'!$E:$E)</f>
        <v>0</v>
      </c>
      <c r="AV184" s="92">
        <f>SUMIF('20-1'!P:P,$A:$A,'20-1'!$E:$E)</f>
        <v>2530.44</v>
      </c>
      <c r="AW184" s="92">
        <f>SUMIF('20-1'!Q:Q,$A:$A,'20-1'!$E:$E)</f>
        <v>0</v>
      </c>
      <c r="AX184" s="92">
        <f>SUMIF('20-1'!R:R,$A:$A,'20-1'!$E:$E)</f>
        <v>0</v>
      </c>
      <c r="AY184" s="92">
        <f>SUMIF('20-1'!S:S,$A:$A,'20-1'!$E:$E)</f>
        <v>0</v>
      </c>
      <c r="AZ184" s="92">
        <f>SUMIF('20-1'!T:T,$A:$A,'20-1'!$E:$E)</f>
        <v>0</v>
      </c>
      <c r="BA184" s="92">
        <f>SUMIF('20-1'!U:U,$A:$A,'20-1'!$E:$E)</f>
        <v>0</v>
      </c>
      <c r="BB184" s="92">
        <f>SUMIF('20-1'!V:V,$A:$A,'20-1'!$E:$E)</f>
        <v>0</v>
      </c>
      <c r="BC184" s="92">
        <f>SUMIF('20-1'!W:W,$A:$A,'20-1'!$E:$E)</f>
        <v>0</v>
      </c>
      <c r="BD184" s="92">
        <f>SUMIF('20-1'!X:X,$A:$A,'20-1'!$E:$E)</f>
        <v>0</v>
      </c>
      <c r="BE184" s="92">
        <f>SUMIF('20-1'!Y:Y,$A:$A,'20-1'!$E:$E)</f>
        <v>24369.49</v>
      </c>
      <c r="BF184" s="92">
        <f>SUMIF('20-1'!Z:Z,$A:$A,'20-1'!$E:$E)</f>
        <v>0</v>
      </c>
      <c r="BG184" s="92">
        <f>SUMIF('20-1'!AA:AA,$A:$A,'20-1'!$E:$E)</f>
        <v>0</v>
      </c>
      <c r="BH184" s="92">
        <f>SUMIF('20-1'!AB:AB,$A:$A,'20-1'!$E:$E)</f>
        <v>52995.94</v>
      </c>
      <c r="BI184" s="89">
        <f>SUMIF(Об!$A:$A,$A:$A,Об!AB:AB)*BI$308</f>
        <v>306260.51149300515</v>
      </c>
      <c r="BJ184" s="89">
        <f>SUMIF(Об!$A:$A,$A:$A,Об!AC:AC)*BJ$308</f>
        <v>290630.4497279271</v>
      </c>
      <c r="BK184" s="84">
        <f>SUMIF(ПП1!$H:$H,$A:$A,ПП1!$M:$M)</f>
        <v>0</v>
      </c>
      <c r="BL184" s="89">
        <f t="shared" si="29"/>
        <v>68731.029804585385</v>
      </c>
      <c r="BM184" s="84">
        <f>SUMIF(Об!$A:$A,$A:$A,Об!Z:Z)</f>
        <v>0</v>
      </c>
      <c r="BN184" s="89">
        <f t="shared" si="30"/>
        <v>2692.8744563540899</v>
      </c>
      <c r="BO184" s="89">
        <f>SUMIF(Об!$A:$A,$A:$A,Об!$AG:$AG)*$BO$308</f>
        <v>0</v>
      </c>
      <c r="BP184" s="89">
        <f>SUMIF(Об!$A:$A,$A:$A,Об!$AE:$AE)*BP$308</f>
        <v>2371.6661713608905</v>
      </c>
      <c r="BQ184" s="89">
        <f>SUMIF(Об!$A:$A,$A:$A,Об!AI:AI)*BQ$308</f>
        <v>215366.16368134099</v>
      </c>
      <c r="BR184" s="89">
        <f>SUMIF(Об!$A:$A,$A:$A,Об!AJ:AJ)*BR$308</f>
        <v>80462.161895971993</v>
      </c>
      <c r="BS184" s="89">
        <f>SUMIF(Об!$A:$A,$A:$A,Об!AK:AK)*BS$308</f>
        <v>117785.69653893006</v>
      </c>
      <c r="BT184" s="89">
        <f>SUMIF(Об!$A:$A,$A:$A,Об!AL:AL)*BT$308</f>
        <v>106025.76441286512</v>
      </c>
      <c r="BU184" s="89">
        <f>SUMIF(Об!$A:$A,$A:$A,Об!AM:AM)*BU$308</f>
        <v>66757.444539023039</v>
      </c>
      <c r="BV184" s="89">
        <f>SUMIF(Об!$A:$A,$A:$A,Об!AN:AN)*BV$308</f>
        <v>44324.979696489798</v>
      </c>
    </row>
    <row r="185" spans="1:74" ht="32.25" customHeight="1" x14ac:dyDescent="0.25">
      <c r="A185" s="84" t="s">
        <v>110</v>
      </c>
      <c r="B185" s="84">
        <f>SUMIF(Об!$A:$A,$A:$A,Об!B:B)</f>
        <v>7079.5</v>
      </c>
      <c r="C185" s="84">
        <f>SUMIF(Об!$A:$A,$A:$A,Об!C:C)</f>
        <v>7079.5</v>
      </c>
      <c r="D185" s="84">
        <v>12</v>
      </c>
      <c r="E185" s="84">
        <f>SUMIF(Об!$A:$A,$A:$A,Об!F:F)</f>
        <v>41.41</v>
      </c>
      <c r="F185" s="84">
        <f t="shared" si="35"/>
        <v>41.41</v>
      </c>
      <c r="G185" s="89">
        <f>SUMIF(Лист2!$A:$A,$A:$A,Лист2!$B:$B)</f>
        <v>3442903.04</v>
      </c>
      <c r="H185" s="89">
        <v>3220351.0699999994</v>
      </c>
      <c r="I185" s="89">
        <v>0</v>
      </c>
      <c r="J185" s="89">
        <v>409799.79000000004</v>
      </c>
      <c r="K185" s="89">
        <v>309036.24000000011</v>
      </c>
      <c r="L185" s="89">
        <v>0</v>
      </c>
      <c r="M185" s="89">
        <v>4786.8500000000004</v>
      </c>
      <c r="N185" s="89">
        <v>4786.8500000000004</v>
      </c>
      <c r="O185" s="89">
        <v>305447.16000000003</v>
      </c>
      <c r="P185" s="89">
        <v>731836.64</v>
      </c>
      <c r="Q185" s="89">
        <v>291147.41000000003</v>
      </c>
      <c r="R185" s="89">
        <v>0</v>
      </c>
      <c r="S185" s="89">
        <v>14546.2</v>
      </c>
      <c r="T185" s="89">
        <v>884858.51</v>
      </c>
      <c r="U185" s="89">
        <v>0</v>
      </c>
      <c r="V185" s="89">
        <v>0</v>
      </c>
      <c r="W185" s="89">
        <v>0</v>
      </c>
      <c r="X185" s="89">
        <v>0</v>
      </c>
      <c r="Y185" s="89">
        <v>0</v>
      </c>
      <c r="Z185" s="89">
        <v>0</v>
      </c>
      <c r="AA185" s="89">
        <v>0</v>
      </c>
      <c r="AB185" s="89">
        <v>0</v>
      </c>
      <c r="AC185" s="89">
        <v>0</v>
      </c>
      <c r="AD185" s="89">
        <v>0</v>
      </c>
      <c r="AE185" s="89">
        <v>9995.2499999999982</v>
      </c>
      <c r="AF185" s="89">
        <v>0</v>
      </c>
      <c r="AG185" s="89">
        <v>168885.03000000003</v>
      </c>
      <c r="AH185" s="90">
        <f t="shared" si="31"/>
        <v>3442903.04</v>
      </c>
      <c r="AI185" s="90">
        <v>3507065.6300000004</v>
      </c>
      <c r="AJ185" s="90">
        <v>0</v>
      </c>
      <c r="AK185" s="90">
        <v>3507065.6300000004</v>
      </c>
      <c r="AL185" s="90">
        <v>276204.5</v>
      </c>
      <c r="AM185" s="90">
        <v>0</v>
      </c>
      <c r="AN185" s="90">
        <v>276204.5</v>
      </c>
      <c r="AP185" s="91">
        <f t="shared" si="34"/>
        <v>870700.32</v>
      </c>
      <c r="AQ185" s="92">
        <f>SUMIF('20-1'!K:K,$A:$A,'20-1'!$E:$E)</f>
        <v>861084.96</v>
      </c>
      <c r="AR185" s="92">
        <f>SUMIF('20-1'!L:L,$A:$A,'20-1'!$E:$E)</f>
        <v>0</v>
      </c>
      <c r="AS185" s="92">
        <f>SUMIF('20-1'!M:M,$A:$A,'20-1'!$E:$E)</f>
        <v>0</v>
      </c>
      <c r="AT185" s="92">
        <f>SUMIF('20-1'!N:N,$A:$A,'20-1'!$E:$E)</f>
        <v>0</v>
      </c>
      <c r="AU185" s="92">
        <f>SUMIF('20-1'!O:O,$A:$A,'20-1'!$E:$E)</f>
        <v>0</v>
      </c>
      <c r="AV185" s="92">
        <f>SUMIF('20-1'!P:P,$A:$A,'20-1'!$E:$E)</f>
        <v>9615.36</v>
      </c>
      <c r="AW185" s="92">
        <f>SUMIF('20-1'!Q:Q,$A:$A,'20-1'!$E:$E)</f>
        <v>0</v>
      </c>
      <c r="AX185" s="92">
        <f>SUMIF('20-1'!R:R,$A:$A,'20-1'!$E:$E)</f>
        <v>0</v>
      </c>
      <c r="AY185" s="92">
        <f>SUMIF('20-1'!S:S,$A:$A,'20-1'!$E:$E)</f>
        <v>0</v>
      </c>
      <c r="AZ185" s="92">
        <f>SUMIF('20-1'!T:T,$A:$A,'20-1'!$E:$E)</f>
        <v>0</v>
      </c>
      <c r="BA185" s="92">
        <f>SUMIF('20-1'!U:U,$A:$A,'20-1'!$E:$E)</f>
        <v>0</v>
      </c>
      <c r="BB185" s="92">
        <f>SUMIF('20-1'!V:V,$A:$A,'20-1'!$E:$E)</f>
        <v>0</v>
      </c>
      <c r="BC185" s="92">
        <f>SUMIF('20-1'!W:W,$A:$A,'20-1'!$E:$E)</f>
        <v>0</v>
      </c>
      <c r="BD185" s="92">
        <f>SUMIF('20-1'!X:X,$A:$A,'20-1'!$E:$E)</f>
        <v>0</v>
      </c>
      <c r="BE185" s="92">
        <f>SUMIF('20-1'!Y:Y,$A:$A,'20-1'!$E:$E)</f>
        <v>0</v>
      </c>
      <c r="BF185" s="92">
        <f>SUMIF('20-1'!Z:Z,$A:$A,'20-1'!$E:$E)</f>
        <v>0</v>
      </c>
      <c r="BG185" s="92">
        <f>SUMIF('20-1'!AA:AA,$A:$A,'20-1'!$E:$E)</f>
        <v>0</v>
      </c>
      <c r="BH185" s="92">
        <f>SUMIF('20-1'!AB:AB,$A:$A,'20-1'!$E:$E)</f>
        <v>97420.59</v>
      </c>
      <c r="BI185" s="89">
        <f>SUMIF(Об!$A:$A,$A:$A,Об!AB:AB)*BI$308</f>
        <v>654107.85021713283</v>
      </c>
      <c r="BJ185" s="89">
        <f>SUMIF(Об!$A:$A,$A:$A,Об!AC:AC)*BJ$308</f>
        <v>620725.33527886681</v>
      </c>
      <c r="BK185" s="84">
        <f>SUMIF(ПП1!$H:$H,$A:$A,ПП1!$M:$M)</f>
        <v>0</v>
      </c>
      <c r="BL185" s="89">
        <f t="shared" si="29"/>
        <v>146794.98159759928</v>
      </c>
      <c r="BM185" s="89">
        <f t="shared" ref="BM185:BM194" si="41">$BM$307*B185/$BM$308</f>
        <v>20615.042658892526</v>
      </c>
      <c r="BN185" s="89">
        <f t="shared" si="30"/>
        <v>5751.4118061238669</v>
      </c>
      <c r="BO185" s="89">
        <f>SUMIF(Об!$A:$A,$A:$A,Об!$AG:$AG)*$BO$308</f>
        <v>0</v>
      </c>
      <c r="BP185" s="89">
        <f>SUMIF(Об!$A:$A,$A:$A,Об!$AE:$AE)*BP$308</f>
        <v>5065.3786647809529</v>
      </c>
      <c r="BQ185" s="89">
        <f>SUMIF(Об!$A:$A,$A:$A,Об!AI:AI)*BQ$308</f>
        <v>459976.69646787149</v>
      </c>
      <c r="BR185" s="89">
        <f>SUMIF(Об!$A:$A,$A:$A,Об!AJ:AJ)*BR$308</f>
        <v>171850.20518977099</v>
      </c>
      <c r="BS185" s="89">
        <f>SUMIF(Об!$A:$A,$A:$A,Об!AK:AK)*BS$308</f>
        <v>251565.40219246253</v>
      </c>
      <c r="BT185" s="89">
        <f>SUMIF(Об!$A:$A,$A:$A,Об!AL:AL)*BT$308</f>
        <v>226448.66780127276</v>
      </c>
      <c r="BU185" s="89">
        <f>SUMIF(Об!$A:$A,$A:$A,Об!AM:AM)*BU$308</f>
        <v>142579.81977675614</v>
      </c>
      <c r="BV185" s="89">
        <f>SUMIF(Об!$A:$A,$A:$A,Об!AN:AN)*BV$308</f>
        <v>94668.806758168037</v>
      </c>
    </row>
    <row r="186" spans="1:74" ht="32.25" customHeight="1" x14ac:dyDescent="0.25">
      <c r="A186" s="84" t="s">
        <v>111</v>
      </c>
      <c r="B186" s="84">
        <f>SUMIF(Об!$A:$A,$A:$A,Об!B:B)</f>
        <v>6956.33</v>
      </c>
      <c r="C186" s="84">
        <f>SUMIF(Об!$A:$A,$A:$A,Об!C:C)</f>
        <v>6956.329999999999</v>
      </c>
      <c r="D186" s="84">
        <v>12</v>
      </c>
      <c r="E186" s="84">
        <f>SUMIF(Об!$A:$A,$A:$A,Об!F:F)</f>
        <v>41.41</v>
      </c>
      <c r="F186" s="84">
        <f t="shared" si="35"/>
        <v>41.41</v>
      </c>
      <c r="G186" s="89">
        <f>SUMIF(Лист2!$A:$A,$A:$A,Лист2!$B:$B)</f>
        <v>3370500.790000001</v>
      </c>
      <c r="H186" s="89">
        <v>3171709.47</v>
      </c>
      <c r="I186" s="89">
        <v>0</v>
      </c>
      <c r="J186" s="89">
        <v>442463.43999999994</v>
      </c>
      <c r="K186" s="89">
        <v>231374.36999999997</v>
      </c>
      <c r="L186" s="89">
        <v>0</v>
      </c>
      <c r="M186" s="89">
        <v>3343.59</v>
      </c>
      <c r="N186" s="89">
        <v>3343.59</v>
      </c>
      <c r="O186" s="89">
        <v>286363.54000000004</v>
      </c>
      <c r="P186" s="89">
        <v>754552.93</v>
      </c>
      <c r="Q186" s="89">
        <v>280236.28999999998</v>
      </c>
      <c r="R186" s="89">
        <v>0</v>
      </c>
      <c r="S186" s="89">
        <v>10130.06</v>
      </c>
      <c r="T186" s="89">
        <v>851732.20000000007</v>
      </c>
      <c r="U186" s="89">
        <v>0</v>
      </c>
      <c r="V186" s="89">
        <v>0</v>
      </c>
      <c r="W186" s="89">
        <v>0</v>
      </c>
      <c r="X186" s="89">
        <v>0</v>
      </c>
      <c r="Y186" s="89">
        <v>0</v>
      </c>
      <c r="Z186" s="89">
        <v>0</v>
      </c>
      <c r="AA186" s="89">
        <v>0</v>
      </c>
      <c r="AB186" s="89">
        <v>0</v>
      </c>
      <c r="AC186" s="89">
        <v>0</v>
      </c>
      <c r="AD186" s="89">
        <v>0</v>
      </c>
      <c r="AE186" s="89">
        <v>6961.11</v>
      </c>
      <c r="AF186" s="89">
        <v>0</v>
      </c>
      <c r="AG186" s="89">
        <v>171416.25</v>
      </c>
      <c r="AH186" s="90">
        <f t="shared" si="31"/>
        <v>3370500.790000001</v>
      </c>
      <c r="AI186" s="90">
        <v>3355906.26</v>
      </c>
      <c r="AJ186" s="90">
        <v>0</v>
      </c>
      <c r="AK186" s="90">
        <v>3355906.26</v>
      </c>
      <c r="AL186" s="90">
        <v>490447.43000000005</v>
      </c>
      <c r="AM186" s="90">
        <v>0</v>
      </c>
      <c r="AN186" s="90">
        <v>490447.43000000005</v>
      </c>
      <c r="AP186" s="91">
        <f t="shared" si="34"/>
        <v>12019.2</v>
      </c>
      <c r="AQ186" s="92">
        <f>SUMIF('20-1'!K:K,$A:$A,'20-1'!$E:$E)</f>
        <v>0</v>
      </c>
      <c r="AR186" s="92">
        <f>SUMIF('20-1'!L:L,$A:$A,'20-1'!$E:$E)</f>
        <v>0</v>
      </c>
      <c r="AS186" s="92">
        <f>SUMIF('20-1'!M:M,$A:$A,'20-1'!$E:$E)</f>
        <v>0</v>
      </c>
      <c r="AT186" s="92">
        <f>SUMIF('20-1'!N:N,$A:$A,'20-1'!$E:$E)</f>
        <v>0</v>
      </c>
      <c r="AU186" s="92">
        <f>SUMIF('20-1'!O:O,$A:$A,'20-1'!$E:$E)</f>
        <v>0</v>
      </c>
      <c r="AV186" s="92">
        <f>SUMIF('20-1'!P:P,$A:$A,'20-1'!$E:$E)</f>
        <v>12019.2</v>
      </c>
      <c r="AW186" s="92">
        <f>SUMIF('20-1'!Q:Q,$A:$A,'20-1'!$E:$E)</f>
        <v>0</v>
      </c>
      <c r="AX186" s="92">
        <f>SUMIF('20-1'!R:R,$A:$A,'20-1'!$E:$E)</f>
        <v>0</v>
      </c>
      <c r="AY186" s="92">
        <f>SUMIF('20-1'!S:S,$A:$A,'20-1'!$E:$E)</f>
        <v>0</v>
      </c>
      <c r="AZ186" s="92">
        <f>SUMIF('20-1'!T:T,$A:$A,'20-1'!$E:$E)</f>
        <v>0</v>
      </c>
      <c r="BA186" s="92">
        <f>SUMIF('20-1'!U:U,$A:$A,'20-1'!$E:$E)</f>
        <v>0</v>
      </c>
      <c r="BB186" s="92">
        <f>SUMIF('20-1'!V:V,$A:$A,'20-1'!$E:$E)</f>
        <v>0</v>
      </c>
      <c r="BC186" s="92">
        <f>SUMIF('20-1'!W:W,$A:$A,'20-1'!$E:$E)</f>
        <v>0</v>
      </c>
      <c r="BD186" s="92">
        <f>SUMIF('20-1'!X:X,$A:$A,'20-1'!$E:$E)</f>
        <v>0</v>
      </c>
      <c r="BE186" s="92">
        <f>SUMIF('20-1'!Y:Y,$A:$A,'20-1'!$E:$E)</f>
        <v>0</v>
      </c>
      <c r="BF186" s="92">
        <f>SUMIF('20-1'!Z:Z,$A:$A,'20-1'!$E:$E)</f>
        <v>0</v>
      </c>
      <c r="BG186" s="92">
        <f>SUMIF('20-1'!AA:AA,$A:$A,'20-1'!$E:$E)</f>
        <v>0</v>
      </c>
      <c r="BH186" s="92">
        <f>SUMIF('20-1'!AB:AB,$A:$A,'20-1'!$E:$E)</f>
        <v>150459.75</v>
      </c>
      <c r="BI186" s="89">
        <f>SUMIF(Об!$A:$A,$A:$A,Об!AB:AB)*BI$308</f>
        <v>642727.60247205966</v>
      </c>
      <c r="BJ186" s="89">
        <f>SUMIF(Об!$A:$A,$A:$A,Об!AC:AC)*BJ$308</f>
        <v>609925.88057919906</v>
      </c>
      <c r="BK186" s="84">
        <f>SUMIF(ПП1!$H:$H,$A:$A,ПП1!$M:$M)</f>
        <v>0</v>
      </c>
      <c r="BL186" s="89">
        <f t="shared" si="29"/>
        <v>144241.0246962113</v>
      </c>
      <c r="BM186" s="89">
        <f t="shared" si="41"/>
        <v>20256.379645361088</v>
      </c>
      <c r="BN186" s="89">
        <f t="shared" si="30"/>
        <v>5651.3480456661682</v>
      </c>
      <c r="BO186" s="89">
        <f>SUMIF(Об!$A:$A,$A:$A,Об!$AG:$AG)*$BO$308</f>
        <v>0</v>
      </c>
      <c r="BP186" s="89">
        <f>SUMIF(Об!$A:$A,$A:$A,Об!$AE:$AE)*BP$308</f>
        <v>4977.2505921570291</v>
      </c>
      <c r="BQ186" s="89">
        <f>SUMIF(Об!$A:$A,$A:$A,Об!AI:AI)*BQ$308</f>
        <v>451973.96609087475</v>
      </c>
      <c r="BR186" s="89">
        <f>SUMIF(Об!$A:$A,$A:$A,Об!AJ:AJ)*BR$308</f>
        <v>168860.33446821946</v>
      </c>
      <c r="BS186" s="89">
        <f>SUMIF(Об!$A:$A,$A:$A,Об!AK:AK)*BS$308</f>
        <v>247188.6368011148</v>
      </c>
      <c r="BT186" s="89">
        <f>SUMIF(Об!$A:$A,$A:$A,Об!AL:AL)*BT$308</f>
        <v>222508.88640243342</v>
      </c>
      <c r="BU186" s="89">
        <f>SUMIF(Об!$A:$A,$A:$A,Об!AM:AM)*BU$308</f>
        <v>140099.19877217911</v>
      </c>
      <c r="BV186" s="89">
        <f>SUMIF(Об!$A:$A,$A:$A,Об!AN:AN)*BV$308</f>
        <v>93021.747371431164</v>
      </c>
    </row>
    <row r="187" spans="1:74" ht="32.25" customHeight="1" x14ac:dyDescent="0.25">
      <c r="A187" s="84" t="s">
        <v>112</v>
      </c>
      <c r="B187" s="84">
        <f>SUMIF(Об!$A:$A,$A:$A,Об!B:B)</f>
        <v>2231.5</v>
      </c>
      <c r="C187" s="84">
        <f>SUMIF(Об!$A:$A,$A:$A,Об!C:C)</f>
        <v>2231.5</v>
      </c>
      <c r="D187" s="84">
        <v>12</v>
      </c>
      <c r="E187" s="84">
        <f>SUMIF(Об!$A:$A,$A:$A,Об!F:F)</f>
        <v>41.41</v>
      </c>
      <c r="F187" s="84">
        <f t="shared" si="35"/>
        <v>41.41</v>
      </c>
      <c r="G187" s="89">
        <f>SUMIF(Лист2!$A:$A,$A:$A,Лист2!$B:$B)</f>
        <v>1071543.1200000001</v>
      </c>
      <c r="H187" s="89">
        <v>1009473.7499999999</v>
      </c>
      <c r="I187" s="89">
        <v>0</v>
      </c>
      <c r="J187" s="89">
        <v>151830.63000000003</v>
      </c>
      <c r="K187" s="89">
        <v>86587.510000000024</v>
      </c>
      <c r="L187" s="89">
        <v>0</v>
      </c>
      <c r="M187" s="89">
        <v>879.17999999999984</v>
      </c>
      <c r="N187" s="89">
        <v>879.17999999999984</v>
      </c>
      <c r="O187" s="89">
        <v>87029.26999999999</v>
      </c>
      <c r="P187" s="89">
        <v>266015.47000000003</v>
      </c>
      <c r="Q187" s="89">
        <v>102871.12</v>
      </c>
      <c r="R187" s="89">
        <v>0</v>
      </c>
      <c r="S187" s="89">
        <v>2671.92</v>
      </c>
      <c r="T187" s="89">
        <v>312967.28000000003</v>
      </c>
      <c r="U187" s="89">
        <v>0</v>
      </c>
      <c r="V187" s="89">
        <v>0</v>
      </c>
      <c r="W187" s="89">
        <v>0</v>
      </c>
      <c r="X187" s="89">
        <v>0</v>
      </c>
      <c r="Y187" s="89">
        <v>0</v>
      </c>
      <c r="Z187" s="89">
        <v>0</v>
      </c>
      <c r="AA187" s="89">
        <v>0</v>
      </c>
      <c r="AB187" s="89">
        <v>0</v>
      </c>
      <c r="AC187" s="89">
        <v>0</v>
      </c>
      <c r="AD187" s="89">
        <v>0</v>
      </c>
      <c r="AE187" s="89">
        <v>1836.2100000000005</v>
      </c>
      <c r="AF187" s="89">
        <v>0</v>
      </c>
      <c r="AG187" s="89">
        <v>68040</v>
      </c>
      <c r="AH187" s="90">
        <f t="shared" si="31"/>
        <v>1071543.1200000001</v>
      </c>
      <c r="AI187" s="90">
        <v>1065105.9700000002</v>
      </c>
      <c r="AJ187" s="90">
        <v>0</v>
      </c>
      <c r="AK187" s="90">
        <v>1065105.9700000002</v>
      </c>
      <c r="AL187" s="90">
        <v>219556.86</v>
      </c>
      <c r="AM187" s="90">
        <v>0</v>
      </c>
      <c r="AN187" s="90">
        <v>219556.86</v>
      </c>
      <c r="AP187" s="91">
        <f t="shared" si="34"/>
        <v>2403.84</v>
      </c>
      <c r="AQ187" s="92">
        <f>SUMIF('20-1'!K:K,$A:$A,'20-1'!$E:$E)</f>
        <v>0</v>
      </c>
      <c r="AR187" s="92">
        <f>SUMIF('20-1'!L:L,$A:$A,'20-1'!$E:$E)</f>
        <v>0</v>
      </c>
      <c r="AS187" s="92">
        <f>SUMIF('20-1'!M:M,$A:$A,'20-1'!$E:$E)</f>
        <v>0</v>
      </c>
      <c r="AT187" s="92">
        <f>SUMIF('20-1'!N:N,$A:$A,'20-1'!$E:$E)</f>
        <v>0</v>
      </c>
      <c r="AU187" s="92">
        <f>SUMIF('20-1'!O:O,$A:$A,'20-1'!$E:$E)</f>
        <v>0</v>
      </c>
      <c r="AV187" s="92">
        <f>SUMIF('20-1'!P:P,$A:$A,'20-1'!$E:$E)</f>
        <v>2403.84</v>
      </c>
      <c r="AW187" s="92">
        <f>SUMIF('20-1'!Q:Q,$A:$A,'20-1'!$E:$E)</f>
        <v>0</v>
      </c>
      <c r="AX187" s="92">
        <f>SUMIF('20-1'!R:R,$A:$A,'20-1'!$E:$E)</f>
        <v>0</v>
      </c>
      <c r="AY187" s="92">
        <f>SUMIF('20-1'!S:S,$A:$A,'20-1'!$E:$E)</f>
        <v>0</v>
      </c>
      <c r="AZ187" s="92">
        <f>SUMIF('20-1'!T:T,$A:$A,'20-1'!$E:$E)</f>
        <v>0</v>
      </c>
      <c r="BA187" s="92">
        <f>SUMIF('20-1'!U:U,$A:$A,'20-1'!$E:$E)</f>
        <v>0</v>
      </c>
      <c r="BB187" s="92">
        <f>SUMIF('20-1'!V:V,$A:$A,'20-1'!$E:$E)</f>
        <v>0</v>
      </c>
      <c r="BC187" s="92">
        <f>SUMIF('20-1'!W:W,$A:$A,'20-1'!$E:$E)</f>
        <v>0</v>
      </c>
      <c r="BD187" s="92">
        <f>SUMIF('20-1'!X:X,$A:$A,'20-1'!$E:$E)</f>
        <v>0</v>
      </c>
      <c r="BE187" s="92">
        <f>SUMIF('20-1'!Y:Y,$A:$A,'20-1'!$E:$E)</f>
        <v>0</v>
      </c>
      <c r="BF187" s="92">
        <f>SUMIF('20-1'!Z:Z,$A:$A,'20-1'!$E:$E)</f>
        <v>0</v>
      </c>
      <c r="BG187" s="92">
        <f>SUMIF('20-1'!AA:AA,$A:$A,'20-1'!$E:$E)</f>
        <v>0</v>
      </c>
      <c r="BH187" s="92">
        <f>SUMIF('20-1'!AB:AB,$A:$A,'20-1'!$E:$E)</f>
        <v>51222.42</v>
      </c>
      <c r="BI187" s="89">
        <f>SUMIF(Об!$A:$A,$A:$A,Об!AB:AB)*BI$308</f>
        <v>206178.63800544274</v>
      </c>
      <c r="BJ187" s="89">
        <f>SUMIF(Об!$A:$A,$A:$A,Об!AC:AC)*BJ$308</f>
        <v>195656.27313719777</v>
      </c>
      <c r="BK187" s="84">
        <f>SUMIF(ПП1!$H:$H,$A:$A,ПП1!$M:$M)</f>
        <v>0</v>
      </c>
      <c r="BL187" s="89">
        <f t="shared" si="29"/>
        <v>46270.640784665979</v>
      </c>
      <c r="BM187" s="89">
        <f t="shared" si="41"/>
        <v>6497.9825825720282</v>
      </c>
      <c r="BN187" s="89">
        <f t="shared" si="30"/>
        <v>1812.878797283058</v>
      </c>
      <c r="BO187" s="89">
        <f>SUMIF(Об!$A:$A,$A:$A,Об!$AG:$AG)*$BO$308</f>
        <v>0</v>
      </c>
      <c r="BP187" s="89">
        <f>SUMIF(Об!$A:$A,$A:$A,Об!$AE:$AE)*BP$308</f>
        <v>1596.6371199178893</v>
      </c>
      <c r="BQ187" s="89">
        <f>SUMIF(Об!$A:$A,$A:$A,Об!AI:AI)*BQ$308</f>
        <v>144987.35760548842</v>
      </c>
      <c r="BR187" s="89">
        <f>SUMIF(Об!$A:$A,$A:$A,Об!AJ:AJ)*BR$308</f>
        <v>54168.194488448898</v>
      </c>
      <c r="BS187" s="89">
        <f>SUMIF(Об!$A:$A,$A:$A,Об!AK:AK)*BS$308</f>
        <v>79294.892999855932</v>
      </c>
      <c r="BT187" s="89">
        <f>SUMIF(Об!$A:$A,$A:$A,Об!AL:AL)*BT$308</f>
        <v>71377.950730777622</v>
      </c>
      <c r="BU187" s="89">
        <f>SUMIF(Об!$A:$A,$A:$A,Об!AM:AM)*BU$308</f>
        <v>44941.997009934501</v>
      </c>
      <c r="BV187" s="89">
        <f>SUMIF(Об!$A:$A,$A:$A,Об!AN:AN)*BV$308</f>
        <v>29840.164175556463</v>
      </c>
    </row>
    <row r="188" spans="1:74" ht="32.25" customHeight="1" x14ac:dyDescent="0.25">
      <c r="A188" s="84" t="s">
        <v>113</v>
      </c>
      <c r="B188" s="84">
        <f>SUMIF(Об!$A:$A,$A:$A,Об!B:B)</f>
        <v>3459.2</v>
      </c>
      <c r="C188" s="84">
        <f>SUMIF(Об!$A:$A,$A:$A,Об!C:C)</f>
        <v>3459.1999999999994</v>
      </c>
      <c r="D188" s="84">
        <v>12</v>
      </c>
      <c r="E188" s="84">
        <f>SUMIF(Об!$A:$A,$A:$A,Об!F:F)</f>
        <v>30.14</v>
      </c>
      <c r="F188" s="84">
        <f t="shared" si="35"/>
        <v>30.14</v>
      </c>
      <c r="G188" s="89">
        <f>SUMIF(Лист2!$A:$A,$A:$A,Лист2!$B:$B)</f>
        <v>1216169.5000000002</v>
      </c>
      <c r="H188" s="89">
        <v>1541929.1500000001</v>
      </c>
      <c r="I188" s="89">
        <v>0</v>
      </c>
      <c r="J188" s="89">
        <v>244820.25999999998</v>
      </c>
      <c r="K188" s="89">
        <v>8267.1</v>
      </c>
      <c r="L188" s="89">
        <v>0</v>
      </c>
      <c r="M188" s="89">
        <v>504.6</v>
      </c>
      <c r="N188" s="89">
        <v>504.6</v>
      </c>
      <c r="O188" s="89">
        <v>165557.32</v>
      </c>
      <c r="P188" s="89">
        <v>450626.26000000013</v>
      </c>
      <c r="Q188" s="89">
        <v>186852.16999999998</v>
      </c>
      <c r="R188" s="89">
        <v>0</v>
      </c>
      <c r="S188" s="89">
        <v>1525.86</v>
      </c>
      <c r="T188" s="89">
        <v>567547.26</v>
      </c>
      <c r="U188" s="89">
        <v>0</v>
      </c>
      <c r="V188" s="89">
        <v>0</v>
      </c>
      <c r="W188" s="89">
        <v>0</v>
      </c>
      <c r="X188" s="89">
        <v>0</v>
      </c>
      <c r="Y188" s="89">
        <v>0</v>
      </c>
      <c r="Z188" s="89">
        <v>0</v>
      </c>
      <c r="AA188" s="89">
        <v>0</v>
      </c>
      <c r="AB188" s="89">
        <v>0</v>
      </c>
      <c r="AC188" s="89">
        <v>0</v>
      </c>
      <c r="AD188" s="89">
        <v>0</v>
      </c>
      <c r="AE188" s="89">
        <v>1047.1199999999999</v>
      </c>
      <c r="AF188" s="89">
        <v>0</v>
      </c>
      <c r="AG188" s="89">
        <v>97200</v>
      </c>
      <c r="AH188" s="90">
        <f t="shared" si="31"/>
        <v>1216169.5000000002</v>
      </c>
      <c r="AI188" s="90">
        <v>1198460.8</v>
      </c>
      <c r="AJ188" s="90">
        <v>0</v>
      </c>
      <c r="AK188" s="90">
        <v>1198460.8</v>
      </c>
      <c r="AL188" s="90">
        <v>261413.13</v>
      </c>
      <c r="AM188" s="90">
        <v>0</v>
      </c>
      <c r="AN188" s="90">
        <v>261413.13</v>
      </c>
      <c r="AP188" s="91">
        <f t="shared" si="34"/>
        <v>449408.33</v>
      </c>
      <c r="AQ188" s="92">
        <f>SUMIF('20-1'!K:K,$A:$A,'20-1'!$E:$E)</f>
        <v>449408.33</v>
      </c>
      <c r="AR188" s="92">
        <f>SUMIF('20-1'!L:L,$A:$A,'20-1'!$E:$E)</f>
        <v>0</v>
      </c>
      <c r="AS188" s="92">
        <f>SUMIF('20-1'!M:M,$A:$A,'20-1'!$E:$E)</f>
        <v>0</v>
      </c>
      <c r="AT188" s="92">
        <f>SUMIF('20-1'!N:N,$A:$A,'20-1'!$E:$E)</f>
        <v>0</v>
      </c>
      <c r="AU188" s="92">
        <f>SUMIF('20-1'!O:O,$A:$A,'20-1'!$E:$E)</f>
        <v>0</v>
      </c>
      <c r="AV188" s="92">
        <f>SUMIF('20-1'!P:P,$A:$A,'20-1'!$E:$E)</f>
        <v>0</v>
      </c>
      <c r="AW188" s="92">
        <f>SUMIF('20-1'!Q:Q,$A:$A,'20-1'!$E:$E)</f>
        <v>0</v>
      </c>
      <c r="AX188" s="92">
        <f>SUMIF('20-1'!R:R,$A:$A,'20-1'!$E:$E)</f>
        <v>0</v>
      </c>
      <c r="AY188" s="92">
        <f>SUMIF('20-1'!S:S,$A:$A,'20-1'!$E:$E)</f>
        <v>0</v>
      </c>
      <c r="AZ188" s="92">
        <f>SUMIF('20-1'!T:T,$A:$A,'20-1'!$E:$E)</f>
        <v>0</v>
      </c>
      <c r="BA188" s="92">
        <f>SUMIF('20-1'!U:U,$A:$A,'20-1'!$E:$E)</f>
        <v>0</v>
      </c>
      <c r="BB188" s="92">
        <f>SUMIF('20-1'!V:V,$A:$A,'20-1'!$E:$E)</f>
        <v>0</v>
      </c>
      <c r="BC188" s="92">
        <f>SUMIF('20-1'!W:W,$A:$A,'20-1'!$E:$E)</f>
        <v>0</v>
      </c>
      <c r="BD188" s="92">
        <f>SUMIF('20-1'!X:X,$A:$A,'20-1'!$E:$E)</f>
        <v>0</v>
      </c>
      <c r="BE188" s="92">
        <f>SUMIF('20-1'!Y:Y,$A:$A,'20-1'!$E:$E)</f>
        <v>0</v>
      </c>
      <c r="BF188" s="92">
        <f>SUMIF('20-1'!Z:Z,$A:$A,'20-1'!$E:$E)</f>
        <v>0</v>
      </c>
      <c r="BG188" s="92">
        <f>SUMIF('20-1'!AA:AA,$A:$A,'20-1'!$E:$E)</f>
        <v>0</v>
      </c>
      <c r="BH188" s="92">
        <f>SUMIF('20-1'!AB:AB,$A:$A,'20-1'!$E:$E)</f>
        <v>27893.3</v>
      </c>
      <c r="BI188" s="89">
        <f>SUMIF(Об!$A:$A,$A:$A,Об!AB:AB)*BI$308</f>
        <v>319611.53689824219</v>
      </c>
      <c r="BJ188" s="89">
        <f>SUMIF(Об!$A:$A,$A:$A,Об!AC:AC)*BJ$308</f>
        <v>303300.1030859038</v>
      </c>
      <c r="BK188" s="84">
        <f>SUMIF(ПП1!$H:$H,$A:$A,ПП1!$M:$M)</f>
        <v>0</v>
      </c>
      <c r="BL188" s="89">
        <f t="shared" si="29"/>
        <v>71727.268923287716</v>
      </c>
      <c r="BM188" s="89">
        <f t="shared" si="41"/>
        <v>10072.964978549477</v>
      </c>
      <c r="BN188" s="89">
        <f t="shared" si="30"/>
        <v>2810.2667871662798</v>
      </c>
      <c r="BO188" s="89">
        <f>SUMIF(Об!$A:$A,$A:$A,Об!$AG:$AG)*$BO$308</f>
        <v>0</v>
      </c>
      <c r="BP188" s="89">
        <f>SUMIF(Об!$A:$A,$A:$A,Об!$AE:$AE)*BP$308</f>
        <v>2475.0558481828198</v>
      </c>
      <c r="BQ188" s="89">
        <f>SUMIF(Об!$A:$A,$A:$A,Об!AI:AI)*BQ$308</f>
        <v>224754.76918167394</v>
      </c>
      <c r="BR188" s="89">
        <f>SUMIF(Об!$A:$A,$A:$A,Об!AJ:AJ)*BR$308</f>
        <v>0</v>
      </c>
      <c r="BS188" s="89">
        <f>SUMIF(Об!$A:$A,$A:$A,Об!AK:AK)*BS$308</f>
        <v>122920.40952951001</v>
      </c>
      <c r="BT188" s="89">
        <f>SUMIF(Об!$A:$A,$A:$A,Об!AL:AL)*BT$308</f>
        <v>110647.81858297373</v>
      </c>
      <c r="BU188" s="89">
        <f>SUMIF(Об!$A:$A,$A:$A,Об!AM:AM)*BU$308</f>
        <v>0</v>
      </c>
      <c r="BV188" s="89">
        <f>SUMIF(Об!$A:$A,$A:$A,Об!AN:AN)*BV$308</f>
        <v>46257.269063896434</v>
      </c>
    </row>
    <row r="189" spans="1:74" ht="32.25" customHeight="1" x14ac:dyDescent="0.25">
      <c r="A189" s="84" t="s">
        <v>114</v>
      </c>
      <c r="B189" s="84">
        <f>SUMIF(Об!$A:$A,$A:$A,Об!B:B)</f>
        <v>4925.5</v>
      </c>
      <c r="C189" s="84">
        <f>SUMIF(Об!$A:$A,$A:$A,Об!C:C)</f>
        <v>4925.5</v>
      </c>
      <c r="D189" s="84">
        <v>12</v>
      </c>
      <c r="E189" s="84">
        <f>SUMIF(Об!$A:$A,$A:$A,Об!F:F)</f>
        <v>30.14</v>
      </c>
      <c r="F189" s="84">
        <f t="shared" si="35"/>
        <v>30.14</v>
      </c>
      <c r="G189" s="89">
        <f>SUMIF(Лист2!$A:$A,$A:$A,Лист2!$B:$B)</f>
        <v>1751832.1600000001</v>
      </c>
      <c r="H189" s="89">
        <v>2237117.2799999998</v>
      </c>
      <c r="I189" s="89">
        <v>0</v>
      </c>
      <c r="J189" s="89">
        <v>307920.88</v>
      </c>
      <c r="K189" s="89">
        <v>16507.38</v>
      </c>
      <c r="L189" s="89">
        <v>0</v>
      </c>
      <c r="M189" s="89">
        <v>977.58999999999992</v>
      </c>
      <c r="N189" s="89">
        <v>977.58999999999992</v>
      </c>
      <c r="O189" s="89">
        <v>222605.16000000003</v>
      </c>
      <c r="P189" s="89">
        <v>554557.65999999992</v>
      </c>
      <c r="Q189" s="89">
        <v>223186.31999999998</v>
      </c>
      <c r="R189" s="89">
        <v>0</v>
      </c>
      <c r="S189" s="89">
        <v>2973.9599999999991</v>
      </c>
      <c r="T189" s="89">
        <v>678459.19</v>
      </c>
      <c r="U189" s="89">
        <v>0</v>
      </c>
      <c r="V189" s="89">
        <v>0</v>
      </c>
      <c r="W189" s="89">
        <v>0</v>
      </c>
      <c r="X189" s="89">
        <v>0</v>
      </c>
      <c r="Y189" s="89">
        <v>0</v>
      </c>
      <c r="Z189" s="89">
        <v>0</v>
      </c>
      <c r="AA189" s="89">
        <v>0</v>
      </c>
      <c r="AB189" s="89">
        <v>0</v>
      </c>
      <c r="AC189" s="89">
        <v>0</v>
      </c>
      <c r="AD189" s="89">
        <v>0</v>
      </c>
      <c r="AE189" s="89">
        <v>2041.8299999999997</v>
      </c>
      <c r="AF189" s="89">
        <v>0</v>
      </c>
      <c r="AG189" s="89">
        <v>140940</v>
      </c>
      <c r="AH189" s="90">
        <f t="shared" si="31"/>
        <v>1751832.1600000001</v>
      </c>
      <c r="AI189" s="90">
        <v>1763469.42</v>
      </c>
      <c r="AJ189" s="90">
        <v>0</v>
      </c>
      <c r="AK189" s="90">
        <v>1763469.42</v>
      </c>
      <c r="AL189" s="90">
        <v>325635.57999999996</v>
      </c>
      <c r="AM189" s="90">
        <v>0</v>
      </c>
      <c r="AN189" s="90">
        <v>325635.57999999996</v>
      </c>
      <c r="AP189" s="91">
        <f t="shared" si="34"/>
        <v>12184.74</v>
      </c>
      <c r="AQ189" s="92">
        <f>SUMIF('20-1'!K:K,$A:$A,'20-1'!$E:$E)</f>
        <v>0</v>
      </c>
      <c r="AR189" s="92">
        <f>SUMIF('20-1'!L:L,$A:$A,'20-1'!$E:$E)</f>
        <v>0</v>
      </c>
      <c r="AS189" s="92">
        <f>SUMIF('20-1'!M:M,$A:$A,'20-1'!$E:$E)</f>
        <v>0</v>
      </c>
      <c r="AT189" s="92">
        <f>SUMIF('20-1'!N:N,$A:$A,'20-1'!$E:$E)</f>
        <v>0</v>
      </c>
      <c r="AU189" s="92">
        <f>SUMIF('20-1'!O:O,$A:$A,'20-1'!$E:$E)</f>
        <v>0</v>
      </c>
      <c r="AV189" s="92">
        <f>SUMIF('20-1'!P:P,$A:$A,'20-1'!$E:$E)</f>
        <v>0</v>
      </c>
      <c r="AW189" s="92">
        <f>SUMIF('20-1'!Q:Q,$A:$A,'20-1'!$E:$E)</f>
        <v>0</v>
      </c>
      <c r="AX189" s="92">
        <f>SUMIF('20-1'!R:R,$A:$A,'20-1'!$E:$E)</f>
        <v>0</v>
      </c>
      <c r="AY189" s="92">
        <f>SUMIF('20-1'!S:S,$A:$A,'20-1'!$E:$E)</f>
        <v>0</v>
      </c>
      <c r="AZ189" s="92">
        <f>SUMIF('20-1'!T:T,$A:$A,'20-1'!$E:$E)</f>
        <v>0</v>
      </c>
      <c r="BA189" s="92">
        <f>SUMIF('20-1'!U:U,$A:$A,'20-1'!$E:$E)</f>
        <v>0</v>
      </c>
      <c r="BB189" s="92">
        <f>SUMIF('20-1'!V:V,$A:$A,'20-1'!$E:$E)</f>
        <v>0</v>
      </c>
      <c r="BC189" s="92">
        <f>SUMIF('20-1'!W:W,$A:$A,'20-1'!$E:$E)</f>
        <v>0</v>
      </c>
      <c r="BD189" s="92">
        <f>SUMIF('20-1'!X:X,$A:$A,'20-1'!$E:$E)</f>
        <v>0</v>
      </c>
      <c r="BE189" s="92">
        <f>SUMIF('20-1'!Y:Y,$A:$A,'20-1'!$E:$E)</f>
        <v>12184.74</v>
      </c>
      <c r="BF189" s="92">
        <f>SUMIF('20-1'!Z:Z,$A:$A,'20-1'!$E:$E)</f>
        <v>0</v>
      </c>
      <c r="BG189" s="92">
        <f>SUMIF('20-1'!AA:AA,$A:$A,'20-1'!$E:$E)</f>
        <v>0</v>
      </c>
      <c r="BH189" s="92">
        <f>SUMIF('20-1'!AB:AB,$A:$A,'20-1'!$E:$E)</f>
        <v>39572.130000000005</v>
      </c>
      <c r="BI189" s="89">
        <f>SUMIF(Об!$A:$A,$A:$A,Об!AB:AB)*BI$308</f>
        <v>455089.79677159229</v>
      </c>
      <c r="BJ189" s="89">
        <f>SUMIF(Об!$A:$A,$A:$A,Об!AC:AC)*BJ$308</f>
        <v>431864.20494612033</v>
      </c>
      <c r="BK189" s="84">
        <f>SUMIF(ПП1!$H:$H,$A:$A,ПП1!$M:$M)</f>
        <v>0</v>
      </c>
      <c r="BL189" s="89">
        <f t="shared" si="29"/>
        <v>102131.32027106085</v>
      </c>
      <c r="BM189" s="89">
        <f t="shared" si="41"/>
        <v>14342.735025972899</v>
      </c>
      <c r="BN189" s="89">
        <f t="shared" si="30"/>
        <v>4001.494293532468</v>
      </c>
      <c r="BO189" s="89">
        <f>SUMIF(Об!$A:$A,$A:$A,Об!$AG:$AG)*$BO$308</f>
        <v>0</v>
      </c>
      <c r="BP189" s="89">
        <f>SUMIF(Об!$A:$A,$A:$A,Об!$AE:$AE)*BP$308</f>
        <v>3524.19275561531</v>
      </c>
      <c r="BQ189" s="89">
        <f>SUMIF(Об!$A:$A,$A:$A,Об!AI:AI)*BQ$308</f>
        <v>320024.75011688686</v>
      </c>
      <c r="BR189" s="89">
        <f>SUMIF(Об!$A:$A,$A:$A,Об!AJ:AJ)*BR$308</f>
        <v>0</v>
      </c>
      <c r="BS189" s="89">
        <f>SUMIF(Об!$A:$A,$A:$A,Об!AK:AK)*BS$308</f>
        <v>175024.42100416331</v>
      </c>
      <c r="BT189" s="89">
        <f>SUMIF(Об!$A:$A,$A:$A,Об!AL:AL)*BT$308</f>
        <v>157549.67345930773</v>
      </c>
      <c r="BU189" s="89">
        <f>SUMIF(Об!$A:$A,$A:$A,Об!AM:AM)*BU$308</f>
        <v>0</v>
      </c>
      <c r="BV189" s="89">
        <f>SUMIF(Об!$A:$A,$A:$A,Об!AN:AN)*BV$308</f>
        <v>65864.991551289873</v>
      </c>
    </row>
    <row r="190" spans="1:74" ht="32.25" customHeight="1" x14ac:dyDescent="0.25">
      <c r="A190" s="84" t="s">
        <v>115</v>
      </c>
      <c r="B190" s="84">
        <f>SUMIF(Об!$A:$A,$A:$A,Об!B:B)</f>
        <v>4940.8599999999997</v>
      </c>
      <c r="C190" s="84">
        <f>SUMIF(Об!$A:$A,$A:$A,Об!C:C)</f>
        <v>4940.8599999999997</v>
      </c>
      <c r="D190" s="84">
        <v>12</v>
      </c>
      <c r="E190" s="84">
        <f>SUMIF(Об!$A:$A,$A:$A,Об!F:F)</f>
        <v>30.14</v>
      </c>
      <c r="F190" s="84">
        <f t="shared" si="35"/>
        <v>30.14</v>
      </c>
      <c r="G190" s="89">
        <f>SUMIF(Лист2!$A:$A,$A:$A,Лист2!$B:$B)</f>
        <v>1727433.6900000004</v>
      </c>
      <c r="H190" s="89">
        <v>2243308.2400000002</v>
      </c>
      <c r="I190" s="89">
        <v>0</v>
      </c>
      <c r="J190" s="89">
        <v>336283.50000000006</v>
      </c>
      <c r="K190" s="89">
        <v>17116.689999999999</v>
      </c>
      <c r="L190" s="89">
        <v>0</v>
      </c>
      <c r="M190" s="89">
        <v>934.27</v>
      </c>
      <c r="N190" s="89">
        <v>934.27</v>
      </c>
      <c r="O190" s="89">
        <v>208521.36</v>
      </c>
      <c r="P190" s="89">
        <v>604482.78999999992</v>
      </c>
      <c r="Q190" s="89">
        <v>242666.09999999998</v>
      </c>
      <c r="R190" s="89">
        <v>0</v>
      </c>
      <c r="S190" s="89">
        <v>2781.25</v>
      </c>
      <c r="T190" s="89">
        <v>737503.28</v>
      </c>
      <c r="U190" s="89">
        <v>0</v>
      </c>
      <c r="V190" s="89">
        <v>0</v>
      </c>
      <c r="W190" s="89">
        <v>0</v>
      </c>
      <c r="X190" s="89">
        <v>0</v>
      </c>
      <c r="Y190" s="89">
        <v>0</v>
      </c>
      <c r="Z190" s="89">
        <v>0</v>
      </c>
      <c r="AA190" s="89">
        <v>0</v>
      </c>
      <c r="AB190" s="89">
        <v>0</v>
      </c>
      <c r="AC190" s="89">
        <v>0</v>
      </c>
      <c r="AD190" s="89">
        <v>0</v>
      </c>
      <c r="AE190" s="89">
        <v>1912.1999999999998</v>
      </c>
      <c r="AF190" s="89">
        <v>0</v>
      </c>
      <c r="AG190" s="89">
        <v>148726.39999999999</v>
      </c>
      <c r="AH190" s="90">
        <f t="shared" si="31"/>
        <v>1727433.6900000004</v>
      </c>
      <c r="AI190" s="90">
        <v>1665429.8699999996</v>
      </c>
      <c r="AJ190" s="90">
        <v>0</v>
      </c>
      <c r="AK190" s="90">
        <v>1665429.8699999996</v>
      </c>
      <c r="AL190" s="90">
        <v>419667.36</v>
      </c>
      <c r="AM190" s="90">
        <v>0</v>
      </c>
      <c r="AN190" s="90">
        <v>419667.36</v>
      </c>
      <c r="AP190" s="91">
        <f t="shared" si="34"/>
        <v>93325.39</v>
      </c>
      <c r="AQ190" s="92">
        <f>SUMIF('20-1'!K:K,$A:$A,'20-1'!$E:$E)</f>
        <v>0</v>
      </c>
      <c r="AR190" s="92">
        <f>SUMIF('20-1'!L:L,$A:$A,'20-1'!$E:$E)</f>
        <v>0</v>
      </c>
      <c r="AS190" s="92">
        <f>SUMIF('20-1'!M:M,$A:$A,'20-1'!$E:$E)</f>
        <v>0</v>
      </c>
      <c r="AT190" s="92">
        <f>SUMIF('20-1'!N:N,$A:$A,'20-1'!$E:$E)</f>
        <v>0</v>
      </c>
      <c r="AU190" s="92">
        <f>SUMIF('20-1'!O:O,$A:$A,'20-1'!$E:$E)</f>
        <v>0</v>
      </c>
      <c r="AV190" s="92">
        <f>SUMIF('20-1'!P:P,$A:$A,'20-1'!$E:$E)</f>
        <v>0</v>
      </c>
      <c r="AW190" s="92">
        <f>SUMIF('20-1'!Q:Q,$A:$A,'20-1'!$E:$E)</f>
        <v>0</v>
      </c>
      <c r="AX190" s="92">
        <f>SUMIF('20-1'!R:R,$A:$A,'20-1'!$E:$E)</f>
        <v>0</v>
      </c>
      <c r="AY190" s="92">
        <f>SUMIF('20-1'!S:S,$A:$A,'20-1'!$E:$E)</f>
        <v>0</v>
      </c>
      <c r="AZ190" s="92">
        <f>SUMIF('20-1'!T:T,$A:$A,'20-1'!$E:$E)</f>
        <v>0</v>
      </c>
      <c r="BA190" s="92">
        <f>SUMIF('20-1'!U:U,$A:$A,'20-1'!$E:$E)</f>
        <v>0</v>
      </c>
      <c r="BB190" s="92">
        <f>SUMIF('20-1'!V:V,$A:$A,'20-1'!$E:$E)</f>
        <v>0</v>
      </c>
      <c r="BC190" s="92">
        <f>SUMIF('20-1'!W:W,$A:$A,'20-1'!$E:$E)</f>
        <v>0</v>
      </c>
      <c r="BD190" s="92">
        <f>SUMIF('20-1'!X:X,$A:$A,'20-1'!$E:$E)</f>
        <v>0</v>
      </c>
      <c r="BE190" s="92">
        <f>SUMIF('20-1'!Y:Y,$A:$A,'20-1'!$E:$E)</f>
        <v>93325.39</v>
      </c>
      <c r="BF190" s="92">
        <f>SUMIF('20-1'!Z:Z,$A:$A,'20-1'!$E:$E)</f>
        <v>0</v>
      </c>
      <c r="BG190" s="92">
        <f>SUMIF('20-1'!AA:AA,$A:$A,'20-1'!$E:$E)</f>
        <v>0</v>
      </c>
      <c r="BH190" s="92">
        <f>SUMIF('20-1'!AB:AB,$A:$A,'20-1'!$E:$E)</f>
        <v>29491.079999999998</v>
      </c>
      <c r="BI190" s="89">
        <f>SUMIF(Об!$A:$A,$A:$A,Об!AB:AB)*BI$308</f>
        <v>456508.97843404516</v>
      </c>
      <c r="BJ190" s="89">
        <f>SUMIF(Об!$A:$A,$A:$A,Об!AC:AC)*BJ$308</f>
        <v>433210.95841033157</v>
      </c>
      <c r="BK190" s="84">
        <f>SUMIF(ПП1!$H:$H,$A:$A,ПП1!$M:$M)</f>
        <v>0</v>
      </c>
      <c r="BL190" s="89">
        <f t="shared" si="29"/>
        <v>102449.81323205231</v>
      </c>
      <c r="BM190" s="89">
        <f t="shared" si="41"/>
        <v>14387.462345026586</v>
      </c>
      <c r="BN190" s="89">
        <f t="shared" si="30"/>
        <v>4013.9728139565182</v>
      </c>
      <c r="BO190" s="89">
        <f>SUMIF(Об!$A:$A,$A:$A,Об!$AG:$AG)*$BO$308</f>
        <v>0</v>
      </c>
      <c r="BP190" s="89">
        <f>SUMIF(Об!$A:$A,$A:$A,Об!$AE:$AE)*BP$308</f>
        <v>3535.1828278366579</v>
      </c>
      <c r="BQ190" s="89">
        <f>SUMIF(Об!$A:$A,$A:$A,Об!AI:AI)*BQ$308</f>
        <v>321022.73614100536</v>
      </c>
      <c r="BR190" s="89">
        <f>SUMIF(Об!$A:$A,$A:$A,Об!AJ:AJ)*BR$308</f>
        <v>0</v>
      </c>
      <c r="BS190" s="89">
        <f>SUMIF(Об!$A:$A,$A:$A,Об!AK:AK)*BS$308</f>
        <v>175570.22855804086</v>
      </c>
      <c r="BT190" s="89">
        <f>SUMIF(Об!$A:$A,$A:$A,Об!AL:AL)*BT$308</f>
        <v>158040.98662230335</v>
      </c>
      <c r="BU190" s="89">
        <f>SUMIF(Об!$A:$A,$A:$A,Об!AM:AM)*BU$308</f>
        <v>0</v>
      </c>
      <c r="BV190" s="89">
        <f>SUMIF(Об!$A:$A,$A:$A,Об!AN:AN)*BV$308</f>
        <v>66070.389230759538</v>
      </c>
    </row>
    <row r="191" spans="1:74" ht="32.25" customHeight="1" x14ac:dyDescent="0.25">
      <c r="A191" s="84" t="s">
        <v>116</v>
      </c>
      <c r="B191" s="84">
        <f>SUMIF(Об!$A:$A,$A:$A,Об!B:B)</f>
        <v>3458.19</v>
      </c>
      <c r="C191" s="84">
        <f>SUMIF(Об!$A:$A,$A:$A,Об!C:C)</f>
        <v>3458.19</v>
      </c>
      <c r="D191" s="84">
        <v>12</v>
      </c>
      <c r="E191" s="84">
        <f>SUMIF(Об!$A:$A,$A:$A,Об!F:F)</f>
        <v>30.14</v>
      </c>
      <c r="F191" s="84">
        <f t="shared" si="35"/>
        <v>30.14</v>
      </c>
      <c r="G191" s="89">
        <f>SUMIF(Лист2!$A:$A,$A:$A,Лист2!$B:$B)</f>
        <v>1223535.8600000001</v>
      </c>
      <c r="H191" s="89">
        <v>1576792.7999999993</v>
      </c>
      <c r="I191" s="89">
        <v>0</v>
      </c>
      <c r="J191" s="89">
        <v>229680.27999999997</v>
      </c>
      <c r="K191" s="89">
        <v>23402.339999999997</v>
      </c>
      <c r="L191" s="89">
        <v>0</v>
      </c>
      <c r="M191" s="89">
        <v>1044.49</v>
      </c>
      <c r="N191" s="89">
        <v>1044.49</v>
      </c>
      <c r="O191" s="89">
        <v>135201.82</v>
      </c>
      <c r="P191" s="89">
        <v>409769.50000000006</v>
      </c>
      <c r="Q191" s="89">
        <v>162775.12</v>
      </c>
      <c r="R191" s="89">
        <v>0</v>
      </c>
      <c r="S191" s="89">
        <v>3088.23</v>
      </c>
      <c r="T191" s="89">
        <v>494673.29000000004</v>
      </c>
      <c r="U191" s="89">
        <v>0</v>
      </c>
      <c r="V191" s="89">
        <v>0</v>
      </c>
      <c r="W191" s="89">
        <v>0</v>
      </c>
      <c r="X191" s="89">
        <v>0</v>
      </c>
      <c r="Y191" s="89">
        <v>0</v>
      </c>
      <c r="Z191" s="89">
        <v>0</v>
      </c>
      <c r="AA191" s="89">
        <v>0</v>
      </c>
      <c r="AB191" s="89">
        <v>0</v>
      </c>
      <c r="AC191" s="89">
        <v>0</v>
      </c>
      <c r="AD191" s="89">
        <v>0</v>
      </c>
      <c r="AE191" s="89">
        <v>2130.0000000000005</v>
      </c>
      <c r="AF191" s="89">
        <v>0</v>
      </c>
      <c r="AG191" s="89">
        <v>100845</v>
      </c>
      <c r="AH191" s="90">
        <f t="shared" si="31"/>
        <v>1223535.8600000001</v>
      </c>
      <c r="AI191" s="90">
        <v>1159938.28</v>
      </c>
      <c r="AJ191" s="90">
        <v>0</v>
      </c>
      <c r="AK191" s="90">
        <v>1159938.28</v>
      </c>
      <c r="AL191" s="90">
        <v>377112.34</v>
      </c>
      <c r="AM191" s="90">
        <v>0</v>
      </c>
      <c r="AN191" s="90">
        <v>377112.34</v>
      </c>
      <c r="AP191" s="91">
        <f t="shared" si="34"/>
        <v>0</v>
      </c>
      <c r="AQ191" s="92">
        <f>SUMIF('20-1'!K:K,$A:$A,'20-1'!$E:$E)</f>
        <v>0</v>
      </c>
      <c r="AR191" s="92">
        <f>SUMIF('20-1'!L:L,$A:$A,'20-1'!$E:$E)</f>
        <v>0</v>
      </c>
      <c r="AS191" s="92">
        <f>SUMIF('20-1'!M:M,$A:$A,'20-1'!$E:$E)</f>
        <v>0</v>
      </c>
      <c r="AT191" s="92">
        <f>SUMIF('20-1'!N:N,$A:$A,'20-1'!$E:$E)</f>
        <v>0</v>
      </c>
      <c r="AU191" s="92">
        <f>SUMIF('20-1'!O:O,$A:$A,'20-1'!$E:$E)</f>
        <v>0</v>
      </c>
      <c r="AV191" s="92">
        <f>SUMIF('20-1'!P:P,$A:$A,'20-1'!$E:$E)</f>
        <v>0</v>
      </c>
      <c r="AW191" s="92">
        <f>SUMIF('20-1'!Q:Q,$A:$A,'20-1'!$E:$E)</f>
        <v>0</v>
      </c>
      <c r="AX191" s="92">
        <f>SUMIF('20-1'!R:R,$A:$A,'20-1'!$E:$E)</f>
        <v>0</v>
      </c>
      <c r="AY191" s="92">
        <f>SUMIF('20-1'!S:S,$A:$A,'20-1'!$E:$E)</f>
        <v>0</v>
      </c>
      <c r="AZ191" s="92">
        <f>SUMIF('20-1'!T:T,$A:$A,'20-1'!$E:$E)</f>
        <v>0</v>
      </c>
      <c r="BA191" s="92">
        <f>SUMIF('20-1'!U:U,$A:$A,'20-1'!$E:$E)</f>
        <v>0</v>
      </c>
      <c r="BB191" s="92">
        <f>SUMIF('20-1'!V:V,$A:$A,'20-1'!$E:$E)</f>
        <v>0</v>
      </c>
      <c r="BC191" s="92">
        <f>SUMIF('20-1'!W:W,$A:$A,'20-1'!$E:$E)</f>
        <v>0</v>
      </c>
      <c r="BD191" s="92">
        <f>SUMIF('20-1'!X:X,$A:$A,'20-1'!$E:$E)</f>
        <v>0</v>
      </c>
      <c r="BE191" s="92">
        <f>SUMIF('20-1'!Y:Y,$A:$A,'20-1'!$E:$E)</f>
        <v>0</v>
      </c>
      <c r="BF191" s="92">
        <f>SUMIF('20-1'!Z:Z,$A:$A,'20-1'!$E:$E)</f>
        <v>0</v>
      </c>
      <c r="BG191" s="92">
        <f>SUMIF('20-1'!AA:AA,$A:$A,'20-1'!$E:$E)</f>
        <v>0</v>
      </c>
      <c r="BH191" s="92">
        <f>SUMIF('20-1'!AB:AB,$A:$A,'20-1'!$E:$E)</f>
        <v>70690.239999999991</v>
      </c>
      <c r="BI191" s="89">
        <f>SUMIF(Об!$A:$A,$A:$A,Об!AB:AB)*BI$308</f>
        <v>319518.21831236489</v>
      </c>
      <c r="BJ191" s="89">
        <f>SUMIF(Об!$A:$A,$A:$A,Об!AC:AC)*BJ$308</f>
        <v>303211.54703129106</v>
      </c>
      <c r="BK191" s="84">
        <f>SUMIF(ПП1!$H:$H,$A:$A,ПП1!$M:$M)</f>
        <v>0</v>
      </c>
      <c r="BL191" s="89">
        <f t="shared" si="29"/>
        <v>71706.326352285032</v>
      </c>
      <c r="BM191" s="89">
        <f t="shared" si="41"/>
        <v>10070.023924366909</v>
      </c>
      <c r="BN191" s="89">
        <f t="shared" si="30"/>
        <v>2809.4462594561051</v>
      </c>
      <c r="BO191" s="89">
        <f>SUMIF(Об!$A:$A,$A:$A,Об!$AG:$AG)*$BO$308</f>
        <v>0</v>
      </c>
      <c r="BP191" s="89">
        <f>SUMIF(Об!$A:$A,$A:$A,Об!$AE:$AE)*BP$308</f>
        <v>2474.3331936943068</v>
      </c>
      <c r="BQ191" s="89">
        <f>SUMIF(Об!$A:$A,$A:$A,Об!AI:AI)*BQ$308</f>
        <v>224689.14640274434</v>
      </c>
      <c r="BR191" s="89">
        <f>SUMIF(Об!$A:$A,$A:$A,Об!AJ:AJ)*BR$308</f>
        <v>0</v>
      </c>
      <c r="BS191" s="89">
        <f>SUMIF(Об!$A:$A,$A:$A,Об!AK:AK)*BS$308</f>
        <v>122884.51984009493</v>
      </c>
      <c r="BT191" s="89">
        <f>SUMIF(Об!$A:$A,$A:$A,Об!AL:AL)*BT$308</f>
        <v>110615.51218358407</v>
      </c>
      <c r="BU191" s="89">
        <f>SUMIF(Об!$A:$A,$A:$A,Об!AM:AM)*BU$308</f>
        <v>0</v>
      </c>
      <c r="BV191" s="89">
        <f>SUMIF(Об!$A:$A,$A:$A,Об!AN:AN)*BV$308</f>
        <v>46243.763096691735</v>
      </c>
    </row>
    <row r="192" spans="1:74" ht="32.25" customHeight="1" x14ac:dyDescent="0.25">
      <c r="A192" s="84" t="s">
        <v>117</v>
      </c>
      <c r="B192" s="84">
        <f>SUMIF(Об!$A:$A,$A:$A,Об!B:B)</f>
        <v>3483.9</v>
      </c>
      <c r="C192" s="84">
        <f>SUMIF(Об!$A:$A,$A:$A,Об!C:C)</f>
        <v>3483.9</v>
      </c>
      <c r="D192" s="84">
        <v>12</v>
      </c>
      <c r="E192" s="84">
        <f>SUMIF(Об!$A:$A,$A:$A,Об!F:F)</f>
        <v>30.14</v>
      </c>
      <c r="F192" s="84">
        <f t="shared" si="35"/>
        <v>30.14</v>
      </c>
      <c r="G192" s="89">
        <f>SUMIF(Лист2!$A:$A,$A:$A,Лист2!$B:$B)</f>
        <v>1235726.9499999997</v>
      </c>
      <c r="H192" s="89">
        <v>1575655.29</v>
      </c>
      <c r="I192" s="89">
        <v>0</v>
      </c>
      <c r="J192" s="89">
        <v>216162.82</v>
      </c>
      <c r="K192" s="89">
        <v>16858.320000000003</v>
      </c>
      <c r="L192" s="89">
        <v>0</v>
      </c>
      <c r="M192" s="89">
        <v>946.30000000000018</v>
      </c>
      <c r="N192" s="89">
        <v>946.30000000000018</v>
      </c>
      <c r="O192" s="89">
        <v>157335.24</v>
      </c>
      <c r="P192" s="89">
        <v>388699.91</v>
      </c>
      <c r="Q192" s="89">
        <v>156127.12</v>
      </c>
      <c r="R192" s="89">
        <v>0</v>
      </c>
      <c r="S192" s="89">
        <v>2879.0600000000004</v>
      </c>
      <c r="T192" s="89">
        <v>474468.41000000003</v>
      </c>
      <c r="U192" s="89">
        <v>0</v>
      </c>
      <c r="V192" s="89">
        <v>0</v>
      </c>
      <c r="W192" s="89">
        <v>0</v>
      </c>
      <c r="X192" s="89">
        <v>0</v>
      </c>
      <c r="Y192" s="89">
        <v>0</v>
      </c>
      <c r="Z192" s="89">
        <v>0</v>
      </c>
      <c r="AA192" s="89">
        <v>0</v>
      </c>
      <c r="AB192" s="89">
        <v>0</v>
      </c>
      <c r="AC192" s="89">
        <v>0</v>
      </c>
      <c r="AD192" s="89">
        <v>0</v>
      </c>
      <c r="AE192" s="89">
        <v>1976.9999999999995</v>
      </c>
      <c r="AF192" s="89">
        <v>0</v>
      </c>
      <c r="AG192" s="89">
        <v>100845</v>
      </c>
      <c r="AH192" s="90">
        <f t="shared" si="31"/>
        <v>1235726.9499999997</v>
      </c>
      <c r="AI192" s="90">
        <v>1241291.96</v>
      </c>
      <c r="AJ192" s="90">
        <v>0</v>
      </c>
      <c r="AK192" s="90">
        <v>1241291.96</v>
      </c>
      <c r="AL192" s="90">
        <v>230919.44999999998</v>
      </c>
      <c r="AM192" s="90">
        <v>0</v>
      </c>
      <c r="AN192" s="90">
        <v>230919.44999999998</v>
      </c>
      <c r="AP192" s="91">
        <f t="shared" si="34"/>
        <v>0</v>
      </c>
      <c r="AQ192" s="92">
        <f>SUMIF('20-1'!K:K,$A:$A,'20-1'!$E:$E)</f>
        <v>0</v>
      </c>
      <c r="AR192" s="92">
        <f>SUMIF('20-1'!L:L,$A:$A,'20-1'!$E:$E)</f>
        <v>0</v>
      </c>
      <c r="AS192" s="92">
        <f>SUMIF('20-1'!M:M,$A:$A,'20-1'!$E:$E)</f>
        <v>0</v>
      </c>
      <c r="AT192" s="92">
        <f>SUMIF('20-1'!N:N,$A:$A,'20-1'!$E:$E)</f>
        <v>0</v>
      </c>
      <c r="AU192" s="92">
        <f>SUMIF('20-1'!O:O,$A:$A,'20-1'!$E:$E)</f>
        <v>0</v>
      </c>
      <c r="AV192" s="92">
        <f>SUMIF('20-1'!P:P,$A:$A,'20-1'!$E:$E)</f>
        <v>0</v>
      </c>
      <c r="AW192" s="92">
        <f>SUMIF('20-1'!Q:Q,$A:$A,'20-1'!$E:$E)</f>
        <v>0</v>
      </c>
      <c r="AX192" s="92">
        <f>SUMIF('20-1'!R:R,$A:$A,'20-1'!$E:$E)</f>
        <v>0</v>
      </c>
      <c r="AY192" s="92">
        <f>SUMIF('20-1'!S:S,$A:$A,'20-1'!$E:$E)</f>
        <v>0</v>
      </c>
      <c r="AZ192" s="92">
        <f>SUMIF('20-1'!T:T,$A:$A,'20-1'!$E:$E)</f>
        <v>0</v>
      </c>
      <c r="BA192" s="92">
        <f>SUMIF('20-1'!U:U,$A:$A,'20-1'!$E:$E)</f>
        <v>0</v>
      </c>
      <c r="BB192" s="92">
        <f>SUMIF('20-1'!V:V,$A:$A,'20-1'!$E:$E)</f>
        <v>0</v>
      </c>
      <c r="BC192" s="92">
        <f>SUMIF('20-1'!W:W,$A:$A,'20-1'!$E:$E)</f>
        <v>0</v>
      </c>
      <c r="BD192" s="92">
        <f>SUMIF('20-1'!X:X,$A:$A,'20-1'!$E:$E)</f>
        <v>0</v>
      </c>
      <c r="BE192" s="92">
        <f>SUMIF('20-1'!Y:Y,$A:$A,'20-1'!$E:$E)</f>
        <v>0</v>
      </c>
      <c r="BF192" s="92">
        <f>SUMIF('20-1'!Z:Z,$A:$A,'20-1'!$E:$E)</f>
        <v>0</v>
      </c>
      <c r="BG192" s="92">
        <f>SUMIF('20-1'!AA:AA,$A:$A,'20-1'!$E:$E)</f>
        <v>0</v>
      </c>
      <c r="BH192" s="92">
        <f>SUMIF('20-1'!AB:AB,$A:$A,'20-1'!$E:$E)</f>
        <v>9169.7999999999993</v>
      </c>
      <c r="BI192" s="89">
        <f>SUMIF(Об!$A:$A,$A:$A,Об!AB:AB)*BI$308</f>
        <v>321893.68449346273</v>
      </c>
      <c r="BJ192" s="89">
        <f>SUMIF(Об!$A:$A,$A:$A,Об!AC:AC)*BJ$308</f>
        <v>305465.78085712896</v>
      </c>
      <c r="BK192" s="84">
        <f>SUMIF(ПП1!$H:$H,$A:$A,ПП1!$M:$M)</f>
        <v>0</v>
      </c>
      <c r="BL192" s="89">
        <f t="shared" si="29"/>
        <v>72239.42882800709</v>
      </c>
      <c r="BM192" s="89">
        <f t="shared" si="41"/>
        <v>10144.889768954823</v>
      </c>
      <c r="BN192" s="89">
        <f t="shared" si="30"/>
        <v>2830.3331579002675</v>
      </c>
      <c r="BO192" s="89">
        <f>SUMIF(Об!$A:$A,$A:$A,Об!$AG:$AG)*$BO$308</f>
        <v>0</v>
      </c>
      <c r="BP192" s="89">
        <f>SUMIF(Об!$A:$A,$A:$A,Об!$AE:$AE)*BP$308</f>
        <v>2492.7286856741812</v>
      </c>
      <c r="BQ192" s="89">
        <f>SUMIF(Об!$A:$A,$A:$A,Об!AI:AI)*BQ$308</f>
        <v>226359.60347827073</v>
      </c>
      <c r="BR192" s="89">
        <f>SUMIF(Об!$A:$A,$A:$A,Об!AJ:AJ)*BR$308</f>
        <v>0</v>
      </c>
      <c r="BS192" s="89">
        <f>SUMIF(Об!$A:$A,$A:$A,Об!AK:AK)*BS$308</f>
        <v>123798.10787461263</v>
      </c>
      <c r="BT192" s="89">
        <f>SUMIF(Об!$A:$A,$A:$A,Об!AL:AL)*BT$308</f>
        <v>111437.88597398886</v>
      </c>
      <c r="BU192" s="89">
        <f>SUMIF(Об!$A:$A,$A:$A,Об!AM:AM)*BU$308</f>
        <v>0</v>
      </c>
      <c r="BV192" s="89">
        <f>SUMIF(Об!$A:$A,$A:$A,Об!AN:AN)*BV$308</f>
        <v>46587.563509397783</v>
      </c>
    </row>
    <row r="193" spans="1:74" ht="32.25" customHeight="1" x14ac:dyDescent="0.25">
      <c r="A193" s="84" t="s">
        <v>118</v>
      </c>
      <c r="B193" s="84">
        <f>SUMIF(Об!$A:$A,$A:$A,Об!B:B)</f>
        <v>4950.2</v>
      </c>
      <c r="C193" s="84">
        <f>SUMIF(Об!$A:$A,$A:$A,Об!C:C)</f>
        <v>4950.2</v>
      </c>
      <c r="D193" s="84">
        <v>12</v>
      </c>
      <c r="E193" s="84">
        <f>SUMIF(Об!$A:$A,$A:$A,Об!F:F)</f>
        <v>30.14</v>
      </c>
      <c r="F193" s="84">
        <f t="shared" si="35"/>
        <v>30.14</v>
      </c>
      <c r="G193" s="89">
        <f>SUMIF(Лист2!$A:$A,$A:$A,Лист2!$B:$B)</f>
        <v>1738261.3599999996</v>
      </c>
      <c r="H193" s="89">
        <v>2252437.3199999998</v>
      </c>
      <c r="I193" s="89">
        <v>0</v>
      </c>
      <c r="J193" s="89">
        <v>348547.82</v>
      </c>
      <c r="K193" s="89">
        <v>17239.8</v>
      </c>
      <c r="L193" s="89">
        <v>0</v>
      </c>
      <c r="M193" s="89">
        <v>1021.85</v>
      </c>
      <c r="N193" s="89">
        <v>1021.85</v>
      </c>
      <c r="O193" s="89">
        <v>212958.03999999998</v>
      </c>
      <c r="P193" s="89">
        <v>626956.19000000006</v>
      </c>
      <c r="Q193" s="89">
        <v>251922.54</v>
      </c>
      <c r="R193" s="89">
        <v>0</v>
      </c>
      <c r="S193" s="89">
        <v>3083.8600000000006</v>
      </c>
      <c r="T193" s="89">
        <v>765637.83000000019</v>
      </c>
      <c r="U193" s="89">
        <v>0</v>
      </c>
      <c r="V193" s="89">
        <v>0</v>
      </c>
      <c r="W193" s="89">
        <v>0</v>
      </c>
      <c r="X193" s="89">
        <v>0</v>
      </c>
      <c r="Y193" s="89">
        <v>0</v>
      </c>
      <c r="Z193" s="89">
        <v>0</v>
      </c>
      <c r="AA193" s="89">
        <v>0</v>
      </c>
      <c r="AB193" s="89">
        <v>0</v>
      </c>
      <c r="AC193" s="89">
        <v>0</v>
      </c>
      <c r="AD193" s="89">
        <v>0</v>
      </c>
      <c r="AE193" s="89">
        <v>2117.2800000000007</v>
      </c>
      <c r="AF193" s="89">
        <v>0</v>
      </c>
      <c r="AG193" s="89">
        <v>147015</v>
      </c>
      <c r="AH193" s="90">
        <f t="shared" si="31"/>
        <v>1738261.3599999996</v>
      </c>
      <c r="AI193" s="90">
        <v>1747026.72</v>
      </c>
      <c r="AJ193" s="90">
        <v>0</v>
      </c>
      <c r="AK193" s="90">
        <v>1747026.72</v>
      </c>
      <c r="AL193" s="90">
        <v>334300.19</v>
      </c>
      <c r="AM193" s="90">
        <v>0</v>
      </c>
      <c r="AN193" s="90">
        <v>334300.19</v>
      </c>
      <c r="AP193" s="91">
        <f t="shared" si="34"/>
        <v>42646.62</v>
      </c>
      <c r="AQ193" s="92">
        <f>SUMIF('20-1'!K:K,$A:$A,'20-1'!$E:$E)</f>
        <v>0</v>
      </c>
      <c r="AR193" s="92">
        <f>SUMIF('20-1'!L:L,$A:$A,'20-1'!$E:$E)</f>
        <v>0</v>
      </c>
      <c r="AS193" s="92">
        <f>SUMIF('20-1'!M:M,$A:$A,'20-1'!$E:$E)</f>
        <v>0</v>
      </c>
      <c r="AT193" s="92">
        <f>SUMIF('20-1'!N:N,$A:$A,'20-1'!$E:$E)</f>
        <v>0</v>
      </c>
      <c r="AU193" s="92">
        <f>SUMIF('20-1'!O:O,$A:$A,'20-1'!$E:$E)</f>
        <v>0</v>
      </c>
      <c r="AV193" s="92">
        <f>SUMIF('20-1'!P:P,$A:$A,'20-1'!$E:$E)</f>
        <v>0</v>
      </c>
      <c r="AW193" s="92">
        <f>SUMIF('20-1'!Q:Q,$A:$A,'20-1'!$E:$E)</f>
        <v>0</v>
      </c>
      <c r="AX193" s="92">
        <f>SUMIF('20-1'!R:R,$A:$A,'20-1'!$E:$E)</f>
        <v>0</v>
      </c>
      <c r="AY193" s="92">
        <f>SUMIF('20-1'!S:S,$A:$A,'20-1'!$E:$E)</f>
        <v>0</v>
      </c>
      <c r="AZ193" s="92">
        <f>SUMIF('20-1'!T:T,$A:$A,'20-1'!$E:$E)</f>
        <v>0</v>
      </c>
      <c r="BA193" s="92">
        <f>SUMIF('20-1'!U:U,$A:$A,'20-1'!$E:$E)</f>
        <v>0</v>
      </c>
      <c r="BB193" s="92">
        <f>SUMIF('20-1'!V:V,$A:$A,'20-1'!$E:$E)</f>
        <v>0</v>
      </c>
      <c r="BC193" s="92">
        <f>SUMIF('20-1'!W:W,$A:$A,'20-1'!$E:$E)</f>
        <v>0</v>
      </c>
      <c r="BD193" s="92">
        <f>SUMIF('20-1'!X:X,$A:$A,'20-1'!$E:$E)</f>
        <v>0</v>
      </c>
      <c r="BE193" s="92">
        <f>SUMIF('20-1'!Y:Y,$A:$A,'20-1'!$E:$E)</f>
        <v>42646.62</v>
      </c>
      <c r="BF193" s="92">
        <f>SUMIF('20-1'!Z:Z,$A:$A,'20-1'!$E:$E)</f>
        <v>0</v>
      </c>
      <c r="BG193" s="92">
        <f>SUMIF('20-1'!AA:AA,$A:$A,'20-1'!$E:$E)</f>
        <v>0</v>
      </c>
      <c r="BH193" s="92">
        <f>SUMIF('20-1'!AB:AB,$A:$A,'20-1'!$E:$E)</f>
        <v>23523.920000000002</v>
      </c>
      <c r="BI193" s="89">
        <f>SUMIF(Об!$A:$A,$A:$A,Об!AB:AB)*BI$308</f>
        <v>457371.94436681282</v>
      </c>
      <c r="BJ193" s="89">
        <f>SUMIF(Об!$A:$A,$A:$A,Об!AC:AC)*BJ$308</f>
        <v>434029.88271734549</v>
      </c>
      <c r="BK193" s="84">
        <f>SUMIF(ПП1!$H:$H,$A:$A,ПП1!$M:$M)</f>
        <v>0</v>
      </c>
      <c r="BL193" s="89">
        <f t="shared" si="29"/>
        <v>102643.48017578021</v>
      </c>
      <c r="BM193" s="89">
        <f t="shared" si="41"/>
        <v>14414.659816378242</v>
      </c>
      <c r="BN193" s="89">
        <f t="shared" si="30"/>
        <v>4021.5606642664543</v>
      </c>
      <c r="BO193" s="89">
        <f>SUMIF(Об!$A:$A,$A:$A,Об!$AG:$AG)*$BO$308</f>
        <v>0</v>
      </c>
      <c r="BP193" s="89">
        <f>SUMIF(Об!$A:$A,$A:$A,Об!$AE:$AE)*BP$308</f>
        <v>3541.8655931066705</v>
      </c>
      <c r="BQ193" s="89">
        <f>SUMIF(Об!$A:$A,$A:$A,Об!AI:AI)*BQ$308</f>
        <v>321629.58441348362</v>
      </c>
      <c r="BR193" s="89">
        <f>SUMIF(Об!$A:$A,$A:$A,Об!AJ:AJ)*BR$308</f>
        <v>0</v>
      </c>
      <c r="BS193" s="89">
        <f>SUMIF(Об!$A:$A,$A:$A,Об!AK:AK)*BS$308</f>
        <v>175902.11934926588</v>
      </c>
      <c r="BT193" s="89">
        <f>SUMIF(Об!$A:$A,$A:$A,Об!AL:AL)*BT$308</f>
        <v>158339.74085032282</v>
      </c>
      <c r="BU193" s="89">
        <f>SUMIF(Об!$A:$A,$A:$A,Об!AM:AM)*BU$308</f>
        <v>0</v>
      </c>
      <c r="BV193" s="89">
        <f>SUMIF(Об!$A:$A,$A:$A,Об!AN:AN)*BV$308</f>
        <v>66195.285996791208</v>
      </c>
    </row>
    <row r="194" spans="1:74" ht="32.25" customHeight="1" x14ac:dyDescent="0.25">
      <c r="A194" s="84" t="s">
        <v>119</v>
      </c>
      <c r="B194" s="84">
        <f>SUMIF(Об!$A:$A,$A:$A,Об!B:B)</f>
        <v>4923.6000000000004</v>
      </c>
      <c r="C194" s="84">
        <f>SUMIF(Об!$A:$A,$A:$A,Об!C:C)</f>
        <v>4923.6000000000004</v>
      </c>
      <c r="D194" s="84">
        <v>12</v>
      </c>
      <c r="E194" s="84">
        <f>SUMIF(Об!$A:$A,$A:$A,Об!F:F)</f>
        <v>30.14</v>
      </c>
      <c r="F194" s="84">
        <f t="shared" si="35"/>
        <v>30.14</v>
      </c>
      <c r="G194" s="89">
        <f>SUMIF(Лист2!$A:$A,$A:$A,Лист2!$B:$B)</f>
        <v>1713310.7100000004</v>
      </c>
      <c r="H194" s="89">
        <v>2241618.41</v>
      </c>
      <c r="I194" s="89">
        <v>0</v>
      </c>
      <c r="J194" s="89">
        <v>316084.11</v>
      </c>
      <c r="K194" s="89">
        <v>27084.9</v>
      </c>
      <c r="L194" s="89">
        <v>0</v>
      </c>
      <c r="M194" s="89">
        <v>2037.7800000000007</v>
      </c>
      <c r="N194" s="89">
        <v>2037.7800000000007</v>
      </c>
      <c r="O194" s="89">
        <v>223165.07</v>
      </c>
      <c r="P194" s="89">
        <v>555238.71</v>
      </c>
      <c r="Q194" s="89">
        <v>215716.96999999997</v>
      </c>
      <c r="R194" s="89">
        <v>0</v>
      </c>
      <c r="S194" s="89">
        <v>6137.73</v>
      </c>
      <c r="T194" s="89">
        <v>655573.81999999995</v>
      </c>
      <c r="U194" s="89">
        <v>0</v>
      </c>
      <c r="V194" s="89">
        <v>0</v>
      </c>
      <c r="W194" s="89">
        <v>0</v>
      </c>
      <c r="X194" s="89">
        <v>0</v>
      </c>
      <c r="Y194" s="89">
        <v>0</v>
      </c>
      <c r="Z194" s="89">
        <v>0</v>
      </c>
      <c r="AA194" s="89">
        <v>0</v>
      </c>
      <c r="AB194" s="89">
        <v>0</v>
      </c>
      <c r="AC194" s="89">
        <v>0</v>
      </c>
      <c r="AD194" s="89">
        <v>0</v>
      </c>
      <c r="AE194" s="89">
        <v>4200.1900000000005</v>
      </c>
      <c r="AF194" s="89">
        <v>0</v>
      </c>
      <c r="AG194" s="89">
        <v>144544.5</v>
      </c>
      <c r="AH194" s="90">
        <f t="shared" si="31"/>
        <v>1713310.7100000004</v>
      </c>
      <c r="AI194" s="90">
        <v>1676095.19</v>
      </c>
      <c r="AJ194" s="90">
        <v>0</v>
      </c>
      <c r="AK194" s="90">
        <v>1676095.19</v>
      </c>
      <c r="AL194" s="90">
        <v>355598.97000000003</v>
      </c>
      <c r="AM194" s="90">
        <v>0</v>
      </c>
      <c r="AN194" s="90">
        <v>355598.97000000003</v>
      </c>
      <c r="AP194" s="91">
        <f t="shared" si="34"/>
        <v>0</v>
      </c>
      <c r="AQ194" s="92">
        <f>SUMIF('20-1'!K:K,$A:$A,'20-1'!$E:$E)</f>
        <v>0</v>
      </c>
      <c r="AR194" s="92">
        <f>SUMIF('20-1'!L:L,$A:$A,'20-1'!$E:$E)</f>
        <v>0</v>
      </c>
      <c r="AS194" s="92">
        <f>SUMIF('20-1'!M:M,$A:$A,'20-1'!$E:$E)</f>
        <v>0</v>
      </c>
      <c r="AT194" s="92">
        <f>SUMIF('20-1'!N:N,$A:$A,'20-1'!$E:$E)</f>
        <v>0</v>
      </c>
      <c r="AU194" s="92">
        <f>SUMIF('20-1'!O:O,$A:$A,'20-1'!$E:$E)</f>
        <v>0</v>
      </c>
      <c r="AV194" s="92">
        <f>SUMIF('20-1'!P:P,$A:$A,'20-1'!$E:$E)</f>
        <v>0</v>
      </c>
      <c r="AW194" s="92">
        <f>SUMIF('20-1'!Q:Q,$A:$A,'20-1'!$E:$E)</f>
        <v>0</v>
      </c>
      <c r="AX194" s="92">
        <f>SUMIF('20-1'!R:R,$A:$A,'20-1'!$E:$E)</f>
        <v>0</v>
      </c>
      <c r="AY194" s="92">
        <f>SUMIF('20-1'!S:S,$A:$A,'20-1'!$E:$E)</f>
        <v>0</v>
      </c>
      <c r="AZ194" s="92">
        <f>SUMIF('20-1'!T:T,$A:$A,'20-1'!$E:$E)</f>
        <v>0</v>
      </c>
      <c r="BA194" s="92">
        <f>SUMIF('20-1'!U:U,$A:$A,'20-1'!$E:$E)</f>
        <v>0</v>
      </c>
      <c r="BB194" s="92">
        <f>SUMIF('20-1'!V:V,$A:$A,'20-1'!$E:$E)</f>
        <v>0</v>
      </c>
      <c r="BC194" s="92">
        <f>SUMIF('20-1'!W:W,$A:$A,'20-1'!$E:$E)</f>
        <v>0</v>
      </c>
      <c r="BD194" s="92">
        <f>SUMIF('20-1'!X:X,$A:$A,'20-1'!$E:$E)</f>
        <v>0</v>
      </c>
      <c r="BE194" s="92">
        <f>SUMIF('20-1'!Y:Y,$A:$A,'20-1'!$E:$E)</f>
        <v>0</v>
      </c>
      <c r="BF194" s="92">
        <f>SUMIF('20-1'!Z:Z,$A:$A,'20-1'!$E:$E)</f>
        <v>0</v>
      </c>
      <c r="BG194" s="92">
        <f>SUMIF('20-1'!AA:AA,$A:$A,'20-1'!$E:$E)</f>
        <v>0</v>
      </c>
      <c r="BH194" s="92">
        <f>SUMIF('20-1'!AB:AB,$A:$A,'20-1'!$E:$E)</f>
        <v>22004.33</v>
      </c>
      <c r="BI194" s="89">
        <f>SUMIF(Об!$A:$A,$A:$A,Об!AB:AB)*BI$308</f>
        <v>454914.24695657543</v>
      </c>
      <c r="BJ194" s="89">
        <f>SUMIF(Об!$A:$A,$A:$A,Об!AC:AC)*BJ$308</f>
        <v>431697.61434833379</v>
      </c>
      <c r="BK194" s="84">
        <f>SUMIF(ПП1!$H:$H,$A:$A,ПП1!$M:$M)</f>
        <v>0</v>
      </c>
      <c r="BL194" s="89">
        <f t="shared" ref="BL194:BL257" si="42">B194/$B$307*$BL$307</f>
        <v>102091.92335531321</v>
      </c>
      <c r="BM194" s="89">
        <f t="shared" si="41"/>
        <v>14337.202349787873</v>
      </c>
      <c r="BN194" s="89">
        <f t="shared" ref="BN194:BN257" si="43">$B194/$B$307*BN$307</f>
        <v>3999.950726552931</v>
      </c>
      <c r="BO194" s="89">
        <f>SUMIF(Об!$A:$A,$A:$A,Об!$AG:$AG)*$BO$308</f>
        <v>0</v>
      </c>
      <c r="BP194" s="89">
        <f>SUMIF(Об!$A:$A,$A:$A,Об!$AE:$AE)*BP$308</f>
        <v>3522.8333065775132</v>
      </c>
      <c r="BQ194" s="89">
        <f>SUMIF(Об!$A:$A,$A:$A,Об!AI:AI)*BQ$308</f>
        <v>319901.30132484104</v>
      </c>
      <c r="BR194" s="89">
        <f>SUMIF(Об!$A:$A,$A:$A,Об!AJ:AJ)*BR$308</f>
        <v>0</v>
      </c>
      <c r="BS194" s="89">
        <f>SUMIF(Об!$A:$A,$A:$A,Об!AK:AK)*BS$308</f>
        <v>174956.90574684774</v>
      </c>
      <c r="BT194" s="89">
        <f>SUMIF(Об!$A:$A,$A:$A,Об!AL:AL)*BT$308</f>
        <v>157488.89904461426</v>
      </c>
      <c r="BU194" s="89">
        <f>SUMIF(Об!$A:$A,$A:$A,Об!AM:AM)*BU$308</f>
        <v>0</v>
      </c>
      <c r="BV194" s="89">
        <f>SUMIF(Об!$A:$A,$A:$A,Об!AN:AN)*BV$308</f>
        <v>65839.584286251309</v>
      </c>
    </row>
    <row r="195" spans="1:74" ht="32.25" customHeight="1" x14ac:dyDescent="0.25">
      <c r="A195" s="84" t="s">
        <v>120</v>
      </c>
      <c r="B195" s="84">
        <f>SUMIF(Об!$A:$A,$A:$A,Об!B:B)</f>
        <v>3117.1400000000003</v>
      </c>
      <c r="C195" s="84">
        <f>SUMIF(Об!$A:$A,$A:$A,Об!C:C)</f>
        <v>3117.1400000000008</v>
      </c>
      <c r="D195" s="84">
        <v>12</v>
      </c>
      <c r="E195" s="84">
        <f>SUMIF(Об!$A:$A,$A:$A,Об!F:F)</f>
        <v>30.14</v>
      </c>
      <c r="F195" s="84">
        <f t="shared" si="35"/>
        <v>30.14</v>
      </c>
      <c r="G195" s="89">
        <f>SUMIF(Лист2!$A:$A,$A:$A,Лист2!$B:$B)</f>
        <v>1083110.46</v>
      </c>
      <c r="H195" s="89">
        <v>1377507.3999999994</v>
      </c>
      <c r="I195" s="89">
        <v>0</v>
      </c>
      <c r="J195" s="89">
        <v>169057.17</v>
      </c>
      <c r="K195" s="89">
        <v>11991.29</v>
      </c>
      <c r="L195" s="89">
        <v>0</v>
      </c>
      <c r="M195" s="89">
        <v>946.06</v>
      </c>
      <c r="N195" s="89">
        <v>946.06</v>
      </c>
      <c r="O195" s="89">
        <v>139502.74</v>
      </c>
      <c r="P195" s="89">
        <v>304058.74</v>
      </c>
      <c r="Q195" s="89">
        <v>122171.97000000002</v>
      </c>
      <c r="R195" s="89">
        <v>0</v>
      </c>
      <c r="S195" s="89">
        <v>2846.18</v>
      </c>
      <c r="T195" s="89">
        <v>371289.61999999994</v>
      </c>
      <c r="U195" s="89">
        <v>0</v>
      </c>
      <c r="V195" s="89">
        <v>0</v>
      </c>
      <c r="W195" s="89">
        <v>0</v>
      </c>
      <c r="X195" s="89">
        <v>0</v>
      </c>
      <c r="Y195" s="89">
        <v>0</v>
      </c>
      <c r="Z195" s="89">
        <v>0</v>
      </c>
      <c r="AA195" s="89">
        <v>0</v>
      </c>
      <c r="AB195" s="89">
        <v>0</v>
      </c>
      <c r="AC195" s="89">
        <v>0</v>
      </c>
      <c r="AD195" s="89">
        <v>0</v>
      </c>
      <c r="AE195" s="89">
        <v>1962.8800000000003</v>
      </c>
      <c r="AF195" s="89">
        <v>0</v>
      </c>
      <c r="AG195" s="89">
        <v>74162.350000000006</v>
      </c>
      <c r="AH195" s="90">
        <f t="shared" ref="AH195:AH258" si="44">AF195+G195</f>
        <v>1083110.46</v>
      </c>
      <c r="AI195" s="90">
        <v>1101795.55</v>
      </c>
      <c r="AJ195" s="90">
        <v>0</v>
      </c>
      <c r="AK195" s="90">
        <v>1101795.55</v>
      </c>
      <c r="AL195" s="90">
        <v>108974.37999999999</v>
      </c>
      <c r="AM195" s="90">
        <v>0</v>
      </c>
      <c r="AN195" s="90">
        <v>108974.37999999999</v>
      </c>
      <c r="AP195" s="91">
        <f t="shared" si="34"/>
        <v>365433.58</v>
      </c>
      <c r="AQ195" s="92">
        <f>SUMIF('20-1'!K:K,$A:$A,'20-1'!$E:$E)</f>
        <v>338017.89</v>
      </c>
      <c r="AR195" s="92">
        <f>SUMIF('20-1'!L:L,$A:$A,'20-1'!$E:$E)</f>
        <v>0</v>
      </c>
      <c r="AS195" s="92">
        <f>SUMIF('20-1'!M:M,$A:$A,'20-1'!$E:$E)</f>
        <v>0</v>
      </c>
      <c r="AT195" s="92">
        <f>SUMIF('20-1'!N:N,$A:$A,'20-1'!$E:$E)</f>
        <v>0</v>
      </c>
      <c r="AU195" s="92">
        <f>SUMIF('20-1'!O:O,$A:$A,'20-1'!$E:$E)</f>
        <v>0</v>
      </c>
      <c r="AV195" s="92">
        <f>SUMIF('20-1'!P:P,$A:$A,'20-1'!$E:$E)</f>
        <v>0</v>
      </c>
      <c r="AW195" s="92">
        <f>SUMIF('20-1'!Q:Q,$A:$A,'20-1'!$E:$E)</f>
        <v>0</v>
      </c>
      <c r="AX195" s="92">
        <f>SUMIF('20-1'!R:R,$A:$A,'20-1'!$E:$E)</f>
        <v>0</v>
      </c>
      <c r="AY195" s="92">
        <f>SUMIF('20-1'!S:S,$A:$A,'20-1'!$E:$E)</f>
        <v>0</v>
      </c>
      <c r="AZ195" s="92">
        <f>SUMIF('20-1'!T:T,$A:$A,'20-1'!$E:$E)</f>
        <v>0</v>
      </c>
      <c r="BA195" s="92">
        <f>SUMIF('20-1'!U:U,$A:$A,'20-1'!$E:$E)</f>
        <v>0</v>
      </c>
      <c r="BB195" s="92">
        <f>SUMIF('20-1'!V:V,$A:$A,'20-1'!$E:$E)</f>
        <v>0</v>
      </c>
      <c r="BC195" s="92">
        <f>SUMIF('20-1'!W:W,$A:$A,'20-1'!$E:$E)</f>
        <v>0</v>
      </c>
      <c r="BD195" s="92">
        <f>SUMIF('20-1'!X:X,$A:$A,'20-1'!$E:$E)</f>
        <v>0</v>
      </c>
      <c r="BE195" s="92">
        <f>SUMIF('20-1'!Y:Y,$A:$A,'20-1'!$E:$E)</f>
        <v>27415.69</v>
      </c>
      <c r="BF195" s="92">
        <f>SUMIF('20-1'!Z:Z,$A:$A,'20-1'!$E:$E)</f>
        <v>0</v>
      </c>
      <c r="BG195" s="92">
        <f>SUMIF('20-1'!AA:AA,$A:$A,'20-1'!$E:$E)</f>
        <v>0</v>
      </c>
      <c r="BH195" s="92">
        <f>SUMIF('20-1'!AB:AB,$A:$A,'20-1'!$E:$E)</f>
        <v>20770.52</v>
      </c>
      <c r="BI195" s="89">
        <f>SUMIF(Об!$A:$A,$A:$A,Об!AB:AB)*BI$308</f>
        <v>288007.02651682094</v>
      </c>
      <c r="BJ195" s="89">
        <f>SUMIF(Об!$A:$A,$A:$A,Об!AC:AC)*BJ$308</f>
        <v>273308.53472860623</v>
      </c>
      <c r="BK195" s="84">
        <f>SUMIF(ПП1!$H:$H,$A:$A,ПП1!$M:$M)</f>
        <v>0</v>
      </c>
      <c r="BL195" s="89">
        <f t="shared" si="42"/>
        <v>64634.579975583118</v>
      </c>
      <c r="BM195" s="84">
        <f>SUMIF(Об!$A:$A,$A:$A,Об!Z:Z)</f>
        <v>0</v>
      </c>
      <c r="BN195" s="89">
        <f t="shared" si="43"/>
        <v>2532.3759866291339</v>
      </c>
      <c r="BO195" s="89">
        <f>SUMIF(Об!$A:$A,$A:$A,Об!$AG:$AG)*$BO$308</f>
        <v>0</v>
      </c>
      <c r="BP195" s="89">
        <f>SUMIF(Об!$A:$A,$A:$A,Об!$AE:$AE)*BP$308</f>
        <v>2230.3120914097472</v>
      </c>
      <c r="BQ195" s="89">
        <f>SUMIF(Об!$A:$A,$A:$A,Об!AI:AI)*BQ$308</f>
        <v>202530.08823050518</v>
      </c>
      <c r="BR195" s="89">
        <f>SUMIF(Об!$A:$A,$A:$A,Об!AJ:AJ)*BR$308</f>
        <v>0</v>
      </c>
      <c r="BS195" s="89">
        <f>SUMIF(Об!$A:$A,$A:$A,Об!AK:AK)*BS$308</f>
        <v>110765.53115194757</v>
      </c>
      <c r="BT195" s="89">
        <f>SUMIF(Об!$A:$A,$A:$A,Об!AL:AL)*BT$308</f>
        <v>99706.504746106308</v>
      </c>
      <c r="BU195" s="89">
        <f>SUMIF(Об!$A:$A,$A:$A,Об!AM:AM)*BU$308</f>
        <v>0</v>
      </c>
      <c r="BV195" s="89">
        <f>SUMIF(Об!$A:$A,$A:$A,Об!AN:AN)*BV$308</f>
        <v>41683.15902226937</v>
      </c>
    </row>
    <row r="196" spans="1:74" ht="32.25" customHeight="1" x14ac:dyDescent="0.25">
      <c r="A196" s="84" t="s">
        <v>121</v>
      </c>
      <c r="B196" s="84">
        <f>SUMIF(Об!$A:$A,$A:$A,Об!B:B)</f>
        <v>3325.06</v>
      </c>
      <c r="C196" s="84">
        <f>SUMIF(Об!$A:$A,$A:$A,Об!C:C)</f>
        <v>3325.06</v>
      </c>
      <c r="D196" s="84">
        <v>12</v>
      </c>
      <c r="E196" s="84">
        <f>SUMIF(Об!$A:$A,$A:$A,Об!F:F)</f>
        <v>30.14</v>
      </c>
      <c r="F196" s="84">
        <f t="shared" si="35"/>
        <v>30.14</v>
      </c>
      <c r="G196" s="89">
        <f>SUMIF(Лист2!$A:$A,$A:$A,Лист2!$B:$B)</f>
        <v>1165954.1599999997</v>
      </c>
      <c r="H196" s="89">
        <v>1509045.46</v>
      </c>
      <c r="I196" s="89">
        <v>0</v>
      </c>
      <c r="J196" s="89">
        <v>226090.39</v>
      </c>
      <c r="K196" s="89">
        <v>13410.32</v>
      </c>
      <c r="L196" s="89">
        <v>0</v>
      </c>
      <c r="M196" s="89">
        <v>283.94999999999993</v>
      </c>
      <c r="N196" s="89">
        <v>283.94999999999993</v>
      </c>
      <c r="O196" s="89">
        <v>117125.58</v>
      </c>
      <c r="P196" s="89">
        <v>409360.18000000005</v>
      </c>
      <c r="Q196" s="89">
        <v>166054.42000000004</v>
      </c>
      <c r="R196" s="89">
        <v>0</v>
      </c>
      <c r="S196" s="89">
        <v>866.11999999999989</v>
      </c>
      <c r="T196" s="89">
        <v>504690.36999999994</v>
      </c>
      <c r="U196" s="89">
        <v>0</v>
      </c>
      <c r="V196" s="89">
        <v>0</v>
      </c>
      <c r="W196" s="89">
        <v>0</v>
      </c>
      <c r="X196" s="89">
        <v>0</v>
      </c>
      <c r="Y196" s="89">
        <v>0</v>
      </c>
      <c r="Z196" s="89">
        <v>0</v>
      </c>
      <c r="AA196" s="89">
        <v>0</v>
      </c>
      <c r="AB196" s="89">
        <v>0</v>
      </c>
      <c r="AC196" s="89">
        <v>0</v>
      </c>
      <c r="AD196" s="89">
        <v>0</v>
      </c>
      <c r="AE196" s="89">
        <v>574.12</v>
      </c>
      <c r="AF196" s="89">
        <v>0</v>
      </c>
      <c r="AG196" s="89">
        <v>97420.459999999992</v>
      </c>
      <c r="AH196" s="90">
        <f t="shared" si="44"/>
        <v>1165954.1599999997</v>
      </c>
      <c r="AI196" s="90">
        <v>1189087.26</v>
      </c>
      <c r="AJ196" s="90">
        <v>0</v>
      </c>
      <c r="AK196" s="90">
        <v>1189087.26</v>
      </c>
      <c r="AL196" s="90">
        <v>167561.33000000002</v>
      </c>
      <c r="AM196" s="90">
        <v>0</v>
      </c>
      <c r="AN196" s="90">
        <v>167561.33000000002</v>
      </c>
      <c r="AP196" s="91">
        <f t="shared" si="34"/>
        <v>0</v>
      </c>
      <c r="AQ196" s="92">
        <f>SUMIF('20-1'!K:K,$A:$A,'20-1'!$E:$E)</f>
        <v>0</v>
      </c>
      <c r="AR196" s="92">
        <f>SUMIF('20-1'!L:L,$A:$A,'20-1'!$E:$E)</f>
        <v>0</v>
      </c>
      <c r="AS196" s="92">
        <f>SUMIF('20-1'!M:M,$A:$A,'20-1'!$E:$E)</f>
        <v>0</v>
      </c>
      <c r="AT196" s="92">
        <f>SUMIF('20-1'!N:N,$A:$A,'20-1'!$E:$E)</f>
        <v>0</v>
      </c>
      <c r="AU196" s="92">
        <f>SUMIF('20-1'!O:O,$A:$A,'20-1'!$E:$E)</f>
        <v>0</v>
      </c>
      <c r="AV196" s="92">
        <f>SUMIF('20-1'!P:P,$A:$A,'20-1'!$E:$E)</f>
        <v>0</v>
      </c>
      <c r="AW196" s="92">
        <f>SUMIF('20-1'!Q:Q,$A:$A,'20-1'!$E:$E)</f>
        <v>0</v>
      </c>
      <c r="AX196" s="92">
        <f>SUMIF('20-1'!R:R,$A:$A,'20-1'!$E:$E)</f>
        <v>0</v>
      </c>
      <c r="AY196" s="92">
        <f>SUMIF('20-1'!S:S,$A:$A,'20-1'!$E:$E)</f>
        <v>0</v>
      </c>
      <c r="AZ196" s="92">
        <f>SUMIF('20-1'!T:T,$A:$A,'20-1'!$E:$E)</f>
        <v>0</v>
      </c>
      <c r="BA196" s="92">
        <f>SUMIF('20-1'!U:U,$A:$A,'20-1'!$E:$E)</f>
        <v>0</v>
      </c>
      <c r="BB196" s="92">
        <f>SUMIF('20-1'!V:V,$A:$A,'20-1'!$E:$E)</f>
        <v>0</v>
      </c>
      <c r="BC196" s="92">
        <f>SUMIF('20-1'!W:W,$A:$A,'20-1'!$E:$E)</f>
        <v>0</v>
      </c>
      <c r="BD196" s="92">
        <f>SUMIF('20-1'!X:X,$A:$A,'20-1'!$E:$E)</f>
        <v>0</v>
      </c>
      <c r="BE196" s="92">
        <f>SUMIF('20-1'!Y:Y,$A:$A,'20-1'!$E:$E)</f>
        <v>0</v>
      </c>
      <c r="BF196" s="92">
        <f>SUMIF('20-1'!Z:Z,$A:$A,'20-1'!$E:$E)</f>
        <v>0</v>
      </c>
      <c r="BG196" s="92">
        <f>SUMIF('20-1'!AA:AA,$A:$A,'20-1'!$E:$E)</f>
        <v>0</v>
      </c>
      <c r="BH196" s="92">
        <f>SUMIF('20-1'!AB:AB,$A:$A,'20-1'!$E:$E)</f>
        <v>40015.75</v>
      </c>
      <c r="BI196" s="89">
        <f>SUMIF(Об!$A:$A,$A:$A,Об!AB:AB)*BI$308</f>
        <v>307217.719958045</v>
      </c>
      <c r="BJ196" s="89">
        <f>SUMIF(Об!$A:$A,$A:$A,Об!AC:AC)*BJ$308</f>
        <v>291538.80688217375</v>
      </c>
      <c r="BK196" s="84">
        <f>SUMIF(ПП1!$H:$H,$A:$A,ПП1!$M:$M)</f>
        <v>0</v>
      </c>
      <c r="BL196" s="89">
        <f t="shared" si="42"/>
        <v>68945.846671504129</v>
      </c>
      <c r="BM196" s="89">
        <f>$BM$307*B196/$BM$308</f>
        <v>9682.3580398865997</v>
      </c>
      <c r="BN196" s="89">
        <f t="shared" si="43"/>
        <v>2701.2909584109366</v>
      </c>
      <c r="BO196" s="89">
        <f>SUMIF(Об!$A:$A,$A:$A,Об!$AG:$AG)*$BO$308</f>
        <v>0</v>
      </c>
      <c r="BP196" s="89">
        <f>SUMIF(Об!$A:$A,$A:$A,Об!$AE:$AE)*BP$308</f>
        <v>2379.0787461143523</v>
      </c>
      <c r="BQ196" s="89">
        <f>SUMIF(Об!$A:$A,$A:$A,Об!AI:AI)*BQ$308</f>
        <v>216039.28446323337</v>
      </c>
      <c r="BR196" s="89">
        <f>SUMIF(Об!$A:$A,$A:$A,Об!AJ:AJ)*BR$308</f>
        <v>0</v>
      </c>
      <c r="BS196" s="89">
        <f>SUMIF(Об!$A:$A,$A:$A,Об!AK:AK)*BS$308</f>
        <v>118153.83236302978</v>
      </c>
      <c r="BT196" s="89">
        <f>SUMIF(Об!$A:$A,$A:$A,Об!AL:AL)*BT$308</f>
        <v>106357.1449056148</v>
      </c>
      <c r="BU196" s="89">
        <f>SUMIF(Об!$A:$A,$A:$A,Об!AM:AM)*BU$308</f>
        <v>0</v>
      </c>
      <c r="BV196" s="89">
        <f>SUMIF(Об!$A:$A,$A:$A,Об!AN:AN)*BV$308</f>
        <v>44463.516152173768</v>
      </c>
    </row>
    <row r="197" spans="1:74" ht="32.25" customHeight="1" x14ac:dyDescent="0.25">
      <c r="A197" s="84" t="s">
        <v>122</v>
      </c>
      <c r="B197" s="84">
        <f>SUMIF(Об!$A:$A,$A:$A,Об!B:B)</f>
        <v>3738.19</v>
      </c>
      <c r="C197" s="84">
        <f>SUMIF(Об!$A:$A,$A:$A,Об!C:C)</f>
        <v>3738.19</v>
      </c>
      <c r="D197" s="84">
        <v>12</v>
      </c>
      <c r="E197" s="84">
        <f>SUMIF(Об!$A:$A,$A:$A,Об!F:F)</f>
        <v>29.93</v>
      </c>
      <c r="F197" s="84">
        <f t="shared" si="35"/>
        <v>29.93</v>
      </c>
      <c r="G197" s="89">
        <f>SUMIF(Лист2!$A:$A,$A:$A,Лист2!$B:$B)</f>
        <v>1326385.0900000003</v>
      </c>
      <c r="H197" s="89">
        <v>1704461.8800000001</v>
      </c>
      <c r="I197" s="89">
        <v>0</v>
      </c>
      <c r="J197" s="89">
        <v>261861.11000000004</v>
      </c>
      <c r="K197" s="89">
        <v>32497.619999999992</v>
      </c>
      <c r="L197" s="89">
        <v>0</v>
      </c>
      <c r="M197" s="89">
        <v>3022.2799999999997</v>
      </c>
      <c r="N197" s="89">
        <v>3022.2799999999997</v>
      </c>
      <c r="O197" s="89">
        <v>0</v>
      </c>
      <c r="P197" s="89">
        <v>470334.5500000001</v>
      </c>
      <c r="Q197" s="89">
        <v>188619.28999999998</v>
      </c>
      <c r="R197" s="89">
        <v>0</v>
      </c>
      <c r="S197" s="89">
        <v>9302.9699999999993</v>
      </c>
      <c r="T197" s="89">
        <v>573222.17000000004</v>
      </c>
      <c r="U197" s="89">
        <v>0</v>
      </c>
      <c r="V197" s="89">
        <v>0</v>
      </c>
      <c r="W197" s="89">
        <v>0</v>
      </c>
      <c r="X197" s="89">
        <v>0</v>
      </c>
      <c r="Y197" s="89">
        <v>0</v>
      </c>
      <c r="Z197" s="89">
        <v>0</v>
      </c>
      <c r="AA197" s="89">
        <v>0</v>
      </c>
      <c r="AB197" s="89">
        <v>0</v>
      </c>
      <c r="AC197" s="89">
        <v>0</v>
      </c>
      <c r="AD197" s="89">
        <v>0</v>
      </c>
      <c r="AE197" s="89">
        <v>6312.0599999999995</v>
      </c>
      <c r="AF197" s="89">
        <v>0</v>
      </c>
      <c r="AG197" s="89">
        <v>0</v>
      </c>
      <c r="AH197" s="90">
        <f t="shared" si="44"/>
        <v>1326385.0900000003</v>
      </c>
      <c r="AI197" s="90">
        <v>1335912.2100000002</v>
      </c>
      <c r="AJ197" s="90">
        <v>0</v>
      </c>
      <c r="AK197" s="90">
        <v>1335912.2100000002</v>
      </c>
      <c r="AL197" s="90">
        <v>338031.78</v>
      </c>
      <c r="AM197" s="90">
        <v>0</v>
      </c>
      <c r="AN197" s="90">
        <v>338031.78</v>
      </c>
      <c r="AP197" s="91">
        <f t="shared" si="34"/>
        <v>0</v>
      </c>
      <c r="AQ197" s="92">
        <f>SUMIF('20-1'!K:K,$A:$A,'20-1'!$E:$E)</f>
        <v>0</v>
      </c>
      <c r="AR197" s="92">
        <f>SUMIF('20-1'!L:L,$A:$A,'20-1'!$E:$E)</f>
        <v>0</v>
      </c>
      <c r="AS197" s="92">
        <f>SUMIF('20-1'!M:M,$A:$A,'20-1'!$E:$E)</f>
        <v>0</v>
      </c>
      <c r="AT197" s="92">
        <f>SUMIF('20-1'!N:N,$A:$A,'20-1'!$E:$E)</f>
        <v>0</v>
      </c>
      <c r="AU197" s="92">
        <f>SUMIF('20-1'!O:O,$A:$A,'20-1'!$E:$E)</f>
        <v>0</v>
      </c>
      <c r="AV197" s="92">
        <f>SUMIF('20-1'!P:P,$A:$A,'20-1'!$E:$E)</f>
        <v>0</v>
      </c>
      <c r="AW197" s="92">
        <f>SUMIF('20-1'!Q:Q,$A:$A,'20-1'!$E:$E)</f>
        <v>0</v>
      </c>
      <c r="AX197" s="92">
        <f>SUMIF('20-1'!R:R,$A:$A,'20-1'!$E:$E)</f>
        <v>0</v>
      </c>
      <c r="AY197" s="92">
        <f>SUMIF('20-1'!S:S,$A:$A,'20-1'!$E:$E)</f>
        <v>0</v>
      </c>
      <c r="AZ197" s="92">
        <f>SUMIF('20-1'!T:T,$A:$A,'20-1'!$E:$E)</f>
        <v>0</v>
      </c>
      <c r="BA197" s="92">
        <f>SUMIF('20-1'!U:U,$A:$A,'20-1'!$E:$E)</f>
        <v>0</v>
      </c>
      <c r="BB197" s="92">
        <f>SUMIF('20-1'!V:V,$A:$A,'20-1'!$E:$E)</f>
        <v>0</v>
      </c>
      <c r="BC197" s="92">
        <f>SUMIF('20-1'!W:W,$A:$A,'20-1'!$E:$E)</f>
        <v>0</v>
      </c>
      <c r="BD197" s="92">
        <f>SUMIF('20-1'!X:X,$A:$A,'20-1'!$E:$E)</f>
        <v>0</v>
      </c>
      <c r="BE197" s="92">
        <f>SUMIF('20-1'!Y:Y,$A:$A,'20-1'!$E:$E)</f>
        <v>0</v>
      </c>
      <c r="BF197" s="92">
        <f>SUMIF('20-1'!Z:Z,$A:$A,'20-1'!$E:$E)</f>
        <v>54614.79</v>
      </c>
      <c r="BG197" s="92">
        <f>SUMIF('20-1'!AA:AA,$A:$A,'20-1'!$E:$E)</f>
        <v>0</v>
      </c>
      <c r="BH197" s="92">
        <f>SUMIF('20-1'!AB:AB,$A:$A,'20-1'!$E:$E)</f>
        <v>70881.429999999993</v>
      </c>
      <c r="BI197" s="89">
        <f>SUMIF(Об!$A:$A,$A:$A,Об!AB:AB)*BI$308</f>
        <v>345388.71736749541</v>
      </c>
      <c r="BJ197" s="89">
        <f>SUMIF(Об!$A:$A,$A:$A,Об!AC:AC)*BJ$308</f>
        <v>327761.74038930819</v>
      </c>
      <c r="BK197" s="84">
        <f>SUMIF(ПП1!$H:$H,$A:$A,ПП1!$M:$M)</f>
        <v>0</v>
      </c>
      <c r="BL197" s="89">
        <f t="shared" si="42"/>
        <v>77512.187620358731</v>
      </c>
      <c r="BM197" s="84">
        <f>SUMIF(Об!$A:$A,$A:$A,Об!Z:Z)</f>
        <v>0</v>
      </c>
      <c r="BN197" s="89">
        <f t="shared" si="43"/>
        <v>3036.9192880195178</v>
      </c>
      <c r="BO197" s="89">
        <f>SUMIF(Об!$A:$A,$A:$A,Об!$AG:$AG)*$BO$308</f>
        <v>0</v>
      </c>
      <c r="BP197" s="89">
        <f>SUMIF(Об!$A:$A,$A:$A,Об!$AE:$AE)*BP$308</f>
        <v>0</v>
      </c>
      <c r="BQ197" s="89">
        <f>SUMIF(Об!$A:$A,$A:$A,Об!AI:AI)*BQ$308</f>
        <v>242881.59996740342</v>
      </c>
      <c r="BR197" s="89">
        <f>SUMIF(Об!$A:$A,$A:$A,Об!AJ:AJ)*BR$308</f>
        <v>0</v>
      </c>
      <c r="BS197" s="89">
        <f>SUMIF(Об!$A:$A,$A:$A,Об!AK:AK)*BS$308</f>
        <v>132834.13670765469</v>
      </c>
      <c r="BT197" s="89">
        <f>SUMIF(Об!$A:$A,$A:$A,Об!AL:AL)*BT$308</f>
        <v>119571.74171735854</v>
      </c>
      <c r="BU197" s="89">
        <f>SUMIF(Об!$A:$A,$A:$A,Об!AM:AM)*BU$308</f>
        <v>0</v>
      </c>
      <c r="BV197" s="89">
        <f>SUMIF(Об!$A:$A,$A:$A,Об!AN:AN)*BV$308</f>
        <v>49987.991628690754</v>
      </c>
    </row>
    <row r="198" spans="1:74" ht="32.25" customHeight="1" x14ac:dyDescent="0.25">
      <c r="A198" s="84" t="s">
        <v>123</v>
      </c>
      <c r="B198" s="84">
        <f>SUMIF(Об!$A:$A,$A:$A,Об!B:B)</f>
        <v>3667.5699999999997</v>
      </c>
      <c r="C198" s="84">
        <f>SUMIF(Об!$A:$A,$A:$A,Об!C:C)</f>
        <v>3667.5699999999997</v>
      </c>
      <c r="D198" s="84">
        <v>12</v>
      </c>
      <c r="E198" s="84">
        <f>SUMIF(Об!$A:$A,$A:$A,Об!F:F)</f>
        <v>29.93</v>
      </c>
      <c r="F198" s="84">
        <f t="shared" si="35"/>
        <v>29.93</v>
      </c>
      <c r="G198" s="89">
        <f>SUMIF(Лист2!$A:$A,$A:$A,Лист2!$B:$B)</f>
        <v>1255007.1399999999</v>
      </c>
      <c r="H198" s="89">
        <v>1601293.3199999994</v>
      </c>
      <c r="I198" s="89">
        <v>0</v>
      </c>
      <c r="J198" s="89">
        <v>204314.21</v>
      </c>
      <c r="K198" s="89">
        <v>29070.799999999996</v>
      </c>
      <c r="L198" s="89">
        <v>0</v>
      </c>
      <c r="M198" s="89">
        <v>3041.18</v>
      </c>
      <c r="N198" s="89">
        <v>3041.18</v>
      </c>
      <c r="O198" s="89">
        <v>0</v>
      </c>
      <c r="P198" s="89">
        <v>376896.20999999996</v>
      </c>
      <c r="Q198" s="89">
        <v>156663.24</v>
      </c>
      <c r="R198" s="89">
        <v>0</v>
      </c>
      <c r="S198" s="89">
        <v>9160.4100000000017</v>
      </c>
      <c r="T198" s="89">
        <v>476107.65</v>
      </c>
      <c r="U198" s="89">
        <v>0</v>
      </c>
      <c r="V198" s="89">
        <v>0</v>
      </c>
      <c r="W198" s="89">
        <v>0</v>
      </c>
      <c r="X198" s="89">
        <v>0</v>
      </c>
      <c r="Y198" s="89">
        <v>0</v>
      </c>
      <c r="Z198" s="89">
        <v>0</v>
      </c>
      <c r="AA198" s="89">
        <v>0</v>
      </c>
      <c r="AB198" s="89">
        <v>0</v>
      </c>
      <c r="AC198" s="89">
        <v>0</v>
      </c>
      <c r="AD198" s="89">
        <v>0</v>
      </c>
      <c r="AE198" s="89">
        <v>6289.8000000000011</v>
      </c>
      <c r="AF198" s="89">
        <v>0</v>
      </c>
      <c r="AG198" s="89">
        <v>0</v>
      </c>
      <c r="AH198" s="90">
        <f t="shared" si="44"/>
        <v>1255007.1399999999</v>
      </c>
      <c r="AI198" s="90">
        <v>1263243.08</v>
      </c>
      <c r="AJ198" s="90">
        <v>0</v>
      </c>
      <c r="AK198" s="90">
        <v>1263243.08</v>
      </c>
      <c r="AL198" s="90">
        <v>280707.44</v>
      </c>
      <c r="AM198" s="90">
        <v>0</v>
      </c>
      <c r="AN198" s="90">
        <v>280707.44</v>
      </c>
      <c r="AP198" s="91">
        <f t="shared" si="34"/>
        <v>0</v>
      </c>
      <c r="AQ198" s="92">
        <f>SUMIF('20-1'!K:K,$A:$A,'20-1'!$E:$E)</f>
        <v>0</v>
      </c>
      <c r="AR198" s="92">
        <f>SUMIF('20-1'!L:L,$A:$A,'20-1'!$E:$E)</f>
        <v>0</v>
      </c>
      <c r="AS198" s="92">
        <f>SUMIF('20-1'!M:M,$A:$A,'20-1'!$E:$E)</f>
        <v>0</v>
      </c>
      <c r="AT198" s="92">
        <f>SUMIF('20-1'!N:N,$A:$A,'20-1'!$E:$E)</f>
        <v>0</v>
      </c>
      <c r="AU198" s="92">
        <f>SUMIF('20-1'!O:O,$A:$A,'20-1'!$E:$E)</f>
        <v>0</v>
      </c>
      <c r="AV198" s="92">
        <f>SUMIF('20-1'!P:P,$A:$A,'20-1'!$E:$E)</f>
        <v>0</v>
      </c>
      <c r="AW198" s="92">
        <f>SUMIF('20-1'!Q:Q,$A:$A,'20-1'!$E:$E)</f>
        <v>0</v>
      </c>
      <c r="AX198" s="92">
        <f>SUMIF('20-1'!R:R,$A:$A,'20-1'!$E:$E)</f>
        <v>0</v>
      </c>
      <c r="AY198" s="92">
        <f>SUMIF('20-1'!S:S,$A:$A,'20-1'!$E:$E)</f>
        <v>0</v>
      </c>
      <c r="AZ198" s="92">
        <f>SUMIF('20-1'!T:T,$A:$A,'20-1'!$E:$E)</f>
        <v>0</v>
      </c>
      <c r="BA198" s="92">
        <f>SUMIF('20-1'!U:U,$A:$A,'20-1'!$E:$E)</f>
        <v>0</v>
      </c>
      <c r="BB198" s="92">
        <f>SUMIF('20-1'!V:V,$A:$A,'20-1'!$E:$E)</f>
        <v>0</v>
      </c>
      <c r="BC198" s="92">
        <f>SUMIF('20-1'!W:W,$A:$A,'20-1'!$E:$E)</f>
        <v>0</v>
      </c>
      <c r="BD198" s="92">
        <f>SUMIF('20-1'!X:X,$A:$A,'20-1'!$E:$E)</f>
        <v>0</v>
      </c>
      <c r="BE198" s="92">
        <f>SUMIF('20-1'!Y:Y,$A:$A,'20-1'!$E:$E)</f>
        <v>0</v>
      </c>
      <c r="BF198" s="92">
        <f>SUMIF('20-1'!Z:Z,$A:$A,'20-1'!$E:$E)</f>
        <v>0</v>
      </c>
      <c r="BG198" s="92">
        <f>SUMIF('20-1'!AA:AA,$A:$A,'20-1'!$E:$E)</f>
        <v>0</v>
      </c>
      <c r="BH198" s="92">
        <f>SUMIF('20-1'!AB:AB,$A:$A,'20-1'!$E:$E)</f>
        <v>73284.17</v>
      </c>
      <c r="BI198" s="89">
        <f>SUMIF(Об!$A:$A,$A:$A,Об!AB:AB)*BI$308</f>
        <v>338863.80792723357</v>
      </c>
      <c r="BJ198" s="89">
        <f>SUMIF(Об!$A:$A,$A:$A,Об!AC:AC)*BJ$308</f>
        <v>321569.83090736828</v>
      </c>
      <c r="BK198" s="84">
        <f>SUMIF(ПП1!$H:$H,$A:$A,ПП1!$M:$M)</f>
        <v>0</v>
      </c>
      <c r="BL198" s="89">
        <f t="shared" si="42"/>
        <v>76047.866467675281</v>
      </c>
      <c r="BM198" s="84">
        <f>SUMIF(Об!$A:$A,$A:$A,Об!Z:Z)</f>
        <v>0</v>
      </c>
      <c r="BN198" s="89">
        <f t="shared" si="43"/>
        <v>2979.5473406011311</v>
      </c>
      <c r="BO198" s="89">
        <f>SUMIF(Об!$A:$A,$A:$A,Об!$AG:$AG)*$BO$308</f>
        <v>0</v>
      </c>
      <c r="BP198" s="89">
        <f>SUMIF(Об!$A:$A,$A:$A,Об!$AE:$AE)*BP$308</f>
        <v>0</v>
      </c>
      <c r="BQ198" s="89">
        <f>SUMIF(Об!$A:$A,$A:$A,Об!AI:AI)*BQ$308</f>
        <v>238293.2032862026</v>
      </c>
      <c r="BR198" s="89">
        <f>SUMIF(Об!$A:$A,$A:$A,Об!AJ:AJ)*BR$308</f>
        <v>0</v>
      </c>
      <c r="BS198" s="89">
        <f>SUMIF(Об!$A:$A,$A:$A,Об!AK:AK)*BS$308</f>
        <v>130324.70119627228</v>
      </c>
      <c r="BT198" s="89">
        <f>SUMIF(Об!$A:$A,$A:$A,Об!AL:AL)*BT$308</f>
        <v>117312.85268280443</v>
      </c>
      <c r="BU198" s="89">
        <f>SUMIF(Об!$A:$A,$A:$A,Об!AM:AM)*BU$308</f>
        <v>0</v>
      </c>
      <c r="BV198" s="89">
        <f>SUMIF(Об!$A:$A,$A:$A,Об!AN:AN)*BV$308</f>
        <v>49043.643703941569</v>
      </c>
    </row>
    <row r="199" spans="1:74" ht="32.25" customHeight="1" x14ac:dyDescent="0.25">
      <c r="A199" s="84" t="s">
        <v>297</v>
      </c>
      <c r="B199" s="84">
        <f>SUMIF(Об!$A:$A,$A:$A,Об!B:B)</f>
        <v>3868.5</v>
      </c>
      <c r="C199" s="84">
        <f>SUMIF(Об!$A:$A,$A:$A,Об!C:C)</f>
        <v>3868.5</v>
      </c>
      <c r="D199" s="84">
        <v>12</v>
      </c>
      <c r="E199" s="84">
        <f>SUMIF(Об!$A:$A,$A:$A,Об!F:F)</f>
        <v>41.41</v>
      </c>
      <c r="F199" s="84">
        <f t="shared" si="35"/>
        <v>41.41</v>
      </c>
      <c r="G199" s="89">
        <f>SUMIF(Лист2!$A:$A,$A:$A,Лист2!$B:$B)</f>
        <v>1873129.3500000003</v>
      </c>
      <c r="H199" s="89">
        <v>1747384.3099999996</v>
      </c>
      <c r="I199" s="89">
        <v>0</v>
      </c>
      <c r="J199" s="89">
        <v>191540.58</v>
      </c>
      <c r="K199" s="89">
        <v>135616.04000000004</v>
      </c>
      <c r="L199" s="89">
        <v>0</v>
      </c>
      <c r="M199" s="89">
        <v>1211.72</v>
      </c>
      <c r="N199" s="89">
        <v>1211.72</v>
      </c>
      <c r="O199" s="89">
        <v>125766.59000000001</v>
      </c>
      <c r="P199" s="89">
        <v>323818.59999999998</v>
      </c>
      <c r="Q199" s="89">
        <v>118612.66000000002</v>
      </c>
      <c r="R199" s="89">
        <v>0</v>
      </c>
      <c r="S199" s="89">
        <v>3655.3799999999992</v>
      </c>
      <c r="T199" s="89">
        <v>360470.76999999996</v>
      </c>
      <c r="U199" s="89">
        <v>0</v>
      </c>
      <c r="V199" s="89">
        <v>0</v>
      </c>
      <c r="W199" s="89">
        <v>0</v>
      </c>
      <c r="X199" s="89">
        <v>0</v>
      </c>
      <c r="Y199" s="89">
        <v>0</v>
      </c>
      <c r="Z199" s="89">
        <v>0</v>
      </c>
      <c r="AA199" s="89">
        <v>0</v>
      </c>
      <c r="AB199" s="89">
        <v>0</v>
      </c>
      <c r="AC199" s="89">
        <v>0</v>
      </c>
      <c r="AD199" s="89">
        <v>0</v>
      </c>
      <c r="AE199" s="89">
        <v>2508.1799999999994</v>
      </c>
      <c r="AF199" s="89">
        <v>0</v>
      </c>
      <c r="AG199" s="89">
        <v>99630</v>
      </c>
      <c r="AH199" s="90">
        <f t="shared" si="44"/>
        <v>1873129.3500000003</v>
      </c>
      <c r="AI199" s="90">
        <v>1904864.2500000002</v>
      </c>
      <c r="AJ199" s="90">
        <v>0</v>
      </c>
      <c r="AK199" s="90">
        <v>1904864.2500000002</v>
      </c>
      <c r="AL199" s="90">
        <v>213469.19</v>
      </c>
      <c r="AM199" s="90">
        <v>0</v>
      </c>
      <c r="AN199" s="90">
        <v>213469.19</v>
      </c>
      <c r="AP199" s="91">
        <f t="shared" si="34"/>
        <v>5567.24</v>
      </c>
      <c r="AQ199" s="92">
        <f>SUMIF('20-1'!K:K,$A:$A,'20-1'!$E:$E)</f>
        <v>0</v>
      </c>
      <c r="AR199" s="92">
        <f>SUMIF('20-1'!L:L,$A:$A,'20-1'!$E:$E)</f>
        <v>0</v>
      </c>
      <c r="AS199" s="92">
        <f>SUMIF('20-1'!M:M,$A:$A,'20-1'!$E:$E)</f>
        <v>0</v>
      </c>
      <c r="AT199" s="92">
        <f>SUMIF('20-1'!N:N,$A:$A,'20-1'!$E:$E)</f>
        <v>0</v>
      </c>
      <c r="AU199" s="92">
        <f>SUMIF('20-1'!O:O,$A:$A,'20-1'!$E:$E)</f>
        <v>0</v>
      </c>
      <c r="AV199" s="92">
        <f>SUMIF('20-1'!P:P,$A:$A,'20-1'!$E:$E)</f>
        <v>5567.24</v>
      </c>
      <c r="AW199" s="92">
        <f>SUMIF('20-1'!Q:Q,$A:$A,'20-1'!$E:$E)</f>
        <v>0</v>
      </c>
      <c r="AX199" s="92">
        <f>SUMIF('20-1'!R:R,$A:$A,'20-1'!$E:$E)</f>
        <v>0</v>
      </c>
      <c r="AY199" s="92">
        <f>SUMIF('20-1'!S:S,$A:$A,'20-1'!$E:$E)</f>
        <v>0</v>
      </c>
      <c r="AZ199" s="92">
        <f>SUMIF('20-1'!T:T,$A:$A,'20-1'!$E:$E)</f>
        <v>0</v>
      </c>
      <c r="BA199" s="92">
        <f>SUMIF('20-1'!U:U,$A:$A,'20-1'!$E:$E)</f>
        <v>0</v>
      </c>
      <c r="BB199" s="92">
        <f>SUMIF('20-1'!V:V,$A:$A,'20-1'!$E:$E)</f>
        <v>0</v>
      </c>
      <c r="BC199" s="92">
        <f>SUMIF('20-1'!W:W,$A:$A,'20-1'!$E:$E)</f>
        <v>0</v>
      </c>
      <c r="BD199" s="92">
        <f>SUMIF('20-1'!X:X,$A:$A,'20-1'!$E:$E)</f>
        <v>0</v>
      </c>
      <c r="BE199" s="92">
        <f>SUMIF('20-1'!Y:Y,$A:$A,'20-1'!$E:$E)</f>
        <v>0</v>
      </c>
      <c r="BF199" s="92">
        <f>SUMIF('20-1'!Z:Z,$A:$A,'20-1'!$E:$E)</f>
        <v>0</v>
      </c>
      <c r="BG199" s="92">
        <f>SUMIF('20-1'!AA:AA,$A:$A,'20-1'!$E:$E)</f>
        <v>0</v>
      </c>
      <c r="BH199" s="92">
        <f>SUMIF('20-1'!AB:AB,$A:$A,'20-1'!$E:$E)</f>
        <v>38486.42</v>
      </c>
      <c r="BI199" s="89">
        <f>SUMIF(Об!$A:$A,$A:$A,Об!AB:AB)*BI$308</f>
        <v>357428.66283847432</v>
      </c>
      <c r="BJ199" s="89">
        <f>SUMIF(Об!$A:$A,$A:$A,Об!AC:AC)*BJ$308</f>
        <v>339187.22501960542</v>
      </c>
      <c r="BK199" s="89">
        <f>SUMIF(ПП1!$H:$H,$A:$A,ПП1!$M:$M)*$BK$307/$BK$308*B199</f>
        <v>52601.544483204867</v>
      </c>
      <c r="BL199" s="89">
        <f t="shared" si="42"/>
        <v>80214.193984082609</v>
      </c>
      <c r="BM199" s="89">
        <f t="shared" ref="BM199:BM200" si="45">$BM$307*B199/$BM$308</f>
        <v>11264.819906197574</v>
      </c>
      <c r="BN199" s="89">
        <f t="shared" si="43"/>
        <v>3142.7836107055837</v>
      </c>
      <c r="BO199" s="89">
        <f>SUMIF(Об!$A:$A,$A:$A,Об!$AG:$AG)*$BO$308</f>
        <v>0</v>
      </c>
      <c r="BP199" s="89">
        <f>SUMIF(Об!$A:$A,$A:$A,Об!$AE:$AE)*BP$308</f>
        <v>2767.9097909040356</v>
      </c>
      <c r="BQ199" s="89">
        <f>SUMIF(Об!$A:$A,$A:$A,Об!AI:AI)*BQ$308</f>
        <v>251348.23791029886</v>
      </c>
      <c r="BR199" s="89">
        <f>SUMIF(Об!$A:$A,$A:$A,Об!AJ:AJ)*BR$308</f>
        <v>93905.292573858198</v>
      </c>
      <c r="BS199" s="89">
        <f>SUMIF(Об!$A:$A,$A:$A,Об!AK:AK)*BS$308</f>
        <v>137464.61732912509</v>
      </c>
      <c r="BT199" s="89">
        <f>SUMIF(Об!$A:$A,$A:$A,Об!AL:AL)*BT$308</f>
        <v>123739.9069693091</v>
      </c>
      <c r="BU199" s="89">
        <f>SUMIF(Об!$A:$A,$A:$A,Об!AM:AM)*BU$308</f>
        <v>77910.874045678516</v>
      </c>
      <c r="BV199" s="89">
        <f>SUMIF(Об!$A:$A,$A:$A,Об!AN:AN)*BV$308</f>
        <v>51730.528842993583</v>
      </c>
    </row>
    <row r="200" spans="1:74" ht="32.25" customHeight="1" x14ac:dyDescent="0.25">
      <c r="A200" s="84" t="s">
        <v>298</v>
      </c>
      <c r="B200" s="84">
        <f>SUMIF(Об!$A:$A,$A:$A,Об!B:B)</f>
        <v>3894.6</v>
      </c>
      <c r="C200" s="84">
        <f>SUMIF(Об!$A:$A,$A:$A,Об!C:C)</f>
        <v>3894.6</v>
      </c>
      <c r="D200" s="84">
        <v>12</v>
      </c>
      <c r="E200" s="84">
        <f>SUMIF(Об!$A:$A,$A:$A,Об!F:F)</f>
        <v>41.41</v>
      </c>
      <c r="F200" s="84">
        <f t="shared" si="35"/>
        <v>41.41</v>
      </c>
      <c r="G200" s="89">
        <f>SUMIF(Лист2!$A:$A,$A:$A,Лист2!$B:$B)</f>
        <v>1872111.31</v>
      </c>
      <c r="H200" s="89">
        <v>1751461.03</v>
      </c>
      <c r="I200" s="89">
        <v>0</v>
      </c>
      <c r="J200" s="89">
        <v>203596.19</v>
      </c>
      <c r="K200" s="89">
        <v>142337.39999999997</v>
      </c>
      <c r="L200" s="89">
        <v>0</v>
      </c>
      <c r="M200" s="89">
        <v>1203.5899999999999</v>
      </c>
      <c r="N200" s="89">
        <v>1203.5899999999999</v>
      </c>
      <c r="O200" s="89">
        <v>130322.68</v>
      </c>
      <c r="P200" s="89">
        <v>349700.56</v>
      </c>
      <c r="Q200" s="89">
        <v>131353.18999999997</v>
      </c>
      <c r="R200" s="89">
        <v>0</v>
      </c>
      <c r="S200" s="89">
        <v>3557.4000000000005</v>
      </c>
      <c r="T200" s="89">
        <v>399185.04999999993</v>
      </c>
      <c r="U200" s="89">
        <v>0</v>
      </c>
      <c r="V200" s="89">
        <v>0</v>
      </c>
      <c r="W200" s="89">
        <v>0</v>
      </c>
      <c r="X200" s="89">
        <v>0</v>
      </c>
      <c r="Y200" s="89">
        <v>0</v>
      </c>
      <c r="Z200" s="89">
        <v>0</v>
      </c>
      <c r="AA200" s="89">
        <v>0</v>
      </c>
      <c r="AB200" s="89">
        <v>0</v>
      </c>
      <c r="AC200" s="89">
        <v>0</v>
      </c>
      <c r="AD200" s="89">
        <v>0</v>
      </c>
      <c r="AE200" s="89">
        <v>2440.9800000000009</v>
      </c>
      <c r="AF200" s="89">
        <v>0</v>
      </c>
      <c r="AG200" s="89">
        <v>92340</v>
      </c>
      <c r="AH200" s="90">
        <f t="shared" si="44"/>
        <v>1872111.31</v>
      </c>
      <c r="AI200" s="90">
        <v>1946427.96</v>
      </c>
      <c r="AJ200" s="90">
        <v>0</v>
      </c>
      <c r="AK200" s="90">
        <v>1946427.96</v>
      </c>
      <c r="AL200" s="90">
        <v>108416.13999999998</v>
      </c>
      <c r="AM200" s="90">
        <v>0</v>
      </c>
      <c r="AN200" s="90">
        <v>108416.13999999998</v>
      </c>
      <c r="AP200" s="91">
        <f t="shared" si="34"/>
        <v>34041.82</v>
      </c>
      <c r="AQ200" s="92">
        <f>SUMIF('20-1'!K:K,$A:$A,'20-1'!$E:$E)</f>
        <v>0</v>
      </c>
      <c r="AR200" s="92">
        <f>SUMIF('20-1'!L:L,$A:$A,'20-1'!$E:$E)</f>
        <v>0</v>
      </c>
      <c r="AS200" s="92">
        <f>SUMIF('20-1'!M:M,$A:$A,'20-1'!$E:$E)</f>
        <v>0</v>
      </c>
      <c r="AT200" s="92">
        <f>SUMIF('20-1'!N:N,$A:$A,'20-1'!$E:$E)</f>
        <v>0</v>
      </c>
      <c r="AU200" s="92">
        <f>SUMIF('20-1'!O:O,$A:$A,'20-1'!$E:$E)</f>
        <v>0</v>
      </c>
      <c r="AV200" s="92">
        <f>SUMIF('20-1'!P:P,$A:$A,'20-1'!$E:$E)</f>
        <v>5567.24</v>
      </c>
      <c r="AW200" s="92">
        <f>SUMIF('20-1'!Q:Q,$A:$A,'20-1'!$E:$E)</f>
        <v>0</v>
      </c>
      <c r="AX200" s="92">
        <f>SUMIF('20-1'!R:R,$A:$A,'20-1'!$E:$E)</f>
        <v>0</v>
      </c>
      <c r="AY200" s="92">
        <f>SUMIF('20-1'!S:S,$A:$A,'20-1'!$E:$E)</f>
        <v>28474.58</v>
      </c>
      <c r="AZ200" s="92">
        <f>SUMIF('20-1'!T:T,$A:$A,'20-1'!$E:$E)</f>
        <v>0</v>
      </c>
      <c r="BA200" s="92">
        <f>SUMIF('20-1'!U:U,$A:$A,'20-1'!$E:$E)</f>
        <v>0</v>
      </c>
      <c r="BB200" s="92">
        <f>SUMIF('20-1'!V:V,$A:$A,'20-1'!$E:$E)</f>
        <v>0</v>
      </c>
      <c r="BC200" s="92">
        <f>SUMIF('20-1'!W:W,$A:$A,'20-1'!$E:$E)</f>
        <v>0</v>
      </c>
      <c r="BD200" s="92">
        <f>SUMIF('20-1'!X:X,$A:$A,'20-1'!$E:$E)</f>
        <v>0</v>
      </c>
      <c r="BE200" s="92">
        <f>SUMIF('20-1'!Y:Y,$A:$A,'20-1'!$E:$E)</f>
        <v>0</v>
      </c>
      <c r="BF200" s="92">
        <f>SUMIF('20-1'!Z:Z,$A:$A,'20-1'!$E:$E)</f>
        <v>54530.65</v>
      </c>
      <c r="BG200" s="92">
        <f>SUMIF('20-1'!AA:AA,$A:$A,'20-1'!$E:$E)</f>
        <v>0</v>
      </c>
      <c r="BH200" s="92">
        <f>SUMIF('20-1'!AB:AB,$A:$A,'20-1'!$E:$E)</f>
        <v>60174.079999999994</v>
      </c>
      <c r="BI200" s="89">
        <f>SUMIF(Об!$A:$A,$A:$A,Об!AB:AB)*BI$308</f>
        <v>359840.1629289703</v>
      </c>
      <c r="BJ200" s="89">
        <f>SUMIF(Об!$A:$A,$A:$A,Об!AC:AC)*BJ$308</f>
        <v>341475.6537576206</v>
      </c>
      <c r="BK200" s="89">
        <f>SUMIF(ПП1!$H:$H,$A:$A,ПП1!$M:$M)*$BK$307/$BK$308*B200</f>
        <v>52956.436640633234</v>
      </c>
      <c r="BL200" s="89">
        <f t="shared" si="42"/>
        <v>80755.383195142334</v>
      </c>
      <c r="BM200" s="89">
        <f t="shared" si="45"/>
        <v>11340.821405370834</v>
      </c>
      <c r="BN200" s="89">
        <f t="shared" si="43"/>
        <v>3163.9873465823875</v>
      </c>
      <c r="BO200" s="89">
        <f>SUMIF(Об!$A:$A,$A:$A,Об!$AG:$AG)*$BO$308</f>
        <v>0</v>
      </c>
      <c r="BP200" s="89">
        <f>SUMIF(Об!$A:$A,$A:$A,Об!$AE:$AE)*BP$308</f>
        <v>2786.5843276864048</v>
      </c>
      <c r="BQ200" s="89">
        <f>SUMIF(Об!$A:$A,$A:$A,Об!AI:AI)*BQ$308</f>
        <v>253044.03447471888</v>
      </c>
      <c r="BR200" s="89">
        <f>SUMIF(Об!$A:$A,$A:$A,Об!AJ:AJ)*BR$308</f>
        <v>94538.852903747742</v>
      </c>
      <c r="BS200" s="89">
        <f>SUMIF(Об!$A:$A,$A:$A,Об!AK:AK)*BS$308</f>
        <v>138392.06375856549</v>
      </c>
      <c r="BT200" s="89">
        <f>SUMIF(Об!$A:$A,$A:$A,Об!AL:AL)*BT$308</f>
        <v>124574.75550799308</v>
      </c>
      <c r="BU200" s="89">
        <f>SUMIF(Об!$A:$A,$A:$A,Об!AM:AM)*BU$308</f>
        <v>78436.52321527715</v>
      </c>
      <c r="BV200" s="89">
        <f>SUMIF(Об!$A:$A,$A:$A,Об!AN:AN)*BV$308</f>
        <v>52079.544431154914</v>
      </c>
    </row>
    <row r="201" spans="1:74" ht="32.25" customHeight="1" x14ac:dyDescent="0.25">
      <c r="A201" s="84" t="s">
        <v>124</v>
      </c>
      <c r="B201" s="84">
        <f>SUMIF(Об!$A:$A,$A:$A,Об!B:B)</f>
        <v>14732.800000000001</v>
      </c>
      <c r="C201" s="84">
        <f>SUMIF(Об!$A:$A,$A:$A,Об!C:C)</f>
        <v>14732.800000000001</v>
      </c>
      <c r="D201" s="84">
        <v>12</v>
      </c>
      <c r="E201" s="84">
        <f>SUMIF(Об!$A:$A,$A:$A,Об!F:F)</f>
        <v>41.2</v>
      </c>
      <c r="F201" s="84">
        <f t="shared" ref="F201:F207" si="46">E201</f>
        <v>41.2</v>
      </c>
      <c r="G201" s="89">
        <f>SUMIF(Лист2!$A:$A,$A:$A,Лист2!$B:$B)</f>
        <v>6438995.3000000026</v>
      </c>
      <c r="H201" s="89">
        <v>6035014.459999999</v>
      </c>
      <c r="I201" s="89">
        <v>0</v>
      </c>
      <c r="J201" s="89">
        <v>592202.09000000008</v>
      </c>
      <c r="K201" s="89">
        <v>315257.45</v>
      </c>
      <c r="L201" s="89">
        <v>0</v>
      </c>
      <c r="M201" s="89">
        <v>2416.64</v>
      </c>
      <c r="N201" s="89">
        <v>2416.64</v>
      </c>
      <c r="O201" s="89">
        <v>0</v>
      </c>
      <c r="P201" s="89">
        <v>1046757.5800000002</v>
      </c>
      <c r="Q201" s="89">
        <v>410254.26999999996</v>
      </c>
      <c r="R201" s="89">
        <v>0</v>
      </c>
      <c r="S201" s="89">
        <v>7264.6600000000008</v>
      </c>
      <c r="T201" s="89">
        <v>1247110.4099999999</v>
      </c>
      <c r="U201" s="89">
        <v>0</v>
      </c>
      <c r="V201" s="89">
        <v>0</v>
      </c>
      <c r="W201" s="89">
        <v>0</v>
      </c>
      <c r="X201" s="89">
        <v>0</v>
      </c>
      <c r="Y201" s="89">
        <v>0</v>
      </c>
      <c r="Z201" s="89">
        <v>0</v>
      </c>
      <c r="AA201" s="89">
        <v>0</v>
      </c>
      <c r="AB201" s="89">
        <v>0</v>
      </c>
      <c r="AC201" s="89">
        <v>0</v>
      </c>
      <c r="AD201" s="89">
        <v>0</v>
      </c>
      <c r="AE201" s="89">
        <v>4991.9599999999991</v>
      </c>
      <c r="AF201" s="89">
        <v>0</v>
      </c>
      <c r="AG201" s="89">
        <v>0</v>
      </c>
      <c r="AH201" s="90">
        <f t="shared" si="44"/>
        <v>6438995.3000000026</v>
      </c>
      <c r="AI201" s="90">
        <v>6524108.8900000006</v>
      </c>
      <c r="AJ201" s="90">
        <v>0</v>
      </c>
      <c r="AK201" s="90">
        <v>6524108.8900000006</v>
      </c>
      <c r="AL201" s="90">
        <v>498910.22</v>
      </c>
      <c r="AM201" s="90">
        <v>0</v>
      </c>
      <c r="AN201" s="90">
        <v>498910.22</v>
      </c>
      <c r="AP201" s="91">
        <f t="shared" ref="AP201:AP206" si="47">SUM(AQ201:BE201)</f>
        <v>24547.7</v>
      </c>
      <c r="AQ201" s="92">
        <f>SUMIF('20-1'!K:K,$A:$A,'20-1'!$E:$E)</f>
        <v>0</v>
      </c>
      <c r="AR201" s="92">
        <f>SUMIF('20-1'!L:L,$A:$A,'20-1'!$E:$E)</f>
        <v>0</v>
      </c>
      <c r="AS201" s="92">
        <f>SUMIF('20-1'!M:M,$A:$A,'20-1'!$E:$E)</f>
        <v>0</v>
      </c>
      <c r="AT201" s="92">
        <f>SUMIF('20-1'!N:N,$A:$A,'20-1'!$E:$E)</f>
        <v>0</v>
      </c>
      <c r="AU201" s="92">
        <f>SUMIF('20-1'!O:O,$A:$A,'20-1'!$E:$E)</f>
        <v>0</v>
      </c>
      <c r="AV201" s="92">
        <f>SUMIF('20-1'!P:P,$A:$A,'20-1'!$E:$E)</f>
        <v>24547.7</v>
      </c>
      <c r="AW201" s="92">
        <f>SUMIF('20-1'!Q:Q,$A:$A,'20-1'!$E:$E)</f>
        <v>0</v>
      </c>
      <c r="AX201" s="92">
        <f>SUMIF('20-1'!R:R,$A:$A,'20-1'!$E:$E)</f>
        <v>0</v>
      </c>
      <c r="AY201" s="92">
        <f>SUMIF('20-1'!S:S,$A:$A,'20-1'!$E:$E)</f>
        <v>0</v>
      </c>
      <c r="AZ201" s="92">
        <f>SUMIF('20-1'!T:T,$A:$A,'20-1'!$E:$E)</f>
        <v>0</v>
      </c>
      <c r="BA201" s="92">
        <f>SUMIF('20-1'!U:U,$A:$A,'20-1'!$E:$E)</f>
        <v>0</v>
      </c>
      <c r="BB201" s="92">
        <f>SUMIF('20-1'!V:V,$A:$A,'20-1'!$E:$E)</f>
        <v>0</v>
      </c>
      <c r="BC201" s="92">
        <f>SUMIF('20-1'!W:W,$A:$A,'20-1'!$E:$E)</f>
        <v>0</v>
      </c>
      <c r="BD201" s="92">
        <f>SUMIF('20-1'!X:X,$A:$A,'20-1'!$E:$E)</f>
        <v>0</v>
      </c>
      <c r="BE201" s="92">
        <f>SUMIF('20-1'!Y:Y,$A:$A,'20-1'!$E:$E)</f>
        <v>0</v>
      </c>
      <c r="BF201" s="92">
        <f>SUMIF('20-1'!Z:Z,$A:$A,'20-1'!$E:$E)</f>
        <v>0</v>
      </c>
      <c r="BG201" s="92">
        <f>SUMIF('20-1'!AA:AA,$A:$A,'20-1'!$E:$E)</f>
        <v>4627.12</v>
      </c>
      <c r="BH201" s="92">
        <f>SUMIF('20-1'!AB:AB,$A:$A,'20-1'!$E:$E)</f>
        <v>14248.14</v>
      </c>
      <c r="BI201" s="89">
        <f>SUMIF(Об!$A:$A,$A:$A,Об!AB:AB)*BI$308</f>
        <v>1361231.7445693868</v>
      </c>
      <c r="BJ201" s="89">
        <f>SUMIF(Об!$A:$A,$A:$A,Об!AC:AC)*BJ$308</f>
        <v>1291761.0310892705</v>
      </c>
      <c r="BK201" s="89">
        <f>SUMIF(ПП1!$H:$H,$A:$A,ПП1!$M:$M)*$BK$307/$BK$308*B201</f>
        <v>200327.78455788048</v>
      </c>
      <c r="BL201" s="89">
        <f t="shared" si="42"/>
        <v>305487.83175098681</v>
      </c>
      <c r="BM201" s="84">
        <f>SUMIF(Об!$A:$A,$A:$A,Об!Z:Z)</f>
        <v>0</v>
      </c>
      <c r="BN201" s="89">
        <f t="shared" si="43"/>
        <v>11968.980840068045</v>
      </c>
      <c r="BO201" s="89">
        <f>SUMIF(Об!$A:$A,$A:$A,Об!$AG:$AG)*$BO$308</f>
        <v>0</v>
      </c>
      <c r="BP201" s="89">
        <f>SUMIF(Об!$A:$A,$A:$A,Об!$AE:$AE)*BP$308</f>
        <v>0</v>
      </c>
      <c r="BQ201" s="89">
        <f>SUMIF(Об!$A:$A,$A:$A,Об!AI:AI)*BQ$308</f>
        <v>957234.92813360516</v>
      </c>
      <c r="BR201" s="89">
        <f>SUMIF(Об!$A:$A,$A:$A,Об!AJ:AJ)*BR$308</f>
        <v>357629.02790025546</v>
      </c>
      <c r="BS201" s="89">
        <f>SUMIF(Об!$A:$A,$A:$A,Об!AK:AK)*BS$308</f>
        <v>523520.41209423152</v>
      </c>
      <c r="BT201" s="89">
        <f>SUMIF(Об!$A:$A,$A:$A,Об!AL:AL)*BT$308</f>
        <v>471251.20883997343</v>
      </c>
      <c r="BU201" s="89">
        <f>SUMIF(Об!$A:$A,$A:$A,Об!AM:AM)*BU$308</f>
        <v>296715.86535871075</v>
      </c>
      <c r="BV201" s="89">
        <f>SUMIF(Об!$A:$A,$A:$A,Об!AN:AN)*BV$308</f>
        <v>197010.60755798267</v>
      </c>
    </row>
    <row r="202" spans="1:74" ht="32.25" customHeight="1" x14ac:dyDescent="0.25">
      <c r="A202" s="84" t="s">
        <v>125</v>
      </c>
      <c r="B202" s="84">
        <f>SUMIF(Об!$A:$A,$A:$A,Об!B:B)</f>
        <v>7763.3</v>
      </c>
      <c r="C202" s="84">
        <f>SUMIF(Об!$A:$A,$A:$A,Об!C:C)</f>
        <v>7763.3</v>
      </c>
      <c r="D202" s="84">
        <v>12</v>
      </c>
      <c r="E202" s="84">
        <f>SUMIF(Об!$A:$A,$A:$A,Об!F:F)</f>
        <v>41.2</v>
      </c>
      <c r="F202" s="84">
        <f t="shared" si="46"/>
        <v>41.2</v>
      </c>
      <c r="G202" s="89">
        <f>SUMIF(Лист2!$A:$A,$A:$A,Лист2!$B:$B)</f>
        <v>3706574.5800000005</v>
      </c>
      <c r="H202" s="89">
        <v>3480544.9300000006</v>
      </c>
      <c r="I202" s="89">
        <v>0</v>
      </c>
      <c r="J202" s="89">
        <v>458755.05000000005</v>
      </c>
      <c r="K202" s="89">
        <v>145747.25000000003</v>
      </c>
      <c r="L202" s="89">
        <v>0</v>
      </c>
      <c r="M202" s="89">
        <v>1295.3799999999999</v>
      </c>
      <c r="N202" s="89">
        <v>1295.3799999999999</v>
      </c>
      <c r="O202" s="89">
        <v>0</v>
      </c>
      <c r="P202" s="89">
        <v>801366.20000000007</v>
      </c>
      <c r="Q202" s="89">
        <v>308771.59999999998</v>
      </c>
      <c r="R202" s="89">
        <v>0</v>
      </c>
      <c r="S202" s="89">
        <v>3816.37</v>
      </c>
      <c r="T202" s="89">
        <v>938366.10000000009</v>
      </c>
      <c r="U202" s="89">
        <v>0</v>
      </c>
      <c r="V202" s="89">
        <v>0</v>
      </c>
      <c r="W202" s="89">
        <v>0</v>
      </c>
      <c r="X202" s="89">
        <v>0</v>
      </c>
      <c r="Y202" s="89">
        <v>0</v>
      </c>
      <c r="Z202" s="89">
        <v>0</v>
      </c>
      <c r="AA202" s="89">
        <v>0</v>
      </c>
      <c r="AB202" s="89">
        <v>0</v>
      </c>
      <c r="AC202" s="89">
        <v>0</v>
      </c>
      <c r="AD202" s="89">
        <v>0</v>
      </c>
      <c r="AE202" s="89">
        <v>2626.7100000000005</v>
      </c>
      <c r="AF202" s="89">
        <v>0</v>
      </c>
      <c r="AG202" s="89">
        <v>0</v>
      </c>
      <c r="AH202" s="90">
        <f t="shared" si="44"/>
        <v>3706574.5800000005</v>
      </c>
      <c r="AI202" s="90">
        <v>3807686.3600000003</v>
      </c>
      <c r="AJ202" s="90">
        <v>0</v>
      </c>
      <c r="AK202" s="90">
        <v>3807686.3600000003</v>
      </c>
      <c r="AL202" s="90">
        <v>462053.64</v>
      </c>
      <c r="AM202" s="90">
        <v>0</v>
      </c>
      <c r="AN202" s="90">
        <v>462053.64</v>
      </c>
      <c r="AP202" s="91">
        <f t="shared" si="47"/>
        <v>11134.48</v>
      </c>
      <c r="AQ202" s="92">
        <f>SUMIF('20-1'!K:K,$A:$A,'20-1'!$E:$E)</f>
        <v>0</v>
      </c>
      <c r="AR202" s="92">
        <f>SUMIF('20-1'!L:L,$A:$A,'20-1'!$E:$E)</f>
        <v>0</v>
      </c>
      <c r="AS202" s="92">
        <f>SUMIF('20-1'!M:M,$A:$A,'20-1'!$E:$E)</f>
        <v>0</v>
      </c>
      <c r="AT202" s="92">
        <f>SUMIF('20-1'!N:N,$A:$A,'20-1'!$E:$E)</f>
        <v>0</v>
      </c>
      <c r="AU202" s="92">
        <f>SUMIF('20-1'!O:O,$A:$A,'20-1'!$E:$E)</f>
        <v>0</v>
      </c>
      <c r="AV202" s="92">
        <f>SUMIF('20-1'!P:P,$A:$A,'20-1'!$E:$E)</f>
        <v>11134.48</v>
      </c>
      <c r="AW202" s="92">
        <f>SUMIF('20-1'!Q:Q,$A:$A,'20-1'!$E:$E)</f>
        <v>0</v>
      </c>
      <c r="AX202" s="92">
        <f>SUMIF('20-1'!R:R,$A:$A,'20-1'!$E:$E)</f>
        <v>0</v>
      </c>
      <c r="AY202" s="92">
        <f>SUMIF('20-1'!S:S,$A:$A,'20-1'!$E:$E)</f>
        <v>0</v>
      </c>
      <c r="AZ202" s="92">
        <f>SUMIF('20-1'!T:T,$A:$A,'20-1'!$E:$E)</f>
        <v>0</v>
      </c>
      <c r="BA202" s="92">
        <f>SUMIF('20-1'!U:U,$A:$A,'20-1'!$E:$E)</f>
        <v>0</v>
      </c>
      <c r="BB202" s="92">
        <f>SUMIF('20-1'!V:V,$A:$A,'20-1'!$E:$E)</f>
        <v>0</v>
      </c>
      <c r="BC202" s="92">
        <f>SUMIF('20-1'!W:W,$A:$A,'20-1'!$E:$E)</f>
        <v>0</v>
      </c>
      <c r="BD202" s="92">
        <f>SUMIF('20-1'!X:X,$A:$A,'20-1'!$E:$E)</f>
        <v>0</v>
      </c>
      <c r="BE202" s="92">
        <f>SUMIF('20-1'!Y:Y,$A:$A,'20-1'!$E:$E)</f>
        <v>0</v>
      </c>
      <c r="BF202" s="92">
        <f>SUMIF('20-1'!Z:Z,$A:$A,'20-1'!$E:$E)</f>
        <v>0</v>
      </c>
      <c r="BG202" s="92">
        <f>SUMIF('20-1'!AA:AA,$A:$A,'20-1'!$E:$E)</f>
        <v>0</v>
      </c>
      <c r="BH202" s="92">
        <f>SUMIF('20-1'!AB:AB,$A:$A,'20-1'!$E:$E)</f>
        <v>6001.77</v>
      </c>
      <c r="BI202" s="89">
        <f>SUMIF(Об!$A:$A,$A:$A,Об!AB:AB)*BI$308</f>
        <v>717287.30469534127</v>
      </c>
      <c r="BJ202" s="89">
        <f>SUMIF(Об!$A:$A,$A:$A,Об!AC:AC)*BJ$308</f>
        <v>680680.41462962469</v>
      </c>
      <c r="BK202" s="89">
        <f>SUMIF(ПП1!$H:$H,$A:$A,ПП1!$M:$M)*$BK$307/$BK$308*B202</f>
        <v>105560.70060397165</v>
      </c>
      <c r="BL202" s="89">
        <f t="shared" si="42"/>
        <v>160973.72422298786</v>
      </c>
      <c r="BM202" s="84">
        <f>SUMIF(Об!$A:$A,$A:$A,Об!Z:Z)</f>
        <v>0</v>
      </c>
      <c r="BN202" s="89">
        <f t="shared" si="43"/>
        <v>6306.9334380226592</v>
      </c>
      <c r="BO202" s="89">
        <f>SUMIF(Об!$A:$A,$A:$A,Об!$AG:$AG)*$BO$308</f>
        <v>0</v>
      </c>
      <c r="BP202" s="89">
        <f>SUMIF(Об!$A:$A,$A:$A,Об!$AE:$AE)*BP$308</f>
        <v>0</v>
      </c>
      <c r="BQ202" s="89">
        <f>SUMIF(Об!$A:$A,$A:$A,Об!AI:AI)*BQ$308</f>
        <v>504405.26699470682</v>
      </c>
      <c r="BR202" s="89">
        <f>SUMIF(Об!$A:$A,$A:$A,Об!AJ:AJ)*BR$308</f>
        <v>188449.00034603421</v>
      </c>
      <c r="BS202" s="89">
        <f>SUMIF(Об!$A:$A,$A:$A,Об!AK:AK)*BS$308</f>
        <v>275863.78795688169</v>
      </c>
      <c r="BT202" s="89">
        <f>SUMIF(Об!$A:$A,$A:$A,Об!AL:AL)*BT$308</f>
        <v>248321.05978411195</v>
      </c>
      <c r="BU202" s="89">
        <f>SUMIF(Об!$A:$A,$A:$A,Об!AM:AM)*BU$308</f>
        <v>156351.4252239411</v>
      </c>
      <c r="BV202" s="89">
        <f>SUMIF(Об!$A:$A,$A:$A,Об!AN:AN)*BV$308</f>
        <v>103812.74772309994</v>
      </c>
    </row>
    <row r="203" spans="1:74" ht="32.25" customHeight="1" x14ac:dyDescent="0.25">
      <c r="A203" s="84" t="s">
        <v>126</v>
      </c>
      <c r="B203" s="84">
        <f>SUMIF(Об!$A:$A,$A:$A,Об!B:B)</f>
        <v>7751.3</v>
      </c>
      <c r="C203" s="84">
        <f>SUMIF(Об!$A:$A,$A:$A,Об!C:C)</f>
        <v>7751.3</v>
      </c>
      <c r="D203" s="84">
        <v>12</v>
      </c>
      <c r="E203" s="84">
        <f>SUMIF(Об!$A:$A,$A:$A,Об!F:F)</f>
        <v>41.2</v>
      </c>
      <c r="F203" s="84">
        <f t="shared" si="46"/>
        <v>41.2</v>
      </c>
      <c r="G203" s="89">
        <f>SUMIF(Лист2!$A:$A,$A:$A,Лист2!$B:$B)</f>
        <v>3691404.59</v>
      </c>
      <c r="H203" s="89">
        <v>3528769.4300000006</v>
      </c>
      <c r="I203" s="89">
        <v>0</v>
      </c>
      <c r="J203" s="89">
        <v>483901.53</v>
      </c>
      <c r="K203" s="89">
        <v>192077.74000000002</v>
      </c>
      <c r="L203" s="89">
        <v>0</v>
      </c>
      <c r="M203" s="89">
        <v>2319.3099999999995</v>
      </c>
      <c r="N203" s="89">
        <v>2319.3099999999995</v>
      </c>
      <c r="O203" s="89">
        <v>0</v>
      </c>
      <c r="P203" s="89">
        <v>838288.04</v>
      </c>
      <c r="Q203" s="89">
        <v>319002.98000000004</v>
      </c>
      <c r="R203" s="89">
        <v>0</v>
      </c>
      <c r="S203" s="89">
        <v>7026.8999999999987</v>
      </c>
      <c r="T203" s="89">
        <v>969476.92999999993</v>
      </c>
      <c r="U203" s="89">
        <v>0</v>
      </c>
      <c r="V203" s="89">
        <v>0</v>
      </c>
      <c r="W203" s="89">
        <v>0</v>
      </c>
      <c r="X203" s="89">
        <v>0</v>
      </c>
      <c r="Y203" s="89">
        <v>0</v>
      </c>
      <c r="Z203" s="89">
        <v>0</v>
      </c>
      <c r="AA203" s="89">
        <v>0</v>
      </c>
      <c r="AB203" s="89">
        <v>0</v>
      </c>
      <c r="AC203" s="89">
        <v>0</v>
      </c>
      <c r="AD203" s="89">
        <v>0</v>
      </c>
      <c r="AE203" s="89">
        <v>4821.1499999999996</v>
      </c>
      <c r="AF203" s="89">
        <v>0</v>
      </c>
      <c r="AG203" s="89">
        <v>0</v>
      </c>
      <c r="AH203" s="90">
        <f t="shared" si="44"/>
        <v>3691404.59</v>
      </c>
      <c r="AI203" s="90">
        <v>3690628.4800000004</v>
      </c>
      <c r="AJ203" s="90">
        <v>0</v>
      </c>
      <c r="AK203" s="90">
        <v>3690628.4800000004</v>
      </c>
      <c r="AL203" s="90">
        <v>424915.79</v>
      </c>
      <c r="AM203" s="90">
        <v>0</v>
      </c>
      <c r="AN203" s="90">
        <v>424915.79</v>
      </c>
      <c r="AP203" s="91">
        <f t="shared" si="47"/>
        <v>38981.449999999997</v>
      </c>
      <c r="AQ203" s="92">
        <f>SUMIF('20-1'!K:K,$A:$A,'20-1'!$E:$E)</f>
        <v>0</v>
      </c>
      <c r="AR203" s="92">
        <f>SUMIF('20-1'!L:L,$A:$A,'20-1'!$E:$E)</f>
        <v>15000</v>
      </c>
      <c r="AS203" s="92">
        <f>SUMIF('20-1'!M:M,$A:$A,'20-1'!$E:$E)</f>
        <v>0</v>
      </c>
      <c r="AT203" s="92">
        <f>SUMIF('20-1'!N:N,$A:$A,'20-1'!$E:$E)</f>
        <v>0</v>
      </c>
      <c r="AU203" s="92">
        <f>SUMIF('20-1'!O:O,$A:$A,'20-1'!$E:$E)</f>
        <v>0</v>
      </c>
      <c r="AV203" s="92">
        <f>SUMIF('20-1'!P:P,$A:$A,'20-1'!$E:$E)</f>
        <v>23981.449999999997</v>
      </c>
      <c r="AW203" s="92">
        <f>SUMIF('20-1'!Q:Q,$A:$A,'20-1'!$E:$E)</f>
        <v>0</v>
      </c>
      <c r="AX203" s="92">
        <f>SUMIF('20-1'!R:R,$A:$A,'20-1'!$E:$E)</f>
        <v>0</v>
      </c>
      <c r="AY203" s="92">
        <f>SUMIF('20-1'!S:S,$A:$A,'20-1'!$E:$E)</f>
        <v>0</v>
      </c>
      <c r="AZ203" s="92">
        <f>SUMIF('20-1'!T:T,$A:$A,'20-1'!$E:$E)</f>
        <v>0</v>
      </c>
      <c r="BA203" s="92">
        <f>SUMIF('20-1'!U:U,$A:$A,'20-1'!$E:$E)</f>
        <v>0</v>
      </c>
      <c r="BB203" s="92">
        <f>SUMIF('20-1'!V:V,$A:$A,'20-1'!$E:$E)</f>
        <v>0</v>
      </c>
      <c r="BC203" s="92">
        <f>SUMIF('20-1'!W:W,$A:$A,'20-1'!$E:$E)</f>
        <v>0</v>
      </c>
      <c r="BD203" s="92">
        <f>SUMIF('20-1'!X:X,$A:$A,'20-1'!$E:$E)</f>
        <v>0</v>
      </c>
      <c r="BE203" s="92">
        <f>SUMIF('20-1'!Y:Y,$A:$A,'20-1'!$E:$E)</f>
        <v>0</v>
      </c>
      <c r="BF203" s="92">
        <f>SUMIF('20-1'!Z:Z,$A:$A,'20-1'!$E:$E)</f>
        <v>0</v>
      </c>
      <c r="BG203" s="92">
        <f>SUMIF('20-1'!AA:AA,$A:$A,'20-1'!$E:$E)</f>
        <v>10305.08</v>
      </c>
      <c r="BH203" s="92">
        <f>SUMIF('20-1'!AB:AB,$A:$A,'20-1'!$E:$E)</f>
        <v>104973.36</v>
      </c>
      <c r="BI203" s="89">
        <f>SUMIF(Об!$A:$A,$A:$A,Об!AB:AB)*BI$308</f>
        <v>716178.56902154977</v>
      </c>
      <c r="BJ203" s="89">
        <f>SUMIF(Об!$A:$A,$A:$A,Об!AC:AC)*BJ$308</f>
        <v>679628.26348570967</v>
      </c>
      <c r="BK203" s="89">
        <f>SUMIF(ПП1!$H:$H,$A:$A,ПП1!$M:$M)*$BK$307/$BK$308*B203</f>
        <v>105397.53179595861</v>
      </c>
      <c r="BL203" s="89">
        <f t="shared" si="42"/>
        <v>160724.90159721326</v>
      </c>
      <c r="BM203" s="84">
        <f>SUMIF(Об!$A:$A,$A:$A,Об!Z:Z)</f>
        <v>0</v>
      </c>
      <c r="BN203" s="89">
        <f t="shared" si="43"/>
        <v>6297.1845939413697</v>
      </c>
      <c r="BO203" s="89">
        <f>SUMIF(Об!$A:$A,$A:$A,Об!$AG:$AG)*$BO$308</f>
        <v>0</v>
      </c>
      <c r="BP203" s="89">
        <f>SUMIF(Об!$A:$A,$A:$A,Об!$AE:$AE)*BP$308</f>
        <v>0</v>
      </c>
      <c r="BQ203" s="89">
        <f>SUMIF(Об!$A:$A,$A:$A,Об!AI:AI)*BQ$308</f>
        <v>503625.59041336435</v>
      </c>
      <c r="BR203" s="89">
        <f>SUMIF(Об!$A:$A,$A:$A,Об!AJ:AJ)*BR$308</f>
        <v>188157.70824033784</v>
      </c>
      <c r="BS203" s="89">
        <f>SUMIF(Об!$A:$A,$A:$A,Об!AK:AK)*BS$308</f>
        <v>275437.37580541481</v>
      </c>
      <c r="BT203" s="89">
        <f>SUMIF(Об!$A:$A,$A:$A,Об!AL:AL)*BT$308</f>
        <v>247937.22137552165</v>
      </c>
      <c r="BU203" s="89">
        <f>SUMIF(Об!$A:$A,$A:$A,Об!AM:AM)*BU$308</f>
        <v>156109.74744481529</v>
      </c>
      <c r="BV203" s="89">
        <f>SUMIF(Об!$A:$A,$A:$A,Об!AN:AN)*BV$308</f>
        <v>103652.28078601425</v>
      </c>
    </row>
    <row r="204" spans="1:74" ht="32.25" customHeight="1" x14ac:dyDescent="0.25">
      <c r="A204" s="84" t="s">
        <v>127</v>
      </c>
      <c r="B204" s="84">
        <f>SUMIF(Об!$A:$A,$A:$A,Об!B:B)</f>
        <v>7710.35</v>
      </c>
      <c r="C204" s="84">
        <f>SUMIF(Об!$A:$A,$A:$A,Об!C:C)</f>
        <v>7710.3500000000013</v>
      </c>
      <c r="D204" s="84">
        <v>12</v>
      </c>
      <c r="E204" s="84">
        <f>SUMIF(Об!$A:$A,$A:$A,Об!F:F)</f>
        <v>41.2</v>
      </c>
      <c r="F204" s="84">
        <f t="shared" si="46"/>
        <v>41.2</v>
      </c>
      <c r="G204" s="89">
        <f>SUMIF(Лист2!$A:$A,$A:$A,Лист2!$B:$B)</f>
        <v>3746234.8200000008</v>
      </c>
      <c r="H204" s="89">
        <v>3511228.9999999995</v>
      </c>
      <c r="I204" s="89">
        <v>0</v>
      </c>
      <c r="J204" s="89">
        <v>441844.84</v>
      </c>
      <c r="K204" s="89">
        <v>179754.11000000004</v>
      </c>
      <c r="L204" s="89">
        <v>0</v>
      </c>
      <c r="M204" s="89">
        <v>2032.2600000000007</v>
      </c>
      <c r="N204" s="89">
        <v>2032.2600000000007</v>
      </c>
      <c r="O204" s="89">
        <v>0</v>
      </c>
      <c r="P204" s="89">
        <v>772754.17</v>
      </c>
      <c r="Q204" s="89">
        <v>298198.58999999997</v>
      </c>
      <c r="R204" s="89">
        <v>0</v>
      </c>
      <c r="S204" s="89">
        <v>6138.36</v>
      </c>
      <c r="T204" s="89">
        <v>906482.55999999994</v>
      </c>
      <c r="U204" s="89">
        <v>0</v>
      </c>
      <c r="V204" s="89">
        <v>0</v>
      </c>
      <c r="W204" s="89">
        <v>0</v>
      </c>
      <c r="X204" s="89">
        <v>0</v>
      </c>
      <c r="Y204" s="89">
        <v>0</v>
      </c>
      <c r="Z204" s="89">
        <v>0</v>
      </c>
      <c r="AA204" s="89">
        <v>0</v>
      </c>
      <c r="AB204" s="89">
        <v>0</v>
      </c>
      <c r="AC204" s="89">
        <v>0</v>
      </c>
      <c r="AD204" s="89">
        <v>0</v>
      </c>
      <c r="AE204" s="89">
        <v>4244.4800000000005</v>
      </c>
      <c r="AF204" s="89">
        <v>0</v>
      </c>
      <c r="AG204" s="89">
        <v>0</v>
      </c>
      <c r="AH204" s="90">
        <f t="shared" si="44"/>
        <v>3746234.8200000008</v>
      </c>
      <c r="AI204" s="90">
        <v>3728654.27</v>
      </c>
      <c r="AJ204" s="90">
        <v>0</v>
      </c>
      <c r="AK204" s="90">
        <v>3728654.27</v>
      </c>
      <c r="AL204" s="90">
        <v>551237.54</v>
      </c>
      <c r="AM204" s="90">
        <v>0</v>
      </c>
      <c r="AN204" s="90">
        <v>551237.54</v>
      </c>
      <c r="AP204" s="91">
        <f t="shared" si="47"/>
        <v>11134.48</v>
      </c>
      <c r="AQ204" s="92">
        <f>SUMIF('20-1'!K:K,$A:$A,'20-1'!$E:$E)</f>
        <v>0</v>
      </c>
      <c r="AR204" s="92">
        <f>SUMIF('20-1'!L:L,$A:$A,'20-1'!$E:$E)</f>
        <v>0</v>
      </c>
      <c r="AS204" s="92">
        <f>SUMIF('20-1'!M:M,$A:$A,'20-1'!$E:$E)</f>
        <v>0</v>
      </c>
      <c r="AT204" s="92">
        <f>SUMIF('20-1'!N:N,$A:$A,'20-1'!$E:$E)</f>
        <v>0</v>
      </c>
      <c r="AU204" s="92">
        <f>SUMIF('20-1'!O:O,$A:$A,'20-1'!$E:$E)</f>
        <v>0</v>
      </c>
      <c r="AV204" s="92">
        <f>SUMIF('20-1'!P:P,$A:$A,'20-1'!$E:$E)</f>
        <v>11134.48</v>
      </c>
      <c r="AW204" s="92">
        <f>SUMIF('20-1'!Q:Q,$A:$A,'20-1'!$E:$E)</f>
        <v>0</v>
      </c>
      <c r="AX204" s="92">
        <f>SUMIF('20-1'!R:R,$A:$A,'20-1'!$E:$E)</f>
        <v>0</v>
      </c>
      <c r="AY204" s="92">
        <f>SUMIF('20-1'!S:S,$A:$A,'20-1'!$E:$E)</f>
        <v>0</v>
      </c>
      <c r="AZ204" s="92">
        <f>SUMIF('20-1'!T:T,$A:$A,'20-1'!$E:$E)</f>
        <v>0</v>
      </c>
      <c r="BA204" s="92">
        <f>SUMIF('20-1'!U:U,$A:$A,'20-1'!$E:$E)</f>
        <v>0</v>
      </c>
      <c r="BB204" s="92">
        <f>SUMIF('20-1'!V:V,$A:$A,'20-1'!$E:$E)</f>
        <v>0</v>
      </c>
      <c r="BC204" s="92">
        <f>SUMIF('20-1'!W:W,$A:$A,'20-1'!$E:$E)</f>
        <v>0</v>
      </c>
      <c r="BD204" s="92">
        <f>SUMIF('20-1'!X:X,$A:$A,'20-1'!$E:$E)</f>
        <v>0</v>
      </c>
      <c r="BE204" s="92">
        <f>SUMIF('20-1'!Y:Y,$A:$A,'20-1'!$E:$E)</f>
        <v>0</v>
      </c>
      <c r="BF204" s="92">
        <f>SUMIF('20-1'!Z:Z,$A:$A,'20-1'!$E:$E)</f>
        <v>0</v>
      </c>
      <c r="BG204" s="92">
        <f>SUMIF('20-1'!AA:AA,$A:$A,'20-1'!$E:$E)</f>
        <v>0</v>
      </c>
      <c r="BH204" s="92">
        <f>SUMIF('20-1'!AB:AB,$A:$A,'20-1'!$E:$E)</f>
        <v>21120.41</v>
      </c>
      <c r="BI204" s="89">
        <f>SUMIF(Об!$A:$A,$A:$A,Об!AB:AB)*BI$308</f>
        <v>712395.00853473716</v>
      </c>
      <c r="BJ204" s="89">
        <f>SUMIF(Об!$A:$A,$A:$A,Об!AC:AC)*BJ$308</f>
        <v>676037.79770709982</v>
      </c>
      <c r="BK204" s="89">
        <f>SUMIF(ПП1!$H:$H,$A:$A,ПП1!$M:$M)*$BK$307/$BK$308*B204</f>
        <v>104840.71823861411</v>
      </c>
      <c r="BL204" s="89">
        <f t="shared" si="42"/>
        <v>159875.79438675748</v>
      </c>
      <c r="BM204" s="84">
        <f>SUMIF(Об!$A:$A,$A:$A,Об!Z:Z)</f>
        <v>0</v>
      </c>
      <c r="BN204" s="89">
        <f t="shared" si="43"/>
        <v>6263.9166635139709</v>
      </c>
      <c r="BO204" s="89">
        <f>SUMIF(Об!$A:$A,$A:$A,Об!$AG:$AG)*$BO$308</f>
        <v>0</v>
      </c>
      <c r="BP204" s="89">
        <f>SUMIF(Об!$A:$A,$A:$A,Об!$AE:$AE)*BP$308</f>
        <v>0</v>
      </c>
      <c r="BQ204" s="89">
        <f>SUMIF(Об!$A:$A,$A:$A,Об!AI:AI)*BQ$308</f>
        <v>500964.94407953293</v>
      </c>
      <c r="BR204" s="89">
        <f>SUMIF(Об!$A:$A,$A:$A,Об!AJ:AJ)*BR$308</f>
        <v>187163.67392964911</v>
      </c>
      <c r="BS204" s="89">
        <f>SUMIF(Об!$A:$A,$A:$A,Об!AK:AK)*BS$308</f>
        <v>273982.24433853431</v>
      </c>
      <c r="BT204" s="89">
        <f>SUMIF(Об!$A:$A,$A:$A,Об!AL:AL)*BT$308</f>
        <v>246627.37280620719</v>
      </c>
      <c r="BU204" s="89">
        <f>SUMIF(Об!$A:$A,$A:$A,Об!AM:AM)*BU$308</f>
        <v>155285.02202354855</v>
      </c>
      <c r="BV204" s="89">
        <f>SUMIF(Об!$A:$A,$A:$A,Об!AN:AN)*BV$308</f>
        <v>103104.68736320942</v>
      </c>
    </row>
    <row r="205" spans="1:74" ht="32.25" customHeight="1" x14ac:dyDescent="0.25">
      <c r="A205" s="84" t="s">
        <v>333</v>
      </c>
      <c r="B205" s="84">
        <f>SUMIF(Об!$A:$A,$A:$A,Об!B:B)</f>
        <v>23.5</v>
      </c>
      <c r="C205" s="84">
        <f>SUMIF(Об!$A:$A,$A:$A,Об!C:C)</f>
        <v>23.5</v>
      </c>
      <c r="D205" s="84">
        <v>12</v>
      </c>
      <c r="E205" s="84">
        <f>SUMIF(Об!$A:$A,$A:$A,Об!F:F)</f>
        <v>25.37</v>
      </c>
      <c r="F205" s="84">
        <f t="shared" si="46"/>
        <v>25.37</v>
      </c>
      <c r="G205" s="89">
        <f>SUMIF(Лист2!$A:$A,$A:$A,Лист2!$B:$B)</f>
        <v>6558.1999999999989</v>
      </c>
      <c r="H205" s="89">
        <v>0</v>
      </c>
      <c r="I205" s="89">
        <v>0</v>
      </c>
      <c r="J205" s="89">
        <v>0</v>
      </c>
      <c r="K205" s="89">
        <v>0</v>
      </c>
      <c r="L205" s="89">
        <v>0</v>
      </c>
      <c r="M205" s="89">
        <v>0</v>
      </c>
      <c r="N205" s="89">
        <v>0</v>
      </c>
      <c r="O205" s="89">
        <v>795.61999999999989</v>
      </c>
      <c r="P205" s="89">
        <v>0</v>
      </c>
      <c r="Q205" s="89">
        <v>0</v>
      </c>
      <c r="R205" s="89">
        <v>0</v>
      </c>
      <c r="S205" s="89">
        <v>0</v>
      </c>
      <c r="T205" s="89">
        <v>0</v>
      </c>
      <c r="U205" s="89">
        <v>0</v>
      </c>
      <c r="V205" s="89">
        <v>0</v>
      </c>
      <c r="W205" s="89">
        <v>0</v>
      </c>
      <c r="X205" s="89">
        <v>0</v>
      </c>
      <c r="Y205" s="89">
        <v>0</v>
      </c>
      <c r="Z205" s="89">
        <v>0</v>
      </c>
      <c r="AA205" s="89">
        <v>0</v>
      </c>
      <c r="AB205" s="89">
        <v>0</v>
      </c>
      <c r="AC205" s="89">
        <v>0</v>
      </c>
      <c r="AD205" s="89">
        <v>0</v>
      </c>
      <c r="AE205" s="89">
        <v>0</v>
      </c>
      <c r="AF205" s="89">
        <v>0</v>
      </c>
      <c r="AG205" s="89">
        <v>1215</v>
      </c>
      <c r="AH205" s="90">
        <f t="shared" si="44"/>
        <v>6558.1999999999989</v>
      </c>
      <c r="AI205" s="90">
        <v>6585.2099999999991</v>
      </c>
      <c r="AJ205" s="90">
        <v>0</v>
      </c>
      <c r="AK205" s="90">
        <v>6585.2099999999991</v>
      </c>
      <c r="AL205" s="90">
        <v>569.19000000000005</v>
      </c>
      <c r="AM205" s="90">
        <v>0</v>
      </c>
      <c r="AN205" s="90">
        <v>569.19000000000005</v>
      </c>
      <c r="AP205" s="91">
        <f t="shared" si="47"/>
        <v>0</v>
      </c>
      <c r="AQ205" s="92">
        <f>SUMIF('20-1'!K:K,$A:$A,'20-1'!$E:$E)</f>
        <v>0</v>
      </c>
      <c r="AR205" s="92">
        <f>SUMIF('20-1'!L:L,$A:$A,'20-1'!$E:$E)</f>
        <v>0</v>
      </c>
      <c r="AS205" s="92">
        <f>SUMIF('20-1'!M:M,$A:$A,'20-1'!$E:$E)</f>
        <v>0</v>
      </c>
      <c r="AT205" s="92">
        <f>SUMIF('20-1'!N:N,$A:$A,'20-1'!$E:$E)</f>
        <v>0</v>
      </c>
      <c r="AU205" s="92">
        <f>SUMIF('20-1'!O:O,$A:$A,'20-1'!$E:$E)</f>
        <v>0</v>
      </c>
      <c r="AV205" s="92">
        <f>SUMIF('20-1'!P:P,$A:$A,'20-1'!$E:$E)</f>
        <v>0</v>
      </c>
      <c r="AW205" s="92">
        <f>SUMIF('20-1'!Q:Q,$A:$A,'20-1'!$E:$E)</f>
        <v>0</v>
      </c>
      <c r="AX205" s="92">
        <f>SUMIF('20-1'!R:R,$A:$A,'20-1'!$E:$E)</f>
        <v>0</v>
      </c>
      <c r="AY205" s="92">
        <f>SUMIF('20-1'!S:S,$A:$A,'20-1'!$E:$E)</f>
        <v>0</v>
      </c>
      <c r="AZ205" s="92">
        <f>SUMIF('20-1'!T:T,$A:$A,'20-1'!$E:$E)</f>
        <v>0</v>
      </c>
      <c r="BA205" s="92">
        <f>SUMIF('20-1'!U:U,$A:$A,'20-1'!$E:$E)</f>
        <v>0</v>
      </c>
      <c r="BB205" s="92">
        <f>SUMIF('20-1'!V:V,$A:$A,'20-1'!$E:$E)</f>
        <v>0</v>
      </c>
      <c r="BC205" s="92">
        <f>SUMIF('20-1'!W:W,$A:$A,'20-1'!$E:$E)</f>
        <v>0</v>
      </c>
      <c r="BD205" s="92">
        <f>SUMIF('20-1'!X:X,$A:$A,'20-1'!$E:$E)</f>
        <v>0</v>
      </c>
      <c r="BE205" s="92">
        <f>SUMIF('20-1'!Y:Y,$A:$A,'20-1'!$E:$E)</f>
        <v>0</v>
      </c>
      <c r="BF205" s="92">
        <f>SUMIF('20-1'!Z:Z,$A:$A,'20-1'!$E:$E)</f>
        <v>0</v>
      </c>
      <c r="BG205" s="92">
        <f>SUMIF('20-1'!AA:AA,$A:$A,'20-1'!$E:$E)</f>
        <v>0</v>
      </c>
      <c r="BH205" s="92">
        <f>SUMIF('20-1'!AB:AB,$A:$A,'20-1'!$E:$E)</f>
        <v>0</v>
      </c>
      <c r="BI205" s="89">
        <f>SUMIF(Об!$A:$A,$A:$A,Об!AB:AB)*BI$308</f>
        <v>2171.2740278413198</v>
      </c>
      <c r="BJ205" s="89">
        <f>SUMIF(Об!$A:$A,$A:$A,Об!AC:AC)*BJ$308</f>
        <v>2060.4626568335862</v>
      </c>
      <c r="BK205" s="84">
        <f>SUMIF(ПП1!$H:$H,$A:$A,ПП1!$M:$M)</f>
        <v>0</v>
      </c>
      <c r="BL205" s="89">
        <f t="shared" si="42"/>
        <v>487.27764214190023</v>
      </c>
      <c r="BM205" s="84">
        <f>SUMIF(Об!$A:$A,$A:$A,Об!Z:Z)</f>
        <v>0</v>
      </c>
      <c r="BN205" s="89">
        <f t="shared" si="43"/>
        <v>19.091486325857879</v>
      </c>
      <c r="BO205" s="89">
        <f>SUMIF(Об!$A:$A,$A:$A,Об!$AG:$AG)*$BO$308</f>
        <v>0</v>
      </c>
      <c r="BP205" s="89">
        <f>SUMIF(Об!$A:$A,$A:$A,Об!$AE:$AE)*BP$308</f>
        <v>16.814238099068067</v>
      </c>
      <c r="BQ205" s="89">
        <f>SUMIF(Об!$A:$A,$A:$A,Об!AI:AI)*BQ$308</f>
        <v>1526.8666384624594</v>
      </c>
      <c r="BR205" s="89">
        <f>SUMIF(Об!$A:$A,$A:$A,Об!AJ:AJ)*BR$308</f>
        <v>0</v>
      </c>
      <c r="BS205" s="89">
        <f>SUMIF(Об!$A:$A,$A:$A,Об!AK:AK)*BS$308</f>
        <v>835.05712995591057</v>
      </c>
      <c r="BT205" s="89">
        <f>SUMIF(Об!$A:$A,$A:$A,Об!AL:AL)*BT$308</f>
        <v>751.68355015607165</v>
      </c>
      <c r="BU205" s="89">
        <f>SUMIF(Об!$A:$A,$A:$A,Об!AM:AM)*BU$308</f>
        <v>0</v>
      </c>
      <c r="BV205" s="89">
        <f>SUMIF(Об!$A:$A,$A:$A,Об!AN:AN)*BV$308</f>
        <v>314.24775179277475</v>
      </c>
    </row>
    <row r="206" spans="1:74" ht="32.25" customHeight="1" x14ac:dyDescent="0.25">
      <c r="A206" s="84" t="s">
        <v>335</v>
      </c>
      <c r="B206" s="84">
        <f>SUMIF(Об!$A:$A,$A:$A,Об!B:B)</f>
        <v>125.86</v>
      </c>
      <c r="C206" s="84">
        <f>SUMIF(Об!$A:$A,$A:$A,Об!C:C)</f>
        <v>125.86</v>
      </c>
      <c r="D206" s="84">
        <v>12</v>
      </c>
      <c r="E206" s="84">
        <f>SUMIF(Об!$A:$A,$A:$A,Об!F:F)</f>
        <v>25.37</v>
      </c>
      <c r="F206" s="84">
        <f t="shared" si="46"/>
        <v>25.37</v>
      </c>
      <c r="G206" s="89">
        <f>SUMIF(Лист2!$A:$A,$A:$A,Лист2!$B:$B)</f>
        <v>38316.960000000006</v>
      </c>
      <c r="H206" s="89">
        <v>0</v>
      </c>
      <c r="I206" s="89">
        <v>0</v>
      </c>
      <c r="J206" s="89">
        <v>0</v>
      </c>
      <c r="K206" s="89">
        <v>0</v>
      </c>
      <c r="L206" s="89">
        <v>0</v>
      </c>
      <c r="M206" s="89">
        <v>0</v>
      </c>
      <c r="N206" s="89">
        <v>0</v>
      </c>
      <c r="O206" s="89">
        <v>8117.4600000000009</v>
      </c>
      <c r="P206" s="89">
        <v>0</v>
      </c>
      <c r="Q206" s="89">
        <v>0</v>
      </c>
      <c r="R206" s="89">
        <v>0</v>
      </c>
      <c r="S206" s="89">
        <v>0</v>
      </c>
      <c r="T206" s="89">
        <v>0</v>
      </c>
      <c r="U206" s="89">
        <v>48375.719999999987</v>
      </c>
      <c r="V206" s="89">
        <v>0</v>
      </c>
      <c r="W206" s="89">
        <v>4233.6000000000013</v>
      </c>
      <c r="X206" s="89">
        <v>0</v>
      </c>
      <c r="Y206" s="89">
        <v>0</v>
      </c>
      <c r="Z206" s="89">
        <v>0</v>
      </c>
      <c r="AA206" s="89">
        <v>0</v>
      </c>
      <c r="AB206" s="89">
        <v>0</v>
      </c>
      <c r="AC206" s="89">
        <v>0</v>
      </c>
      <c r="AD206" s="89">
        <v>0</v>
      </c>
      <c r="AE206" s="89">
        <v>0</v>
      </c>
      <c r="AF206" s="89">
        <v>0</v>
      </c>
      <c r="AG206" s="89">
        <v>7611.8399999999992</v>
      </c>
      <c r="AH206" s="90">
        <f t="shared" si="44"/>
        <v>38316.960000000006</v>
      </c>
      <c r="AI206" s="90">
        <v>41020.089999999997</v>
      </c>
      <c r="AJ206" s="90">
        <v>0</v>
      </c>
      <c r="AK206" s="90">
        <v>41020.089999999997</v>
      </c>
      <c r="AL206" s="90">
        <v>1613.95</v>
      </c>
      <c r="AM206" s="90">
        <v>0</v>
      </c>
      <c r="AN206" s="90">
        <v>1613.95</v>
      </c>
      <c r="AP206" s="91">
        <f t="shared" si="47"/>
        <v>0</v>
      </c>
      <c r="AQ206" s="92">
        <f>SUMIF('20-1'!K:K,$A:$A,'20-1'!$E:$E)</f>
        <v>0</v>
      </c>
      <c r="AR206" s="92">
        <f>SUMIF('20-1'!L:L,$A:$A,'20-1'!$E:$E)</f>
        <v>0</v>
      </c>
      <c r="AS206" s="92">
        <f>SUMIF('20-1'!M:M,$A:$A,'20-1'!$E:$E)</f>
        <v>0</v>
      </c>
      <c r="AT206" s="92">
        <f>SUMIF('20-1'!N:N,$A:$A,'20-1'!$E:$E)</f>
        <v>0</v>
      </c>
      <c r="AU206" s="92">
        <f>SUMIF('20-1'!O:O,$A:$A,'20-1'!$E:$E)</f>
        <v>0</v>
      </c>
      <c r="AV206" s="92">
        <f>SUMIF('20-1'!P:P,$A:$A,'20-1'!$E:$E)</f>
        <v>0</v>
      </c>
      <c r="AW206" s="92">
        <f>SUMIF('20-1'!Q:Q,$A:$A,'20-1'!$E:$E)</f>
        <v>0</v>
      </c>
      <c r="AX206" s="92">
        <f>SUMIF('20-1'!R:R,$A:$A,'20-1'!$E:$E)</f>
        <v>0</v>
      </c>
      <c r="AY206" s="92">
        <f>SUMIF('20-1'!S:S,$A:$A,'20-1'!$E:$E)</f>
        <v>0</v>
      </c>
      <c r="AZ206" s="92">
        <f>SUMIF('20-1'!T:T,$A:$A,'20-1'!$E:$E)</f>
        <v>0</v>
      </c>
      <c r="BA206" s="92">
        <f>SUMIF('20-1'!U:U,$A:$A,'20-1'!$E:$E)</f>
        <v>0</v>
      </c>
      <c r="BB206" s="92">
        <f>SUMIF('20-1'!V:V,$A:$A,'20-1'!$E:$E)</f>
        <v>0</v>
      </c>
      <c r="BC206" s="92">
        <f>SUMIF('20-1'!W:W,$A:$A,'20-1'!$E:$E)</f>
        <v>0</v>
      </c>
      <c r="BD206" s="92">
        <f>SUMIF('20-1'!X:X,$A:$A,'20-1'!$E:$E)</f>
        <v>0</v>
      </c>
      <c r="BE206" s="92">
        <f>SUMIF('20-1'!Y:Y,$A:$A,'20-1'!$E:$E)</f>
        <v>0</v>
      </c>
      <c r="BF206" s="92">
        <f>SUMIF('20-1'!Z:Z,$A:$A,'20-1'!$E:$E)</f>
        <v>0</v>
      </c>
      <c r="BG206" s="92">
        <f>SUMIF('20-1'!AA:AA,$A:$A,'20-1'!$E:$E)</f>
        <v>0</v>
      </c>
      <c r="BH206" s="92">
        <f>SUMIF('20-1'!AB:AB,$A:$A,'20-1'!$E:$E)</f>
        <v>0</v>
      </c>
      <c r="BI206" s="89">
        <f>SUMIF(Об!$A:$A,$A:$A,Об!AB:AB)*BI$308</f>
        <v>11628.789325281212</v>
      </c>
      <c r="BJ206" s="89">
        <f>SUMIF(Об!$A:$A,$A:$A,Об!AC:AC)*BJ$308</f>
        <v>11035.311914428728</v>
      </c>
      <c r="BK206" s="84">
        <f>SUMIF(ПП1!$H:$H,$A:$A,ПП1!$M:$M)</f>
        <v>0</v>
      </c>
      <c r="BL206" s="89">
        <f t="shared" si="42"/>
        <v>2609.7346399991306</v>
      </c>
      <c r="BM206" s="84">
        <f>SUMIF(Об!$A:$A,$A:$A,Об!Z:Z)</f>
        <v>0</v>
      </c>
      <c r="BN206" s="89">
        <f t="shared" si="43"/>
        <v>102.24912633925418</v>
      </c>
      <c r="BO206" s="89">
        <f>SUMIF(Об!$A:$A,$A:$A,Об!$AG:$AG)*$BO$308</f>
        <v>0</v>
      </c>
      <c r="BP206" s="89">
        <f>SUMIF(Об!$A:$A,$A:$A,Об!$AE:$AE)*BP$308</f>
        <v>90.052766261647122</v>
      </c>
      <c r="BQ206" s="89">
        <f>SUMIF(Об!$A:$A,$A:$A,Об!AI:AI)*BQ$308</f>
        <v>8177.5078773142595</v>
      </c>
      <c r="BR206" s="89">
        <f>SUMIF(Об!$A:$A,$A:$A,Об!AJ:AJ)*BR$308</f>
        <v>0</v>
      </c>
      <c r="BS206" s="89">
        <f>SUMIF(Об!$A:$A,$A:$A,Об!AK:AK)*BS$308</f>
        <v>4472.3527819681231</v>
      </c>
      <c r="BT206" s="89">
        <f>SUMIF(Об!$A:$A,$A:$A,Об!AL:AL)*BT$308</f>
        <v>4025.8251754316248</v>
      </c>
      <c r="BU206" s="89">
        <f>SUMIF(Об!$A:$A,$A:$A,Об!AM:AM)*BU$308</f>
        <v>0</v>
      </c>
      <c r="BV206" s="89">
        <f>SUMIF(Об!$A:$A,$A:$A,Об!AN:AN)*BV$308</f>
        <v>1683.0307251335587</v>
      </c>
    </row>
    <row r="207" spans="1:74" ht="32.25" customHeight="1" x14ac:dyDescent="0.25">
      <c r="A207" s="84" t="s">
        <v>128</v>
      </c>
      <c r="B207" s="84">
        <f>SUMIF(Об!$A:$A,$A:$A,Об!B:B)</f>
        <v>16896.099999999999</v>
      </c>
      <c r="C207" s="84">
        <f>SUMIF(Об!$A:$A,$A:$A,Об!C:C)</f>
        <v>16896.099999999999</v>
      </c>
      <c r="D207" s="84">
        <v>12</v>
      </c>
      <c r="E207" s="84">
        <f>SUMIF(Об!$A:$A,$A:$A,Об!F:F)</f>
        <v>41.2</v>
      </c>
      <c r="F207" s="84">
        <f t="shared" si="46"/>
        <v>41.2</v>
      </c>
      <c r="G207" s="89">
        <f>SUMIF(Лист2!$A:$A,$A:$A,Лист2!$B:$B)</f>
        <v>8117587.370000001</v>
      </c>
      <c r="H207" s="89">
        <v>0</v>
      </c>
      <c r="I207" s="89">
        <v>0</v>
      </c>
      <c r="J207" s="89">
        <v>683814.40999999992</v>
      </c>
      <c r="K207" s="89">
        <v>560340.65</v>
      </c>
      <c r="L207" s="89">
        <v>0</v>
      </c>
      <c r="M207" s="89">
        <v>9243.82</v>
      </c>
      <c r="N207" s="89">
        <v>9210.7099999999991</v>
      </c>
      <c r="O207" s="89">
        <v>0</v>
      </c>
      <c r="P207" s="89">
        <v>1116506.44</v>
      </c>
      <c r="Q207" s="89">
        <v>384911.68999999994</v>
      </c>
      <c r="R207" s="89">
        <v>0</v>
      </c>
      <c r="S207" s="89">
        <v>27123.1</v>
      </c>
      <c r="T207" s="89">
        <v>1171586.1899999997</v>
      </c>
      <c r="U207" s="89">
        <v>0</v>
      </c>
      <c r="V207" s="89">
        <v>0</v>
      </c>
      <c r="W207" s="89">
        <v>0</v>
      </c>
      <c r="X207" s="89">
        <v>0</v>
      </c>
      <c r="Y207" s="89">
        <v>0</v>
      </c>
      <c r="Z207" s="89">
        <v>0</v>
      </c>
      <c r="AA207" s="89">
        <v>0</v>
      </c>
      <c r="AB207" s="89">
        <v>0</v>
      </c>
      <c r="AC207" s="89">
        <v>5442064.0100000007</v>
      </c>
      <c r="AD207" s="89">
        <v>0</v>
      </c>
      <c r="AE207" s="89">
        <v>18924.630000000005</v>
      </c>
      <c r="AF207" s="89">
        <v>0</v>
      </c>
      <c r="AG207" s="89">
        <v>0</v>
      </c>
      <c r="AH207" s="90">
        <f t="shared" si="44"/>
        <v>8117587.370000001</v>
      </c>
      <c r="AI207" s="90">
        <v>8386778.4800000004</v>
      </c>
      <c r="AJ207" s="90">
        <v>0</v>
      </c>
      <c r="AK207" s="90">
        <v>8386778.4800000004</v>
      </c>
      <c r="AL207" s="90">
        <v>1388429.02</v>
      </c>
      <c r="AM207" s="90">
        <v>0</v>
      </c>
      <c r="AN207" s="90">
        <v>1388429.02</v>
      </c>
      <c r="AP207" s="91">
        <f t="shared" ref="AP207:AP264" si="48">SUM(AQ207:BE207)</f>
        <v>139905.65</v>
      </c>
      <c r="AQ207" s="92">
        <f>SUMIF('20-1'!K:K,$A:$A,'20-1'!$E:$E)</f>
        <v>0</v>
      </c>
      <c r="AR207" s="92">
        <f>SUMIF('20-1'!L:L,$A:$A,'20-1'!$E:$E)</f>
        <v>0</v>
      </c>
      <c r="AS207" s="92">
        <f>SUMIF('20-1'!M:M,$A:$A,'20-1'!$E:$E)</f>
        <v>0</v>
      </c>
      <c r="AT207" s="92">
        <f>SUMIF('20-1'!N:N,$A:$A,'20-1'!$E:$E)</f>
        <v>0</v>
      </c>
      <c r="AU207" s="92">
        <f>SUMIF('20-1'!O:O,$A:$A,'20-1'!$E:$E)</f>
        <v>0</v>
      </c>
      <c r="AV207" s="92">
        <f>SUMIF('20-1'!P:P,$A:$A,'20-1'!$E:$E)</f>
        <v>36446.04</v>
      </c>
      <c r="AW207" s="92">
        <f>SUMIF('20-1'!Q:Q,$A:$A,'20-1'!$E:$E)</f>
        <v>0</v>
      </c>
      <c r="AX207" s="92">
        <f>SUMIF('20-1'!R:R,$A:$A,'20-1'!$E:$E)</f>
        <v>0</v>
      </c>
      <c r="AY207" s="92">
        <f>SUMIF('20-1'!S:S,$A:$A,'20-1'!$E:$E)</f>
        <v>18983.05</v>
      </c>
      <c r="AZ207" s="92">
        <f>SUMIF('20-1'!T:T,$A:$A,'20-1'!$E:$E)</f>
        <v>84476.56</v>
      </c>
      <c r="BA207" s="92">
        <f>SUMIF('20-1'!U:U,$A:$A,'20-1'!$E:$E)</f>
        <v>0</v>
      </c>
      <c r="BB207" s="92">
        <f>SUMIF('20-1'!V:V,$A:$A,'20-1'!$E:$E)</f>
        <v>0</v>
      </c>
      <c r="BC207" s="92">
        <f>SUMIF('20-1'!W:W,$A:$A,'20-1'!$E:$E)</f>
        <v>0</v>
      </c>
      <c r="BD207" s="92">
        <f>SUMIF('20-1'!X:X,$A:$A,'20-1'!$E:$E)</f>
        <v>0</v>
      </c>
      <c r="BE207" s="92">
        <f>SUMIF('20-1'!Y:Y,$A:$A,'20-1'!$E:$E)</f>
        <v>0</v>
      </c>
      <c r="BF207" s="92">
        <f>SUMIF('20-1'!Z:Z,$A:$A,'20-1'!$E:$E)</f>
        <v>62258.99</v>
      </c>
      <c r="BG207" s="92">
        <f>SUMIF('20-1'!AA:AA,$A:$A,'20-1'!$E:$E)</f>
        <v>0</v>
      </c>
      <c r="BH207" s="92">
        <f>SUMIF('20-1'!AB:AB,$A:$A,'20-1'!$E:$E)</f>
        <v>149786.41</v>
      </c>
      <c r="BI207" s="89">
        <f>SUMIF(Об!$A:$A,$A:$A,Об!AB:AB)*BI$308</f>
        <v>1561109.0681621158</v>
      </c>
      <c r="BJ207" s="89">
        <f>SUMIF(Об!$A:$A,$A:$A,Об!AC:AC)*BJ$308</f>
        <v>1481437.5785585509</v>
      </c>
      <c r="BK207" s="89">
        <f>SUMIF(ПП1!$H:$H,$A:$A,ПП1!$M:$M)*$BK$307/$BK$308*B207</f>
        <v>229743.04142243185</v>
      </c>
      <c r="BL207" s="89">
        <f t="shared" si="42"/>
        <v>350344.33061250049</v>
      </c>
      <c r="BM207" s="84">
        <f>SUMIF(Об!$A:$A,$A:$A,Об!Z:Z)</f>
        <v>0</v>
      </c>
      <c r="BN207" s="89">
        <f t="shared" si="43"/>
        <v>13726.45370682244</v>
      </c>
      <c r="BO207" s="89">
        <f>SUMIF(Об!$A:$A,$A:$A,Об!$AG:$AG)*$BO$308</f>
        <v>792496.61552872916</v>
      </c>
      <c r="BP207" s="89">
        <f>SUMIF(Об!$A:$A,$A:$A,Об!$AE:$AE)*BP$308</f>
        <v>0</v>
      </c>
      <c r="BQ207" s="89">
        <f>SUMIF(Об!$A:$A,$A:$A,Об!AI:AI)*BQ$308</f>
        <v>1097791.1238351301</v>
      </c>
      <c r="BR207" s="89">
        <f>SUMIF(Об!$A:$A,$A:$A,Об!AJ:AJ)*BR$308</f>
        <v>410141.71225466341</v>
      </c>
      <c r="BS207" s="89">
        <f>SUMIF(Об!$A:$A,$A:$A,Об!AK:AK)*BS$308</f>
        <v>600391.86269991752</v>
      </c>
      <c r="BT207" s="89">
        <f>SUMIF(Об!$A:$A,$A:$A,Об!AL:AL)*BT$308</f>
        <v>540447.67794859596</v>
      </c>
      <c r="BU207" s="89">
        <f>SUMIF(Об!$A:$A,$A:$A,Об!AM:AM)*BU$308</f>
        <v>340284.32699061366</v>
      </c>
      <c r="BV207" s="89">
        <f>SUMIF(Об!$A:$A,$A:$A,Об!AN:AN)*BV$308</f>
        <v>225938.78464110219</v>
      </c>
    </row>
    <row r="208" spans="1:74" ht="32.25" customHeight="1" x14ac:dyDescent="0.25">
      <c r="A208" s="84" t="s">
        <v>129</v>
      </c>
      <c r="B208" s="84">
        <f>SUMIF(Об!$A:$A,$A:$A,Об!B:B)</f>
        <v>30473.600000000002</v>
      </c>
      <c r="C208" s="84">
        <f>SUMIF(Об!$A:$A,$A:$A,Об!C:C)</f>
        <v>30473.600000000002</v>
      </c>
      <c r="D208" s="84">
        <v>12</v>
      </c>
      <c r="E208" s="84">
        <f>SUMIF(Об!$A:$A,$A:$A,Об!F:F)</f>
        <v>41.2</v>
      </c>
      <c r="F208" s="84">
        <f t="shared" ref="F208:F265" si="49">E208</f>
        <v>41.2</v>
      </c>
      <c r="G208" s="89">
        <f>SUMIF(Лист2!$A:$A,$A:$A,Лист2!$B:$B)</f>
        <v>12676859.359999999</v>
      </c>
      <c r="H208" s="89">
        <v>-2109089.12</v>
      </c>
      <c r="I208" s="89">
        <v>0</v>
      </c>
      <c r="J208" s="89">
        <v>622947.68000000005</v>
      </c>
      <c r="K208" s="89">
        <v>-73863.039999999979</v>
      </c>
      <c r="L208" s="89">
        <v>-15375.859999999997</v>
      </c>
      <c r="M208" s="89">
        <v>-1469.2100000000005</v>
      </c>
      <c r="N208" s="89">
        <v>2631.69</v>
      </c>
      <c r="O208" s="89">
        <v>0</v>
      </c>
      <c r="P208" s="89">
        <v>996969.66</v>
      </c>
      <c r="Q208" s="89">
        <v>322752.00000000006</v>
      </c>
      <c r="R208" s="89">
        <v>0</v>
      </c>
      <c r="S208" s="89">
        <v>21518.01</v>
      </c>
      <c r="T208" s="89">
        <v>1020902.8300000001</v>
      </c>
      <c r="U208" s="89">
        <v>0</v>
      </c>
      <c r="V208" s="89">
        <v>0</v>
      </c>
      <c r="W208" s="89">
        <v>0</v>
      </c>
      <c r="X208" s="89">
        <v>0</v>
      </c>
      <c r="Y208" s="89">
        <v>2351890.35</v>
      </c>
      <c r="Z208" s="89">
        <v>0</v>
      </c>
      <c r="AA208" s="89">
        <v>358946.7</v>
      </c>
      <c r="AB208" s="89">
        <v>0</v>
      </c>
      <c r="AC208" s="89">
        <v>1387695.080000001</v>
      </c>
      <c r="AD208" s="89">
        <v>0</v>
      </c>
      <c r="AE208" s="89">
        <v>14804.64</v>
      </c>
      <c r="AF208" s="89">
        <v>0</v>
      </c>
      <c r="AG208" s="89">
        <v>0</v>
      </c>
      <c r="AH208" s="90">
        <f t="shared" si="44"/>
        <v>12676859.359999999</v>
      </c>
      <c r="AI208" s="90">
        <v>12487483.260000002</v>
      </c>
      <c r="AJ208" s="90">
        <v>0</v>
      </c>
      <c r="AK208" s="90">
        <v>12487483.260000002</v>
      </c>
      <c r="AL208" s="90">
        <v>6025388.6900000004</v>
      </c>
      <c r="AM208" s="90">
        <v>0</v>
      </c>
      <c r="AN208" s="90">
        <v>6025388.6900000004</v>
      </c>
      <c r="AP208" s="91">
        <f t="shared" si="48"/>
        <v>177311.62</v>
      </c>
      <c r="AQ208" s="92">
        <f>SUMIF('20-1'!K:K,$A:$A,'20-1'!$E:$E)</f>
        <v>0</v>
      </c>
      <c r="AR208" s="92">
        <f>SUMIF('20-1'!L:L,$A:$A,'20-1'!$E:$E)</f>
        <v>0</v>
      </c>
      <c r="AS208" s="92">
        <f>SUMIF('20-1'!M:M,$A:$A,'20-1'!$E:$E)</f>
        <v>0</v>
      </c>
      <c r="AT208" s="92">
        <f>SUMIF('20-1'!N:N,$A:$A,'20-1'!$E:$E)</f>
        <v>0</v>
      </c>
      <c r="AU208" s="92">
        <f>SUMIF('20-1'!O:O,$A:$A,'20-1'!$E:$E)</f>
        <v>0</v>
      </c>
      <c r="AV208" s="92">
        <f>SUMIF('20-1'!P:P,$A:$A,'20-1'!$E:$E)</f>
        <v>81462.820000000007</v>
      </c>
      <c r="AW208" s="92">
        <f>SUMIF('20-1'!Q:Q,$A:$A,'20-1'!$E:$E)</f>
        <v>0</v>
      </c>
      <c r="AX208" s="92">
        <f>SUMIF('20-1'!R:R,$A:$A,'20-1'!$E:$E)</f>
        <v>0</v>
      </c>
      <c r="AY208" s="92">
        <f>SUMIF('20-1'!S:S,$A:$A,'20-1'!$E:$E)</f>
        <v>7118.65</v>
      </c>
      <c r="AZ208" s="92">
        <f>SUMIF('20-1'!T:T,$A:$A,'20-1'!$E:$E)</f>
        <v>88730.15</v>
      </c>
      <c r="BA208" s="92">
        <f>SUMIF('20-1'!U:U,$A:$A,'20-1'!$E:$E)</f>
        <v>0</v>
      </c>
      <c r="BB208" s="92">
        <f>SUMIF('20-1'!V:V,$A:$A,'20-1'!$E:$E)</f>
        <v>0</v>
      </c>
      <c r="BC208" s="92">
        <f>SUMIF('20-1'!W:W,$A:$A,'20-1'!$E:$E)</f>
        <v>0</v>
      </c>
      <c r="BD208" s="92">
        <f>SUMIF('20-1'!X:X,$A:$A,'20-1'!$E:$E)</f>
        <v>0</v>
      </c>
      <c r="BE208" s="92">
        <f>SUMIF('20-1'!Y:Y,$A:$A,'20-1'!$E:$E)</f>
        <v>0</v>
      </c>
      <c r="BF208" s="92">
        <f>SUMIF('20-1'!Z:Z,$A:$A,'20-1'!$E:$E)</f>
        <v>383851.98</v>
      </c>
      <c r="BG208" s="92">
        <f>SUMIF('20-1'!AA:AA,$A:$A,'20-1'!$E:$E)</f>
        <v>0</v>
      </c>
      <c r="BH208" s="92">
        <f>SUMIF('20-1'!AB:AB,$A:$A,'20-1'!$E:$E)</f>
        <v>191628.65000000002</v>
      </c>
      <c r="BI208" s="89">
        <f>SUMIF(Об!$A:$A,$A:$A,Об!AB:AB)*BI$308</f>
        <v>2815597.2857372439</v>
      </c>
      <c r="BJ208" s="89">
        <f>SUMIF(Об!$A:$A,$A:$A,Об!AC:AC)*BJ$308</f>
        <v>2671902.7582674031</v>
      </c>
      <c r="BK208" s="89">
        <f>SUMIF(ПП1!$H:$H,$A:$A,ПП1!$M:$M)*$BK$307/$BK$308*B208</f>
        <v>414361.74898885662</v>
      </c>
      <c r="BL208" s="89">
        <f t="shared" si="42"/>
        <v>631876.76406703889</v>
      </c>
      <c r="BM208" s="84">
        <f>SUMIF(Об!$A:$A,$A:$A,Об!Z:Z)</f>
        <v>0</v>
      </c>
      <c r="BN208" s="89">
        <f t="shared" si="43"/>
        <v>24756.864582964372</v>
      </c>
      <c r="BO208" s="89">
        <f>SUMIF(Об!$A:$A,$A:$A,Об!$AG:$AG)*$BO$308</f>
        <v>1429337.2353961142</v>
      </c>
      <c r="BP208" s="89">
        <f>SUMIF(Об!$A:$A,$A:$A,Об!$AE:$AE)*BP$308</f>
        <v>0</v>
      </c>
      <c r="BQ208" s="89">
        <f>SUMIF(Об!$A:$A,$A:$A,Об!AI:AI)*BQ$308</f>
        <v>1979962.6890999828</v>
      </c>
      <c r="BR208" s="89">
        <f>SUMIF(Об!$A:$A,$A:$A,Об!AJ:AJ)*BR$308</f>
        <v>739726.5926790036</v>
      </c>
      <c r="BS208" s="89">
        <f>SUMIF(Об!$A:$A,$A:$A,Об!AK:AK)*BS$308</f>
        <v>1082859.4449116781</v>
      </c>
      <c r="BT208" s="89">
        <f>SUMIF(Об!$A:$A,$A:$A,Об!AL:AL)*BT$308</f>
        <v>974744.84400153486</v>
      </c>
      <c r="BU208" s="89">
        <f>SUMIF(Об!$A:$A,$A:$A,Об!AM:AM)*BU$308</f>
        <v>0</v>
      </c>
      <c r="BV208" s="89">
        <f>SUMIF(Об!$A:$A,$A:$A,Об!AN:AN)*BV$308</f>
        <v>407500.43783116178</v>
      </c>
    </row>
    <row r="209" spans="1:74" ht="32.25" customHeight="1" x14ac:dyDescent="0.25">
      <c r="A209" s="84" t="s">
        <v>130</v>
      </c>
      <c r="B209" s="84">
        <f>SUMIF(Об!$A:$A,$A:$A,Об!B:B)</f>
        <v>5091.5</v>
      </c>
      <c r="C209" s="84">
        <f>SUMIF(Об!$A:$A,$A:$A,Об!C:C)</f>
        <v>5091.5</v>
      </c>
      <c r="D209" s="84">
        <v>12</v>
      </c>
      <c r="E209" s="84">
        <f>SUMIF(Об!$A:$A,$A:$A,Об!F:F)</f>
        <v>41.41</v>
      </c>
      <c r="F209" s="84">
        <f t="shared" si="49"/>
        <v>41.41</v>
      </c>
      <c r="G209" s="89">
        <f>SUMIF(Лист2!$A:$A,$A:$A,Лист2!$B:$B)</f>
        <v>1671094.87</v>
      </c>
      <c r="H209" s="89">
        <v>1549796.13</v>
      </c>
      <c r="I209" s="89">
        <v>0</v>
      </c>
      <c r="J209" s="89">
        <v>197952.94</v>
      </c>
      <c r="K209" s="89">
        <v>69539.219999999972</v>
      </c>
      <c r="L209" s="89">
        <v>0</v>
      </c>
      <c r="M209" s="89">
        <v>539.91999999999996</v>
      </c>
      <c r="N209" s="89">
        <v>733.24000000000012</v>
      </c>
      <c r="O209" s="89">
        <v>130086.03</v>
      </c>
      <c r="P209" s="89">
        <v>337943.51</v>
      </c>
      <c r="Q209" s="89">
        <v>125715.61</v>
      </c>
      <c r="R209" s="89">
        <v>0</v>
      </c>
      <c r="S209" s="89">
        <v>1621.98</v>
      </c>
      <c r="T209" s="89">
        <v>382244.82999999996</v>
      </c>
      <c r="U209" s="89">
        <v>0</v>
      </c>
      <c r="V209" s="89">
        <v>0</v>
      </c>
      <c r="W209" s="89">
        <v>0</v>
      </c>
      <c r="X209" s="89">
        <v>0</v>
      </c>
      <c r="Y209" s="89">
        <v>0</v>
      </c>
      <c r="Z209" s="89">
        <v>0</v>
      </c>
      <c r="AA209" s="89">
        <v>0</v>
      </c>
      <c r="AB209" s="89">
        <v>44280</v>
      </c>
      <c r="AC209" s="89">
        <v>0</v>
      </c>
      <c r="AD209" s="89">
        <v>0</v>
      </c>
      <c r="AE209" s="89">
        <v>1290.3200000000002</v>
      </c>
      <c r="AF209" s="89">
        <v>0</v>
      </c>
      <c r="AG209" s="89">
        <v>94770</v>
      </c>
      <c r="AH209" s="90">
        <f t="shared" si="44"/>
        <v>1671094.87</v>
      </c>
      <c r="AI209" s="90">
        <v>1736842.4300000002</v>
      </c>
      <c r="AJ209" s="90">
        <v>0</v>
      </c>
      <c r="AK209" s="90">
        <v>1736842.4300000002</v>
      </c>
      <c r="AL209" s="90">
        <v>298104.67000000004</v>
      </c>
      <c r="AM209" s="90">
        <v>0</v>
      </c>
      <c r="AN209" s="90">
        <v>298104.67000000004</v>
      </c>
      <c r="AP209" s="91">
        <f t="shared" si="48"/>
        <v>495698.04</v>
      </c>
      <c r="AQ209" s="92">
        <f>SUMIF('20-1'!K:K,$A:$A,'20-1'!$E:$E)</f>
        <v>410212.16</v>
      </c>
      <c r="AR209" s="92">
        <f>SUMIF('20-1'!L:L,$A:$A,'20-1'!$E:$E)</f>
        <v>0</v>
      </c>
      <c r="AS209" s="92">
        <f>SUMIF('20-1'!M:M,$A:$A,'20-1'!$E:$E)</f>
        <v>72800</v>
      </c>
      <c r="AT209" s="92">
        <f>SUMIF('20-1'!N:N,$A:$A,'20-1'!$E:$E)</f>
        <v>0</v>
      </c>
      <c r="AU209" s="92">
        <f>SUMIF('20-1'!O:O,$A:$A,'20-1'!$E:$E)</f>
        <v>0</v>
      </c>
      <c r="AV209" s="92">
        <f>SUMIF('20-1'!P:P,$A:$A,'20-1'!$E:$E)</f>
        <v>5567.24</v>
      </c>
      <c r="AW209" s="92">
        <f>SUMIF('20-1'!Q:Q,$A:$A,'20-1'!$E:$E)</f>
        <v>0</v>
      </c>
      <c r="AX209" s="92">
        <f>SUMIF('20-1'!R:R,$A:$A,'20-1'!$E:$E)</f>
        <v>0</v>
      </c>
      <c r="AY209" s="92">
        <f>SUMIF('20-1'!S:S,$A:$A,'20-1'!$E:$E)</f>
        <v>7118.64</v>
      </c>
      <c r="AZ209" s="92">
        <f>SUMIF('20-1'!T:T,$A:$A,'20-1'!$E:$E)</f>
        <v>0</v>
      </c>
      <c r="BA209" s="92">
        <f>SUMIF('20-1'!U:U,$A:$A,'20-1'!$E:$E)</f>
        <v>0</v>
      </c>
      <c r="BB209" s="92">
        <f>SUMIF('20-1'!V:V,$A:$A,'20-1'!$E:$E)</f>
        <v>0</v>
      </c>
      <c r="BC209" s="92">
        <f>SUMIF('20-1'!W:W,$A:$A,'20-1'!$E:$E)</f>
        <v>0</v>
      </c>
      <c r="BD209" s="92">
        <f>SUMIF('20-1'!X:X,$A:$A,'20-1'!$E:$E)</f>
        <v>0</v>
      </c>
      <c r="BE209" s="92">
        <f>SUMIF('20-1'!Y:Y,$A:$A,'20-1'!$E:$E)</f>
        <v>0</v>
      </c>
      <c r="BF209" s="92">
        <f>SUMIF('20-1'!Z:Z,$A:$A,'20-1'!$E:$E)</f>
        <v>0</v>
      </c>
      <c r="BG209" s="92">
        <f>SUMIF('20-1'!AA:AA,$A:$A,'20-1'!$E:$E)</f>
        <v>0</v>
      </c>
      <c r="BH209" s="92">
        <f>SUMIF('20-1'!AB:AB,$A:$A,'20-1'!$E:$E)</f>
        <v>46271.87</v>
      </c>
      <c r="BI209" s="89">
        <f>SUMIF(Об!$A:$A,$A:$A,Об!AB:AB)*BI$308</f>
        <v>470427.30692570546</v>
      </c>
      <c r="BJ209" s="89">
        <f>SUMIF(Об!$A:$A,$A:$A,Об!AC:AC)*BJ$308</f>
        <v>446418.96243694489</v>
      </c>
      <c r="BK209" s="89">
        <f>SUMIF(ПП1!$H:$H,$A:$A,ПП1!$M:$M)*$BK$307/$BK$308*B209</f>
        <v>69231.165499867537</v>
      </c>
      <c r="BL209" s="89">
        <f t="shared" si="42"/>
        <v>105573.36659427598</v>
      </c>
      <c r="BM209" s="89">
        <f>$BM$307*B209/$BM$308</f>
        <v>14826.116208454168</v>
      </c>
      <c r="BN209" s="89">
        <f t="shared" si="43"/>
        <v>4136.3533033236345</v>
      </c>
      <c r="BO209" s="89">
        <f>SUMIF(Об!$A:$A,$A:$A,Об!$AG:$AG)*$BO$308</f>
        <v>0</v>
      </c>
      <c r="BP209" s="89">
        <f>SUMIF(Об!$A:$A,$A:$A,Об!$AE:$AE)*BP$308</f>
        <v>3642.9656715491519</v>
      </c>
      <c r="BQ209" s="89">
        <f>SUMIF(Об!$A:$A,$A:$A,Об!AI:AI)*BQ$308</f>
        <v>330810.27615879202</v>
      </c>
      <c r="BR209" s="89">
        <f>SUMIF(Об!$A:$A,$A:$A,Об!AJ:AJ)*BR$308</f>
        <v>123592.8130127437</v>
      </c>
      <c r="BS209" s="89">
        <f>SUMIF(Об!$A:$A,$A:$A,Об!AK:AK)*BS$308</f>
        <v>180923.12243278805</v>
      </c>
      <c r="BT209" s="89">
        <f>SUMIF(Об!$A:$A,$A:$A,Об!AL:AL)*BT$308</f>
        <v>162859.43811147398</v>
      </c>
      <c r="BU209" s="89">
        <f>SUMIF(Об!$A:$A,$A:$A,Об!AM:AM)*BU$308</f>
        <v>102541.86770158257</v>
      </c>
      <c r="BV209" s="89">
        <f>SUMIF(Об!$A:$A,$A:$A,Об!AN:AN)*BV$308</f>
        <v>68084.78418097501</v>
      </c>
    </row>
    <row r="210" spans="1:74" ht="32.25" customHeight="1" x14ac:dyDescent="0.25">
      <c r="A210" s="84" t="s">
        <v>133</v>
      </c>
      <c r="B210" s="84">
        <f>SUMIF(Об!$A:$A,$A:$A,Об!B:B)</f>
        <v>3610.7</v>
      </c>
      <c r="C210" s="84">
        <f>SUMIF(Об!$A:$A,$A:$A,Об!C:C)</f>
        <v>3610.6999999999994</v>
      </c>
      <c r="D210" s="84">
        <v>12</v>
      </c>
      <c r="E210" s="84">
        <f>SUMIF(Об!$A:$A,$A:$A,Об!F:F)</f>
        <v>41.41</v>
      </c>
      <c r="F210" s="84">
        <f t="shared" si="49"/>
        <v>41.41</v>
      </c>
      <c r="G210" s="89">
        <f>SUMIF(Лист2!$A:$A,$A:$A,Лист2!$B:$B)</f>
        <v>1726135.0600000005</v>
      </c>
      <c r="H210" s="89">
        <v>1643276.31</v>
      </c>
      <c r="I210" s="89">
        <v>0</v>
      </c>
      <c r="J210" s="89">
        <v>201757.72</v>
      </c>
      <c r="K210" s="89">
        <v>103156.37999999999</v>
      </c>
      <c r="L210" s="89">
        <v>0</v>
      </c>
      <c r="M210" s="89">
        <v>783.58</v>
      </c>
      <c r="N210" s="89">
        <v>783.58</v>
      </c>
      <c r="O210" s="89">
        <v>126332.73</v>
      </c>
      <c r="P210" s="89">
        <v>353255.05999999994</v>
      </c>
      <c r="Q210" s="89">
        <v>136529.57999999999</v>
      </c>
      <c r="R210" s="89">
        <v>0</v>
      </c>
      <c r="S210" s="89">
        <v>2384.7399999999998</v>
      </c>
      <c r="T210" s="89">
        <v>414920.54</v>
      </c>
      <c r="U210" s="89">
        <v>0</v>
      </c>
      <c r="V210" s="89">
        <v>0</v>
      </c>
      <c r="W210" s="89">
        <v>0</v>
      </c>
      <c r="X210" s="89">
        <v>0</v>
      </c>
      <c r="Y210" s="89">
        <v>0</v>
      </c>
      <c r="Z210" s="89">
        <v>0</v>
      </c>
      <c r="AA210" s="89">
        <v>0</v>
      </c>
      <c r="AB210" s="89">
        <v>0</v>
      </c>
      <c r="AC210" s="89">
        <v>0</v>
      </c>
      <c r="AD210" s="89">
        <v>0</v>
      </c>
      <c r="AE210" s="89">
        <v>1636.26</v>
      </c>
      <c r="AF210" s="89">
        <v>0</v>
      </c>
      <c r="AG210" s="89">
        <v>95985</v>
      </c>
      <c r="AH210" s="90">
        <f t="shared" si="44"/>
        <v>1726135.0600000005</v>
      </c>
      <c r="AI210" s="90">
        <v>1724534.93</v>
      </c>
      <c r="AJ210" s="90">
        <v>0</v>
      </c>
      <c r="AK210" s="90">
        <v>1724534.93</v>
      </c>
      <c r="AL210" s="90">
        <v>337116.00999999995</v>
      </c>
      <c r="AM210" s="90">
        <v>0</v>
      </c>
      <c r="AN210" s="90">
        <v>337116.00999999995</v>
      </c>
      <c r="AP210" s="91">
        <f t="shared" si="48"/>
        <v>536987.51</v>
      </c>
      <c r="AQ210" s="92">
        <f>SUMIF('20-1'!K:K,$A:$A,'20-1'!$E:$E)</f>
        <v>425112.01</v>
      </c>
      <c r="AR210" s="92">
        <f>SUMIF('20-1'!L:L,$A:$A,'20-1'!$E:$E)</f>
        <v>0</v>
      </c>
      <c r="AS210" s="92">
        <f>SUMIF('20-1'!M:M,$A:$A,'20-1'!$E:$E)</f>
        <v>92070.97</v>
      </c>
      <c r="AT210" s="92">
        <f>SUMIF('20-1'!N:N,$A:$A,'20-1'!$E:$E)</f>
        <v>0</v>
      </c>
      <c r="AU210" s="92">
        <f>SUMIF('20-1'!O:O,$A:$A,'20-1'!$E:$E)</f>
        <v>0</v>
      </c>
      <c r="AV210" s="92">
        <f>SUMIF('20-1'!P:P,$A:$A,'20-1'!$E:$E)</f>
        <v>5567.24</v>
      </c>
      <c r="AW210" s="92">
        <f>SUMIF('20-1'!Q:Q,$A:$A,'20-1'!$E:$E)</f>
        <v>0</v>
      </c>
      <c r="AX210" s="92">
        <f>SUMIF('20-1'!R:R,$A:$A,'20-1'!$E:$E)</f>
        <v>0</v>
      </c>
      <c r="AY210" s="92">
        <f>SUMIF('20-1'!S:S,$A:$A,'20-1'!$E:$E)</f>
        <v>14237.29</v>
      </c>
      <c r="AZ210" s="92">
        <f>SUMIF('20-1'!T:T,$A:$A,'20-1'!$E:$E)</f>
        <v>0</v>
      </c>
      <c r="BA210" s="92">
        <f>SUMIF('20-1'!U:U,$A:$A,'20-1'!$E:$E)</f>
        <v>0</v>
      </c>
      <c r="BB210" s="92">
        <f>SUMIF('20-1'!V:V,$A:$A,'20-1'!$E:$E)</f>
        <v>0</v>
      </c>
      <c r="BC210" s="92">
        <f>SUMIF('20-1'!W:W,$A:$A,'20-1'!$E:$E)</f>
        <v>0</v>
      </c>
      <c r="BD210" s="92">
        <f>SUMIF('20-1'!X:X,$A:$A,'20-1'!$E:$E)</f>
        <v>0</v>
      </c>
      <c r="BE210" s="92">
        <f>SUMIF('20-1'!Y:Y,$A:$A,'20-1'!$E:$E)</f>
        <v>0</v>
      </c>
      <c r="BF210" s="92">
        <f>SUMIF('20-1'!Z:Z,$A:$A,'20-1'!$E:$E)</f>
        <v>0</v>
      </c>
      <c r="BG210" s="92">
        <f>SUMIF('20-1'!AA:AA,$A:$A,'20-1'!$E:$E)</f>
        <v>0</v>
      </c>
      <c r="BH210" s="92">
        <f>SUMIF('20-1'!AB:AB,$A:$A,'20-1'!$E:$E)</f>
        <v>39397.72</v>
      </c>
      <c r="BI210" s="89">
        <f>SUMIF(Об!$A:$A,$A:$A,Об!AB:AB)*BI$308</f>
        <v>333609.32477985747</v>
      </c>
      <c r="BJ210" s="89">
        <f>SUMIF(Об!$A:$A,$A:$A,Об!AC:AC)*BJ$308</f>
        <v>316583.51127783098</v>
      </c>
      <c r="BK210" s="89">
        <f>SUMIF(ПП1!$H:$H,$A:$A,ПП1!$M:$M)*$BK$307/$BK$308*B210</f>
        <v>49096.134591057977</v>
      </c>
      <c r="BL210" s="89">
        <f t="shared" si="42"/>
        <v>74868.654573691892</v>
      </c>
      <c r="BM210" s="89">
        <f>$BM$307*B210/$BM$308</f>
        <v>10514.123105934492</v>
      </c>
      <c r="BN210" s="89">
        <f t="shared" si="43"/>
        <v>2933.3459436925555</v>
      </c>
      <c r="BO210" s="89">
        <f>SUMIF(Об!$A:$A,$A:$A,Об!$AG:$AG)*$BO$308</f>
        <v>0</v>
      </c>
      <c r="BP210" s="89">
        <f>SUMIF(Об!$A:$A,$A:$A,Об!$AE:$AE)*BP$308</f>
        <v>2583.4540214597905</v>
      </c>
      <c r="BQ210" s="89">
        <f>SUMIF(Об!$A:$A,$A:$A,Об!AI:AI)*BQ$308</f>
        <v>234598.18602112346</v>
      </c>
      <c r="BR210" s="89">
        <f>SUMIF(Об!$A:$A,$A:$A,Об!AJ:AJ)*BR$308</f>
        <v>87647.367169815101</v>
      </c>
      <c r="BS210" s="89">
        <f>SUMIF(Об!$A:$A,$A:$A,Об!AK:AK)*BS$308</f>
        <v>128303.86294177898</v>
      </c>
      <c r="BT210" s="89">
        <f>SUMIF(Об!$A:$A,$A:$A,Об!AL:AL)*BT$308</f>
        <v>115493.77849142671</v>
      </c>
      <c r="BU210" s="89">
        <f>SUMIF(Об!$A:$A,$A:$A,Об!AM:AM)*BU$308</f>
        <v>72718.829757459331</v>
      </c>
      <c r="BV210" s="89">
        <f>SUMIF(Об!$A:$A,$A:$A,Об!AN:AN)*BV$308</f>
        <v>48283.164144603048</v>
      </c>
    </row>
    <row r="211" spans="1:74" ht="32.25" customHeight="1" x14ac:dyDescent="0.25">
      <c r="A211" s="84" t="s">
        <v>134</v>
      </c>
      <c r="B211" s="84">
        <f>SUMIF(Об!$A:$A,$A:$A,Об!B:B)</f>
        <v>5235.3</v>
      </c>
      <c r="C211" s="84">
        <f>SUMIF(Об!$A:$A,$A:$A,Об!C:C)</f>
        <v>5235.3</v>
      </c>
      <c r="D211" s="84">
        <v>12</v>
      </c>
      <c r="E211" s="84">
        <f>SUMIF(Об!$A:$A,$A:$A,Об!F:F)</f>
        <v>41.2</v>
      </c>
      <c r="F211" s="84">
        <f t="shared" si="49"/>
        <v>41.2</v>
      </c>
      <c r="G211" s="89">
        <f>SUMIF(Лист2!$A:$A,$A:$A,Лист2!$B:$B)</f>
        <v>2542268.73</v>
      </c>
      <c r="H211" s="89">
        <v>2387405.46</v>
      </c>
      <c r="I211" s="89">
        <v>0</v>
      </c>
      <c r="J211" s="89">
        <v>281281.53000000003</v>
      </c>
      <c r="K211" s="89">
        <v>128234.93999999999</v>
      </c>
      <c r="L211" s="89">
        <v>0</v>
      </c>
      <c r="M211" s="89">
        <v>1567.2299999999996</v>
      </c>
      <c r="N211" s="89">
        <v>1567.2299999999996</v>
      </c>
      <c r="O211" s="89">
        <v>0</v>
      </c>
      <c r="P211" s="89">
        <v>497952.02999999997</v>
      </c>
      <c r="Q211" s="89">
        <v>195661.78</v>
      </c>
      <c r="R211" s="89">
        <v>0</v>
      </c>
      <c r="S211" s="89">
        <v>4768.62</v>
      </c>
      <c r="T211" s="89">
        <v>594616.48</v>
      </c>
      <c r="U211" s="89">
        <v>0</v>
      </c>
      <c r="V211" s="89">
        <v>0</v>
      </c>
      <c r="W211" s="89">
        <v>0</v>
      </c>
      <c r="X211" s="89">
        <v>0</v>
      </c>
      <c r="Y211" s="89">
        <v>0</v>
      </c>
      <c r="Z211" s="89">
        <v>0</v>
      </c>
      <c r="AA211" s="89">
        <v>0</v>
      </c>
      <c r="AB211" s="89">
        <v>0</v>
      </c>
      <c r="AC211" s="89">
        <v>0</v>
      </c>
      <c r="AD211" s="89">
        <v>0</v>
      </c>
      <c r="AE211" s="89">
        <v>3272.0599999999995</v>
      </c>
      <c r="AF211" s="89">
        <v>0</v>
      </c>
      <c r="AG211" s="89">
        <v>0</v>
      </c>
      <c r="AH211" s="90">
        <f t="shared" si="44"/>
        <v>2542268.73</v>
      </c>
      <c r="AI211" s="90">
        <v>2604287.2199999997</v>
      </c>
      <c r="AJ211" s="90">
        <v>0</v>
      </c>
      <c r="AK211" s="90">
        <v>2604287.2199999997</v>
      </c>
      <c r="AL211" s="90">
        <v>276323.81</v>
      </c>
      <c r="AM211" s="90">
        <v>0</v>
      </c>
      <c r="AN211" s="90">
        <v>276323.81</v>
      </c>
      <c r="AP211" s="91">
        <f t="shared" si="48"/>
        <v>42633.79</v>
      </c>
      <c r="AQ211" s="92">
        <f>SUMIF('20-1'!K:K,$A:$A,'20-1'!$E:$E)</f>
        <v>0</v>
      </c>
      <c r="AR211" s="92">
        <f>SUMIF('20-1'!L:L,$A:$A,'20-1'!$E:$E)</f>
        <v>0</v>
      </c>
      <c r="AS211" s="92">
        <f>SUMIF('20-1'!M:M,$A:$A,'20-1'!$E:$E)</f>
        <v>0</v>
      </c>
      <c r="AT211" s="92">
        <f>SUMIF('20-1'!N:N,$A:$A,'20-1'!$E:$E)</f>
        <v>0</v>
      </c>
      <c r="AU211" s="92">
        <f>SUMIF('20-1'!O:O,$A:$A,'20-1'!$E:$E)</f>
        <v>0</v>
      </c>
      <c r="AV211" s="92">
        <f>SUMIF('20-1'!P:P,$A:$A,'20-1'!$E:$E)</f>
        <v>35515.14</v>
      </c>
      <c r="AW211" s="92">
        <f>SUMIF('20-1'!Q:Q,$A:$A,'20-1'!$E:$E)</f>
        <v>0</v>
      </c>
      <c r="AX211" s="92">
        <f>SUMIF('20-1'!R:R,$A:$A,'20-1'!$E:$E)</f>
        <v>0</v>
      </c>
      <c r="AY211" s="92">
        <f>SUMIF('20-1'!S:S,$A:$A,'20-1'!$E:$E)</f>
        <v>7118.65</v>
      </c>
      <c r="AZ211" s="92">
        <f>SUMIF('20-1'!T:T,$A:$A,'20-1'!$E:$E)</f>
        <v>0</v>
      </c>
      <c r="BA211" s="92">
        <f>SUMIF('20-1'!U:U,$A:$A,'20-1'!$E:$E)</f>
        <v>0</v>
      </c>
      <c r="BB211" s="92">
        <f>SUMIF('20-1'!V:V,$A:$A,'20-1'!$E:$E)</f>
        <v>0</v>
      </c>
      <c r="BC211" s="92">
        <f>SUMIF('20-1'!W:W,$A:$A,'20-1'!$E:$E)</f>
        <v>0</v>
      </c>
      <c r="BD211" s="92">
        <f>SUMIF('20-1'!X:X,$A:$A,'20-1'!$E:$E)</f>
        <v>0</v>
      </c>
      <c r="BE211" s="92">
        <f>SUMIF('20-1'!Y:Y,$A:$A,'20-1'!$E:$E)</f>
        <v>0</v>
      </c>
      <c r="BF211" s="92">
        <f>SUMIF('20-1'!Z:Z,$A:$A,'20-1'!$E:$E)</f>
        <v>0</v>
      </c>
      <c r="BG211" s="92">
        <f>SUMIF('20-1'!AA:AA,$A:$A,'20-1'!$E:$E)</f>
        <v>0</v>
      </c>
      <c r="BH211" s="92">
        <f>SUMIF('20-1'!AB:AB,$A:$A,'20-1'!$E:$E)</f>
        <v>4045.91</v>
      </c>
      <c r="BI211" s="89">
        <f>SUMIF(Об!$A:$A,$A:$A,Об!AB:AB)*BI$308</f>
        <v>483713.65608330473</v>
      </c>
      <c r="BJ211" s="89">
        <f>SUMIF(Об!$A:$A,$A:$A,Об!AC:AC)*BJ$308</f>
        <v>459027.24031152658</v>
      </c>
      <c r="BK211" s="89">
        <f>SUMIF(ПП1!$H:$H,$A:$A,ПП1!$M:$M)*$BK$307/$BK$308*B211</f>
        <v>71186.471715890511</v>
      </c>
      <c r="BL211" s="89">
        <f t="shared" si="42"/>
        <v>108555.09105980811</v>
      </c>
      <c r="BM211" s="84">
        <f>SUMIF(Об!$A:$A,$A:$A,Об!Z:Z)</f>
        <v>0</v>
      </c>
      <c r="BN211" s="89">
        <f t="shared" si="43"/>
        <v>4253.1769515644155</v>
      </c>
      <c r="BO211" s="89">
        <f>SUMIF(Об!$A:$A,$A:$A,Об!$AG:$AG)*$BO$308</f>
        <v>0</v>
      </c>
      <c r="BP211" s="89">
        <f>SUMIF(Об!$A:$A,$A:$A,Об!$AE:$AE)*BP$308</f>
        <v>0</v>
      </c>
      <c r="BQ211" s="89">
        <f>SUMIF(Об!$A:$A,$A:$A,Об!AI:AI)*BQ$308</f>
        <v>340153.40052521328</v>
      </c>
      <c r="BR211" s="89">
        <f>SUMIF(Об!$A:$A,$A:$A,Об!AJ:AJ)*BR$308</f>
        <v>127083.46341267155</v>
      </c>
      <c r="BS211" s="89">
        <f>SUMIF(Об!$A:$A,$A:$A,Об!AK:AK)*BS$308</f>
        <v>186032.9613811991</v>
      </c>
      <c r="BT211" s="89">
        <f>SUMIF(Об!$A:$A,$A:$A,Об!AL:AL)*BT$308</f>
        <v>167459.1017077482</v>
      </c>
      <c r="BU211" s="89">
        <f>SUMIF(Об!$A:$A,$A:$A,Об!AM:AM)*BU$308</f>
        <v>105437.97308810671</v>
      </c>
      <c r="BV211" s="89">
        <f>SUMIF(Об!$A:$A,$A:$A,Об!AN:AN)*BV$308</f>
        <v>70007.712977051648</v>
      </c>
    </row>
    <row r="212" spans="1:74" ht="32.25" customHeight="1" x14ac:dyDescent="0.25">
      <c r="A212" s="84" t="s">
        <v>366</v>
      </c>
      <c r="B212" s="84">
        <f>SUMIF(Об!$A:$A,$A:$A,Об!B:B)</f>
        <v>5452.46</v>
      </c>
      <c r="C212" s="84">
        <f>SUMIF(Об!$A:$A,$A:$A,Об!C:C)</f>
        <v>5452.46</v>
      </c>
      <c r="D212" s="84">
        <v>12</v>
      </c>
      <c r="E212" s="84">
        <f>SUMIF(Об!$A:$A,$A:$A,Об!F:F)</f>
        <v>41.41</v>
      </c>
      <c r="F212" s="84">
        <f t="shared" si="49"/>
        <v>41.41</v>
      </c>
      <c r="G212" s="89">
        <f>SUMIF(Лист2!$A:$A,$A:$A,Лист2!$B:$B)</f>
        <v>2618794.21</v>
      </c>
      <c r="H212" s="89">
        <v>2461609.5</v>
      </c>
      <c r="I212" s="89">
        <v>0</v>
      </c>
      <c r="J212" s="89">
        <v>219227.85</v>
      </c>
      <c r="K212" s="89">
        <v>217684.44</v>
      </c>
      <c r="L212" s="89">
        <v>0</v>
      </c>
      <c r="M212" s="89">
        <v>2044.6199999999997</v>
      </c>
      <c r="N212" s="89">
        <v>2044.6199999999997</v>
      </c>
      <c r="O212" s="89">
        <v>150072.59</v>
      </c>
      <c r="P212" s="89">
        <v>373235.13</v>
      </c>
      <c r="Q212" s="89">
        <v>138252.79</v>
      </c>
      <c r="R212" s="89">
        <v>0</v>
      </c>
      <c r="S212" s="89">
        <v>6224.2200000000012</v>
      </c>
      <c r="T212" s="89">
        <v>420635.49000000005</v>
      </c>
      <c r="U212" s="89">
        <v>0</v>
      </c>
      <c r="V212" s="89">
        <v>0</v>
      </c>
      <c r="W212" s="89">
        <v>0</v>
      </c>
      <c r="X212" s="89">
        <v>0</v>
      </c>
      <c r="Y212" s="89">
        <v>0</v>
      </c>
      <c r="Z212" s="89">
        <v>0</v>
      </c>
      <c r="AA212" s="89">
        <v>0</v>
      </c>
      <c r="AB212" s="89">
        <v>0</v>
      </c>
      <c r="AC212" s="89">
        <v>0</v>
      </c>
      <c r="AD212" s="89">
        <v>0</v>
      </c>
      <c r="AE212" s="89">
        <v>4270.43</v>
      </c>
      <c r="AF212" s="89">
        <v>0</v>
      </c>
      <c r="AG212" s="89">
        <v>132435</v>
      </c>
      <c r="AH212" s="90">
        <f t="shared" si="44"/>
        <v>2618794.21</v>
      </c>
      <c r="AI212" s="90">
        <v>2621904.7200000002</v>
      </c>
      <c r="AJ212" s="90">
        <v>0</v>
      </c>
      <c r="AK212" s="90">
        <v>2621904.7200000002</v>
      </c>
      <c r="AL212" s="90">
        <v>357999.58</v>
      </c>
      <c r="AM212" s="90">
        <v>0</v>
      </c>
      <c r="AN212" s="90">
        <v>357999.58</v>
      </c>
      <c r="AP212" s="91">
        <f t="shared" si="48"/>
        <v>6073.62</v>
      </c>
      <c r="AQ212" s="92">
        <f>SUMIF('20-1'!K:K,$A:$A,'20-1'!$E:$E)</f>
        <v>0</v>
      </c>
      <c r="AR212" s="92">
        <f>SUMIF('20-1'!L:L,$A:$A,'20-1'!$E:$E)</f>
        <v>0</v>
      </c>
      <c r="AS212" s="92">
        <f>SUMIF('20-1'!M:M,$A:$A,'20-1'!$E:$E)</f>
        <v>0</v>
      </c>
      <c r="AT212" s="92">
        <f>SUMIF('20-1'!N:N,$A:$A,'20-1'!$E:$E)</f>
        <v>0</v>
      </c>
      <c r="AU212" s="92">
        <f>SUMIF('20-1'!O:O,$A:$A,'20-1'!$E:$E)</f>
        <v>0</v>
      </c>
      <c r="AV212" s="92">
        <f>SUMIF('20-1'!P:P,$A:$A,'20-1'!$E:$E)</f>
        <v>6073.62</v>
      </c>
      <c r="AW212" s="92">
        <f>SUMIF('20-1'!Q:Q,$A:$A,'20-1'!$E:$E)</f>
        <v>0</v>
      </c>
      <c r="AX212" s="92">
        <f>SUMIF('20-1'!R:R,$A:$A,'20-1'!$E:$E)</f>
        <v>0</v>
      </c>
      <c r="AY212" s="92">
        <f>SUMIF('20-1'!S:S,$A:$A,'20-1'!$E:$E)</f>
        <v>0</v>
      </c>
      <c r="AZ212" s="92">
        <f>SUMIF('20-1'!T:T,$A:$A,'20-1'!$E:$E)</f>
        <v>0</v>
      </c>
      <c r="BA212" s="92">
        <f>SUMIF('20-1'!U:U,$A:$A,'20-1'!$E:$E)</f>
        <v>0</v>
      </c>
      <c r="BB212" s="92">
        <f>SUMIF('20-1'!V:V,$A:$A,'20-1'!$E:$E)</f>
        <v>0</v>
      </c>
      <c r="BC212" s="92">
        <f>SUMIF('20-1'!W:W,$A:$A,'20-1'!$E:$E)</f>
        <v>0</v>
      </c>
      <c r="BD212" s="92">
        <f>SUMIF('20-1'!X:X,$A:$A,'20-1'!$E:$E)</f>
        <v>0</v>
      </c>
      <c r="BE212" s="92">
        <f>SUMIF('20-1'!Y:Y,$A:$A,'20-1'!$E:$E)</f>
        <v>0</v>
      </c>
      <c r="BF212" s="92">
        <f>SUMIF('20-1'!Z:Z,$A:$A,'20-1'!$E:$E)</f>
        <v>0</v>
      </c>
      <c r="BG212" s="92">
        <f>SUMIF('20-1'!AA:AA,$A:$A,'20-1'!$E:$E)</f>
        <v>0</v>
      </c>
      <c r="BH212" s="92">
        <f>SUMIF('20-1'!AB:AB,$A:$A,'20-1'!$E:$E)</f>
        <v>46017.700000000004</v>
      </c>
      <c r="BI212" s="89">
        <f>SUMIF(Об!$A:$A,$A:$A,Об!AB:AB)*BI$308</f>
        <v>503778.0759933482</v>
      </c>
      <c r="BJ212" s="89">
        <f>SUMIF(Об!$A:$A,$A:$A,Об!AC:AC)*BJ$308</f>
        <v>478067.66884590872</v>
      </c>
      <c r="BK212" s="89">
        <f>SUMIF(ПП1!$H:$H,$A:$A,ПП1!$M:$M)*$BK$307/$BK$308*B212</f>
        <v>74139.283244899882</v>
      </c>
      <c r="BL212" s="89">
        <f t="shared" si="42"/>
        <v>113057.95117757557</v>
      </c>
      <c r="BM212" s="89">
        <f t="shared" ref="BM212:BM218" si="50">$BM$307*B212/$BM$308</f>
        <v>15877.208206215853</v>
      </c>
      <c r="BN212" s="89">
        <f t="shared" si="43"/>
        <v>4429.5985332888113</v>
      </c>
      <c r="BO212" s="89">
        <f>SUMIF(Об!$A:$A,$A:$A,Об!$AG:$AG)*$BO$308</f>
        <v>0</v>
      </c>
      <c r="BP212" s="89">
        <f>SUMIF(Об!$A:$A,$A:$A,Об!$AE:$AE)*BP$308</f>
        <v>3901.2323687508378</v>
      </c>
      <c r="BQ212" s="89">
        <f>SUMIF(Об!$A:$A,$A:$A,Об!AI:AI)*BQ$308</f>
        <v>354262.94772557536</v>
      </c>
      <c r="BR212" s="89">
        <f>SUMIF(Об!$A:$A,$A:$A,Об!AJ:AJ)*BR$308</f>
        <v>132354.87955208967</v>
      </c>
      <c r="BS212" s="89">
        <f>SUMIF(Об!$A:$A,$A:$A,Об!AK:AK)*BS$308</f>
        <v>193749.59994891082</v>
      </c>
      <c r="BT212" s="89">
        <f>SUMIF(Об!$A:$A,$A:$A,Об!AL:AL)*BT$308</f>
        <v>174405.29744187125</v>
      </c>
      <c r="BU212" s="89">
        <f>SUMIF(Об!$A:$A,$A:$A,Об!AM:AM)*BU$308</f>
        <v>109811.53529768654</v>
      </c>
      <c r="BV212" s="89">
        <f>SUMIF(Об!$A:$A,$A:$A,Об!AN:AN)*BV$308</f>
        <v>72911.629648512026</v>
      </c>
    </row>
    <row r="213" spans="1:74" ht="32.25" customHeight="1" x14ac:dyDescent="0.25">
      <c r="A213" s="84" t="s">
        <v>367</v>
      </c>
      <c r="B213" s="84">
        <f>SUMIF(Об!$A:$A,$A:$A,Об!B:B)</f>
        <v>4167.7</v>
      </c>
      <c r="C213" s="84">
        <f>SUMIF(Об!$A:$A,$A:$A,Об!C:C)</f>
        <v>4167.7</v>
      </c>
      <c r="D213" s="84">
        <v>12</v>
      </c>
      <c r="E213" s="84">
        <f>SUMIF(Об!$A:$A,$A:$A,Об!F:F)</f>
        <v>41.41</v>
      </c>
      <c r="F213" s="84">
        <f t="shared" si="49"/>
        <v>41.41</v>
      </c>
      <c r="G213" s="89">
        <f>SUMIF(Лист2!$A:$A,$A:$A,Лист2!$B:$B)</f>
        <v>1996297.0799999998</v>
      </c>
      <c r="H213" s="89">
        <v>1875483.3599999994</v>
      </c>
      <c r="I213" s="89">
        <v>0</v>
      </c>
      <c r="J213" s="89">
        <v>214791.86000000004</v>
      </c>
      <c r="K213" s="89">
        <v>207883.99000000002</v>
      </c>
      <c r="L213" s="89">
        <v>0</v>
      </c>
      <c r="M213" s="89">
        <v>1514.5499999999997</v>
      </c>
      <c r="N213" s="89">
        <v>1514.5499999999997</v>
      </c>
      <c r="O213" s="89">
        <v>138100.53</v>
      </c>
      <c r="P213" s="89">
        <v>371806.38</v>
      </c>
      <c r="Q213" s="89">
        <v>141304.32999999999</v>
      </c>
      <c r="R213" s="89">
        <v>0</v>
      </c>
      <c r="S213" s="89">
        <v>4609.13</v>
      </c>
      <c r="T213" s="89">
        <v>429422.44999999995</v>
      </c>
      <c r="U213" s="89">
        <v>0</v>
      </c>
      <c r="V213" s="89">
        <v>0</v>
      </c>
      <c r="W213" s="89">
        <v>0</v>
      </c>
      <c r="X213" s="89">
        <v>0</v>
      </c>
      <c r="Y213" s="89">
        <v>0</v>
      </c>
      <c r="Z213" s="89">
        <v>0</v>
      </c>
      <c r="AA213" s="89">
        <v>0</v>
      </c>
      <c r="AB213" s="89">
        <v>0</v>
      </c>
      <c r="AC213" s="89">
        <v>0</v>
      </c>
      <c r="AD213" s="89">
        <v>0</v>
      </c>
      <c r="AE213" s="89">
        <v>3162.5600000000004</v>
      </c>
      <c r="AF213" s="89">
        <v>0</v>
      </c>
      <c r="AG213" s="89">
        <v>110565</v>
      </c>
      <c r="AH213" s="90">
        <f t="shared" si="44"/>
        <v>1996297.0799999998</v>
      </c>
      <c r="AI213" s="90">
        <v>2016043.32</v>
      </c>
      <c r="AJ213" s="90">
        <v>0</v>
      </c>
      <c r="AK213" s="90">
        <v>2016043.32</v>
      </c>
      <c r="AL213" s="90">
        <v>207186.04</v>
      </c>
      <c r="AM213" s="90">
        <v>0</v>
      </c>
      <c r="AN213" s="90">
        <v>207186.04</v>
      </c>
      <c r="AP213" s="91">
        <f t="shared" si="48"/>
        <v>6073.62</v>
      </c>
      <c r="AQ213" s="92">
        <f>SUMIF('20-1'!K:K,$A:$A,'20-1'!$E:$E)</f>
        <v>0</v>
      </c>
      <c r="AR213" s="92">
        <f>SUMIF('20-1'!L:L,$A:$A,'20-1'!$E:$E)</f>
        <v>0</v>
      </c>
      <c r="AS213" s="92">
        <f>SUMIF('20-1'!M:M,$A:$A,'20-1'!$E:$E)</f>
        <v>0</v>
      </c>
      <c r="AT213" s="92">
        <f>SUMIF('20-1'!N:N,$A:$A,'20-1'!$E:$E)</f>
        <v>0</v>
      </c>
      <c r="AU213" s="92">
        <f>SUMIF('20-1'!O:O,$A:$A,'20-1'!$E:$E)</f>
        <v>0</v>
      </c>
      <c r="AV213" s="92">
        <f>SUMIF('20-1'!P:P,$A:$A,'20-1'!$E:$E)</f>
        <v>6073.62</v>
      </c>
      <c r="AW213" s="92">
        <f>SUMIF('20-1'!Q:Q,$A:$A,'20-1'!$E:$E)</f>
        <v>0</v>
      </c>
      <c r="AX213" s="92">
        <f>SUMIF('20-1'!R:R,$A:$A,'20-1'!$E:$E)</f>
        <v>0</v>
      </c>
      <c r="AY213" s="92">
        <f>SUMIF('20-1'!S:S,$A:$A,'20-1'!$E:$E)</f>
        <v>0</v>
      </c>
      <c r="AZ213" s="92">
        <f>SUMIF('20-1'!T:T,$A:$A,'20-1'!$E:$E)</f>
        <v>0</v>
      </c>
      <c r="BA213" s="92">
        <f>SUMIF('20-1'!U:U,$A:$A,'20-1'!$E:$E)</f>
        <v>0</v>
      </c>
      <c r="BB213" s="92">
        <f>SUMIF('20-1'!V:V,$A:$A,'20-1'!$E:$E)</f>
        <v>0</v>
      </c>
      <c r="BC213" s="92">
        <f>SUMIF('20-1'!W:W,$A:$A,'20-1'!$E:$E)</f>
        <v>0</v>
      </c>
      <c r="BD213" s="92">
        <f>SUMIF('20-1'!X:X,$A:$A,'20-1'!$E:$E)</f>
        <v>0</v>
      </c>
      <c r="BE213" s="92">
        <f>SUMIF('20-1'!Y:Y,$A:$A,'20-1'!$E:$E)</f>
        <v>0</v>
      </c>
      <c r="BF213" s="92">
        <f>SUMIF('20-1'!Z:Z,$A:$A,'20-1'!$E:$E)</f>
        <v>0</v>
      </c>
      <c r="BG213" s="92">
        <f>SUMIF('20-1'!AA:AA,$A:$A,'20-1'!$E:$E)</f>
        <v>0</v>
      </c>
      <c r="BH213" s="92">
        <f>SUMIF('20-1'!AB:AB,$A:$A,'20-1'!$E:$E)</f>
        <v>23282.569999999996</v>
      </c>
      <c r="BI213" s="89">
        <f>SUMIF(Об!$A:$A,$A:$A,Об!AB:AB)*BI$308</f>
        <v>385073.13897167094</v>
      </c>
      <c r="BJ213" s="89">
        <f>SUMIF(Об!$A:$A,$A:$A,Об!AC:AC)*BJ$308</f>
        <v>365420.86020788667</v>
      </c>
      <c r="BK213" s="89">
        <f>SUMIF(ПП1!$H:$H,$A:$A,ПП1!$M:$M)*$BK$307/$BK$308*B213</f>
        <v>56669.886762996743</v>
      </c>
      <c r="BL213" s="89">
        <f t="shared" si="42"/>
        <v>86418.171453395655</v>
      </c>
      <c r="BM213" s="89">
        <f t="shared" si="50"/>
        <v>12136.070808597553</v>
      </c>
      <c r="BN213" s="89">
        <f t="shared" si="43"/>
        <v>3385.8547897990593</v>
      </c>
      <c r="BO213" s="89">
        <f>SUMIF(Об!$A:$A,$A:$A,Об!$AG:$AG)*$BO$308</f>
        <v>0</v>
      </c>
      <c r="BP213" s="89">
        <f>SUMIF(Об!$A:$A,$A:$A,Об!$AE:$AE)*BP$308</f>
        <v>2981.9872393823825</v>
      </c>
      <c r="BQ213" s="89">
        <f>SUMIF(Об!$A:$A,$A:$A,Об!AI:AI)*BQ$308</f>
        <v>270788.17400510603</v>
      </c>
      <c r="BR213" s="89">
        <f>SUMIF(Об!$A:$A,$A:$A,Об!AJ:AJ)*BR$308</f>
        <v>101168.17574255366</v>
      </c>
      <c r="BS213" s="89">
        <f>SUMIF(Об!$A:$A,$A:$A,Об!AK:AK)*BS$308</f>
        <v>148096.49363903183</v>
      </c>
      <c r="BT213" s="89">
        <f>SUMIF(Об!$A:$A,$A:$A,Об!AL:AL)*BT$308</f>
        <v>133310.2779568281</v>
      </c>
      <c r="BU213" s="89">
        <f>SUMIF(Об!$A:$A,$A:$A,Об!AM:AM)*BU$308</f>
        <v>83936.706671881708</v>
      </c>
      <c r="BV213" s="89">
        <f>SUMIF(Об!$A:$A,$A:$A,Об!AN:AN)*BV$308</f>
        <v>55731.504474329675</v>
      </c>
    </row>
    <row r="214" spans="1:74" ht="32.25" customHeight="1" x14ac:dyDescent="0.25">
      <c r="A214" s="84" t="s">
        <v>368</v>
      </c>
      <c r="B214" s="84">
        <f>SUMIF(Об!$A:$A,$A:$A,Об!B:B)</f>
        <v>4184.3999999999996</v>
      </c>
      <c r="C214" s="84">
        <f>SUMIF(Об!$A:$A,$A:$A,Об!C:C)</f>
        <v>4184.3999999999996</v>
      </c>
      <c r="D214" s="84">
        <v>12</v>
      </c>
      <c r="E214" s="84">
        <f>SUMIF(Об!$A:$A,$A:$A,Об!F:F)</f>
        <v>41.41</v>
      </c>
      <c r="F214" s="84">
        <f t="shared" si="49"/>
        <v>41.41</v>
      </c>
      <c r="G214" s="89">
        <f>SUMIF(Лист2!$A:$A,$A:$A,Лист2!$B:$B)</f>
        <v>2018017.2999999998</v>
      </c>
      <c r="H214" s="89">
        <v>1895242.2900000005</v>
      </c>
      <c r="I214" s="89">
        <v>0</v>
      </c>
      <c r="J214" s="89">
        <v>219496.27</v>
      </c>
      <c r="K214" s="89">
        <v>196353.06</v>
      </c>
      <c r="L214" s="89">
        <v>0</v>
      </c>
      <c r="M214" s="89">
        <v>1568.0200000000002</v>
      </c>
      <c r="N214" s="89">
        <v>1568.0200000000002</v>
      </c>
      <c r="O214" s="89">
        <v>146669.36000000002</v>
      </c>
      <c r="P214" s="89">
        <v>383005.68</v>
      </c>
      <c r="Q214" s="89">
        <v>147440.10999999999</v>
      </c>
      <c r="R214" s="89">
        <v>0</v>
      </c>
      <c r="S214" s="89">
        <v>4729.3399999999992</v>
      </c>
      <c r="T214" s="89">
        <v>447987.91999999993</v>
      </c>
      <c r="U214" s="89">
        <v>0</v>
      </c>
      <c r="V214" s="89">
        <v>0</v>
      </c>
      <c r="W214" s="89">
        <v>0</v>
      </c>
      <c r="X214" s="89">
        <v>0</v>
      </c>
      <c r="Y214" s="89">
        <v>0</v>
      </c>
      <c r="Z214" s="89">
        <v>0</v>
      </c>
      <c r="AA214" s="89">
        <v>0</v>
      </c>
      <c r="AB214" s="89">
        <v>0</v>
      </c>
      <c r="AC214" s="89">
        <v>0</v>
      </c>
      <c r="AD214" s="89">
        <v>0</v>
      </c>
      <c r="AE214" s="89">
        <v>3245.0700000000006</v>
      </c>
      <c r="AF214" s="89">
        <v>0</v>
      </c>
      <c r="AG214" s="89">
        <v>111780</v>
      </c>
      <c r="AH214" s="90">
        <f t="shared" si="44"/>
        <v>2018017.2999999998</v>
      </c>
      <c r="AI214" s="90">
        <v>2075546.5500000003</v>
      </c>
      <c r="AJ214" s="90">
        <v>0</v>
      </c>
      <c r="AK214" s="90">
        <v>2075546.5500000003</v>
      </c>
      <c r="AL214" s="90">
        <v>278436.94</v>
      </c>
      <c r="AM214" s="90">
        <v>0</v>
      </c>
      <c r="AN214" s="90">
        <v>278436.94</v>
      </c>
      <c r="AP214" s="91">
        <f t="shared" si="48"/>
        <v>6073.62</v>
      </c>
      <c r="AQ214" s="92">
        <f>SUMIF('20-1'!K:K,$A:$A,'20-1'!$E:$E)</f>
        <v>0</v>
      </c>
      <c r="AR214" s="92">
        <f>SUMIF('20-1'!L:L,$A:$A,'20-1'!$E:$E)</f>
        <v>0</v>
      </c>
      <c r="AS214" s="92">
        <f>SUMIF('20-1'!M:M,$A:$A,'20-1'!$E:$E)</f>
        <v>0</v>
      </c>
      <c r="AT214" s="92">
        <f>SUMIF('20-1'!N:N,$A:$A,'20-1'!$E:$E)</f>
        <v>0</v>
      </c>
      <c r="AU214" s="92">
        <f>SUMIF('20-1'!O:O,$A:$A,'20-1'!$E:$E)</f>
        <v>0</v>
      </c>
      <c r="AV214" s="92">
        <f>SUMIF('20-1'!P:P,$A:$A,'20-1'!$E:$E)</f>
        <v>6073.62</v>
      </c>
      <c r="AW214" s="92">
        <f>SUMIF('20-1'!Q:Q,$A:$A,'20-1'!$E:$E)</f>
        <v>0</v>
      </c>
      <c r="AX214" s="92">
        <f>SUMIF('20-1'!R:R,$A:$A,'20-1'!$E:$E)</f>
        <v>0</v>
      </c>
      <c r="AY214" s="92">
        <f>SUMIF('20-1'!S:S,$A:$A,'20-1'!$E:$E)</f>
        <v>0</v>
      </c>
      <c r="AZ214" s="92">
        <f>SUMIF('20-1'!T:T,$A:$A,'20-1'!$E:$E)</f>
        <v>0</v>
      </c>
      <c r="BA214" s="92">
        <f>SUMIF('20-1'!U:U,$A:$A,'20-1'!$E:$E)</f>
        <v>0</v>
      </c>
      <c r="BB214" s="92">
        <f>SUMIF('20-1'!V:V,$A:$A,'20-1'!$E:$E)</f>
        <v>0</v>
      </c>
      <c r="BC214" s="92">
        <f>SUMIF('20-1'!W:W,$A:$A,'20-1'!$E:$E)</f>
        <v>0</v>
      </c>
      <c r="BD214" s="92">
        <f>SUMIF('20-1'!X:X,$A:$A,'20-1'!$E:$E)</f>
        <v>0</v>
      </c>
      <c r="BE214" s="92">
        <f>SUMIF('20-1'!Y:Y,$A:$A,'20-1'!$E:$E)</f>
        <v>0</v>
      </c>
      <c r="BF214" s="92">
        <f>SUMIF('20-1'!Z:Z,$A:$A,'20-1'!$E:$E)</f>
        <v>0</v>
      </c>
      <c r="BG214" s="92">
        <f>SUMIF('20-1'!AA:AA,$A:$A,'20-1'!$E:$E)</f>
        <v>0</v>
      </c>
      <c r="BH214" s="92">
        <f>SUMIF('20-1'!AB:AB,$A:$A,'20-1'!$E:$E)</f>
        <v>45461.750000000007</v>
      </c>
      <c r="BI214" s="89">
        <f>SUMIF(Об!$A:$A,$A:$A,Об!AB:AB)*BI$308</f>
        <v>386616.12945103057</v>
      </c>
      <c r="BJ214" s="89">
        <f>SUMIF(Об!$A:$A,$A:$A,Об!AC:AC)*BJ$308</f>
        <v>366885.10388316837</v>
      </c>
      <c r="BK214" s="89">
        <f>SUMIF(ПП1!$H:$H,$A:$A,ПП1!$M:$M)*$BK$307/$BK$308*B214</f>
        <v>56896.963354148225</v>
      </c>
      <c r="BL214" s="89">
        <f t="shared" si="42"/>
        <v>86764.44960759861</v>
      </c>
      <c r="BM214" s="89">
        <f t="shared" si="50"/>
        <v>12184.7001203291</v>
      </c>
      <c r="BN214" s="89">
        <f t="shared" si="43"/>
        <v>3399.4219311455195</v>
      </c>
      <c r="BO214" s="89">
        <f>SUMIF(Об!$A:$A,$A:$A,Об!$AG:$AG)*$BO$308</f>
        <v>0</v>
      </c>
      <c r="BP214" s="89">
        <f>SUMIF(Об!$A:$A,$A:$A,Об!$AE:$AE)*BP$308</f>
        <v>2993.9360809251248</v>
      </c>
      <c r="BQ214" s="89">
        <f>SUMIF(Об!$A:$A,$A:$A,Об!AI:AI)*BQ$308</f>
        <v>271873.22391414101</v>
      </c>
      <c r="BR214" s="89">
        <f>SUMIF(Об!$A:$A,$A:$A,Об!AJ:AJ)*BR$308</f>
        <v>101573.55725631438</v>
      </c>
      <c r="BS214" s="89">
        <f>SUMIF(Об!$A:$A,$A:$A,Об!AK:AK)*BS$308</f>
        <v>148689.91721648988</v>
      </c>
      <c r="BT214" s="89">
        <f>SUMIF(Об!$A:$A,$A:$A,Об!AL:AL)*BT$308</f>
        <v>133844.45307544965</v>
      </c>
      <c r="BU214" s="89">
        <f>SUMIF(Об!$A:$A,$A:$A,Об!AM:AM)*BU$308</f>
        <v>84273.041581165118</v>
      </c>
      <c r="BV214" s="89">
        <f>SUMIF(Об!$A:$A,$A:$A,Об!AN:AN)*BV$308</f>
        <v>55954.820961773898</v>
      </c>
    </row>
    <row r="215" spans="1:74" ht="32.25" customHeight="1" x14ac:dyDescent="0.25">
      <c r="A215" s="84" t="s">
        <v>369</v>
      </c>
      <c r="B215" s="84">
        <f>SUMIF(Об!$A:$A,$A:$A,Об!B:B)</f>
        <v>5378.3</v>
      </c>
      <c r="C215" s="84">
        <f>SUMIF(Об!$A:$A,$A:$A,Об!C:C)</f>
        <v>5378.3</v>
      </c>
      <c r="D215" s="84">
        <v>12</v>
      </c>
      <c r="E215" s="84">
        <f>SUMIF(Об!$A:$A,$A:$A,Об!F:F)</f>
        <v>41.41</v>
      </c>
      <c r="F215" s="84">
        <f t="shared" si="49"/>
        <v>41.41</v>
      </c>
      <c r="G215" s="89">
        <f>SUMIF(Лист2!$A:$A,$A:$A,Лист2!$B:$B)</f>
        <v>2482379.94</v>
      </c>
      <c r="H215" s="89">
        <v>2401785.4900000002</v>
      </c>
      <c r="I215" s="89">
        <v>0</v>
      </c>
      <c r="J215" s="89">
        <v>248484.01999999996</v>
      </c>
      <c r="K215" s="89">
        <v>218897.66999999998</v>
      </c>
      <c r="L215" s="89">
        <v>0</v>
      </c>
      <c r="M215" s="89">
        <v>1568.5800000000002</v>
      </c>
      <c r="N215" s="89">
        <v>1568.5800000000002</v>
      </c>
      <c r="O215" s="89">
        <v>146163.44999999998</v>
      </c>
      <c r="P215" s="89">
        <v>438951.75</v>
      </c>
      <c r="Q215" s="89">
        <v>171954.78999999998</v>
      </c>
      <c r="R215" s="89">
        <v>0</v>
      </c>
      <c r="S215" s="89">
        <v>4756.3199999999988</v>
      </c>
      <c r="T215" s="89">
        <v>522605.81</v>
      </c>
      <c r="U215" s="89">
        <v>0</v>
      </c>
      <c r="V215" s="89">
        <v>0</v>
      </c>
      <c r="W215" s="89">
        <v>0</v>
      </c>
      <c r="X215" s="89">
        <v>0</v>
      </c>
      <c r="Y215" s="89">
        <v>0</v>
      </c>
      <c r="Z215" s="89">
        <v>0</v>
      </c>
      <c r="AA215" s="89">
        <v>0</v>
      </c>
      <c r="AB215" s="89">
        <v>0</v>
      </c>
      <c r="AC215" s="89">
        <v>0</v>
      </c>
      <c r="AD215" s="89">
        <v>0</v>
      </c>
      <c r="AE215" s="89">
        <v>3263.09</v>
      </c>
      <c r="AF215" s="89">
        <v>0</v>
      </c>
      <c r="AG215" s="89">
        <v>131220</v>
      </c>
      <c r="AH215" s="90">
        <f t="shared" si="44"/>
        <v>2482379.94</v>
      </c>
      <c r="AI215" s="90">
        <v>2550821.25</v>
      </c>
      <c r="AJ215" s="90">
        <v>0</v>
      </c>
      <c r="AK215" s="90">
        <v>2550821.25</v>
      </c>
      <c r="AL215" s="90">
        <v>251591.82</v>
      </c>
      <c r="AM215" s="90">
        <v>0</v>
      </c>
      <c r="AN215" s="90">
        <v>251591.82</v>
      </c>
      <c r="AP215" s="91">
        <f t="shared" si="48"/>
        <v>67597.350000000006</v>
      </c>
      <c r="AQ215" s="92">
        <f>SUMIF('20-1'!K:K,$A:$A,'20-1'!$E:$E)</f>
        <v>0</v>
      </c>
      <c r="AR215" s="92">
        <f>SUMIF('20-1'!L:L,$A:$A,'20-1'!$E:$E)</f>
        <v>0</v>
      </c>
      <c r="AS215" s="92">
        <f>SUMIF('20-1'!M:M,$A:$A,'20-1'!$E:$E)</f>
        <v>0</v>
      </c>
      <c r="AT215" s="92">
        <f>SUMIF('20-1'!N:N,$A:$A,'20-1'!$E:$E)</f>
        <v>3455.93</v>
      </c>
      <c r="AU215" s="92">
        <f>SUMIF('20-1'!O:O,$A:$A,'20-1'!$E:$E)</f>
        <v>0</v>
      </c>
      <c r="AV215" s="92">
        <f>SUMIF('20-1'!P:P,$A:$A,'20-1'!$E:$E)</f>
        <v>6073.62</v>
      </c>
      <c r="AW215" s="92">
        <f>SUMIF('20-1'!Q:Q,$A:$A,'20-1'!$E:$E)</f>
        <v>0</v>
      </c>
      <c r="AX215" s="92">
        <f>SUMIF('20-1'!R:R,$A:$A,'20-1'!$E:$E)</f>
        <v>0</v>
      </c>
      <c r="AY215" s="92">
        <f>SUMIF('20-1'!S:S,$A:$A,'20-1'!$E:$E)</f>
        <v>0</v>
      </c>
      <c r="AZ215" s="92">
        <f>SUMIF('20-1'!T:T,$A:$A,'20-1'!$E:$E)</f>
        <v>0</v>
      </c>
      <c r="BA215" s="92">
        <f>SUMIF('20-1'!U:U,$A:$A,'20-1'!$E:$E)</f>
        <v>0</v>
      </c>
      <c r="BB215" s="92">
        <f>SUMIF('20-1'!V:V,$A:$A,'20-1'!$E:$E)</f>
        <v>0</v>
      </c>
      <c r="BC215" s="92">
        <f>SUMIF('20-1'!W:W,$A:$A,'20-1'!$E:$E)</f>
        <v>0</v>
      </c>
      <c r="BD215" s="92">
        <f>SUMIF('20-1'!X:X,$A:$A,'20-1'!$E:$E)</f>
        <v>0</v>
      </c>
      <c r="BE215" s="92">
        <f>SUMIF('20-1'!Y:Y,$A:$A,'20-1'!$E:$E)</f>
        <v>58067.8</v>
      </c>
      <c r="BF215" s="92">
        <f>SUMIF('20-1'!Z:Z,$A:$A,'20-1'!$E:$E)</f>
        <v>0</v>
      </c>
      <c r="BG215" s="92">
        <f>SUMIF('20-1'!AA:AA,$A:$A,'20-1'!$E:$E)</f>
        <v>0</v>
      </c>
      <c r="BH215" s="92">
        <f>SUMIF('20-1'!AB:AB,$A:$A,'20-1'!$E:$E)</f>
        <v>23212.71</v>
      </c>
      <c r="BI215" s="89">
        <f>SUMIF(Об!$A:$A,$A:$A,Об!AB:AB)*BI$308</f>
        <v>496926.0895293178</v>
      </c>
      <c r="BJ215" s="89">
        <f>SUMIF(Об!$A:$A,$A:$A,Об!AC:AC)*BJ$308</f>
        <v>471565.37477651384</v>
      </c>
      <c r="BK215" s="89">
        <f>SUMIF(ПП1!$H:$H,$A:$A,ПП1!$M:$M)*$BK$307/$BK$308*B215</f>
        <v>73130.900011379272</v>
      </c>
      <c r="BL215" s="89">
        <f t="shared" si="42"/>
        <v>111520.22735028862</v>
      </c>
      <c r="BM215" s="89">
        <f t="shared" si="50"/>
        <v>15661.259118909764</v>
      </c>
      <c r="BN215" s="89">
        <f t="shared" si="43"/>
        <v>4369.3506768664447</v>
      </c>
      <c r="BO215" s="89">
        <f>SUMIF(Об!$A:$A,$A:$A,Об!$AG:$AG)*$BO$308</f>
        <v>0</v>
      </c>
      <c r="BP215" s="89">
        <f>SUMIF(Об!$A:$A,$A:$A,Об!$AE:$AE)*BP$308</f>
        <v>3848.1709263071411</v>
      </c>
      <c r="BQ215" s="89">
        <f>SUMIF(Об!$A:$A,$A:$A,Об!AI:AI)*BQ$308</f>
        <v>349444.54645287845</v>
      </c>
      <c r="BR215" s="89">
        <f>SUMIF(Об!$A:$A,$A:$A,Об!AJ:AJ)*BR$308</f>
        <v>130554.69433888627</v>
      </c>
      <c r="BS215" s="89">
        <f>SUMIF(Об!$A:$A,$A:$A,Об!AK:AK)*BS$308</f>
        <v>191114.3728528457</v>
      </c>
      <c r="BT215" s="89">
        <f>SUMIF(Об!$A:$A,$A:$A,Об!AL:AL)*BT$308</f>
        <v>172033.17607678301</v>
      </c>
      <c r="BU215" s="89">
        <f>SUMIF(Об!$A:$A,$A:$A,Об!AM:AM)*BU$308</f>
        <v>108317.9666226891</v>
      </c>
      <c r="BV215" s="89">
        <f>SUMIF(Об!$A:$A,$A:$A,Об!AN:AN)*BV$308</f>
        <v>71919.943977322575</v>
      </c>
    </row>
    <row r="216" spans="1:74" ht="32.25" customHeight="1" x14ac:dyDescent="0.25">
      <c r="A216" s="84" t="s">
        <v>370</v>
      </c>
      <c r="B216" s="84">
        <f>SUMIF(Об!$A:$A,$A:$A,Об!B:B)</f>
        <v>5359.6</v>
      </c>
      <c r="C216" s="84">
        <f>SUMIF(Об!$A:$A,$A:$A,Об!C:C)</f>
        <v>5359.6</v>
      </c>
      <c r="D216" s="84">
        <v>12</v>
      </c>
      <c r="E216" s="84">
        <f>SUMIF(Об!$A:$A,$A:$A,Об!F:F)</f>
        <v>41.41</v>
      </c>
      <c r="F216" s="84">
        <f t="shared" si="49"/>
        <v>41.41</v>
      </c>
      <c r="G216" s="89">
        <f>SUMIF(Лист2!$A:$A,$A:$A,Лист2!$B:$B)</f>
        <v>2503615.5</v>
      </c>
      <c r="H216" s="89">
        <v>2417916.7599999993</v>
      </c>
      <c r="I216" s="89">
        <v>0</v>
      </c>
      <c r="J216" s="89">
        <v>252064.63000000003</v>
      </c>
      <c r="K216" s="89">
        <v>217184.18</v>
      </c>
      <c r="L216" s="89">
        <v>0</v>
      </c>
      <c r="M216" s="89">
        <v>1507.6399999999999</v>
      </c>
      <c r="N216" s="89">
        <v>1507.6399999999999</v>
      </c>
      <c r="O216" s="89">
        <v>153455.12</v>
      </c>
      <c r="P216" s="89">
        <v>433862.81999999995</v>
      </c>
      <c r="Q216" s="89">
        <v>163477.65</v>
      </c>
      <c r="R216" s="89">
        <v>0</v>
      </c>
      <c r="S216" s="89">
        <v>4494.9800000000005</v>
      </c>
      <c r="T216" s="89">
        <v>496813.68000000005</v>
      </c>
      <c r="U216" s="89">
        <v>0</v>
      </c>
      <c r="V216" s="89">
        <v>0</v>
      </c>
      <c r="W216" s="89">
        <v>0</v>
      </c>
      <c r="X216" s="89">
        <v>0</v>
      </c>
      <c r="Y216" s="89">
        <v>0</v>
      </c>
      <c r="Z216" s="89">
        <v>0</v>
      </c>
      <c r="AA216" s="89">
        <v>0</v>
      </c>
      <c r="AB216" s="89">
        <v>0</v>
      </c>
      <c r="AC216" s="89">
        <v>0</v>
      </c>
      <c r="AD216" s="89">
        <v>0</v>
      </c>
      <c r="AE216" s="89">
        <v>3000.3</v>
      </c>
      <c r="AF216" s="89">
        <v>0</v>
      </c>
      <c r="AG216" s="89">
        <v>97200.010000000009</v>
      </c>
      <c r="AH216" s="90">
        <f t="shared" si="44"/>
        <v>2503615.5</v>
      </c>
      <c r="AI216" s="90">
        <v>2555777.48</v>
      </c>
      <c r="AJ216" s="90">
        <v>0</v>
      </c>
      <c r="AK216" s="90">
        <v>2555777.48</v>
      </c>
      <c r="AL216" s="90">
        <v>236142.55</v>
      </c>
      <c r="AM216" s="90">
        <v>0</v>
      </c>
      <c r="AN216" s="90">
        <v>236142.55</v>
      </c>
      <c r="AP216" s="91">
        <f t="shared" si="48"/>
        <v>737121.3</v>
      </c>
      <c r="AQ216" s="92">
        <f>SUMIF('20-1'!K:K,$A:$A,'20-1'!$E:$E)</f>
        <v>718863.42</v>
      </c>
      <c r="AR216" s="92">
        <f>SUMIF('20-1'!L:L,$A:$A,'20-1'!$E:$E)</f>
        <v>0</v>
      </c>
      <c r="AS216" s="92">
        <f>SUMIF('20-1'!M:M,$A:$A,'20-1'!$E:$E)</f>
        <v>0</v>
      </c>
      <c r="AT216" s="92">
        <f>SUMIF('20-1'!N:N,$A:$A,'20-1'!$E:$E)</f>
        <v>0</v>
      </c>
      <c r="AU216" s="92">
        <f>SUMIF('20-1'!O:O,$A:$A,'20-1'!$E:$E)</f>
        <v>0</v>
      </c>
      <c r="AV216" s="92">
        <f>SUMIF('20-1'!P:P,$A:$A,'20-1'!$E:$E)</f>
        <v>6073.62</v>
      </c>
      <c r="AW216" s="92">
        <f>SUMIF('20-1'!Q:Q,$A:$A,'20-1'!$E:$E)</f>
        <v>0</v>
      </c>
      <c r="AX216" s="92">
        <f>SUMIF('20-1'!R:R,$A:$A,'20-1'!$E:$E)</f>
        <v>0</v>
      </c>
      <c r="AY216" s="92">
        <f>SUMIF('20-1'!S:S,$A:$A,'20-1'!$E:$E)</f>
        <v>0</v>
      </c>
      <c r="AZ216" s="92">
        <f>SUMIF('20-1'!T:T,$A:$A,'20-1'!$E:$E)</f>
        <v>0</v>
      </c>
      <c r="BA216" s="92">
        <f>SUMIF('20-1'!U:U,$A:$A,'20-1'!$E:$E)</f>
        <v>0</v>
      </c>
      <c r="BB216" s="92">
        <f>SUMIF('20-1'!V:V,$A:$A,'20-1'!$E:$E)</f>
        <v>12184.26</v>
      </c>
      <c r="BC216" s="92">
        <f>SUMIF('20-1'!W:W,$A:$A,'20-1'!$E:$E)</f>
        <v>0</v>
      </c>
      <c r="BD216" s="92">
        <f>SUMIF('20-1'!X:X,$A:$A,'20-1'!$E:$E)</f>
        <v>0</v>
      </c>
      <c r="BE216" s="92">
        <f>SUMIF('20-1'!Y:Y,$A:$A,'20-1'!$E:$E)</f>
        <v>0</v>
      </c>
      <c r="BF216" s="92">
        <f>SUMIF('20-1'!Z:Z,$A:$A,'20-1'!$E:$E)</f>
        <v>0</v>
      </c>
      <c r="BG216" s="92">
        <f>SUMIF('20-1'!AA:AA,$A:$A,'20-1'!$E:$E)</f>
        <v>0</v>
      </c>
      <c r="BH216" s="92">
        <f>SUMIF('20-1'!AB:AB,$A:$A,'20-1'!$E:$E)</f>
        <v>27155.11</v>
      </c>
      <c r="BI216" s="89">
        <f>SUMIF(Об!$A:$A,$A:$A,Об!AB:AB)*BI$308</f>
        <v>495198.30977099307</v>
      </c>
      <c r="BJ216" s="89">
        <f>SUMIF(Об!$A:$A,$A:$A,Об!AC:AC)*BJ$308</f>
        <v>469925.77257724636</v>
      </c>
      <c r="BK216" s="89">
        <f>SUMIF(ПП1!$H:$H,$A:$A,ПП1!$M:$M)*$BK$307/$BK$308*B216</f>
        <v>72876.628618892282</v>
      </c>
      <c r="BL216" s="89">
        <f t="shared" si="42"/>
        <v>111132.47875845655</v>
      </c>
      <c r="BM216" s="89">
        <f t="shared" si="50"/>
        <v>15606.805937509765</v>
      </c>
      <c r="BN216" s="89">
        <f t="shared" si="43"/>
        <v>4354.1587281731026</v>
      </c>
      <c r="BO216" s="89">
        <f>SUMIF(Об!$A:$A,$A:$A,Об!$AG:$AG)*$BO$308</f>
        <v>0</v>
      </c>
      <c r="BP216" s="89">
        <f>SUMIF(Об!$A:$A,$A:$A,Об!$AE:$AE)*BP$308</f>
        <v>3834.7910857772445</v>
      </c>
      <c r="BQ216" s="89">
        <f>SUMIF(Об!$A:$A,$A:$A,Об!AI:AI)*BQ$308</f>
        <v>348229.55044695304</v>
      </c>
      <c r="BR216" s="89">
        <f>SUMIF(Об!$A:$A,$A:$A,Об!AJ:AJ)*BR$308</f>
        <v>130100.76414084282</v>
      </c>
      <c r="BS216" s="89">
        <f>SUMIF(Об!$A:$A,$A:$A,Об!AK:AK)*BS$308</f>
        <v>190449.88058347654</v>
      </c>
      <c r="BT216" s="89">
        <f>SUMIF(Об!$A:$A,$A:$A,Об!AL:AL)*BT$308</f>
        <v>171435.02789006309</v>
      </c>
      <c r="BU216" s="89">
        <f>SUMIF(Об!$A:$A,$A:$A,Об!AM:AM)*BU$308</f>
        <v>107941.35208355141</v>
      </c>
      <c r="BV216" s="89">
        <f>SUMIF(Об!$A:$A,$A:$A,Об!AN:AN)*BV$308</f>
        <v>71669.883000364061</v>
      </c>
    </row>
    <row r="217" spans="1:74" ht="32.25" customHeight="1" x14ac:dyDescent="0.25">
      <c r="A217" s="84" t="s">
        <v>371</v>
      </c>
      <c r="B217" s="84">
        <f>SUMIF(Об!$A:$A,$A:$A,Об!B:B)</f>
        <v>5373.8</v>
      </c>
      <c r="C217" s="84">
        <f>SUMIF(Об!$A:$A,$A:$A,Об!C:C)</f>
        <v>5373.8</v>
      </c>
      <c r="D217" s="84">
        <v>12</v>
      </c>
      <c r="E217" s="84">
        <f>SUMIF(Об!$A:$A,$A:$A,Об!F:F)</f>
        <v>41.41</v>
      </c>
      <c r="F217" s="84">
        <f t="shared" si="49"/>
        <v>41.41</v>
      </c>
      <c r="G217" s="89">
        <f>SUMIF(Лист2!$A:$A,$A:$A,Лист2!$B:$B)</f>
        <v>2584303.0700000008</v>
      </c>
      <c r="H217" s="89">
        <v>2424591.9799999995</v>
      </c>
      <c r="I217" s="89">
        <v>0</v>
      </c>
      <c r="J217" s="89">
        <v>257532.15</v>
      </c>
      <c r="K217" s="89">
        <v>360338.62000000011</v>
      </c>
      <c r="L217" s="89">
        <v>0</v>
      </c>
      <c r="M217" s="89">
        <v>2419.7699999999995</v>
      </c>
      <c r="N217" s="89">
        <v>2419.7699999999995</v>
      </c>
      <c r="O217" s="89">
        <v>153731.93</v>
      </c>
      <c r="P217" s="89">
        <v>447193.93000000005</v>
      </c>
      <c r="Q217" s="89">
        <v>170796.88</v>
      </c>
      <c r="R217" s="89">
        <v>0</v>
      </c>
      <c r="S217" s="89">
        <v>7233.19</v>
      </c>
      <c r="T217" s="89">
        <v>519062.68</v>
      </c>
      <c r="U217" s="89">
        <v>0</v>
      </c>
      <c r="V217" s="89">
        <v>0</v>
      </c>
      <c r="W217" s="89">
        <v>0</v>
      </c>
      <c r="X217" s="89">
        <v>0</v>
      </c>
      <c r="Y217" s="89">
        <v>0</v>
      </c>
      <c r="Z217" s="89">
        <v>0</v>
      </c>
      <c r="AA217" s="89">
        <v>0</v>
      </c>
      <c r="AB217" s="89">
        <v>0</v>
      </c>
      <c r="AC217" s="89">
        <v>0</v>
      </c>
      <c r="AD217" s="89">
        <v>0</v>
      </c>
      <c r="AE217" s="89">
        <v>4963.1499999999996</v>
      </c>
      <c r="AF217" s="89">
        <v>0</v>
      </c>
      <c r="AG217" s="89">
        <v>125043.75</v>
      </c>
      <c r="AH217" s="90">
        <f t="shared" si="44"/>
        <v>2584303.0700000008</v>
      </c>
      <c r="AI217" s="90">
        <v>2613517.83</v>
      </c>
      <c r="AJ217" s="90">
        <v>0</v>
      </c>
      <c r="AK217" s="90">
        <v>2613517.83</v>
      </c>
      <c r="AL217" s="90">
        <v>262161.68</v>
      </c>
      <c r="AM217" s="90">
        <v>0</v>
      </c>
      <c r="AN217" s="90">
        <v>262161.68</v>
      </c>
      <c r="AP217" s="91">
        <f t="shared" si="48"/>
        <v>6073.62</v>
      </c>
      <c r="AQ217" s="92">
        <f>SUMIF('20-1'!K:K,$A:$A,'20-1'!$E:$E)</f>
        <v>0</v>
      </c>
      <c r="AR217" s="92">
        <f>SUMIF('20-1'!L:L,$A:$A,'20-1'!$E:$E)</f>
        <v>0</v>
      </c>
      <c r="AS217" s="92">
        <f>SUMIF('20-1'!M:M,$A:$A,'20-1'!$E:$E)</f>
        <v>0</v>
      </c>
      <c r="AT217" s="92">
        <f>SUMIF('20-1'!N:N,$A:$A,'20-1'!$E:$E)</f>
        <v>0</v>
      </c>
      <c r="AU217" s="92">
        <f>SUMIF('20-1'!O:O,$A:$A,'20-1'!$E:$E)</f>
        <v>0</v>
      </c>
      <c r="AV217" s="92">
        <f>SUMIF('20-1'!P:P,$A:$A,'20-1'!$E:$E)</f>
        <v>6073.62</v>
      </c>
      <c r="AW217" s="92">
        <f>SUMIF('20-1'!Q:Q,$A:$A,'20-1'!$E:$E)</f>
        <v>0</v>
      </c>
      <c r="AX217" s="92">
        <f>SUMIF('20-1'!R:R,$A:$A,'20-1'!$E:$E)</f>
        <v>0</v>
      </c>
      <c r="AY217" s="92">
        <f>SUMIF('20-1'!S:S,$A:$A,'20-1'!$E:$E)</f>
        <v>0</v>
      </c>
      <c r="AZ217" s="92">
        <f>SUMIF('20-1'!T:T,$A:$A,'20-1'!$E:$E)</f>
        <v>0</v>
      </c>
      <c r="BA217" s="92">
        <f>SUMIF('20-1'!U:U,$A:$A,'20-1'!$E:$E)</f>
        <v>0</v>
      </c>
      <c r="BB217" s="92">
        <f>SUMIF('20-1'!V:V,$A:$A,'20-1'!$E:$E)</f>
        <v>0</v>
      </c>
      <c r="BC217" s="92">
        <f>SUMIF('20-1'!W:W,$A:$A,'20-1'!$E:$E)</f>
        <v>0</v>
      </c>
      <c r="BD217" s="92">
        <f>SUMIF('20-1'!X:X,$A:$A,'20-1'!$E:$E)</f>
        <v>0</v>
      </c>
      <c r="BE217" s="92">
        <f>SUMIF('20-1'!Y:Y,$A:$A,'20-1'!$E:$E)</f>
        <v>0</v>
      </c>
      <c r="BF217" s="92">
        <f>SUMIF('20-1'!Z:Z,$A:$A,'20-1'!$E:$E)</f>
        <v>0</v>
      </c>
      <c r="BG217" s="92">
        <f>SUMIF('20-1'!AA:AA,$A:$A,'20-1'!$E:$E)</f>
        <v>0</v>
      </c>
      <c r="BH217" s="92">
        <f>SUMIF('20-1'!AB:AB,$A:$A,'20-1'!$E:$E)</f>
        <v>57682.07</v>
      </c>
      <c r="BI217" s="89">
        <f>SUMIF(Об!$A:$A,$A:$A,Об!AB:AB)*BI$308</f>
        <v>496510.31365164614</v>
      </c>
      <c r="BJ217" s="89">
        <f>SUMIF(Об!$A:$A,$A:$A,Об!AC:AC)*BJ$308</f>
        <v>471170.81809754577</v>
      </c>
      <c r="BK217" s="89">
        <f>SUMIF(ПП1!$H:$H,$A:$A,ПП1!$M:$M)*$BK$307/$BK$308*B217</f>
        <v>73069.71170837438</v>
      </c>
      <c r="BL217" s="89">
        <f t="shared" si="42"/>
        <v>111426.91886562314</v>
      </c>
      <c r="BM217" s="89">
        <f t="shared" si="50"/>
        <v>15648.155412155753</v>
      </c>
      <c r="BN217" s="89">
        <f t="shared" si="43"/>
        <v>4365.6948603359615</v>
      </c>
      <c r="BO217" s="89">
        <f>SUMIF(Об!$A:$A,$A:$A,Об!$AG:$AG)*$BO$308</f>
        <v>0</v>
      </c>
      <c r="BP217" s="89">
        <f>SUMIF(Об!$A:$A,$A:$A,Об!$AE:$AE)*BP$308</f>
        <v>3844.9511785860427</v>
      </c>
      <c r="BQ217" s="89">
        <f>SUMIF(Об!$A:$A,$A:$A,Об!AI:AI)*BQ$308</f>
        <v>349152.16773487511</v>
      </c>
      <c r="BR217" s="89">
        <f>SUMIF(Об!$A:$A,$A:$A,Об!AJ:AJ)*BR$308</f>
        <v>130445.45979925015</v>
      </c>
      <c r="BS217" s="89">
        <f>SUMIF(Об!$A:$A,$A:$A,Об!AK:AK)*BS$308</f>
        <v>190954.46829604564</v>
      </c>
      <c r="BT217" s="89">
        <f>SUMIF(Об!$A:$A,$A:$A,Об!AL:AL)*BT$308</f>
        <v>171889.23667356162</v>
      </c>
      <c r="BU217" s="89">
        <f>SUMIF(Об!$A:$A,$A:$A,Об!AM:AM)*BU$308</f>
        <v>108227.33745551694</v>
      </c>
      <c r="BV217" s="89">
        <f>SUMIF(Об!$A:$A,$A:$A,Об!AN:AN)*BV$308</f>
        <v>71859.768875915455</v>
      </c>
    </row>
    <row r="218" spans="1:74" ht="32.25" customHeight="1" x14ac:dyDescent="0.25">
      <c r="A218" s="84" t="s">
        <v>372</v>
      </c>
      <c r="B218" s="84">
        <f>SUMIF(Об!$A:$A,$A:$A,Об!B:B)</f>
        <v>4195.3999999999996</v>
      </c>
      <c r="C218" s="84">
        <f>SUMIF(Об!$A:$A,$A:$A,Об!C:C)</f>
        <v>4195.3999999999996</v>
      </c>
      <c r="D218" s="84">
        <v>12</v>
      </c>
      <c r="E218" s="84">
        <f>SUMIF(Об!$A:$A,$A:$A,Об!F:F)</f>
        <v>41.41</v>
      </c>
      <c r="F218" s="84">
        <f t="shared" si="49"/>
        <v>41.41</v>
      </c>
      <c r="G218" s="89">
        <f>SUMIF(Лист2!$A:$A,$A:$A,Лист2!$B:$B)</f>
        <v>2066783.2599999998</v>
      </c>
      <c r="H218" s="89">
        <v>1901468.04</v>
      </c>
      <c r="I218" s="89">
        <v>0</v>
      </c>
      <c r="J218" s="89">
        <v>226844.04000000004</v>
      </c>
      <c r="K218" s="89">
        <v>206243.33000000002</v>
      </c>
      <c r="L218" s="89">
        <v>0</v>
      </c>
      <c r="M218" s="89">
        <v>1943.6399999999999</v>
      </c>
      <c r="N218" s="89">
        <v>1943.6399999999999</v>
      </c>
      <c r="O218" s="89">
        <v>153054.78</v>
      </c>
      <c r="P218" s="89">
        <v>407481.47000000003</v>
      </c>
      <c r="Q218" s="89">
        <v>163438.04999999999</v>
      </c>
      <c r="R218" s="89">
        <v>0</v>
      </c>
      <c r="S218" s="89">
        <v>5914.7799999999988</v>
      </c>
      <c r="T218" s="89">
        <v>496696.8</v>
      </c>
      <c r="U218" s="89">
        <v>0</v>
      </c>
      <c r="V218" s="89">
        <v>0</v>
      </c>
      <c r="W218" s="89">
        <v>0</v>
      </c>
      <c r="X218" s="89">
        <v>0</v>
      </c>
      <c r="Y218" s="89">
        <v>0</v>
      </c>
      <c r="Z218" s="89">
        <v>0</v>
      </c>
      <c r="AA218" s="89">
        <v>0</v>
      </c>
      <c r="AB218" s="89">
        <v>0</v>
      </c>
      <c r="AC218" s="89">
        <v>0</v>
      </c>
      <c r="AD218" s="89">
        <v>0</v>
      </c>
      <c r="AE218" s="89">
        <v>4058.69</v>
      </c>
      <c r="AF218" s="89">
        <v>0</v>
      </c>
      <c r="AG218" s="89">
        <v>104490</v>
      </c>
      <c r="AH218" s="90">
        <f t="shared" si="44"/>
        <v>2066783.2599999998</v>
      </c>
      <c r="AI218" s="90">
        <v>2113893.91</v>
      </c>
      <c r="AJ218" s="90">
        <v>0</v>
      </c>
      <c r="AK218" s="90">
        <v>2113893.91</v>
      </c>
      <c r="AL218" s="90">
        <v>531592.35</v>
      </c>
      <c r="AM218" s="90">
        <v>0</v>
      </c>
      <c r="AN218" s="90">
        <v>531592.35</v>
      </c>
      <c r="AP218" s="91">
        <f t="shared" si="48"/>
        <v>166150.69</v>
      </c>
      <c r="AQ218" s="92">
        <f>SUMIF('20-1'!K:K,$A:$A,'20-1'!$E:$E)</f>
        <v>0</v>
      </c>
      <c r="AR218" s="92">
        <f>SUMIF('20-1'!L:L,$A:$A,'20-1'!$E:$E)</f>
        <v>0</v>
      </c>
      <c r="AS218" s="92">
        <f>SUMIF('20-1'!M:M,$A:$A,'20-1'!$E:$E)</f>
        <v>153068.07</v>
      </c>
      <c r="AT218" s="92">
        <f>SUMIF('20-1'!N:N,$A:$A,'20-1'!$E:$E)</f>
        <v>0</v>
      </c>
      <c r="AU218" s="92">
        <f>SUMIF('20-1'!O:O,$A:$A,'20-1'!$E:$E)</f>
        <v>0</v>
      </c>
      <c r="AV218" s="92">
        <f>SUMIF('20-1'!P:P,$A:$A,'20-1'!$E:$E)</f>
        <v>6073.62</v>
      </c>
      <c r="AW218" s="92">
        <f>SUMIF('20-1'!Q:Q,$A:$A,'20-1'!$E:$E)</f>
        <v>0</v>
      </c>
      <c r="AX218" s="92">
        <f>SUMIF('20-1'!R:R,$A:$A,'20-1'!$E:$E)</f>
        <v>0</v>
      </c>
      <c r="AY218" s="92">
        <f>SUMIF('20-1'!S:S,$A:$A,'20-1'!$E:$E)</f>
        <v>0</v>
      </c>
      <c r="AZ218" s="92">
        <f>SUMIF('20-1'!T:T,$A:$A,'20-1'!$E:$E)</f>
        <v>0</v>
      </c>
      <c r="BA218" s="92">
        <f>SUMIF('20-1'!U:U,$A:$A,'20-1'!$E:$E)</f>
        <v>0</v>
      </c>
      <c r="BB218" s="92">
        <f>SUMIF('20-1'!V:V,$A:$A,'20-1'!$E:$E)</f>
        <v>0</v>
      </c>
      <c r="BC218" s="92">
        <f>SUMIF('20-1'!W:W,$A:$A,'20-1'!$E:$E)</f>
        <v>0</v>
      </c>
      <c r="BD218" s="92">
        <f>SUMIF('20-1'!X:X,$A:$A,'20-1'!$E:$E)</f>
        <v>0</v>
      </c>
      <c r="BE218" s="92">
        <f>SUMIF('20-1'!Y:Y,$A:$A,'20-1'!$E:$E)</f>
        <v>7009</v>
      </c>
      <c r="BF218" s="92">
        <f>SUMIF('20-1'!Z:Z,$A:$A,'20-1'!$E:$E)</f>
        <v>33852.76</v>
      </c>
      <c r="BG218" s="92">
        <f>SUMIF('20-1'!AA:AA,$A:$A,'20-1'!$E:$E)</f>
        <v>0</v>
      </c>
      <c r="BH218" s="92">
        <f>SUMIF('20-1'!AB:AB,$A:$A,'20-1'!$E:$E)</f>
        <v>26278.74</v>
      </c>
      <c r="BI218" s="89">
        <f>SUMIF(Об!$A:$A,$A:$A,Об!AB:AB)*BI$308</f>
        <v>387632.47048533923</v>
      </c>
      <c r="BJ218" s="89">
        <f>SUMIF(Об!$A:$A,$A:$A,Об!AC:AC)*BJ$308</f>
        <v>367849.57576509053</v>
      </c>
      <c r="BK218" s="89">
        <f>SUMIF(ПП1!$H:$H,$A:$A,ПП1!$M:$M)*$BK$307/$BK$308*B218</f>
        <v>57046.534761493516</v>
      </c>
      <c r="BL218" s="89">
        <f t="shared" si="42"/>
        <v>86992.537014558649</v>
      </c>
      <c r="BM218" s="89">
        <f t="shared" si="50"/>
        <v>12216.731403505572</v>
      </c>
      <c r="BN218" s="89">
        <f t="shared" si="43"/>
        <v>3408.3583715533678</v>
      </c>
      <c r="BO218" s="89">
        <f>SUMIF(Об!$A:$A,$A:$A,Об!$AG:$AG)*$BO$308</f>
        <v>0</v>
      </c>
      <c r="BP218" s="89">
        <f>SUMIF(Об!$A:$A,$A:$A,Об!$AE:$AE)*BP$308</f>
        <v>3001.8065753544756</v>
      </c>
      <c r="BQ218" s="89">
        <f>SUMIF(Об!$A:$A,$A:$A,Об!AI:AI)*BQ$308</f>
        <v>272587.92744703835</v>
      </c>
      <c r="BR218" s="89">
        <f>SUMIF(Об!$A:$A,$A:$A,Об!AJ:AJ)*BR$308</f>
        <v>101840.57501986937</v>
      </c>
      <c r="BS218" s="89">
        <f>SUMIF(Об!$A:$A,$A:$A,Об!AK:AK)*BS$308</f>
        <v>149080.79502200114</v>
      </c>
      <c r="BT218" s="89">
        <f>SUMIF(Об!$A:$A,$A:$A,Об!AL:AL)*BT$308</f>
        <v>134196.30494999076</v>
      </c>
      <c r="BU218" s="89">
        <f>SUMIF(Об!$A:$A,$A:$A,Об!AM:AM)*BU$308</f>
        <v>84494.579545363755</v>
      </c>
      <c r="BV218" s="89">
        <f>SUMIF(Об!$A:$A,$A:$A,Об!AN:AN)*BV$308</f>
        <v>56101.915654102435</v>
      </c>
    </row>
    <row r="219" spans="1:74" ht="32.25" customHeight="1" x14ac:dyDescent="0.25">
      <c r="A219" s="84" t="s">
        <v>373</v>
      </c>
      <c r="B219" s="84">
        <f>SUMIF(Об!$A:$A,$A:$A,Об!B:B)</f>
        <v>6339.19</v>
      </c>
      <c r="C219" s="84">
        <f>SUMIF(Об!$A:$A,$A:$A,Об!C:C)</f>
        <v>6339.19</v>
      </c>
      <c r="D219" s="84">
        <v>12</v>
      </c>
      <c r="E219" s="84">
        <f>SUMIF(Об!$A:$A,$A:$A,Об!F:F)</f>
        <v>41.2</v>
      </c>
      <c r="F219" s="84">
        <f t="shared" si="49"/>
        <v>41.2</v>
      </c>
      <c r="G219" s="89">
        <f>SUMIF(Лист2!$A:$A,$A:$A,Лист2!$B:$B)</f>
        <v>3089870.1999999993</v>
      </c>
      <c r="H219" s="89">
        <v>2867716.66</v>
      </c>
      <c r="I219" s="89">
        <v>0</v>
      </c>
      <c r="J219" s="89">
        <v>331147.79000000004</v>
      </c>
      <c r="K219" s="89">
        <v>177828.24000000002</v>
      </c>
      <c r="L219" s="89">
        <v>0</v>
      </c>
      <c r="M219" s="89">
        <v>2262.0400000000004</v>
      </c>
      <c r="N219" s="89">
        <v>2262.0400000000004</v>
      </c>
      <c r="O219" s="89">
        <v>0</v>
      </c>
      <c r="P219" s="89">
        <v>579053.57000000007</v>
      </c>
      <c r="Q219" s="89">
        <v>223453.27999999997</v>
      </c>
      <c r="R219" s="89">
        <v>0</v>
      </c>
      <c r="S219" s="89">
        <v>6829.9299999999985</v>
      </c>
      <c r="T219" s="89">
        <v>679073.28000000003</v>
      </c>
      <c r="U219" s="89">
        <v>0</v>
      </c>
      <c r="V219" s="89">
        <v>0</v>
      </c>
      <c r="W219" s="89">
        <v>0</v>
      </c>
      <c r="X219" s="89">
        <v>0</v>
      </c>
      <c r="Y219" s="89">
        <v>0</v>
      </c>
      <c r="Z219" s="89">
        <v>0</v>
      </c>
      <c r="AA219" s="89">
        <v>0</v>
      </c>
      <c r="AB219" s="89">
        <v>0</v>
      </c>
      <c r="AC219" s="89">
        <v>0</v>
      </c>
      <c r="AD219" s="89">
        <v>0</v>
      </c>
      <c r="AE219" s="89">
        <v>4686.97</v>
      </c>
      <c r="AF219" s="89">
        <v>0</v>
      </c>
      <c r="AG219" s="89">
        <v>0</v>
      </c>
      <c r="AH219" s="90">
        <f t="shared" si="44"/>
        <v>3089870.1999999993</v>
      </c>
      <c r="AI219" s="90">
        <v>3100789.62</v>
      </c>
      <c r="AJ219" s="90">
        <v>0</v>
      </c>
      <c r="AK219" s="90">
        <v>3100789.62</v>
      </c>
      <c r="AL219" s="90">
        <v>506903.43</v>
      </c>
      <c r="AM219" s="90">
        <v>0</v>
      </c>
      <c r="AN219" s="90">
        <v>506903.43</v>
      </c>
      <c r="AP219" s="91">
        <f t="shared" si="48"/>
        <v>257042.06</v>
      </c>
      <c r="AQ219" s="92">
        <f>SUMIF('20-1'!K:K,$A:$A,'20-1'!$E:$E)</f>
        <v>241382.98</v>
      </c>
      <c r="AR219" s="92">
        <f>SUMIF('20-1'!L:L,$A:$A,'20-1'!$E:$E)</f>
        <v>0</v>
      </c>
      <c r="AS219" s="92">
        <f>SUMIF('20-1'!M:M,$A:$A,'20-1'!$E:$E)</f>
        <v>0</v>
      </c>
      <c r="AT219" s="92">
        <f>SUMIF('20-1'!N:N,$A:$A,'20-1'!$E:$E)</f>
        <v>0</v>
      </c>
      <c r="AU219" s="92">
        <f>SUMIF('20-1'!O:O,$A:$A,'20-1'!$E:$E)</f>
        <v>0</v>
      </c>
      <c r="AV219" s="92">
        <f>SUMIF('20-1'!P:P,$A:$A,'20-1'!$E:$E)</f>
        <v>12147.24</v>
      </c>
      <c r="AW219" s="92">
        <f>SUMIF('20-1'!Q:Q,$A:$A,'20-1'!$E:$E)</f>
        <v>0</v>
      </c>
      <c r="AX219" s="92">
        <f>SUMIF('20-1'!R:R,$A:$A,'20-1'!$E:$E)</f>
        <v>0</v>
      </c>
      <c r="AY219" s="92">
        <f>SUMIF('20-1'!S:S,$A:$A,'20-1'!$E:$E)</f>
        <v>0</v>
      </c>
      <c r="AZ219" s="92">
        <f>SUMIF('20-1'!T:T,$A:$A,'20-1'!$E:$E)</f>
        <v>0</v>
      </c>
      <c r="BA219" s="92">
        <f>SUMIF('20-1'!U:U,$A:$A,'20-1'!$E:$E)</f>
        <v>0</v>
      </c>
      <c r="BB219" s="92">
        <f>SUMIF('20-1'!V:V,$A:$A,'20-1'!$E:$E)</f>
        <v>0</v>
      </c>
      <c r="BC219" s="92">
        <f>SUMIF('20-1'!W:W,$A:$A,'20-1'!$E:$E)</f>
        <v>0</v>
      </c>
      <c r="BD219" s="92">
        <f>SUMIF('20-1'!X:X,$A:$A,'20-1'!$E:$E)</f>
        <v>0</v>
      </c>
      <c r="BE219" s="92">
        <f>SUMIF('20-1'!Y:Y,$A:$A,'20-1'!$E:$E)</f>
        <v>3511.84</v>
      </c>
      <c r="BF219" s="92">
        <f>SUMIF('20-1'!Z:Z,$A:$A,'20-1'!$E:$E)</f>
        <v>0</v>
      </c>
      <c r="BG219" s="92">
        <f>SUMIF('20-1'!AA:AA,$A:$A,'20-1'!$E:$E)</f>
        <v>0</v>
      </c>
      <c r="BH219" s="92">
        <f>SUMIF('20-1'!AB:AB,$A:$A,'20-1'!$E:$E)</f>
        <v>78933.63</v>
      </c>
      <c r="BI219" s="89">
        <f>SUMIF(Об!$A:$A,$A:$A,Об!AB:AB)*BI$308</f>
        <v>585707.17466176231</v>
      </c>
      <c r="BJ219" s="89">
        <f>SUMIF(Об!$A:$A,$A:$A,Об!AC:AC)*BJ$308</f>
        <v>555815.50083288935</v>
      </c>
      <c r="BK219" s="89">
        <f>SUMIF(ПП1!$H:$H,$A:$A,ПП1!$M:$M)*$BK$307/$BK$308*B219</f>
        <v>86196.50633901704</v>
      </c>
      <c r="BL219" s="89">
        <f t="shared" si="42"/>
        <v>131444.49175700056</v>
      </c>
      <c r="BM219" s="84">
        <f>SUMIF(Об!$A:$A,$A:$A,Об!Z:Z)</f>
        <v>0</v>
      </c>
      <c r="BN219" s="89">
        <f t="shared" si="43"/>
        <v>5149.9812426389371</v>
      </c>
      <c r="BO219" s="89">
        <f>SUMIF(Об!$A:$A,$A:$A,Об!$AG:$AG)*$BO$308</f>
        <v>0</v>
      </c>
      <c r="BP219" s="89">
        <f>SUMIF(Об!$A:$A,$A:$A,Об!$AE:$AE)*BP$308</f>
        <v>0</v>
      </c>
      <c r="BQ219" s="89">
        <f>SUMIF(Об!$A:$A,$A:$A,Об!AI:AI)*BQ$308</f>
        <v>411876.49897339731</v>
      </c>
      <c r="BR219" s="89">
        <f>SUMIF(Об!$A:$A,$A:$A,Об!AJ:AJ)*BR$308</f>
        <v>153879.66695909944</v>
      </c>
      <c r="BS219" s="89">
        <f>SUMIF(Об!$A:$A,$A:$A,Об!AK:AK)*BS$308</f>
        <v>225258.97053809397</v>
      </c>
      <c r="BT219" s="89">
        <f>SUMIF(Об!$A:$A,$A:$A,Об!AL:AL)*BT$308</f>
        <v>202768.71677931354</v>
      </c>
      <c r="BU219" s="89">
        <f>SUMIF(Об!$A:$A,$A:$A,Об!AM:AM)*BU$308</f>
        <v>127670.11338803796</v>
      </c>
      <c r="BV219" s="89">
        <f>SUMIF(Об!$A:$A,$A:$A,Об!AN:AN)*BV$308</f>
        <v>84769.200242010193</v>
      </c>
    </row>
    <row r="220" spans="1:74" ht="32.25" customHeight="1" x14ac:dyDescent="0.25">
      <c r="A220" s="84" t="s">
        <v>374</v>
      </c>
      <c r="B220" s="84">
        <f>SUMIF(Об!$A:$A,$A:$A,Об!B:B)</f>
        <v>32523.4</v>
      </c>
      <c r="C220" s="84">
        <f>SUMIF(Об!$A:$A,$A:$A,Об!C:C)</f>
        <v>32523.400000000005</v>
      </c>
      <c r="D220" s="84">
        <v>12</v>
      </c>
      <c r="E220" s="84">
        <f>SUMIF(Об!$A:$A,$A:$A,Об!F:F)</f>
        <v>41.2</v>
      </c>
      <c r="F220" s="84">
        <f t="shared" si="49"/>
        <v>41.2</v>
      </c>
      <c r="G220" s="89">
        <f>SUMIF(Лист2!$A:$A,$A:$A,Лист2!$B:$B)</f>
        <v>11630132.59</v>
      </c>
      <c r="H220" s="89">
        <v>-54974.9</v>
      </c>
      <c r="I220" s="89">
        <v>0</v>
      </c>
      <c r="J220" s="89">
        <v>575024.64000000001</v>
      </c>
      <c r="K220" s="89">
        <v>-83649.5600000001</v>
      </c>
      <c r="L220" s="89">
        <v>-1557970.2999999998</v>
      </c>
      <c r="M220" s="89">
        <v>-184.39999999999952</v>
      </c>
      <c r="N220" s="89">
        <v>2847.7799999999997</v>
      </c>
      <c r="O220" s="89">
        <v>0</v>
      </c>
      <c r="P220" s="89">
        <v>853510.94</v>
      </c>
      <c r="Q220" s="89">
        <v>230673.24</v>
      </c>
      <c r="R220" s="89">
        <v>0</v>
      </c>
      <c r="S220" s="89">
        <v>20125.57</v>
      </c>
      <c r="T220" s="89">
        <v>724927.11999999988</v>
      </c>
      <c r="U220" s="89">
        <v>0</v>
      </c>
      <c r="V220" s="89">
        <v>0</v>
      </c>
      <c r="W220" s="89">
        <v>0</v>
      </c>
      <c r="X220" s="89">
        <v>0</v>
      </c>
      <c r="Y220" s="89">
        <v>1949814.3900000001</v>
      </c>
      <c r="Z220" s="89">
        <v>0</v>
      </c>
      <c r="AA220" s="89">
        <v>251155.74</v>
      </c>
      <c r="AB220" s="89">
        <v>0</v>
      </c>
      <c r="AC220" s="89">
        <v>3496944.16</v>
      </c>
      <c r="AD220" s="89">
        <v>0</v>
      </c>
      <c r="AE220" s="89">
        <v>14058.199999999999</v>
      </c>
      <c r="AF220" s="89">
        <v>0</v>
      </c>
      <c r="AG220" s="89">
        <v>0</v>
      </c>
      <c r="AH220" s="90">
        <f t="shared" si="44"/>
        <v>11630132.59</v>
      </c>
      <c r="AI220" s="90">
        <v>11483352.59</v>
      </c>
      <c r="AJ220" s="90">
        <v>0</v>
      </c>
      <c r="AK220" s="90">
        <v>11483352.59</v>
      </c>
      <c r="AL220" s="90">
        <v>4206653.53</v>
      </c>
      <c r="AM220" s="90">
        <v>0</v>
      </c>
      <c r="AN220" s="90">
        <v>4206653.53</v>
      </c>
      <c r="AP220" s="91">
        <f t="shared" si="48"/>
        <v>252125.52</v>
      </c>
      <c r="AQ220" s="92">
        <f>SUMIF('20-1'!K:K,$A:$A,'20-1'!$E:$E)</f>
        <v>0</v>
      </c>
      <c r="AR220" s="92">
        <f>SUMIF('20-1'!L:L,$A:$A,'20-1'!$E:$E)</f>
        <v>0</v>
      </c>
      <c r="AS220" s="92">
        <f>SUMIF('20-1'!M:M,$A:$A,'20-1'!$E:$E)</f>
        <v>0</v>
      </c>
      <c r="AT220" s="92">
        <f>SUMIF('20-1'!N:N,$A:$A,'20-1'!$E:$E)</f>
        <v>0</v>
      </c>
      <c r="AU220" s="92">
        <f>SUMIF('20-1'!O:O,$A:$A,'20-1'!$E:$E)</f>
        <v>0</v>
      </c>
      <c r="AV220" s="92">
        <f>SUMIF('20-1'!P:P,$A:$A,'20-1'!$E:$E)</f>
        <v>152457.99</v>
      </c>
      <c r="AW220" s="92">
        <f>SUMIF('20-1'!Q:Q,$A:$A,'20-1'!$E:$E)</f>
        <v>0</v>
      </c>
      <c r="AX220" s="92">
        <f>SUMIF('20-1'!R:R,$A:$A,'20-1'!$E:$E)</f>
        <v>0</v>
      </c>
      <c r="AY220" s="92">
        <f>SUMIF('20-1'!S:S,$A:$A,'20-1'!$E:$E)</f>
        <v>0</v>
      </c>
      <c r="AZ220" s="92">
        <f>SUMIF('20-1'!T:T,$A:$A,'20-1'!$E:$E)</f>
        <v>99667.53</v>
      </c>
      <c r="BA220" s="92">
        <f>SUMIF('20-1'!U:U,$A:$A,'20-1'!$E:$E)</f>
        <v>0</v>
      </c>
      <c r="BB220" s="92">
        <f>SUMIF('20-1'!V:V,$A:$A,'20-1'!$E:$E)</f>
        <v>0</v>
      </c>
      <c r="BC220" s="92">
        <f>SUMIF('20-1'!W:W,$A:$A,'20-1'!$E:$E)</f>
        <v>0</v>
      </c>
      <c r="BD220" s="92">
        <f>SUMIF('20-1'!X:X,$A:$A,'20-1'!$E:$E)</f>
        <v>0</v>
      </c>
      <c r="BE220" s="92">
        <f>SUMIF('20-1'!Y:Y,$A:$A,'20-1'!$E:$E)</f>
        <v>0</v>
      </c>
      <c r="BF220" s="92">
        <f>SUMIF('20-1'!Z:Z,$A:$A,'20-1'!$E:$E)</f>
        <v>0</v>
      </c>
      <c r="BG220" s="92">
        <f>SUMIF('20-1'!AA:AA,$A:$A,'20-1'!$E:$E)</f>
        <v>0</v>
      </c>
      <c r="BH220" s="92">
        <f>SUMIF('20-1'!AB:AB,$A:$A,'20-1'!$E:$E)</f>
        <v>427922.16000000003</v>
      </c>
      <c r="BI220" s="89">
        <f>SUMIF(Об!$A:$A,$A:$A,Об!AB:AB)*BI$308</f>
        <v>3004987.817748697</v>
      </c>
      <c r="BJ220" s="89">
        <f>SUMIF(Об!$A:$A,$A:$A,Об!AC:AC)*BJ$308</f>
        <v>2851627.7095004879</v>
      </c>
      <c r="BK220" s="89">
        <f>SUMIF(ПП1!$H:$H,$A:$A,ПП1!$M:$M)*$BK$307/$BK$308*B220</f>
        <v>442233.70087761799</v>
      </c>
      <c r="BL220" s="89">
        <f t="shared" si="42"/>
        <v>674379.81559310132</v>
      </c>
      <c r="BM220" s="84">
        <f>SUMIF(Об!$A:$A,$A:$A,Об!Z:Z)</f>
        <v>0</v>
      </c>
      <c r="BN220" s="89">
        <f t="shared" si="43"/>
        <v>26422.129632783246</v>
      </c>
      <c r="BO220" s="89">
        <f>SUMIF(Об!$A:$A,$A:$A,Об!$AG:$AG)*$BO$308</f>
        <v>1525481.2900898475</v>
      </c>
      <c r="BP220" s="89">
        <f>SUMIF(Об!$A:$A,$A:$A,Об!$AE:$AE)*BP$308</f>
        <v>0</v>
      </c>
      <c r="BQ220" s="89">
        <f>SUMIF(Об!$A:$A,$A:$A,Об!AI:AI)*BQ$308</f>
        <v>2113144.443802977</v>
      </c>
      <c r="BR220" s="89">
        <f>SUMIF(Об!$A:$A,$A:$A,Об!AJ:AJ)*BR$308</f>
        <v>789484.13920036703</v>
      </c>
      <c r="BS220" s="89">
        <f>SUMIF(Об!$A:$A,$A:$A,Об!AK:AK)*BS$308</f>
        <v>1155697.747251407</v>
      </c>
      <c r="BT220" s="89">
        <f>SUMIF(Об!$A:$A,$A:$A,Об!AL:AL)*BT$308</f>
        <v>1040310.841495574</v>
      </c>
      <c r="BU220" s="89">
        <f>SUMIF(Об!$A:$A,$A:$A,Об!AM:AM)*BU$308</f>
        <v>655015.25680165982</v>
      </c>
      <c r="BV220" s="89">
        <f>SUMIF(Об!$A:$A,$A:$A,Об!AN:AN)*BV$308</f>
        <v>434910.86513434601</v>
      </c>
    </row>
    <row r="221" spans="1:74" ht="32.25" customHeight="1" x14ac:dyDescent="0.25">
      <c r="A221" s="84" t="s">
        <v>375</v>
      </c>
      <c r="B221" s="84">
        <f>SUMIF(Об!$A:$A,$A:$A,Об!B:B)</f>
        <v>4183</v>
      </c>
      <c r="C221" s="84">
        <f>SUMIF(Об!$A:$A,$A:$A,Об!C:C)</f>
        <v>4183</v>
      </c>
      <c r="D221" s="84">
        <v>12</v>
      </c>
      <c r="E221" s="84">
        <f>SUMIF(Об!$A:$A,$A:$A,Об!F:F)</f>
        <v>41.41</v>
      </c>
      <c r="F221" s="84">
        <f t="shared" si="49"/>
        <v>41.41</v>
      </c>
      <c r="G221" s="89">
        <f>SUMIF(Лист2!$A:$A,$A:$A,Лист2!$B:$B)</f>
        <v>2001288.2400000002</v>
      </c>
      <c r="H221" s="89">
        <v>1897473.1800000002</v>
      </c>
      <c r="I221" s="89">
        <v>0</v>
      </c>
      <c r="J221" s="89">
        <v>213872.65000000002</v>
      </c>
      <c r="K221" s="89">
        <v>127254.54000000001</v>
      </c>
      <c r="L221" s="89">
        <v>0</v>
      </c>
      <c r="M221" s="89">
        <v>1089.68</v>
      </c>
      <c r="N221" s="89">
        <v>1089.68</v>
      </c>
      <c r="O221" s="89">
        <v>159164.94</v>
      </c>
      <c r="P221" s="89">
        <v>380990.73000000004</v>
      </c>
      <c r="Q221" s="89">
        <v>150960.90000000002</v>
      </c>
      <c r="R221" s="89">
        <v>0</v>
      </c>
      <c r="S221" s="89">
        <v>3280.5299999999993</v>
      </c>
      <c r="T221" s="89">
        <v>459024.56</v>
      </c>
      <c r="U221" s="89">
        <v>0</v>
      </c>
      <c r="V221" s="89">
        <v>0</v>
      </c>
      <c r="W221" s="89">
        <v>0</v>
      </c>
      <c r="X221" s="89">
        <v>0</v>
      </c>
      <c r="Y221" s="89">
        <v>0</v>
      </c>
      <c r="Z221" s="89">
        <v>0</v>
      </c>
      <c r="AA221" s="89">
        <v>0</v>
      </c>
      <c r="AB221" s="89">
        <v>0</v>
      </c>
      <c r="AC221" s="89">
        <v>0</v>
      </c>
      <c r="AD221" s="89">
        <v>0</v>
      </c>
      <c r="AE221" s="89">
        <v>2251.3199999999997</v>
      </c>
      <c r="AF221" s="89">
        <v>0</v>
      </c>
      <c r="AG221" s="89">
        <v>108135.01000000001</v>
      </c>
      <c r="AH221" s="90">
        <f t="shared" si="44"/>
        <v>2001288.2400000002</v>
      </c>
      <c r="AI221" s="90">
        <v>2140994.1300000004</v>
      </c>
      <c r="AJ221" s="90">
        <v>0</v>
      </c>
      <c r="AK221" s="90">
        <v>2140994.1300000004</v>
      </c>
      <c r="AL221" s="90">
        <v>179732.06</v>
      </c>
      <c r="AM221" s="90">
        <v>0</v>
      </c>
      <c r="AN221" s="90">
        <v>179732.06</v>
      </c>
      <c r="AP221" s="91">
        <f t="shared" si="48"/>
        <v>20310.91</v>
      </c>
      <c r="AQ221" s="92">
        <f>SUMIF('20-1'!K:K,$A:$A,'20-1'!$E:$E)</f>
        <v>0</v>
      </c>
      <c r="AR221" s="92">
        <f>SUMIF('20-1'!L:L,$A:$A,'20-1'!$E:$E)</f>
        <v>0</v>
      </c>
      <c r="AS221" s="92">
        <f>SUMIF('20-1'!M:M,$A:$A,'20-1'!$E:$E)</f>
        <v>0</v>
      </c>
      <c r="AT221" s="92">
        <f>SUMIF('20-1'!N:N,$A:$A,'20-1'!$E:$E)</f>
        <v>0</v>
      </c>
      <c r="AU221" s="92">
        <f>SUMIF('20-1'!O:O,$A:$A,'20-1'!$E:$E)</f>
        <v>0</v>
      </c>
      <c r="AV221" s="92">
        <f>SUMIF('20-1'!P:P,$A:$A,'20-1'!$E:$E)</f>
        <v>6073.62</v>
      </c>
      <c r="AW221" s="92">
        <f>SUMIF('20-1'!Q:Q,$A:$A,'20-1'!$E:$E)</f>
        <v>0</v>
      </c>
      <c r="AX221" s="92">
        <f>SUMIF('20-1'!R:R,$A:$A,'20-1'!$E:$E)</f>
        <v>0</v>
      </c>
      <c r="AY221" s="92">
        <f>SUMIF('20-1'!S:S,$A:$A,'20-1'!$E:$E)</f>
        <v>14237.29</v>
      </c>
      <c r="AZ221" s="92">
        <f>SUMIF('20-1'!T:T,$A:$A,'20-1'!$E:$E)</f>
        <v>0</v>
      </c>
      <c r="BA221" s="92">
        <f>SUMIF('20-1'!U:U,$A:$A,'20-1'!$E:$E)</f>
        <v>0</v>
      </c>
      <c r="BB221" s="92">
        <f>SUMIF('20-1'!V:V,$A:$A,'20-1'!$E:$E)</f>
        <v>0</v>
      </c>
      <c r="BC221" s="92">
        <f>SUMIF('20-1'!W:W,$A:$A,'20-1'!$E:$E)</f>
        <v>0</v>
      </c>
      <c r="BD221" s="92">
        <f>SUMIF('20-1'!X:X,$A:$A,'20-1'!$E:$E)</f>
        <v>0</v>
      </c>
      <c r="BE221" s="92">
        <f>SUMIF('20-1'!Y:Y,$A:$A,'20-1'!$E:$E)</f>
        <v>0</v>
      </c>
      <c r="BF221" s="92">
        <f>SUMIF('20-1'!Z:Z,$A:$A,'20-1'!$E:$E)</f>
        <v>0</v>
      </c>
      <c r="BG221" s="92">
        <f>SUMIF('20-1'!AA:AA,$A:$A,'20-1'!$E:$E)</f>
        <v>0</v>
      </c>
      <c r="BH221" s="92">
        <f>SUMIF('20-1'!AB:AB,$A:$A,'20-1'!$E:$E)</f>
        <v>31690.879999999997</v>
      </c>
      <c r="BI221" s="89">
        <f>SUMIF(Об!$A:$A,$A:$A,Об!AB:AB)*BI$308</f>
        <v>386486.77695575496</v>
      </c>
      <c r="BJ221" s="89">
        <f>SUMIF(Об!$A:$A,$A:$A,Об!AC:AC)*BJ$308</f>
        <v>366762.35291637835</v>
      </c>
      <c r="BK221" s="89">
        <f>SUMIF(ПП1!$H:$H,$A:$A,ПП1!$M:$M)*$BK$307/$BK$308*B221</f>
        <v>56877.926993213376</v>
      </c>
      <c r="BL221" s="89">
        <f t="shared" si="42"/>
        <v>86735.420301258258</v>
      </c>
      <c r="BM221" s="89">
        <f>$BM$307*B221/$BM$308</f>
        <v>12180.623411561188</v>
      </c>
      <c r="BN221" s="89">
        <f t="shared" si="43"/>
        <v>3398.2845660027033</v>
      </c>
      <c r="BO221" s="89">
        <f>SUMIF(Об!$A:$A,$A:$A,Об!$AG:$AG)*$BO$308</f>
        <v>0</v>
      </c>
      <c r="BP221" s="89">
        <f>SUMIF(Об!$A:$A,$A:$A,Об!$AE:$AE)*BP$308</f>
        <v>2992.9343816341166</v>
      </c>
      <c r="BQ221" s="89">
        <f>SUMIF(Об!$A:$A,$A:$A,Об!AI:AI)*BQ$308</f>
        <v>271782.26164631778</v>
      </c>
      <c r="BR221" s="89">
        <f>SUMIF(Об!$A:$A,$A:$A,Об!AJ:AJ)*BR$308</f>
        <v>101539.57317731647</v>
      </c>
      <c r="BS221" s="89">
        <f>SUMIF(Об!$A:$A,$A:$A,Об!AK:AK)*BS$308</f>
        <v>148640.16913215208</v>
      </c>
      <c r="BT221" s="89">
        <f>SUMIF(Об!$A:$A,$A:$A,Об!AL:AL)*BT$308</f>
        <v>133799.67192778076</v>
      </c>
      <c r="BU221" s="89">
        <f>SUMIF(Об!$A:$A,$A:$A,Об!AM:AM)*BU$308</f>
        <v>84244.845840267095</v>
      </c>
      <c r="BV221" s="89">
        <f>SUMIF(Об!$A:$A,$A:$A,Об!AN:AN)*BV$308</f>
        <v>55936.099819113908</v>
      </c>
    </row>
    <row r="222" spans="1:74" ht="32.25" customHeight="1" x14ac:dyDescent="0.25">
      <c r="A222" s="84" t="s">
        <v>377</v>
      </c>
      <c r="B222" s="84">
        <f>SUMIF(Об!$A:$A,$A:$A,Об!B:B)</f>
        <v>3516.12</v>
      </c>
      <c r="C222" s="84">
        <f>SUMIF(Об!$A:$A,$A:$A,Об!C:C)</f>
        <v>3516.1200000000003</v>
      </c>
      <c r="D222" s="84">
        <v>12</v>
      </c>
      <c r="E222" s="84">
        <f>SUMIF(Об!$A:$A,$A:$A,Об!F:F)</f>
        <v>30.14</v>
      </c>
      <c r="F222" s="84">
        <f t="shared" si="49"/>
        <v>30.14</v>
      </c>
      <c r="G222" s="89">
        <f>SUMIF(Лист2!$A:$A,$A:$A,Лист2!$B:$B)</f>
        <v>1245911.3100000003</v>
      </c>
      <c r="H222" s="89">
        <v>1591409.6500000001</v>
      </c>
      <c r="I222" s="89">
        <v>0</v>
      </c>
      <c r="J222" s="89">
        <v>243328.81999999995</v>
      </c>
      <c r="K222" s="89">
        <v>22533.179999999993</v>
      </c>
      <c r="L222" s="89">
        <v>0</v>
      </c>
      <c r="M222" s="89">
        <v>927.26</v>
      </c>
      <c r="N222" s="89">
        <v>927.26</v>
      </c>
      <c r="O222" s="89">
        <v>156731.82</v>
      </c>
      <c r="P222" s="89">
        <v>439627.65</v>
      </c>
      <c r="Q222" s="89">
        <v>177733.2</v>
      </c>
      <c r="R222" s="89">
        <v>0</v>
      </c>
      <c r="S222" s="89">
        <v>2765.56</v>
      </c>
      <c r="T222" s="89">
        <v>540137.09000000008</v>
      </c>
      <c r="U222" s="89">
        <v>0</v>
      </c>
      <c r="V222" s="89">
        <v>0</v>
      </c>
      <c r="W222" s="89">
        <v>0</v>
      </c>
      <c r="X222" s="89">
        <v>0</v>
      </c>
      <c r="Y222" s="89">
        <v>0</v>
      </c>
      <c r="Z222" s="89">
        <v>0</v>
      </c>
      <c r="AA222" s="89">
        <v>0</v>
      </c>
      <c r="AB222" s="89">
        <v>0</v>
      </c>
      <c r="AC222" s="89">
        <v>0</v>
      </c>
      <c r="AD222" s="89">
        <v>0</v>
      </c>
      <c r="AE222" s="89">
        <v>1899.03</v>
      </c>
      <c r="AF222" s="89">
        <v>0</v>
      </c>
      <c r="AG222" s="89">
        <v>97200.010000000009</v>
      </c>
      <c r="AH222" s="90">
        <f t="shared" si="44"/>
        <v>1245911.3100000003</v>
      </c>
      <c r="AI222" s="90">
        <v>1274604.8500000001</v>
      </c>
      <c r="AJ222" s="90">
        <v>0</v>
      </c>
      <c r="AK222" s="90">
        <v>1274604.8500000001</v>
      </c>
      <c r="AL222" s="90">
        <v>269797.44</v>
      </c>
      <c r="AM222" s="90">
        <v>0</v>
      </c>
      <c r="AN222" s="90">
        <v>269797.44</v>
      </c>
      <c r="AP222" s="91">
        <f t="shared" si="48"/>
        <v>23200</v>
      </c>
      <c r="AQ222" s="92">
        <f>SUMIF('20-1'!K:K,$A:$A,'20-1'!$E:$E)</f>
        <v>0</v>
      </c>
      <c r="AR222" s="92">
        <f>SUMIF('20-1'!L:L,$A:$A,'20-1'!$E:$E)</f>
        <v>0</v>
      </c>
      <c r="AS222" s="92">
        <f>SUMIF('20-1'!M:M,$A:$A,'20-1'!$E:$E)</f>
        <v>23200</v>
      </c>
      <c r="AT222" s="92">
        <f>SUMIF('20-1'!N:N,$A:$A,'20-1'!$E:$E)</f>
        <v>0</v>
      </c>
      <c r="AU222" s="92">
        <f>SUMIF('20-1'!O:O,$A:$A,'20-1'!$E:$E)</f>
        <v>0</v>
      </c>
      <c r="AV222" s="92">
        <f>SUMIF('20-1'!P:P,$A:$A,'20-1'!$E:$E)</f>
        <v>0</v>
      </c>
      <c r="AW222" s="92">
        <f>SUMIF('20-1'!Q:Q,$A:$A,'20-1'!$E:$E)</f>
        <v>0</v>
      </c>
      <c r="AX222" s="92">
        <f>SUMIF('20-1'!R:R,$A:$A,'20-1'!$E:$E)</f>
        <v>0</v>
      </c>
      <c r="AY222" s="92">
        <f>SUMIF('20-1'!S:S,$A:$A,'20-1'!$E:$E)</f>
        <v>0</v>
      </c>
      <c r="AZ222" s="92">
        <f>SUMIF('20-1'!T:T,$A:$A,'20-1'!$E:$E)</f>
        <v>0</v>
      </c>
      <c r="BA222" s="92">
        <f>SUMIF('20-1'!U:U,$A:$A,'20-1'!$E:$E)</f>
        <v>0</v>
      </c>
      <c r="BB222" s="92">
        <f>SUMIF('20-1'!V:V,$A:$A,'20-1'!$E:$E)</f>
        <v>0</v>
      </c>
      <c r="BC222" s="92">
        <f>SUMIF('20-1'!W:W,$A:$A,'20-1'!$E:$E)</f>
        <v>0</v>
      </c>
      <c r="BD222" s="92">
        <f>SUMIF('20-1'!X:X,$A:$A,'20-1'!$E:$E)</f>
        <v>0</v>
      </c>
      <c r="BE222" s="92">
        <f>SUMIF('20-1'!Y:Y,$A:$A,'20-1'!$E:$E)</f>
        <v>0</v>
      </c>
      <c r="BF222" s="92">
        <f>SUMIF('20-1'!Z:Z,$A:$A,'20-1'!$E:$E)</f>
        <v>0</v>
      </c>
      <c r="BG222" s="92">
        <f>SUMIF('20-1'!AA:AA,$A:$A,'20-1'!$E:$E)</f>
        <v>0</v>
      </c>
      <c r="BH222" s="92">
        <f>SUMIF('20-1'!AB:AB,$A:$A,'20-1'!$E:$E)</f>
        <v>68979.099999999991</v>
      </c>
      <c r="BI222" s="89">
        <f>SUMIF(Об!$A:$A,$A:$A,Об!AB:AB)*BI$308</f>
        <v>324870.63977759244</v>
      </c>
      <c r="BJ222" s="89">
        <f>SUMIF(Об!$A:$A,$A:$A,Об!AC:AC)*BJ$308</f>
        <v>308290.80667854083</v>
      </c>
      <c r="BK222" s="84">
        <f>SUMIF(ПП1!$H:$H,$A:$A,ПП1!$M:$M)</f>
        <v>0</v>
      </c>
      <c r="BL222" s="89">
        <f t="shared" si="42"/>
        <v>72907.517578211846</v>
      </c>
      <c r="BM222" s="89">
        <f>$BM$307*B222/$BM$308</f>
        <v>10238.712309313536</v>
      </c>
      <c r="BN222" s="89">
        <f t="shared" si="43"/>
        <v>2856.508804258528</v>
      </c>
      <c r="BO222" s="89">
        <f>SUMIF(Об!$A:$A,$A:$A,Об!$AG:$AG)*$BO$308</f>
        <v>0</v>
      </c>
      <c r="BP222" s="89">
        <f>SUMIF(Об!$A:$A,$A:$A,Об!$AE:$AE)*BP$308</f>
        <v>2515.7820793572437</v>
      </c>
      <c r="BQ222" s="89">
        <f>SUMIF(Об!$A:$A,$A:$A,Об!AI:AI)*BQ$308</f>
        <v>228453.03509917544</v>
      </c>
      <c r="BR222" s="89">
        <f>SUMIF(Об!$A:$A,$A:$A,Об!AJ:AJ)*BR$308</f>
        <v>0</v>
      </c>
      <c r="BS222" s="89">
        <f>SUMIF(Об!$A:$A,$A:$A,Об!AK:AK)*BS$308</f>
        <v>124943.02450130113</v>
      </c>
      <c r="BT222" s="89">
        <f>SUMIF(Об!$A:$A,$A:$A,Об!AL:AL)*BT$308</f>
        <v>112468.49210105393</v>
      </c>
      <c r="BU222" s="89">
        <f>SUMIF(Об!$A:$A,$A:$A,Об!AM:AM)*BU$308</f>
        <v>0</v>
      </c>
      <c r="BV222" s="89">
        <f>SUMIF(Об!$A:$A,$A:$A,Об!AN:AN)*BV$308</f>
        <v>47018.417235472822</v>
      </c>
    </row>
    <row r="223" spans="1:74" ht="32.25" customHeight="1" x14ac:dyDescent="0.25">
      <c r="A223" s="84" t="s">
        <v>378</v>
      </c>
      <c r="B223" s="84">
        <f>SUMIF(Об!$A:$A,$A:$A,Об!B:B)</f>
        <v>7011.7</v>
      </c>
      <c r="C223" s="84">
        <f>SUMIF(Об!$A:$A,$A:$A,Об!C:C)</f>
        <v>7011.7</v>
      </c>
      <c r="D223" s="84">
        <v>12</v>
      </c>
      <c r="E223" s="84">
        <f>SUMIF(Об!$A:$A,$A:$A,Об!F:F)</f>
        <v>30.14</v>
      </c>
      <c r="F223" s="84">
        <f t="shared" si="49"/>
        <v>30.14</v>
      </c>
      <c r="G223" s="89">
        <f>SUMIF(Лист2!$A:$A,$A:$A,Лист2!$B:$B)</f>
        <v>2450404.6500000004</v>
      </c>
      <c r="H223" s="89">
        <v>3117416.33</v>
      </c>
      <c r="I223" s="89">
        <v>0</v>
      </c>
      <c r="J223" s="89">
        <v>500816.15</v>
      </c>
      <c r="K223" s="89">
        <v>23773.360000000001</v>
      </c>
      <c r="L223" s="89">
        <v>0</v>
      </c>
      <c r="M223" s="89">
        <v>1104.0000000000002</v>
      </c>
      <c r="N223" s="89">
        <v>1104.0000000000002</v>
      </c>
      <c r="O223" s="89">
        <v>352989.34</v>
      </c>
      <c r="P223" s="89">
        <v>906662.72999999986</v>
      </c>
      <c r="Q223" s="89">
        <v>367588.08</v>
      </c>
      <c r="R223" s="89">
        <v>0</v>
      </c>
      <c r="S223" s="89">
        <v>3318.2699999999991</v>
      </c>
      <c r="T223" s="89">
        <v>1116888.68</v>
      </c>
      <c r="U223" s="89">
        <v>0</v>
      </c>
      <c r="V223" s="89">
        <v>0</v>
      </c>
      <c r="W223" s="89">
        <v>0</v>
      </c>
      <c r="X223" s="89">
        <v>0</v>
      </c>
      <c r="Y223" s="89">
        <v>0</v>
      </c>
      <c r="Z223" s="89">
        <v>0</v>
      </c>
      <c r="AA223" s="89">
        <v>0</v>
      </c>
      <c r="AB223" s="89">
        <v>0</v>
      </c>
      <c r="AC223" s="89">
        <v>0</v>
      </c>
      <c r="AD223" s="89">
        <v>0</v>
      </c>
      <c r="AE223" s="89">
        <v>2278.2799999999997</v>
      </c>
      <c r="AF223" s="89">
        <v>0</v>
      </c>
      <c r="AG223" s="89">
        <v>187110</v>
      </c>
      <c r="AH223" s="90">
        <f t="shared" si="44"/>
        <v>2450404.6500000004</v>
      </c>
      <c r="AI223" s="90">
        <v>2617001.3800000004</v>
      </c>
      <c r="AJ223" s="90">
        <v>0</v>
      </c>
      <c r="AK223" s="90">
        <v>2617001.3800000004</v>
      </c>
      <c r="AL223" s="90">
        <v>271595.13</v>
      </c>
      <c r="AM223" s="90">
        <v>0</v>
      </c>
      <c r="AN223" s="90">
        <v>271595.13</v>
      </c>
      <c r="AP223" s="91">
        <f t="shared" si="48"/>
        <v>935457.01</v>
      </c>
      <c r="AQ223" s="92">
        <f>SUMIF('20-1'!K:K,$A:$A,'20-1'!$E:$E)</f>
        <v>935457.01</v>
      </c>
      <c r="AR223" s="92">
        <f>SUMIF('20-1'!L:L,$A:$A,'20-1'!$E:$E)</f>
        <v>0</v>
      </c>
      <c r="AS223" s="92">
        <f>SUMIF('20-1'!M:M,$A:$A,'20-1'!$E:$E)</f>
        <v>0</v>
      </c>
      <c r="AT223" s="92">
        <f>SUMIF('20-1'!N:N,$A:$A,'20-1'!$E:$E)</f>
        <v>0</v>
      </c>
      <c r="AU223" s="92">
        <f>SUMIF('20-1'!O:O,$A:$A,'20-1'!$E:$E)</f>
        <v>0</v>
      </c>
      <c r="AV223" s="92">
        <f>SUMIF('20-1'!P:P,$A:$A,'20-1'!$E:$E)</f>
        <v>0</v>
      </c>
      <c r="AW223" s="92">
        <f>SUMIF('20-1'!Q:Q,$A:$A,'20-1'!$E:$E)</f>
        <v>0</v>
      </c>
      <c r="AX223" s="92">
        <f>SUMIF('20-1'!R:R,$A:$A,'20-1'!$E:$E)</f>
        <v>0</v>
      </c>
      <c r="AY223" s="92">
        <f>SUMIF('20-1'!S:S,$A:$A,'20-1'!$E:$E)</f>
        <v>0</v>
      </c>
      <c r="AZ223" s="92">
        <f>SUMIF('20-1'!T:T,$A:$A,'20-1'!$E:$E)</f>
        <v>0</v>
      </c>
      <c r="BA223" s="92">
        <f>SUMIF('20-1'!U:U,$A:$A,'20-1'!$E:$E)</f>
        <v>0</v>
      </c>
      <c r="BB223" s="92">
        <f>SUMIF('20-1'!V:V,$A:$A,'20-1'!$E:$E)</f>
        <v>0</v>
      </c>
      <c r="BC223" s="92">
        <f>SUMIF('20-1'!W:W,$A:$A,'20-1'!$E:$E)</f>
        <v>0</v>
      </c>
      <c r="BD223" s="92">
        <f>SUMIF('20-1'!X:X,$A:$A,'20-1'!$E:$E)</f>
        <v>0</v>
      </c>
      <c r="BE223" s="92">
        <f>SUMIF('20-1'!Y:Y,$A:$A,'20-1'!$E:$E)</f>
        <v>0</v>
      </c>
      <c r="BF223" s="92">
        <f>SUMIF('20-1'!Z:Z,$A:$A,'20-1'!$E:$E)</f>
        <v>0</v>
      </c>
      <c r="BG223" s="92">
        <f>SUMIF('20-1'!AA:AA,$A:$A,'20-1'!$E:$E)</f>
        <v>0</v>
      </c>
      <c r="BH223" s="92">
        <f>SUMIF('20-1'!AB:AB,$A:$A,'20-1'!$E:$E)</f>
        <v>42446.99</v>
      </c>
      <c r="BI223" s="89">
        <f>SUMIF(Об!$A:$A,$A:$A,Об!AB:AB)*BI$308</f>
        <v>647843.49366021191</v>
      </c>
      <c r="BJ223" s="89">
        <f>SUMIF(Об!$A:$A,$A:$A,Об!AC:AC)*BJ$308</f>
        <v>614780.68131574697</v>
      </c>
      <c r="BK223" s="84">
        <f>SUMIF(ПП1!$H:$H,$A:$A,ПП1!$M:$M)</f>
        <v>0</v>
      </c>
      <c r="BL223" s="89">
        <f t="shared" si="42"/>
        <v>145389.13376197286</v>
      </c>
      <c r="BM223" s="89">
        <f>$BM$307*B223/$BM$308</f>
        <v>20417.613477132101</v>
      </c>
      <c r="BN223" s="89">
        <f t="shared" si="43"/>
        <v>5696.3308370645827</v>
      </c>
      <c r="BO223" s="89">
        <f>SUMIF(Об!$A:$A,$A:$A,Об!$AG:$AG)*$BO$308</f>
        <v>0</v>
      </c>
      <c r="BP223" s="89">
        <f>SUMIF(Об!$A:$A,$A:$A,Об!$AE:$AE)*BP$308</f>
        <v>5016.8677991164077</v>
      </c>
      <c r="BQ223" s="89">
        <f>SUMIF(Об!$A:$A,$A:$A,Об!AI:AI)*BQ$308</f>
        <v>455571.52378328622</v>
      </c>
      <c r="BR223" s="89">
        <f>SUMIF(Об!$A:$A,$A:$A,Об!AJ:AJ)*BR$308</f>
        <v>0</v>
      </c>
      <c r="BS223" s="89">
        <f>SUMIF(Об!$A:$A,$A:$A,Об!AK:AK)*BS$308</f>
        <v>249156.17353667482</v>
      </c>
      <c r="BT223" s="89">
        <f>SUMIF(Об!$A:$A,$A:$A,Об!AL:AL)*BT$308</f>
        <v>224279.98079273736</v>
      </c>
      <c r="BU223" s="89">
        <f>SUMIF(Об!$A:$A,$A:$A,Об!AM:AM)*BU$308</f>
        <v>0</v>
      </c>
      <c r="BV223" s="89">
        <f>SUMIF(Об!$A:$A,$A:$A,Об!AN:AN)*BV$308</f>
        <v>93762.168563633997</v>
      </c>
    </row>
    <row r="224" spans="1:74" ht="32.25" customHeight="1" x14ac:dyDescent="0.25">
      <c r="A224" s="84" t="s">
        <v>379</v>
      </c>
      <c r="B224" s="84">
        <f>SUMIF(Об!$A:$A,$A:$A,Об!B:B)</f>
        <v>3483.65</v>
      </c>
      <c r="C224" s="84">
        <f>SUMIF(Об!$A:$A,$A:$A,Об!C:C)</f>
        <v>3483.65</v>
      </c>
      <c r="D224" s="84">
        <v>12</v>
      </c>
      <c r="E224" s="84">
        <f>SUMIF(Об!$A:$A,$A:$A,Об!F:F)</f>
        <v>30.14</v>
      </c>
      <c r="F224" s="84">
        <f t="shared" si="49"/>
        <v>30.14</v>
      </c>
      <c r="G224" s="89">
        <f>SUMIF(Лист2!$A:$A,$A:$A,Лист2!$B:$B)</f>
        <v>1225167.1499999999</v>
      </c>
      <c r="H224" s="89">
        <v>1587337.4600000002</v>
      </c>
      <c r="I224" s="89">
        <v>0</v>
      </c>
      <c r="J224" s="89">
        <v>225574.94999999998</v>
      </c>
      <c r="K224" s="89">
        <v>11366.840000000002</v>
      </c>
      <c r="L224" s="89">
        <v>0</v>
      </c>
      <c r="M224" s="89">
        <v>397.59</v>
      </c>
      <c r="N224" s="89">
        <v>397.59</v>
      </c>
      <c r="O224" s="89">
        <v>141610.32</v>
      </c>
      <c r="P224" s="89">
        <v>410856.62</v>
      </c>
      <c r="Q224" s="89">
        <v>167926.84999999998</v>
      </c>
      <c r="R224" s="89">
        <v>0</v>
      </c>
      <c r="S224" s="89">
        <v>1181.05</v>
      </c>
      <c r="T224" s="89">
        <v>510331.99000000005</v>
      </c>
      <c r="U224" s="89">
        <v>0</v>
      </c>
      <c r="V224" s="89">
        <v>0</v>
      </c>
      <c r="W224" s="89">
        <v>0</v>
      </c>
      <c r="X224" s="89">
        <v>0</v>
      </c>
      <c r="Y224" s="89">
        <v>0</v>
      </c>
      <c r="Z224" s="89">
        <v>0</v>
      </c>
      <c r="AA224" s="89">
        <v>0</v>
      </c>
      <c r="AB224" s="89">
        <v>0</v>
      </c>
      <c r="AC224" s="89">
        <v>0</v>
      </c>
      <c r="AD224" s="89">
        <v>0</v>
      </c>
      <c r="AE224" s="89">
        <v>795.32999999999993</v>
      </c>
      <c r="AF224" s="89">
        <v>0</v>
      </c>
      <c r="AG224" s="89">
        <v>102060</v>
      </c>
      <c r="AH224" s="90">
        <f t="shared" si="44"/>
        <v>1225167.1499999999</v>
      </c>
      <c r="AI224" s="90">
        <v>1278421.32</v>
      </c>
      <c r="AJ224" s="90">
        <v>0</v>
      </c>
      <c r="AK224" s="90">
        <v>1278421.32</v>
      </c>
      <c r="AL224" s="90">
        <v>242448.55000000002</v>
      </c>
      <c r="AM224" s="90">
        <v>0</v>
      </c>
      <c r="AN224" s="90">
        <v>242448.55000000002</v>
      </c>
      <c r="AP224" s="91">
        <f t="shared" si="48"/>
        <v>317659.55000000005</v>
      </c>
      <c r="AQ224" s="92">
        <f>SUMIF('20-1'!K:K,$A:$A,'20-1'!$E:$E)</f>
        <v>289025.40000000002</v>
      </c>
      <c r="AR224" s="92">
        <f>SUMIF('20-1'!L:L,$A:$A,'20-1'!$E:$E)</f>
        <v>0</v>
      </c>
      <c r="AS224" s="92">
        <f>SUMIF('20-1'!M:M,$A:$A,'20-1'!$E:$E)</f>
        <v>0</v>
      </c>
      <c r="AT224" s="92">
        <f>SUMIF('20-1'!N:N,$A:$A,'20-1'!$E:$E)</f>
        <v>0</v>
      </c>
      <c r="AU224" s="92">
        <f>SUMIF('20-1'!O:O,$A:$A,'20-1'!$E:$E)</f>
        <v>0</v>
      </c>
      <c r="AV224" s="92">
        <f>SUMIF('20-1'!P:P,$A:$A,'20-1'!$E:$E)</f>
        <v>0</v>
      </c>
      <c r="AW224" s="92">
        <f>SUMIF('20-1'!Q:Q,$A:$A,'20-1'!$E:$E)</f>
        <v>0</v>
      </c>
      <c r="AX224" s="92">
        <f>SUMIF('20-1'!R:R,$A:$A,'20-1'!$E:$E)</f>
        <v>0</v>
      </c>
      <c r="AY224" s="92">
        <f>SUMIF('20-1'!S:S,$A:$A,'20-1'!$E:$E)</f>
        <v>0</v>
      </c>
      <c r="AZ224" s="92">
        <f>SUMIF('20-1'!T:T,$A:$A,'20-1'!$E:$E)</f>
        <v>0</v>
      </c>
      <c r="BA224" s="92">
        <f>SUMIF('20-1'!U:U,$A:$A,'20-1'!$E:$E)</f>
        <v>0</v>
      </c>
      <c r="BB224" s="92">
        <f>SUMIF('20-1'!V:V,$A:$A,'20-1'!$E:$E)</f>
        <v>0</v>
      </c>
      <c r="BC224" s="92">
        <f>SUMIF('20-1'!W:W,$A:$A,'20-1'!$E:$E)</f>
        <v>0</v>
      </c>
      <c r="BD224" s="92">
        <f>SUMIF('20-1'!X:X,$A:$A,'20-1'!$E:$E)</f>
        <v>0</v>
      </c>
      <c r="BE224" s="92">
        <f>SUMIF('20-1'!Y:Y,$A:$A,'20-1'!$E:$E)</f>
        <v>28634.15</v>
      </c>
      <c r="BF224" s="92">
        <f>SUMIF('20-1'!Z:Z,$A:$A,'20-1'!$E:$E)</f>
        <v>38109.22</v>
      </c>
      <c r="BG224" s="92">
        <f>SUMIF('20-1'!AA:AA,$A:$A,'20-1'!$E:$E)</f>
        <v>0</v>
      </c>
      <c r="BH224" s="92">
        <f>SUMIF('20-1'!AB:AB,$A:$A,'20-1'!$E:$E)</f>
        <v>36250.29</v>
      </c>
      <c r="BI224" s="89">
        <f>SUMIF(Об!$A:$A,$A:$A,Об!AB:AB)*BI$308</f>
        <v>321870.58583359205</v>
      </c>
      <c r="BJ224" s="89">
        <f>SUMIF(Об!$A:$A,$A:$A,Об!AC:AC)*BJ$308</f>
        <v>305443.86104163073</v>
      </c>
      <c r="BK224" s="84">
        <f>SUMIF(ПП1!$H:$H,$A:$A,ПП1!$M:$M)</f>
        <v>0</v>
      </c>
      <c r="BL224" s="89">
        <f t="shared" si="42"/>
        <v>72234.245023303447</v>
      </c>
      <c r="BM224" s="89">
        <f>$BM$307*B224/$BM$308</f>
        <v>10144.161785246266</v>
      </c>
      <c r="BN224" s="89">
        <f t="shared" si="43"/>
        <v>2830.1300569819073</v>
      </c>
      <c r="BO224" s="89">
        <f>SUMIF(Об!$A:$A,$A:$A,Об!$AG:$AG)*$BO$308</f>
        <v>0</v>
      </c>
      <c r="BP224" s="89">
        <f>SUMIF(Об!$A:$A,$A:$A,Об!$AE:$AE)*BP$308</f>
        <v>2492.5498108007869</v>
      </c>
      <c r="BQ224" s="89">
        <f>SUMIF(Об!$A:$A,$A:$A,Об!AI:AI)*BQ$308</f>
        <v>226343.3602161594</v>
      </c>
      <c r="BR224" s="89">
        <f>SUMIF(Об!$A:$A,$A:$A,Об!AJ:AJ)*BR$308</f>
        <v>0</v>
      </c>
      <c r="BS224" s="89">
        <f>SUMIF(Об!$A:$A,$A:$A,Об!AK:AK)*BS$308</f>
        <v>123789.22428812375</v>
      </c>
      <c r="BT224" s="89">
        <f>SUMIF(Об!$A:$A,$A:$A,Об!AL:AL)*BT$308</f>
        <v>111429.88934047658</v>
      </c>
      <c r="BU224" s="89">
        <f>SUMIF(Об!$A:$A,$A:$A,Об!AM:AM)*BU$308</f>
        <v>0</v>
      </c>
      <c r="BV224" s="89">
        <f>SUMIF(Об!$A:$A,$A:$A,Об!AN:AN)*BV$308</f>
        <v>46584.2204482085</v>
      </c>
    </row>
    <row r="225" spans="1:74" ht="32.25" customHeight="1" x14ac:dyDescent="0.25">
      <c r="A225" s="84" t="s">
        <v>380</v>
      </c>
      <c r="B225" s="84">
        <f>SUMIF(Об!$A:$A,$A:$A,Об!B:B)</f>
        <v>3502.1</v>
      </c>
      <c r="C225" s="84">
        <f>SUMIF(Об!$A:$A,$A:$A,Об!C:C)</f>
        <v>3502.1</v>
      </c>
      <c r="D225" s="84">
        <v>12</v>
      </c>
      <c r="E225" s="84">
        <f>SUMIF(Об!$A:$A,$A:$A,Об!F:F)</f>
        <v>30.14</v>
      </c>
      <c r="F225" s="84">
        <f t="shared" si="49"/>
        <v>30.14</v>
      </c>
      <c r="G225" s="89">
        <f>SUMIF(Лист2!$A:$A,$A:$A,Лист2!$B:$B)</f>
        <v>1228375.76</v>
      </c>
      <c r="H225" s="89">
        <v>1596814.3199999998</v>
      </c>
      <c r="I225" s="89">
        <v>0</v>
      </c>
      <c r="J225" s="89">
        <v>254233.89</v>
      </c>
      <c r="K225" s="89">
        <v>11342.16</v>
      </c>
      <c r="L225" s="89">
        <v>0</v>
      </c>
      <c r="M225" s="89">
        <v>415.70000000000005</v>
      </c>
      <c r="N225" s="89">
        <v>399.17999999999995</v>
      </c>
      <c r="O225" s="89">
        <v>141572.64000000001</v>
      </c>
      <c r="P225" s="89">
        <v>457143.83000000007</v>
      </c>
      <c r="Q225" s="89">
        <v>183619.7</v>
      </c>
      <c r="R225" s="89">
        <v>0</v>
      </c>
      <c r="S225" s="89">
        <v>1177.1200000000001</v>
      </c>
      <c r="T225" s="89">
        <v>558028.65999999992</v>
      </c>
      <c r="U225" s="89">
        <v>0</v>
      </c>
      <c r="V225" s="89">
        <v>0</v>
      </c>
      <c r="W225" s="89">
        <v>0</v>
      </c>
      <c r="X225" s="89">
        <v>0</v>
      </c>
      <c r="Y225" s="89">
        <v>0</v>
      </c>
      <c r="Z225" s="89">
        <v>0</v>
      </c>
      <c r="AA225" s="89">
        <v>0</v>
      </c>
      <c r="AB225" s="89">
        <v>0</v>
      </c>
      <c r="AC225" s="89">
        <v>0</v>
      </c>
      <c r="AD225" s="89">
        <v>0</v>
      </c>
      <c r="AE225" s="89">
        <v>808.43000000000006</v>
      </c>
      <c r="AF225" s="89">
        <v>0</v>
      </c>
      <c r="AG225" s="89">
        <v>92340</v>
      </c>
      <c r="AH225" s="90">
        <f t="shared" si="44"/>
        <v>1228375.76</v>
      </c>
      <c r="AI225" s="90">
        <v>1227209.08</v>
      </c>
      <c r="AJ225" s="90">
        <v>0</v>
      </c>
      <c r="AK225" s="90">
        <v>1227209.08</v>
      </c>
      <c r="AL225" s="90">
        <v>168646.31</v>
      </c>
      <c r="AM225" s="90">
        <v>0</v>
      </c>
      <c r="AN225" s="90">
        <v>168646.31</v>
      </c>
      <c r="AP225" s="91">
        <f t="shared" si="48"/>
        <v>258910.65</v>
      </c>
      <c r="AQ225" s="92">
        <f>SUMIF('20-1'!K:K,$A:$A,'20-1'!$E:$E)</f>
        <v>258910.65</v>
      </c>
      <c r="AR225" s="92">
        <f>SUMIF('20-1'!L:L,$A:$A,'20-1'!$E:$E)</f>
        <v>0</v>
      </c>
      <c r="AS225" s="92">
        <f>SUMIF('20-1'!M:M,$A:$A,'20-1'!$E:$E)</f>
        <v>0</v>
      </c>
      <c r="AT225" s="92">
        <f>SUMIF('20-1'!N:N,$A:$A,'20-1'!$E:$E)</f>
        <v>0</v>
      </c>
      <c r="AU225" s="92">
        <f>SUMIF('20-1'!O:O,$A:$A,'20-1'!$E:$E)</f>
        <v>0</v>
      </c>
      <c r="AV225" s="92">
        <f>SUMIF('20-1'!P:P,$A:$A,'20-1'!$E:$E)</f>
        <v>0</v>
      </c>
      <c r="AW225" s="92">
        <f>SUMIF('20-1'!Q:Q,$A:$A,'20-1'!$E:$E)</f>
        <v>0</v>
      </c>
      <c r="AX225" s="92">
        <f>SUMIF('20-1'!R:R,$A:$A,'20-1'!$E:$E)</f>
        <v>0</v>
      </c>
      <c r="AY225" s="92">
        <f>SUMIF('20-1'!S:S,$A:$A,'20-1'!$E:$E)</f>
        <v>0</v>
      </c>
      <c r="AZ225" s="92">
        <f>SUMIF('20-1'!T:T,$A:$A,'20-1'!$E:$E)</f>
        <v>0</v>
      </c>
      <c r="BA225" s="92">
        <f>SUMIF('20-1'!U:U,$A:$A,'20-1'!$E:$E)</f>
        <v>0</v>
      </c>
      <c r="BB225" s="92">
        <f>SUMIF('20-1'!V:V,$A:$A,'20-1'!$E:$E)</f>
        <v>0</v>
      </c>
      <c r="BC225" s="92">
        <f>SUMIF('20-1'!W:W,$A:$A,'20-1'!$E:$E)</f>
        <v>0</v>
      </c>
      <c r="BD225" s="92">
        <f>SUMIF('20-1'!X:X,$A:$A,'20-1'!$E:$E)</f>
        <v>0</v>
      </c>
      <c r="BE225" s="92">
        <f>SUMIF('20-1'!Y:Y,$A:$A,'20-1'!$E:$E)</f>
        <v>0</v>
      </c>
      <c r="BF225" s="92">
        <f>SUMIF('20-1'!Z:Z,$A:$A,'20-1'!$E:$E)</f>
        <v>0</v>
      </c>
      <c r="BG225" s="92">
        <f>SUMIF('20-1'!AA:AA,$A:$A,'20-1'!$E:$E)</f>
        <v>0</v>
      </c>
      <c r="BH225" s="92">
        <f>SUMIF('20-1'!AB:AB,$A:$A,'20-1'!$E:$E)</f>
        <v>36179.760000000002</v>
      </c>
      <c r="BI225" s="89">
        <f>SUMIF(Об!$A:$A,$A:$A,Об!AB:AB)*BI$308</f>
        <v>323575.26693204622</v>
      </c>
      <c r="BJ225" s="89">
        <f>SUMIF(Об!$A:$A,$A:$A,Об!AC:AC)*BJ$308</f>
        <v>307061.5434254001</v>
      </c>
      <c r="BK225" s="84">
        <f>SUMIF(ПП1!$H:$H,$A:$A,ПП1!$M:$M)</f>
        <v>0</v>
      </c>
      <c r="BL225" s="89">
        <f t="shared" si="42"/>
        <v>72616.809810431878</v>
      </c>
      <c r="BM225" s="89">
        <f>$BM$307*B225/$BM$308</f>
        <v>10197.886982937709</v>
      </c>
      <c r="BN225" s="89">
        <f t="shared" si="43"/>
        <v>2845.1189047568887</v>
      </c>
      <c r="BO225" s="89">
        <f>SUMIF(Об!$A:$A,$A:$A,Об!$AG:$AG)*$BO$308</f>
        <v>0</v>
      </c>
      <c r="BP225" s="89">
        <f>SUMIF(Об!$A:$A,$A:$A,Об!$AE:$AE)*BP$308</f>
        <v>2505.7507764572888</v>
      </c>
      <c r="BQ225" s="89">
        <f>SUMIF(Об!$A:$A,$A:$A,Об!AI:AI)*BQ$308</f>
        <v>227542.11295997354</v>
      </c>
      <c r="BR225" s="89">
        <f>SUMIF(Об!$A:$A,$A:$A,Об!AJ:AJ)*BR$308</f>
        <v>0</v>
      </c>
      <c r="BS225" s="89">
        <f>SUMIF(Об!$A:$A,$A:$A,Об!AK:AK)*BS$308</f>
        <v>124444.832971004</v>
      </c>
      <c r="BT225" s="89">
        <f>SUMIF(Об!$A:$A,$A:$A,Об!AL:AL)*BT$308</f>
        <v>112020.0408936842</v>
      </c>
      <c r="BU225" s="89">
        <f>SUMIF(Об!$A:$A,$A:$A,Об!AM:AM)*BU$308</f>
        <v>0</v>
      </c>
      <c r="BV225" s="89">
        <f>SUMIF(Об!$A:$A,$A:$A,Об!AN:AN)*BV$308</f>
        <v>46830.938363977715</v>
      </c>
    </row>
    <row r="226" spans="1:74" ht="32.25" customHeight="1" x14ac:dyDescent="0.25">
      <c r="A226" s="84" t="s">
        <v>477</v>
      </c>
      <c r="B226" s="84">
        <v>42930.599999999991</v>
      </c>
      <c r="C226" s="84">
        <v>35775.499999999993</v>
      </c>
      <c r="D226" s="84">
        <v>8</v>
      </c>
      <c r="E226" s="84">
        <v>39.619999999999997</v>
      </c>
      <c r="F226" s="84">
        <v>39.619999999999997</v>
      </c>
      <c r="G226" s="89">
        <f>SUMIF(Лист2!$A:$A,$A:$A,Лист2!$B:$B)</f>
        <v>0</v>
      </c>
      <c r="H226" s="89">
        <v>-7565.88</v>
      </c>
      <c r="I226" s="89">
        <v>0</v>
      </c>
      <c r="J226" s="89">
        <v>567451.84</v>
      </c>
      <c r="K226" s="89">
        <v>0</v>
      </c>
      <c r="L226" s="89">
        <v>3352.3599999999997</v>
      </c>
      <c r="M226" s="89">
        <v>19.22</v>
      </c>
      <c r="N226" s="89">
        <v>0</v>
      </c>
      <c r="O226" s="89">
        <v>0</v>
      </c>
      <c r="P226" s="89">
        <v>955995.03999999992</v>
      </c>
      <c r="Q226" s="89">
        <v>347872.95999999996</v>
      </c>
      <c r="R226" s="89">
        <v>0</v>
      </c>
      <c r="S226" s="89">
        <v>0</v>
      </c>
      <c r="T226" s="89">
        <v>1067177.7600000002</v>
      </c>
      <c r="U226" s="89">
        <v>0</v>
      </c>
      <c r="V226" s="89">
        <v>0</v>
      </c>
      <c r="W226" s="89">
        <v>0</v>
      </c>
      <c r="X226" s="89">
        <v>0</v>
      </c>
      <c r="Y226" s="89">
        <v>4497421.04</v>
      </c>
      <c r="Z226" s="89">
        <v>0</v>
      </c>
      <c r="AA226" s="89">
        <v>180101.48</v>
      </c>
      <c r="AB226" s="89">
        <v>0</v>
      </c>
      <c r="AC226" s="89">
        <v>4317318.2799999993</v>
      </c>
      <c r="AD226" s="89">
        <v>1894277.9100000001</v>
      </c>
      <c r="AE226" s="89">
        <v>0</v>
      </c>
      <c r="AF226" s="89">
        <v>13545789.550000001</v>
      </c>
      <c r="AG226" s="89">
        <v>0</v>
      </c>
      <c r="AH226" s="90">
        <f t="shared" si="44"/>
        <v>13545789.550000001</v>
      </c>
      <c r="AI226" s="90">
        <v>0</v>
      </c>
      <c r="AJ226" s="90">
        <v>14737090.810000001</v>
      </c>
      <c r="AK226" s="90">
        <v>14737090.810000001</v>
      </c>
      <c r="AL226" s="90">
        <v>0</v>
      </c>
      <c r="AM226" s="90">
        <v>7899353.0300000003</v>
      </c>
      <c r="AN226" s="90">
        <v>7899353.0300000003</v>
      </c>
      <c r="AP226" s="91">
        <f t="shared" si="48"/>
        <v>237906.66</v>
      </c>
      <c r="AQ226" s="92">
        <f>SUMIF('20-1'!K:K,$A:$A,'20-1'!$E:$E)</f>
        <v>0</v>
      </c>
      <c r="AR226" s="92">
        <f>SUMIF('20-1'!L:L,$A:$A,'20-1'!$E:$E)</f>
        <v>0</v>
      </c>
      <c r="AS226" s="92">
        <f>SUMIF('20-1'!M:M,$A:$A,'20-1'!$E:$E)</f>
        <v>0</v>
      </c>
      <c r="AT226" s="92">
        <f>SUMIF('20-1'!N:N,$A:$A,'20-1'!$E:$E)</f>
        <v>0</v>
      </c>
      <c r="AU226" s="92">
        <f>SUMIF('20-1'!O:O,$A:$A,'20-1'!$E:$E)</f>
        <v>0</v>
      </c>
      <c r="AV226" s="92">
        <f>SUMIF('20-1'!P:P,$A:$A,'20-1'!$E:$E)</f>
        <v>237906.66</v>
      </c>
      <c r="AW226" s="92">
        <f>SUMIF('20-1'!Q:Q,$A:$A,'20-1'!$E:$E)</f>
        <v>0</v>
      </c>
      <c r="AX226" s="92">
        <f>SUMIF('20-1'!R:R,$A:$A,'20-1'!$E:$E)</f>
        <v>0</v>
      </c>
      <c r="AY226" s="92">
        <f>SUMIF('20-1'!S:S,$A:$A,'20-1'!$E:$E)</f>
        <v>0</v>
      </c>
      <c r="AZ226" s="92">
        <f>SUMIF('20-1'!T:T,$A:$A,'20-1'!$E:$E)</f>
        <v>0</v>
      </c>
      <c r="BA226" s="92">
        <f>SUMIF('20-1'!U:U,$A:$A,'20-1'!$E:$E)</f>
        <v>0</v>
      </c>
      <c r="BB226" s="92">
        <f>SUMIF('20-1'!V:V,$A:$A,'20-1'!$E:$E)</f>
        <v>0</v>
      </c>
      <c r="BC226" s="92">
        <f>SUMIF('20-1'!W:W,$A:$A,'20-1'!$E:$E)</f>
        <v>0</v>
      </c>
      <c r="BD226" s="92">
        <f>SUMIF('20-1'!X:X,$A:$A,'20-1'!$E:$E)</f>
        <v>0</v>
      </c>
      <c r="BE226" s="92">
        <f>SUMIF('20-1'!Y:Y,$A:$A,'20-1'!$E:$E)</f>
        <v>0</v>
      </c>
      <c r="BF226" s="92">
        <f>SUMIF('20-1'!Z:Z,$A:$A,'20-1'!$E:$E)</f>
        <v>31542.97</v>
      </c>
      <c r="BG226" s="92">
        <f>SUMIF('20-1'!AA:AA,$A:$A,'20-1'!$E:$E)</f>
        <v>0</v>
      </c>
      <c r="BH226" s="92">
        <f>SUMIF('20-1'!AB:AB,$A:$A,'20-1'!$E:$E)</f>
        <v>92706.97</v>
      </c>
      <c r="BI226" s="89">
        <f>SUMIF(Об!$A:$A,$A:$A,Об!AB:AB)*BI$308</f>
        <v>0</v>
      </c>
      <c r="BJ226" s="89">
        <f>SUMIF(Об!$A:$A,$A:$A,Об!AC:AC)*BJ$308</f>
        <v>0</v>
      </c>
      <c r="BK226" s="89">
        <f>SUMIF(ПП1!$H:$H,$A:$A,ПП1!$M:$M)*$BK$307/$BK$308*B226</f>
        <v>583744.56910706323</v>
      </c>
      <c r="BL226" s="89">
        <f t="shared" si="42"/>
        <v>890175.38483987481</v>
      </c>
      <c r="BM226" s="84">
        <f>SUMIF(Об!$A:$A,$A:$A,Об!Z:Z)</f>
        <v>0</v>
      </c>
      <c r="BN226" s="89">
        <f t="shared" si="43"/>
        <v>34876.977143015924</v>
      </c>
      <c r="BO226" s="89">
        <f>SUMIF(Об!$A:$A,$A:$A,Об!$AG:$AG)*$BO$308</f>
        <v>0</v>
      </c>
      <c r="BP226" s="89">
        <f>SUMIF(Об!$A:$A,$A:$A,Об!$AE:$AE)*BP$308</f>
        <v>0</v>
      </c>
      <c r="BQ226" s="89">
        <f>SUMIF(Об!$A:$A,$A:$A,Об!AI:AI)*BQ$308</f>
        <v>0</v>
      </c>
      <c r="BR226" s="89">
        <f>SUMIF(Об!$A:$A,$A:$A,Об!AJ:AJ)*BR$308</f>
        <v>0</v>
      </c>
      <c r="BS226" s="89">
        <f>SUMIF(Об!$A:$A,$A:$A,Об!AK:AK)*BS$308</f>
        <v>0</v>
      </c>
      <c r="BT226" s="89">
        <f>SUMIF(Об!$A:$A,$A:$A,Об!AL:AL)*BT$308</f>
        <v>0</v>
      </c>
      <c r="BU226" s="89">
        <f>SUMIF(Об!$A:$A,$A:$A,Об!AM:AM)*BU$308</f>
        <v>0</v>
      </c>
      <c r="BV226" s="89">
        <f>SUMIF(Об!$A:$A,$A:$A,Об!AN:AN)*BV$308</f>
        <v>0</v>
      </c>
    </row>
    <row r="227" spans="1:74" ht="32.25" customHeight="1" x14ac:dyDescent="0.25">
      <c r="A227" s="84" t="s">
        <v>381</v>
      </c>
      <c r="B227" s="84">
        <f>SUMIF(Об!$A:$A,$A:$A,Об!B:B)</f>
        <v>3514.1</v>
      </c>
      <c r="C227" s="84">
        <f>SUMIF(Об!$A:$A,$A:$A,Об!C:C)</f>
        <v>3514.1</v>
      </c>
      <c r="D227" s="84">
        <v>12</v>
      </c>
      <c r="E227" s="84">
        <f>SUMIF(Об!$A:$A,$A:$A,Об!F:F)</f>
        <v>30.14</v>
      </c>
      <c r="F227" s="84">
        <f t="shared" si="49"/>
        <v>30.14</v>
      </c>
      <c r="G227" s="89">
        <f>SUMIF(Лист2!$A:$A,$A:$A,Лист2!$B:$B)</f>
        <v>1257115.3800000001</v>
      </c>
      <c r="H227" s="89">
        <v>1590026.3399999996</v>
      </c>
      <c r="I227" s="89">
        <v>0</v>
      </c>
      <c r="J227" s="89">
        <v>218526.68</v>
      </c>
      <c r="K227" s="89">
        <v>11330.949999999999</v>
      </c>
      <c r="L227" s="89">
        <v>0</v>
      </c>
      <c r="M227" s="89">
        <v>481.12</v>
      </c>
      <c r="N227" s="89">
        <v>481.12</v>
      </c>
      <c r="O227" s="89">
        <v>134599.6</v>
      </c>
      <c r="P227" s="89">
        <v>385251.14</v>
      </c>
      <c r="Q227" s="89">
        <v>150455.39000000001</v>
      </c>
      <c r="R227" s="89">
        <v>0</v>
      </c>
      <c r="S227" s="89">
        <v>1426.7099999999998</v>
      </c>
      <c r="T227" s="89">
        <v>457236.38</v>
      </c>
      <c r="U227" s="89">
        <v>0</v>
      </c>
      <c r="V227" s="89">
        <v>0</v>
      </c>
      <c r="W227" s="89">
        <v>0</v>
      </c>
      <c r="X227" s="89">
        <v>0</v>
      </c>
      <c r="Y227" s="89">
        <v>0</v>
      </c>
      <c r="Z227" s="89">
        <v>0</v>
      </c>
      <c r="AA227" s="89">
        <v>0</v>
      </c>
      <c r="AB227" s="89">
        <v>0</v>
      </c>
      <c r="AC227" s="89">
        <v>0</v>
      </c>
      <c r="AD227" s="89">
        <v>0</v>
      </c>
      <c r="AE227" s="89">
        <v>993.55</v>
      </c>
      <c r="AF227" s="89">
        <v>0</v>
      </c>
      <c r="AG227" s="89">
        <v>88695</v>
      </c>
      <c r="AH227" s="90">
        <f t="shared" si="44"/>
        <v>1257115.3800000001</v>
      </c>
      <c r="AI227" s="90">
        <v>1284346.5199999998</v>
      </c>
      <c r="AJ227" s="90">
        <v>0</v>
      </c>
      <c r="AK227" s="90">
        <v>1284346.5199999998</v>
      </c>
      <c r="AL227" s="90">
        <v>170850.78</v>
      </c>
      <c r="AM227" s="90">
        <v>0</v>
      </c>
      <c r="AN227" s="90">
        <v>170850.78</v>
      </c>
      <c r="AP227" s="91">
        <f t="shared" si="48"/>
        <v>501464.68</v>
      </c>
      <c r="AQ227" s="92">
        <f>SUMIF('20-1'!K:K,$A:$A,'20-1'!$E:$E)</f>
        <v>467281.93</v>
      </c>
      <c r="AR227" s="92">
        <f>SUMIF('20-1'!L:L,$A:$A,'20-1'!$E:$E)</f>
        <v>0</v>
      </c>
      <c r="AS227" s="92">
        <f>SUMIF('20-1'!M:M,$A:$A,'20-1'!$E:$E)</f>
        <v>12777.07</v>
      </c>
      <c r="AT227" s="92">
        <f>SUMIF('20-1'!N:N,$A:$A,'20-1'!$E:$E)</f>
        <v>0</v>
      </c>
      <c r="AU227" s="92">
        <f>SUMIF('20-1'!O:O,$A:$A,'20-1'!$E:$E)</f>
        <v>0</v>
      </c>
      <c r="AV227" s="92">
        <f>SUMIF('20-1'!P:P,$A:$A,'20-1'!$E:$E)</f>
        <v>0</v>
      </c>
      <c r="AW227" s="92">
        <f>SUMIF('20-1'!Q:Q,$A:$A,'20-1'!$E:$E)</f>
        <v>0</v>
      </c>
      <c r="AX227" s="92">
        <f>SUMIF('20-1'!R:R,$A:$A,'20-1'!$E:$E)</f>
        <v>0</v>
      </c>
      <c r="AY227" s="92">
        <f>SUMIF('20-1'!S:S,$A:$A,'20-1'!$E:$E)</f>
        <v>0</v>
      </c>
      <c r="AZ227" s="92">
        <f>SUMIF('20-1'!T:T,$A:$A,'20-1'!$E:$E)</f>
        <v>0</v>
      </c>
      <c r="BA227" s="92">
        <f>SUMIF('20-1'!U:U,$A:$A,'20-1'!$E:$E)</f>
        <v>0</v>
      </c>
      <c r="BB227" s="92">
        <f>SUMIF('20-1'!V:V,$A:$A,'20-1'!$E:$E)</f>
        <v>0</v>
      </c>
      <c r="BC227" s="92">
        <f>SUMIF('20-1'!W:W,$A:$A,'20-1'!$E:$E)</f>
        <v>0</v>
      </c>
      <c r="BD227" s="92">
        <f>SUMIF('20-1'!X:X,$A:$A,'20-1'!$E:$E)</f>
        <v>0</v>
      </c>
      <c r="BE227" s="92">
        <f>SUMIF('20-1'!Y:Y,$A:$A,'20-1'!$E:$E)</f>
        <v>21405.68</v>
      </c>
      <c r="BF227" s="92">
        <f>SUMIF('20-1'!Z:Z,$A:$A,'20-1'!$E:$E)</f>
        <v>81457.7</v>
      </c>
      <c r="BG227" s="92">
        <f>SUMIF('20-1'!AA:AA,$A:$A,'20-1'!$E:$E)</f>
        <v>0</v>
      </c>
      <c r="BH227" s="92">
        <f>SUMIF('20-1'!AB:AB,$A:$A,'20-1'!$E:$E)</f>
        <v>16494.439999999999</v>
      </c>
      <c r="BI227" s="89">
        <f>SUMIF(Об!$A:$A,$A:$A,Об!AB:AB)*BI$308</f>
        <v>324684.00260583748</v>
      </c>
      <c r="BJ227" s="89">
        <f>SUMIF(Об!$A:$A,$A:$A,Об!AC:AC)*BJ$308</f>
        <v>308113.69456931512</v>
      </c>
      <c r="BK227" s="84">
        <f>SUMIF(ПП1!$H:$H,$A:$A,ПП1!$M:$M)</f>
        <v>0</v>
      </c>
      <c r="BL227" s="89">
        <f t="shared" si="42"/>
        <v>72865.632436206462</v>
      </c>
      <c r="BM227" s="89">
        <f t="shared" ref="BM227:BM229" si="51">$BM$307*B227/$BM$308</f>
        <v>10232.830200948403</v>
      </c>
      <c r="BN227" s="89">
        <f t="shared" si="43"/>
        <v>2854.8677488381777</v>
      </c>
      <c r="BO227" s="89">
        <f>SUMIF(Об!$A:$A,$A:$A,Об!$AG:$AG)*$BO$308</f>
        <v>0</v>
      </c>
      <c r="BP227" s="89">
        <f>SUMIF(Об!$A:$A,$A:$A,Об!$AE:$AE)*BP$308</f>
        <v>2514.3367703802169</v>
      </c>
      <c r="BQ227" s="89">
        <f>SUMIF(Об!$A:$A,$A:$A,Об!AI:AI)*BQ$308</f>
        <v>228321.7895413161</v>
      </c>
      <c r="BR227" s="89">
        <f>SUMIF(Об!$A:$A,$A:$A,Об!AJ:AJ)*BR$308</f>
        <v>0</v>
      </c>
      <c r="BS227" s="89">
        <f>SUMIF(Об!$A:$A,$A:$A,Об!AK:AK)*BS$308</f>
        <v>124871.24512247088</v>
      </c>
      <c r="BT227" s="89">
        <f>SUMIF(Об!$A:$A,$A:$A,Об!AL:AL)*BT$308</f>
        <v>112403.87930227454</v>
      </c>
      <c r="BU227" s="89">
        <f>SUMIF(Об!$A:$A,$A:$A,Об!AM:AM)*BU$308</f>
        <v>0</v>
      </c>
      <c r="BV227" s="89">
        <f>SUMIF(Об!$A:$A,$A:$A,Об!AN:AN)*BV$308</f>
        <v>46991.405301063402</v>
      </c>
    </row>
    <row r="228" spans="1:74" ht="32.25" customHeight="1" x14ac:dyDescent="0.25">
      <c r="A228" s="84" t="s">
        <v>382</v>
      </c>
      <c r="B228" s="84">
        <f>SUMIF(Об!$A:$A,$A:$A,Об!B:B)</f>
        <v>3480.4279999999999</v>
      </c>
      <c r="C228" s="84">
        <f>SUMIF(Об!$A:$A,$A:$A,Об!C:C)</f>
        <v>3480.4279999999999</v>
      </c>
      <c r="D228" s="84">
        <v>12</v>
      </c>
      <c r="E228" s="84">
        <f>SUMIF(Об!$A:$A,$A:$A,Об!F:F)</f>
        <v>30.14</v>
      </c>
      <c r="F228" s="84">
        <f t="shared" si="49"/>
        <v>30.14</v>
      </c>
      <c r="G228" s="89">
        <f>SUMIF(Лист2!$A:$A,$A:$A,Лист2!$B:$B)</f>
        <v>1224718.3000000003</v>
      </c>
      <c r="H228" s="89">
        <v>1579519.9899999998</v>
      </c>
      <c r="I228" s="89">
        <v>0</v>
      </c>
      <c r="J228" s="89">
        <v>236331.45</v>
      </c>
      <c r="K228" s="89">
        <v>11501.279999999999</v>
      </c>
      <c r="L228" s="89">
        <v>0</v>
      </c>
      <c r="M228" s="89">
        <v>460.24000000000007</v>
      </c>
      <c r="N228" s="89">
        <v>460.24000000000007</v>
      </c>
      <c r="O228" s="89">
        <v>150640.22999999998</v>
      </c>
      <c r="P228" s="89">
        <v>410110.73999999993</v>
      </c>
      <c r="Q228" s="89">
        <v>156356.88</v>
      </c>
      <c r="R228" s="89">
        <v>0</v>
      </c>
      <c r="S228" s="89">
        <v>1376.16</v>
      </c>
      <c r="T228" s="89">
        <v>475418.85</v>
      </c>
      <c r="U228" s="89">
        <v>0</v>
      </c>
      <c r="V228" s="89">
        <v>0</v>
      </c>
      <c r="W228" s="89">
        <v>0</v>
      </c>
      <c r="X228" s="89">
        <v>0</v>
      </c>
      <c r="Y228" s="89">
        <v>0</v>
      </c>
      <c r="Z228" s="89">
        <v>0</v>
      </c>
      <c r="AA228" s="89">
        <v>0</v>
      </c>
      <c r="AB228" s="89">
        <v>0</v>
      </c>
      <c r="AC228" s="89">
        <v>0</v>
      </c>
      <c r="AD228" s="89">
        <v>0</v>
      </c>
      <c r="AE228" s="89">
        <v>945.29000000000008</v>
      </c>
      <c r="AF228" s="89">
        <v>0</v>
      </c>
      <c r="AG228" s="89">
        <v>98415</v>
      </c>
      <c r="AH228" s="90">
        <f t="shared" si="44"/>
        <v>1224718.3000000003</v>
      </c>
      <c r="AI228" s="90">
        <v>1232441.8800000001</v>
      </c>
      <c r="AJ228" s="90">
        <v>0</v>
      </c>
      <c r="AK228" s="90">
        <v>1232441.8800000001</v>
      </c>
      <c r="AL228" s="90">
        <v>224627.26</v>
      </c>
      <c r="AM228" s="90">
        <v>0</v>
      </c>
      <c r="AN228" s="90">
        <v>224627.26</v>
      </c>
      <c r="AP228" s="91">
        <f t="shared" si="48"/>
        <v>466612.06</v>
      </c>
      <c r="AQ228" s="92">
        <f>SUMIF('20-1'!K:K,$A:$A,'20-1'!$E:$E)</f>
        <v>466612.06</v>
      </c>
      <c r="AR228" s="92">
        <f>SUMIF('20-1'!L:L,$A:$A,'20-1'!$E:$E)</f>
        <v>0</v>
      </c>
      <c r="AS228" s="92">
        <f>SUMIF('20-1'!M:M,$A:$A,'20-1'!$E:$E)</f>
        <v>0</v>
      </c>
      <c r="AT228" s="92">
        <f>SUMIF('20-1'!N:N,$A:$A,'20-1'!$E:$E)</f>
        <v>0</v>
      </c>
      <c r="AU228" s="92">
        <f>SUMIF('20-1'!O:O,$A:$A,'20-1'!$E:$E)</f>
        <v>0</v>
      </c>
      <c r="AV228" s="92">
        <f>SUMIF('20-1'!P:P,$A:$A,'20-1'!$E:$E)</f>
        <v>0</v>
      </c>
      <c r="AW228" s="92">
        <f>SUMIF('20-1'!Q:Q,$A:$A,'20-1'!$E:$E)</f>
        <v>0</v>
      </c>
      <c r="AX228" s="92">
        <f>SUMIF('20-1'!R:R,$A:$A,'20-1'!$E:$E)</f>
        <v>0</v>
      </c>
      <c r="AY228" s="92">
        <f>SUMIF('20-1'!S:S,$A:$A,'20-1'!$E:$E)</f>
        <v>0</v>
      </c>
      <c r="AZ228" s="92">
        <f>SUMIF('20-1'!T:T,$A:$A,'20-1'!$E:$E)</f>
        <v>0</v>
      </c>
      <c r="BA228" s="92">
        <f>SUMIF('20-1'!U:U,$A:$A,'20-1'!$E:$E)</f>
        <v>0</v>
      </c>
      <c r="BB228" s="92">
        <f>SUMIF('20-1'!V:V,$A:$A,'20-1'!$E:$E)</f>
        <v>0</v>
      </c>
      <c r="BC228" s="92">
        <f>SUMIF('20-1'!W:W,$A:$A,'20-1'!$E:$E)</f>
        <v>0</v>
      </c>
      <c r="BD228" s="92">
        <f>SUMIF('20-1'!X:X,$A:$A,'20-1'!$E:$E)</f>
        <v>0</v>
      </c>
      <c r="BE228" s="92">
        <f>SUMIF('20-1'!Y:Y,$A:$A,'20-1'!$E:$E)</f>
        <v>0</v>
      </c>
      <c r="BF228" s="92">
        <f>SUMIF('20-1'!Z:Z,$A:$A,'20-1'!$E:$E)</f>
        <v>0</v>
      </c>
      <c r="BG228" s="92">
        <f>SUMIF('20-1'!AA:AA,$A:$A,'20-1'!$E:$E)</f>
        <v>0</v>
      </c>
      <c r="BH228" s="92">
        <f>SUMIF('20-1'!AB:AB,$A:$A,'20-1'!$E:$E)</f>
        <v>36335.440000000002</v>
      </c>
      <c r="BI228" s="89">
        <f>SUMIF(Об!$A:$A,$A:$A,Об!AB:AB)*BI$308</f>
        <v>321572.89030517905</v>
      </c>
      <c r="BJ228" s="89">
        <f>SUMIF(Об!$A:$A,$A:$A,Об!AC:AC)*BJ$308</f>
        <v>305161.35845948954</v>
      </c>
      <c r="BK228" s="84">
        <f>SUMIF(ПП1!$H:$H,$A:$A,ПП1!$M:$M)</f>
        <v>0</v>
      </c>
      <c r="BL228" s="89">
        <f t="shared" si="42"/>
        <v>72167.436148282955</v>
      </c>
      <c r="BM228" s="89">
        <f t="shared" si="51"/>
        <v>10134.779531210395</v>
      </c>
      <c r="BN228" s="89">
        <f t="shared" si="43"/>
        <v>2827.5124923460803</v>
      </c>
      <c r="BO228" s="89">
        <f>SUMIF(Об!$A:$A,$A:$A,Об!$AG:$AG)*$BO$308</f>
        <v>0</v>
      </c>
      <c r="BP228" s="89">
        <f>SUMIF(Об!$A:$A,$A:$A,Об!$AE:$AE)*BP$308</f>
        <v>2490.2444714324802</v>
      </c>
      <c r="BQ228" s="89">
        <f>SUMIF(Об!$A:$A,$A:$A,Об!AI:AI)*BQ$308</f>
        <v>226134.01705406894</v>
      </c>
      <c r="BR228" s="89">
        <f>SUMIF(Об!$A:$A,$A:$A,Об!AJ:AJ)*BR$308</f>
        <v>0</v>
      </c>
      <c r="BS228" s="89">
        <f>SUMIF(Об!$A:$A,$A:$A,Об!AK:AK)*BS$308</f>
        <v>123674.7326254549</v>
      </c>
      <c r="BT228" s="89">
        <f>SUMIF(Об!$A:$A,$A:$A,Об!AL:AL)*BT$308</f>
        <v>111326.82872777006</v>
      </c>
      <c r="BU228" s="89">
        <f>SUMIF(Об!$A:$A,$A:$A,Об!AM:AM)*BU$308</f>
        <v>0</v>
      </c>
      <c r="BV228" s="89">
        <f>SUMIF(Об!$A:$A,$A:$A,Об!AN:AN)*BV$308</f>
        <v>46541.135075601</v>
      </c>
    </row>
    <row r="229" spans="1:74" ht="32.25" customHeight="1" x14ac:dyDescent="0.25">
      <c r="A229" s="84" t="s">
        <v>383</v>
      </c>
      <c r="B229" s="84">
        <f>SUMIF(Об!$A:$A,$A:$A,Об!B:B)</f>
        <v>6968.13</v>
      </c>
      <c r="C229" s="84">
        <f>SUMIF(Об!$A:$A,$A:$A,Об!C:C)</f>
        <v>6968.13</v>
      </c>
      <c r="D229" s="84">
        <v>12</v>
      </c>
      <c r="E229" s="84">
        <f>SUMIF(Об!$A:$A,$A:$A,Об!F:F)</f>
        <v>30.14</v>
      </c>
      <c r="F229" s="84">
        <f t="shared" si="49"/>
        <v>30.14</v>
      </c>
      <c r="G229" s="89">
        <f>SUMIF(Лист2!$A:$A,$A:$A,Лист2!$B:$B)</f>
        <v>2419148.1500000004</v>
      </c>
      <c r="H229" s="89">
        <v>3131296.43</v>
      </c>
      <c r="I229" s="89">
        <v>0</v>
      </c>
      <c r="J229" s="89">
        <v>460835.32</v>
      </c>
      <c r="K229" s="89">
        <v>22971.780000000002</v>
      </c>
      <c r="L229" s="89">
        <v>0</v>
      </c>
      <c r="M229" s="89">
        <v>1191.69</v>
      </c>
      <c r="N229" s="89">
        <v>1191.69</v>
      </c>
      <c r="O229" s="89">
        <v>300483.69</v>
      </c>
      <c r="P229" s="89">
        <v>810188.3</v>
      </c>
      <c r="Q229" s="89">
        <v>315127.49</v>
      </c>
      <c r="R229" s="89">
        <v>0</v>
      </c>
      <c r="S229" s="89">
        <v>3604.0400000000004</v>
      </c>
      <c r="T229" s="89">
        <v>958118.48</v>
      </c>
      <c r="U229" s="89">
        <v>0</v>
      </c>
      <c r="V229" s="89">
        <v>0</v>
      </c>
      <c r="W229" s="89">
        <v>0</v>
      </c>
      <c r="X229" s="89">
        <v>0</v>
      </c>
      <c r="Y229" s="89">
        <v>0</v>
      </c>
      <c r="Z229" s="89">
        <v>0</v>
      </c>
      <c r="AA229" s="89">
        <v>0</v>
      </c>
      <c r="AB229" s="89">
        <v>0</v>
      </c>
      <c r="AC229" s="89">
        <v>0</v>
      </c>
      <c r="AD229" s="89">
        <v>0</v>
      </c>
      <c r="AE229" s="89">
        <v>2477.1099999999997</v>
      </c>
      <c r="AF229" s="89">
        <v>0</v>
      </c>
      <c r="AG229" s="89">
        <v>194298.78000000003</v>
      </c>
      <c r="AH229" s="90">
        <f t="shared" si="44"/>
        <v>2419148.1500000004</v>
      </c>
      <c r="AI229" s="90">
        <v>2533720.83</v>
      </c>
      <c r="AJ229" s="90">
        <v>0</v>
      </c>
      <c r="AK229" s="90">
        <v>2533720.83</v>
      </c>
      <c r="AL229" s="90">
        <v>240333.63</v>
      </c>
      <c r="AM229" s="90">
        <v>0</v>
      </c>
      <c r="AN229" s="90">
        <v>240333.63</v>
      </c>
      <c r="AP229" s="91">
        <f t="shared" si="48"/>
        <v>0</v>
      </c>
      <c r="AQ229" s="92">
        <f>SUMIF('20-1'!K:K,$A:$A,'20-1'!$E:$E)</f>
        <v>0</v>
      </c>
      <c r="AR229" s="92">
        <f>SUMIF('20-1'!L:L,$A:$A,'20-1'!$E:$E)</f>
        <v>0</v>
      </c>
      <c r="AS229" s="92">
        <f>SUMIF('20-1'!M:M,$A:$A,'20-1'!$E:$E)</f>
        <v>0</v>
      </c>
      <c r="AT229" s="92">
        <f>SUMIF('20-1'!N:N,$A:$A,'20-1'!$E:$E)</f>
        <v>0</v>
      </c>
      <c r="AU229" s="92">
        <f>SUMIF('20-1'!O:O,$A:$A,'20-1'!$E:$E)</f>
        <v>0</v>
      </c>
      <c r="AV229" s="92">
        <f>SUMIF('20-1'!P:P,$A:$A,'20-1'!$E:$E)</f>
        <v>0</v>
      </c>
      <c r="AW229" s="92">
        <f>SUMIF('20-1'!Q:Q,$A:$A,'20-1'!$E:$E)</f>
        <v>0</v>
      </c>
      <c r="AX229" s="92">
        <f>SUMIF('20-1'!R:R,$A:$A,'20-1'!$E:$E)</f>
        <v>0</v>
      </c>
      <c r="AY229" s="92">
        <f>SUMIF('20-1'!S:S,$A:$A,'20-1'!$E:$E)</f>
        <v>0</v>
      </c>
      <c r="AZ229" s="92">
        <f>SUMIF('20-1'!T:T,$A:$A,'20-1'!$E:$E)</f>
        <v>0</v>
      </c>
      <c r="BA229" s="92">
        <f>SUMIF('20-1'!U:U,$A:$A,'20-1'!$E:$E)</f>
        <v>0</v>
      </c>
      <c r="BB229" s="92">
        <f>SUMIF('20-1'!V:V,$A:$A,'20-1'!$E:$E)</f>
        <v>0</v>
      </c>
      <c r="BC229" s="92">
        <f>SUMIF('20-1'!W:W,$A:$A,'20-1'!$E:$E)</f>
        <v>0</v>
      </c>
      <c r="BD229" s="92">
        <f>SUMIF('20-1'!X:X,$A:$A,'20-1'!$E:$E)</f>
        <v>0</v>
      </c>
      <c r="BE229" s="92">
        <f>SUMIF('20-1'!Y:Y,$A:$A,'20-1'!$E:$E)</f>
        <v>0</v>
      </c>
      <c r="BF229" s="92">
        <f>SUMIF('20-1'!Z:Z,$A:$A,'20-1'!$E:$E)</f>
        <v>61719.31</v>
      </c>
      <c r="BG229" s="92">
        <f>SUMIF('20-1'!AA:AA,$A:$A,'20-1'!$E:$E)</f>
        <v>0</v>
      </c>
      <c r="BH229" s="92">
        <f>SUMIF('20-1'!AB:AB,$A:$A,'20-1'!$E:$E)</f>
        <v>20374.2</v>
      </c>
      <c r="BI229" s="89">
        <f>SUMIF(Об!$A:$A,$A:$A,Об!AB:AB)*BI$308</f>
        <v>643817.85921795468</v>
      </c>
      <c r="BJ229" s="89">
        <f>SUMIF(Об!$A:$A,$A:$A,Об!AC:AC)*BJ$308</f>
        <v>610960.49587071559</v>
      </c>
      <c r="BK229" s="84">
        <f>SUMIF(ПП1!$H:$H,$A:$A,ПП1!$M:$M)</f>
        <v>0</v>
      </c>
      <c r="BL229" s="89">
        <f t="shared" si="42"/>
        <v>144485.70027822297</v>
      </c>
      <c r="BM229" s="89">
        <f t="shared" si="51"/>
        <v>20290.740476404939</v>
      </c>
      <c r="BN229" s="89">
        <f t="shared" si="43"/>
        <v>5660.9344090127688</v>
      </c>
      <c r="BO229" s="89">
        <f>SUMIF(Об!$A:$A,$A:$A,Об!$AG:$AG)*$BO$308</f>
        <v>0</v>
      </c>
      <c r="BP229" s="89">
        <f>SUMIF(Об!$A:$A,$A:$A,Об!$AE:$AE)*BP$308</f>
        <v>4985.6934861812415</v>
      </c>
      <c r="BQ229" s="89">
        <f>SUMIF(Об!$A:$A,$A:$A,Об!AI:AI)*BQ$308</f>
        <v>452740.64806252834</v>
      </c>
      <c r="BR229" s="89">
        <f>SUMIF(Об!$A:$A,$A:$A,Об!AJ:AJ)*BR$308</f>
        <v>0</v>
      </c>
      <c r="BS229" s="89">
        <f>SUMIF(Об!$A:$A,$A:$A,Об!AK:AK)*BS$308</f>
        <v>247607.9420833906</v>
      </c>
      <c r="BT229" s="89">
        <f>SUMIF(Об!$A:$A,$A:$A,Об!AL:AL)*BT$308</f>
        <v>222886.32750421396</v>
      </c>
      <c r="BU229" s="89">
        <f>SUMIF(Об!$A:$A,$A:$A,Об!AM:AM)*BU$308</f>
        <v>0</v>
      </c>
      <c r="BV229" s="89">
        <f>SUMIF(Об!$A:$A,$A:$A,Об!AN:AN)*BV$308</f>
        <v>93179.539859565426</v>
      </c>
    </row>
    <row r="230" spans="1:74" ht="32.25" customHeight="1" x14ac:dyDescent="0.25">
      <c r="A230" s="84" t="s">
        <v>387</v>
      </c>
      <c r="B230" s="84">
        <f>SUMIF(Об!$A:$A,$A:$A,Об!B:B)</f>
        <v>3577.7</v>
      </c>
      <c r="C230" s="84">
        <f>SUMIF(Об!$A:$A,$A:$A,Об!C:C)</f>
        <v>3577.6999999999994</v>
      </c>
      <c r="D230" s="84">
        <v>12</v>
      </c>
      <c r="E230" s="84">
        <f>SUMIF(Об!$A:$A,$A:$A,Об!F:F)</f>
        <v>41.41</v>
      </c>
      <c r="F230" s="84">
        <f t="shared" si="49"/>
        <v>41.41</v>
      </c>
      <c r="G230" s="89">
        <f>SUMIF(Лист2!$A:$A,$A:$A,Лист2!$B:$B)</f>
        <v>1753192.5599999996</v>
      </c>
      <c r="H230" s="89">
        <v>1631284.3799999994</v>
      </c>
      <c r="I230" s="89">
        <v>0</v>
      </c>
      <c r="J230" s="89">
        <v>185021.93000000002</v>
      </c>
      <c r="K230" s="89">
        <v>103080.05</v>
      </c>
      <c r="L230" s="89">
        <v>0</v>
      </c>
      <c r="M230" s="89">
        <v>722.16</v>
      </c>
      <c r="N230" s="89">
        <v>722.16</v>
      </c>
      <c r="O230" s="89">
        <v>116068.38</v>
      </c>
      <c r="P230" s="89">
        <v>317396.33999999997</v>
      </c>
      <c r="Q230" s="89">
        <v>118909.34</v>
      </c>
      <c r="R230" s="89">
        <v>0</v>
      </c>
      <c r="S230" s="89">
        <v>2119.02</v>
      </c>
      <c r="T230" s="89">
        <v>361865.35</v>
      </c>
      <c r="U230" s="89">
        <v>0</v>
      </c>
      <c r="V230" s="89">
        <v>0</v>
      </c>
      <c r="W230" s="89">
        <v>0</v>
      </c>
      <c r="X230" s="89">
        <v>0</v>
      </c>
      <c r="Y230" s="89">
        <v>0</v>
      </c>
      <c r="Z230" s="89">
        <v>0</v>
      </c>
      <c r="AA230" s="89">
        <v>0</v>
      </c>
      <c r="AB230" s="89">
        <v>0</v>
      </c>
      <c r="AC230" s="89">
        <v>0</v>
      </c>
      <c r="AD230" s="89">
        <v>0</v>
      </c>
      <c r="AE230" s="89">
        <v>1453.6799999999998</v>
      </c>
      <c r="AF230" s="89">
        <v>0</v>
      </c>
      <c r="AG230" s="89">
        <v>94770</v>
      </c>
      <c r="AH230" s="90">
        <f t="shared" si="44"/>
        <v>1753192.5599999996</v>
      </c>
      <c r="AI230" s="90">
        <v>1792215.29</v>
      </c>
      <c r="AJ230" s="90">
        <v>0</v>
      </c>
      <c r="AK230" s="90">
        <v>1792215.29</v>
      </c>
      <c r="AL230" s="90">
        <v>208344.43</v>
      </c>
      <c r="AM230" s="90">
        <v>0</v>
      </c>
      <c r="AN230" s="90">
        <v>208344.43</v>
      </c>
      <c r="AP230" s="91">
        <f t="shared" si="48"/>
        <v>19804.53</v>
      </c>
      <c r="AQ230" s="92">
        <f>SUMIF('20-1'!K:K,$A:$A,'20-1'!$E:$E)</f>
        <v>0</v>
      </c>
      <c r="AR230" s="92">
        <f>SUMIF('20-1'!L:L,$A:$A,'20-1'!$E:$E)</f>
        <v>0</v>
      </c>
      <c r="AS230" s="92">
        <f>SUMIF('20-1'!M:M,$A:$A,'20-1'!$E:$E)</f>
        <v>0</v>
      </c>
      <c r="AT230" s="92">
        <f>SUMIF('20-1'!N:N,$A:$A,'20-1'!$E:$E)</f>
        <v>0</v>
      </c>
      <c r="AU230" s="92">
        <f>SUMIF('20-1'!O:O,$A:$A,'20-1'!$E:$E)</f>
        <v>0</v>
      </c>
      <c r="AV230" s="92">
        <f>SUMIF('20-1'!P:P,$A:$A,'20-1'!$E:$E)</f>
        <v>5567.24</v>
      </c>
      <c r="AW230" s="92">
        <f>SUMIF('20-1'!Q:Q,$A:$A,'20-1'!$E:$E)</f>
        <v>0</v>
      </c>
      <c r="AX230" s="92">
        <f>SUMIF('20-1'!R:R,$A:$A,'20-1'!$E:$E)</f>
        <v>0</v>
      </c>
      <c r="AY230" s="92">
        <f>SUMIF('20-1'!S:S,$A:$A,'20-1'!$E:$E)</f>
        <v>14237.29</v>
      </c>
      <c r="AZ230" s="92">
        <f>SUMIF('20-1'!T:T,$A:$A,'20-1'!$E:$E)</f>
        <v>0</v>
      </c>
      <c r="BA230" s="92">
        <f>SUMIF('20-1'!U:U,$A:$A,'20-1'!$E:$E)</f>
        <v>0</v>
      </c>
      <c r="BB230" s="92">
        <f>SUMIF('20-1'!V:V,$A:$A,'20-1'!$E:$E)</f>
        <v>0</v>
      </c>
      <c r="BC230" s="92">
        <f>SUMIF('20-1'!W:W,$A:$A,'20-1'!$E:$E)</f>
        <v>0</v>
      </c>
      <c r="BD230" s="92">
        <f>SUMIF('20-1'!X:X,$A:$A,'20-1'!$E:$E)</f>
        <v>0</v>
      </c>
      <c r="BE230" s="92">
        <f>SUMIF('20-1'!Y:Y,$A:$A,'20-1'!$E:$E)</f>
        <v>0</v>
      </c>
      <c r="BF230" s="92">
        <f>SUMIF('20-1'!Z:Z,$A:$A,'20-1'!$E:$E)</f>
        <v>0</v>
      </c>
      <c r="BG230" s="92">
        <f>SUMIF('20-1'!AA:AA,$A:$A,'20-1'!$E:$E)</f>
        <v>0</v>
      </c>
      <c r="BH230" s="92">
        <f>SUMIF('20-1'!AB:AB,$A:$A,'20-1'!$E:$E)</f>
        <v>30961.18</v>
      </c>
      <c r="BI230" s="89">
        <f>SUMIF(Об!$A:$A,$A:$A,Об!AB:AB)*BI$308</f>
        <v>330560.30167693138</v>
      </c>
      <c r="BJ230" s="89">
        <f>SUMIF(Об!$A:$A,$A:$A,Об!AC:AC)*BJ$308</f>
        <v>313690.09563206462</v>
      </c>
      <c r="BK230" s="89">
        <f>SUMIF(ПП1!$H:$H,$A:$A,ПП1!$M:$M)*$BK$307/$BK$308*B230</f>
        <v>48647.420369022111</v>
      </c>
      <c r="BL230" s="89">
        <f t="shared" si="42"/>
        <v>74184.392352811774</v>
      </c>
      <c r="BM230" s="89">
        <f t="shared" ref="BM230:BM233" si="52">$BM$307*B230/$BM$308</f>
        <v>10418.029256405081</v>
      </c>
      <c r="BN230" s="89">
        <f t="shared" si="43"/>
        <v>2906.5366224690106</v>
      </c>
      <c r="BO230" s="89">
        <f>SUMIF(Об!$A:$A,$A:$A,Об!$AG:$AG)*$BO$308</f>
        <v>0</v>
      </c>
      <c r="BP230" s="89">
        <f>SUMIF(Об!$A:$A,$A:$A,Об!$AE:$AE)*BP$308</f>
        <v>2559.842538171737</v>
      </c>
      <c r="BQ230" s="89">
        <f>SUMIF(Об!$A:$A,$A:$A,Об!AI:AI)*BQ$308</f>
        <v>232454.07542243143</v>
      </c>
      <c r="BR230" s="89">
        <f>SUMIF(Об!$A:$A,$A:$A,Об!AJ:AJ)*BR$308</f>
        <v>86846.313879150155</v>
      </c>
      <c r="BS230" s="89">
        <f>SUMIF(Об!$A:$A,$A:$A,Об!AK:AK)*BS$308</f>
        <v>127131.22952524514</v>
      </c>
      <c r="BT230" s="89">
        <f>SUMIF(Об!$A:$A,$A:$A,Об!AL:AL)*BT$308</f>
        <v>114438.2228678033</v>
      </c>
      <c r="BU230" s="89">
        <f>SUMIF(Об!$A:$A,$A:$A,Об!AM:AM)*BU$308</f>
        <v>72054.215864863392</v>
      </c>
      <c r="BV230" s="89">
        <f>SUMIF(Об!$A:$A,$A:$A,Об!AN:AN)*BV$308</f>
        <v>47841.880067617451</v>
      </c>
    </row>
    <row r="231" spans="1:74" ht="32.25" customHeight="1" x14ac:dyDescent="0.25">
      <c r="A231" s="84" t="s">
        <v>388</v>
      </c>
      <c r="B231" s="84">
        <f>SUMIF(Об!$A:$A,$A:$A,Об!B:B)</f>
        <v>6083.2</v>
      </c>
      <c r="C231" s="84">
        <f>SUMIF(Об!$A:$A,$A:$A,Об!C:C)</f>
        <v>6083.2</v>
      </c>
      <c r="D231" s="84">
        <v>12</v>
      </c>
      <c r="E231" s="84">
        <f>SUMIF(Об!$A:$A,$A:$A,Об!F:F)</f>
        <v>41.41</v>
      </c>
      <c r="F231" s="84">
        <f t="shared" si="49"/>
        <v>41.41</v>
      </c>
      <c r="G231" s="89">
        <f>SUMIF(Лист2!$A:$A,$A:$A,Лист2!$B:$B)</f>
        <v>2909835.4000000004</v>
      </c>
      <c r="H231" s="89">
        <v>2756381.4199999995</v>
      </c>
      <c r="I231" s="89">
        <v>0</v>
      </c>
      <c r="J231" s="89">
        <v>292357.08999999997</v>
      </c>
      <c r="K231" s="89">
        <v>127292.39999999998</v>
      </c>
      <c r="L231" s="89">
        <v>0</v>
      </c>
      <c r="M231" s="89">
        <v>1608.81</v>
      </c>
      <c r="N231" s="89">
        <v>1608.81</v>
      </c>
      <c r="O231" s="89">
        <v>194013.83</v>
      </c>
      <c r="P231" s="89">
        <v>522559.73000000004</v>
      </c>
      <c r="Q231" s="89">
        <v>208150.7</v>
      </c>
      <c r="R231" s="89">
        <v>0</v>
      </c>
      <c r="S231" s="89">
        <v>4819.2800000000007</v>
      </c>
      <c r="T231" s="89">
        <v>632279.77999999991</v>
      </c>
      <c r="U231" s="89">
        <v>0</v>
      </c>
      <c r="V231" s="89">
        <v>0</v>
      </c>
      <c r="W231" s="89">
        <v>0</v>
      </c>
      <c r="X231" s="89">
        <v>0</v>
      </c>
      <c r="Y231" s="89">
        <v>0</v>
      </c>
      <c r="Z231" s="89">
        <v>0</v>
      </c>
      <c r="AA231" s="89">
        <v>0</v>
      </c>
      <c r="AB231" s="89">
        <v>0</v>
      </c>
      <c r="AC231" s="89">
        <v>0</v>
      </c>
      <c r="AD231" s="89">
        <v>0</v>
      </c>
      <c r="AE231" s="89">
        <v>3311.96</v>
      </c>
      <c r="AF231" s="89">
        <v>0</v>
      </c>
      <c r="AG231" s="89">
        <v>165240.01</v>
      </c>
      <c r="AH231" s="90">
        <f t="shared" si="44"/>
        <v>2909835.4000000004</v>
      </c>
      <c r="AI231" s="90">
        <v>2966879.31</v>
      </c>
      <c r="AJ231" s="90">
        <v>0</v>
      </c>
      <c r="AK231" s="90">
        <v>2966879.31</v>
      </c>
      <c r="AL231" s="90">
        <v>355599.64999999997</v>
      </c>
      <c r="AM231" s="90">
        <v>0</v>
      </c>
      <c r="AN231" s="90">
        <v>355599.64999999997</v>
      </c>
      <c r="AP231" s="91">
        <f t="shared" si="48"/>
        <v>134296.99</v>
      </c>
      <c r="AQ231" s="92">
        <f>SUMIF('20-1'!K:K,$A:$A,'20-1'!$E:$E)</f>
        <v>0</v>
      </c>
      <c r="AR231" s="92">
        <f>SUMIF('20-1'!L:L,$A:$A,'20-1'!$E:$E)</f>
        <v>0</v>
      </c>
      <c r="AS231" s="92">
        <f>SUMIF('20-1'!M:M,$A:$A,'20-1'!$E:$E)</f>
        <v>0</v>
      </c>
      <c r="AT231" s="92">
        <f>SUMIF('20-1'!N:N,$A:$A,'20-1'!$E:$E)</f>
        <v>0</v>
      </c>
      <c r="AU231" s="92">
        <f>SUMIF('20-1'!O:O,$A:$A,'20-1'!$E:$E)</f>
        <v>0</v>
      </c>
      <c r="AV231" s="92">
        <f>SUMIF('20-1'!P:P,$A:$A,'20-1'!$E:$E)</f>
        <v>0</v>
      </c>
      <c r="AW231" s="92">
        <f>SUMIF('20-1'!Q:Q,$A:$A,'20-1'!$E:$E)</f>
        <v>0</v>
      </c>
      <c r="AX231" s="92">
        <f>SUMIF('20-1'!R:R,$A:$A,'20-1'!$E:$E)</f>
        <v>0</v>
      </c>
      <c r="AY231" s="92">
        <f>SUMIF('20-1'!S:S,$A:$A,'20-1'!$E:$E)</f>
        <v>0</v>
      </c>
      <c r="AZ231" s="92">
        <f>SUMIF('20-1'!T:T,$A:$A,'20-1'!$E:$E)</f>
        <v>0</v>
      </c>
      <c r="BA231" s="92">
        <f>SUMIF('20-1'!U:U,$A:$A,'20-1'!$E:$E)</f>
        <v>0</v>
      </c>
      <c r="BB231" s="92">
        <f>SUMIF('20-1'!V:V,$A:$A,'20-1'!$E:$E)</f>
        <v>0</v>
      </c>
      <c r="BC231" s="92">
        <f>SUMIF('20-1'!W:W,$A:$A,'20-1'!$E:$E)</f>
        <v>0</v>
      </c>
      <c r="BD231" s="92">
        <f>SUMIF('20-1'!X:X,$A:$A,'20-1'!$E:$E)</f>
        <v>0</v>
      </c>
      <c r="BE231" s="92">
        <f>SUMIF('20-1'!Y:Y,$A:$A,'20-1'!$E:$E)</f>
        <v>134296.99</v>
      </c>
      <c r="BF231" s="92">
        <f>SUMIF('20-1'!Z:Z,$A:$A,'20-1'!$E:$E)</f>
        <v>0</v>
      </c>
      <c r="BG231" s="92">
        <f>SUMIF('20-1'!AA:AA,$A:$A,'20-1'!$E:$E)</f>
        <v>0</v>
      </c>
      <c r="BH231" s="92">
        <f>SUMIF('20-1'!AB:AB,$A:$A,'20-1'!$E:$E)</f>
        <v>12711.880000000001</v>
      </c>
      <c r="BI231" s="89">
        <f>SUMIF(Об!$A:$A,$A:$A,Об!AB:AB)*BI$308</f>
        <v>562055.07090060913</v>
      </c>
      <c r="BJ231" s="89">
        <f>SUMIF(Об!$A:$A,$A:$A,Об!AC:AC)*BJ$308</f>
        <v>533370.48655532219</v>
      </c>
      <c r="BK231" s="84">
        <f>SUMIF(ПП1!$H:$H,$A:$A,ПП1!$M:$M)</f>
        <v>0</v>
      </c>
      <c r="BL231" s="89">
        <f t="shared" si="42"/>
        <v>126136.48309266414</v>
      </c>
      <c r="BM231" s="89">
        <f t="shared" si="52"/>
        <v>17713.881983554631</v>
      </c>
      <c r="BN231" s="89">
        <f t="shared" si="43"/>
        <v>4942.0140262748364</v>
      </c>
      <c r="BO231" s="89">
        <f>SUMIF(Об!$A:$A,$A:$A,Об!$AG:$AG)*$BO$308</f>
        <v>0</v>
      </c>
      <c r="BP231" s="89">
        <f>SUMIF(Об!$A:$A,$A:$A,Об!$AE:$AE)*BP$308</f>
        <v>4352.5265193298246</v>
      </c>
      <c r="BQ231" s="89">
        <f>SUMIF(Об!$A:$A,$A:$A,Об!AI:AI)*BQ$308</f>
        <v>395244.04830190772</v>
      </c>
      <c r="BR231" s="89">
        <f>SUMIF(Об!$A:$A,$A:$A,Об!AJ:AJ)*BR$308</f>
        <v>147665.6781143322</v>
      </c>
      <c r="BS231" s="89">
        <f>SUMIF(Об!$A:$A,$A:$A,Об!AK:AK)*BS$308</f>
        <v>216162.53331692744</v>
      </c>
      <c r="BT231" s="89">
        <f>SUMIF(Об!$A:$A,$A:$A,Об!AL:AL)*BT$308</f>
        <v>194580.48392806022</v>
      </c>
      <c r="BU231" s="89">
        <f>SUMIF(Об!$A:$A,$A:$A,Об!AM:AM)*BU$308</f>
        <v>122514.5221648369</v>
      </c>
      <c r="BV231" s="89">
        <f>SUMIF(Об!$A:$A,$A:$A,Об!AN:AN)*BV$308</f>
        <v>81346.039306630089</v>
      </c>
    </row>
    <row r="232" spans="1:74" ht="32.25" customHeight="1" x14ac:dyDescent="0.25">
      <c r="A232" s="84" t="s">
        <v>389</v>
      </c>
      <c r="B232" s="84">
        <f>SUMIF(Об!$A:$A,$A:$A,Об!B:B)</f>
        <v>6992.5</v>
      </c>
      <c r="C232" s="84">
        <f>SUMIF(Об!$A:$A,$A:$A,Об!C:C)</f>
        <v>6992.5</v>
      </c>
      <c r="D232" s="84">
        <v>12</v>
      </c>
      <c r="E232" s="84">
        <f>SUMIF(Об!$A:$A,$A:$A,Об!F:F)</f>
        <v>30.14</v>
      </c>
      <c r="F232" s="84">
        <f t="shared" si="49"/>
        <v>30.14</v>
      </c>
      <c r="G232" s="89">
        <f>SUMIF(Лист2!$A:$A,$A:$A,Лист2!$B:$B)</f>
        <v>2435977.4</v>
      </c>
      <c r="H232" s="89">
        <v>3164605.2399999998</v>
      </c>
      <c r="I232" s="89">
        <v>0</v>
      </c>
      <c r="J232" s="89">
        <v>462126.77999999997</v>
      </c>
      <c r="K232" s="89">
        <v>23422.029999999995</v>
      </c>
      <c r="L232" s="89">
        <v>0</v>
      </c>
      <c r="M232" s="89">
        <v>1155.67</v>
      </c>
      <c r="N232" s="89">
        <v>1155.67</v>
      </c>
      <c r="O232" s="89">
        <v>281102.74000000005</v>
      </c>
      <c r="P232" s="89">
        <v>836632.19000000018</v>
      </c>
      <c r="Q232" s="89">
        <v>339171.64</v>
      </c>
      <c r="R232" s="89">
        <v>0</v>
      </c>
      <c r="S232" s="89">
        <v>3457.8299999999995</v>
      </c>
      <c r="T232" s="89">
        <v>1030736.2999999999</v>
      </c>
      <c r="U232" s="89">
        <v>0</v>
      </c>
      <c r="V232" s="89">
        <v>0</v>
      </c>
      <c r="W232" s="89">
        <v>0</v>
      </c>
      <c r="X232" s="89">
        <v>0</v>
      </c>
      <c r="Y232" s="89">
        <v>0</v>
      </c>
      <c r="Z232" s="89">
        <v>0</v>
      </c>
      <c r="AA232" s="89">
        <v>0</v>
      </c>
      <c r="AB232" s="89">
        <v>0</v>
      </c>
      <c r="AC232" s="89">
        <v>0</v>
      </c>
      <c r="AD232" s="89">
        <v>0</v>
      </c>
      <c r="AE232" s="89">
        <v>2363.2000000000003</v>
      </c>
      <c r="AF232" s="89">
        <v>0</v>
      </c>
      <c r="AG232" s="89">
        <v>201690</v>
      </c>
      <c r="AH232" s="90">
        <f t="shared" si="44"/>
        <v>2435977.4</v>
      </c>
      <c r="AI232" s="90">
        <v>2455488.5100000002</v>
      </c>
      <c r="AJ232" s="90">
        <v>0</v>
      </c>
      <c r="AK232" s="90">
        <v>2455488.5100000002</v>
      </c>
      <c r="AL232" s="90">
        <v>357826.60000000003</v>
      </c>
      <c r="AM232" s="90">
        <v>0</v>
      </c>
      <c r="AN232" s="90">
        <v>357826.60000000003</v>
      </c>
      <c r="AP232" s="91">
        <f t="shared" si="48"/>
        <v>555992.5</v>
      </c>
      <c r="AQ232" s="92">
        <f>SUMIF('20-1'!K:K,$A:$A,'20-1'!$E:$E)</f>
        <v>555992.5</v>
      </c>
      <c r="AR232" s="92">
        <f>SUMIF('20-1'!L:L,$A:$A,'20-1'!$E:$E)</f>
        <v>0</v>
      </c>
      <c r="AS232" s="92">
        <f>SUMIF('20-1'!M:M,$A:$A,'20-1'!$E:$E)</f>
        <v>0</v>
      </c>
      <c r="AT232" s="92">
        <f>SUMIF('20-1'!N:N,$A:$A,'20-1'!$E:$E)</f>
        <v>0</v>
      </c>
      <c r="AU232" s="92">
        <f>SUMIF('20-1'!O:O,$A:$A,'20-1'!$E:$E)</f>
        <v>0</v>
      </c>
      <c r="AV232" s="92">
        <f>SUMIF('20-1'!P:P,$A:$A,'20-1'!$E:$E)</f>
        <v>0</v>
      </c>
      <c r="AW232" s="92">
        <f>SUMIF('20-1'!Q:Q,$A:$A,'20-1'!$E:$E)</f>
        <v>0</v>
      </c>
      <c r="AX232" s="92">
        <f>SUMIF('20-1'!R:R,$A:$A,'20-1'!$E:$E)</f>
        <v>0</v>
      </c>
      <c r="AY232" s="92">
        <f>SUMIF('20-1'!S:S,$A:$A,'20-1'!$E:$E)</f>
        <v>0</v>
      </c>
      <c r="AZ232" s="92">
        <f>SUMIF('20-1'!T:T,$A:$A,'20-1'!$E:$E)</f>
        <v>0</v>
      </c>
      <c r="BA232" s="92">
        <f>SUMIF('20-1'!U:U,$A:$A,'20-1'!$E:$E)</f>
        <v>0</v>
      </c>
      <c r="BB232" s="92">
        <f>SUMIF('20-1'!V:V,$A:$A,'20-1'!$E:$E)</f>
        <v>0</v>
      </c>
      <c r="BC232" s="92">
        <f>SUMIF('20-1'!W:W,$A:$A,'20-1'!$E:$E)</f>
        <v>0</v>
      </c>
      <c r="BD232" s="92">
        <f>SUMIF('20-1'!X:X,$A:$A,'20-1'!$E:$E)</f>
        <v>0</v>
      </c>
      <c r="BE232" s="92">
        <f>SUMIF('20-1'!Y:Y,$A:$A,'20-1'!$E:$E)</f>
        <v>0</v>
      </c>
      <c r="BF232" s="92">
        <f>SUMIF('20-1'!Z:Z,$A:$A,'20-1'!$E:$E)</f>
        <v>0</v>
      </c>
      <c r="BG232" s="92">
        <f>SUMIF('20-1'!AA:AA,$A:$A,'20-1'!$E:$E)</f>
        <v>0</v>
      </c>
      <c r="BH232" s="92">
        <f>SUMIF('20-1'!AB:AB,$A:$A,'20-1'!$E:$E)</f>
        <v>112031.79000000002</v>
      </c>
      <c r="BI232" s="89">
        <f>SUMIF(Об!$A:$A,$A:$A,Об!AB:AB)*BI$308</f>
        <v>646069.51658214594</v>
      </c>
      <c r="BJ232" s="89">
        <f>SUMIF(Об!$A:$A,$A:$A,Об!AC:AC)*BJ$308</f>
        <v>613097.23948548303</v>
      </c>
      <c r="BK232" s="84">
        <f>SUMIF(ПП1!$H:$H,$A:$A,ПП1!$M:$M)</f>
        <v>0</v>
      </c>
      <c r="BL232" s="89">
        <f t="shared" si="42"/>
        <v>144991.01756073351</v>
      </c>
      <c r="BM232" s="89">
        <f t="shared" si="52"/>
        <v>20361.704328314991</v>
      </c>
      <c r="BN232" s="89">
        <f t="shared" si="43"/>
        <v>5680.7326865345203</v>
      </c>
      <c r="BO232" s="89">
        <f>SUMIF(Об!$A:$A,$A:$A,Об!$AG:$AG)*$BO$308</f>
        <v>0</v>
      </c>
      <c r="BP232" s="89">
        <f>SUMIF(Об!$A:$A,$A:$A,Об!$AE:$AE)*BP$308</f>
        <v>5003.1302088397224</v>
      </c>
      <c r="BQ232" s="89">
        <f>SUMIF(Об!$A:$A,$A:$A,Об!AI:AI)*BQ$308</f>
        <v>454324.04125313822</v>
      </c>
      <c r="BR232" s="89">
        <f>SUMIF(Об!$A:$A,$A:$A,Об!AJ:AJ)*BR$308</f>
        <v>0</v>
      </c>
      <c r="BS232" s="89">
        <f>SUMIF(Об!$A:$A,$A:$A,Об!AK:AK)*BS$308</f>
        <v>248473.91409432783</v>
      </c>
      <c r="BT232" s="89">
        <f>SUMIF(Об!$A:$A,$A:$A,Об!AL:AL)*BT$308</f>
        <v>223665.83933899281</v>
      </c>
      <c r="BU232" s="89">
        <f>SUMIF(Об!$A:$A,$A:$A,Об!AM:AM)*BU$308</f>
        <v>0</v>
      </c>
      <c r="BV232" s="89">
        <f>SUMIF(Об!$A:$A,$A:$A,Об!AN:AN)*BV$308</f>
        <v>93505.421464296916</v>
      </c>
    </row>
    <row r="233" spans="1:74" ht="32.25" customHeight="1" x14ac:dyDescent="0.25">
      <c r="A233" s="84" t="s">
        <v>390</v>
      </c>
      <c r="B233" s="84">
        <f>SUMIF(Об!$A:$A,$A:$A,Об!B:B)</f>
        <v>4231.8</v>
      </c>
      <c r="C233" s="84">
        <f>SUMIF(Об!$A:$A,$A:$A,Об!C:C)</f>
        <v>4231.8</v>
      </c>
      <c r="D233" s="84">
        <v>12</v>
      </c>
      <c r="E233" s="84">
        <f>SUMIF(Об!$A:$A,$A:$A,Об!F:F)</f>
        <v>41.41</v>
      </c>
      <c r="F233" s="84">
        <f t="shared" si="49"/>
        <v>41.41</v>
      </c>
      <c r="G233" s="89">
        <f>SUMIF(Лист2!$A:$A,$A:$A,Лист2!$B:$B)</f>
        <v>2063698.3</v>
      </c>
      <c r="H233" s="89">
        <v>1924689.1899999997</v>
      </c>
      <c r="I233" s="89">
        <v>0</v>
      </c>
      <c r="J233" s="89">
        <v>214546.03999999995</v>
      </c>
      <c r="K233" s="89">
        <v>127249.2</v>
      </c>
      <c r="L233" s="89">
        <v>0</v>
      </c>
      <c r="M233" s="89">
        <v>1043.7400000000002</v>
      </c>
      <c r="N233" s="89">
        <v>1043.7400000000002</v>
      </c>
      <c r="O233" s="89">
        <v>136675.29999999999</v>
      </c>
      <c r="P233" s="89">
        <v>376348.67000000004</v>
      </c>
      <c r="Q233" s="89">
        <v>145908.26999999999</v>
      </c>
      <c r="R233" s="89">
        <v>0</v>
      </c>
      <c r="S233" s="89">
        <v>3161.6600000000003</v>
      </c>
      <c r="T233" s="89">
        <v>443431.36</v>
      </c>
      <c r="U233" s="89">
        <v>0</v>
      </c>
      <c r="V233" s="89">
        <v>0</v>
      </c>
      <c r="W233" s="89">
        <v>0</v>
      </c>
      <c r="X233" s="89">
        <v>0</v>
      </c>
      <c r="Y233" s="89">
        <v>0</v>
      </c>
      <c r="Z233" s="89">
        <v>0</v>
      </c>
      <c r="AA233" s="89">
        <v>0</v>
      </c>
      <c r="AB233" s="89">
        <v>0</v>
      </c>
      <c r="AC233" s="89">
        <v>0</v>
      </c>
      <c r="AD233" s="89">
        <v>0</v>
      </c>
      <c r="AE233" s="89">
        <v>2169.59</v>
      </c>
      <c r="AF233" s="89">
        <v>0</v>
      </c>
      <c r="AG233" s="89">
        <v>110565</v>
      </c>
      <c r="AH233" s="90">
        <f t="shared" si="44"/>
        <v>2063698.3</v>
      </c>
      <c r="AI233" s="90">
        <v>2036166.85</v>
      </c>
      <c r="AJ233" s="90">
        <v>0</v>
      </c>
      <c r="AK233" s="90">
        <v>2036166.85</v>
      </c>
      <c r="AL233" s="90">
        <v>470457.1</v>
      </c>
      <c r="AM233" s="90">
        <v>0</v>
      </c>
      <c r="AN233" s="90">
        <v>470457.1</v>
      </c>
      <c r="AP233" s="91">
        <f t="shared" si="48"/>
        <v>646031.75</v>
      </c>
      <c r="AQ233" s="92">
        <f>SUMIF('20-1'!K:K,$A:$A,'20-1'!$E:$E)</f>
        <v>607158.13</v>
      </c>
      <c r="AR233" s="92">
        <f>SUMIF('20-1'!L:L,$A:$A,'20-1'!$E:$E)</f>
        <v>0</v>
      </c>
      <c r="AS233" s="92">
        <f>SUMIF('20-1'!M:M,$A:$A,'20-1'!$E:$E)</f>
        <v>32800</v>
      </c>
      <c r="AT233" s="92">
        <f>SUMIF('20-1'!N:N,$A:$A,'20-1'!$E:$E)</f>
        <v>0</v>
      </c>
      <c r="AU233" s="92">
        <f>SUMIF('20-1'!O:O,$A:$A,'20-1'!$E:$E)</f>
        <v>0</v>
      </c>
      <c r="AV233" s="92">
        <f>SUMIF('20-1'!P:P,$A:$A,'20-1'!$E:$E)</f>
        <v>6073.62</v>
      </c>
      <c r="AW233" s="92">
        <f>SUMIF('20-1'!Q:Q,$A:$A,'20-1'!$E:$E)</f>
        <v>0</v>
      </c>
      <c r="AX233" s="92">
        <f>SUMIF('20-1'!R:R,$A:$A,'20-1'!$E:$E)</f>
        <v>0</v>
      </c>
      <c r="AY233" s="92">
        <f>SUMIF('20-1'!S:S,$A:$A,'20-1'!$E:$E)</f>
        <v>0</v>
      </c>
      <c r="AZ233" s="92">
        <f>SUMIF('20-1'!T:T,$A:$A,'20-1'!$E:$E)</f>
        <v>0</v>
      </c>
      <c r="BA233" s="92">
        <f>SUMIF('20-1'!U:U,$A:$A,'20-1'!$E:$E)</f>
        <v>0</v>
      </c>
      <c r="BB233" s="92">
        <f>SUMIF('20-1'!V:V,$A:$A,'20-1'!$E:$E)</f>
        <v>0</v>
      </c>
      <c r="BC233" s="92">
        <f>SUMIF('20-1'!W:W,$A:$A,'20-1'!$E:$E)</f>
        <v>0</v>
      </c>
      <c r="BD233" s="92">
        <f>SUMIF('20-1'!X:X,$A:$A,'20-1'!$E:$E)</f>
        <v>0</v>
      </c>
      <c r="BE233" s="92">
        <f>SUMIF('20-1'!Y:Y,$A:$A,'20-1'!$E:$E)</f>
        <v>0</v>
      </c>
      <c r="BF233" s="92">
        <f>SUMIF('20-1'!Z:Z,$A:$A,'20-1'!$E:$E)</f>
        <v>0</v>
      </c>
      <c r="BG233" s="92">
        <f>SUMIF('20-1'!AA:AA,$A:$A,'20-1'!$E:$E)</f>
        <v>0</v>
      </c>
      <c r="BH233" s="92">
        <f>SUMIF('20-1'!AB:AB,$A:$A,'20-1'!$E:$E)</f>
        <v>29150.19</v>
      </c>
      <c r="BI233" s="89">
        <f>SUMIF(Об!$A:$A,$A:$A,Об!AB:AB)*BI$308</f>
        <v>390995.6353625062</v>
      </c>
      <c r="BJ233" s="89">
        <f>SUMIF(Об!$A:$A,$A:$A,Об!AC:AC)*BJ$308</f>
        <v>371041.1009016328</v>
      </c>
      <c r="BK233" s="89">
        <f>SUMIF(ПП1!$H:$H,$A:$A,ПП1!$M:$M)*$BK$307/$BK$308*B233</f>
        <v>57541.480145799753</v>
      </c>
      <c r="BL233" s="89">
        <f t="shared" si="42"/>
        <v>87747.298979408239</v>
      </c>
      <c r="BM233" s="89">
        <f t="shared" si="52"/>
        <v>12322.725831471344</v>
      </c>
      <c r="BN233" s="89">
        <f t="shared" si="43"/>
        <v>3437.9298652666121</v>
      </c>
      <c r="BO233" s="89">
        <f>SUMIF(Об!$A:$A,$A:$A,Об!$AG:$AG)*$BO$308</f>
        <v>0</v>
      </c>
      <c r="BP233" s="89">
        <f>SUMIF(Об!$A:$A,$A:$A,Об!$AE:$AE)*BP$308</f>
        <v>3027.8507569206922</v>
      </c>
      <c r="BQ233" s="89">
        <f>SUMIF(Об!$A:$A,$A:$A,Об!AI:AI)*BQ$308</f>
        <v>274952.94641044404</v>
      </c>
      <c r="BR233" s="89">
        <f>SUMIF(Об!$A:$A,$A:$A,Об!AJ:AJ)*BR$308</f>
        <v>102724.16107381493</v>
      </c>
      <c r="BS233" s="89">
        <f>SUMIF(Об!$A:$A,$A:$A,Об!AK:AK)*BS$308</f>
        <v>150374.24521478394</v>
      </c>
      <c r="BT233" s="89">
        <f>SUMIF(Об!$A:$A,$A:$A,Об!AL:AL)*BT$308</f>
        <v>135360.61478938151</v>
      </c>
      <c r="BU233" s="89">
        <f>SUMIF(Об!$A:$A,$A:$A,Об!AM:AM)*BU$308</f>
        <v>85227.668808712013</v>
      </c>
      <c r="BV233" s="89">
        <f>SUMIF(Об!$A:$A,$A:$A,Об!AN:AN)*BV$308</f>
        <v>56588.665363262313</v>
      </c>
    </row>
    <row r="234" spans="1:74" ht="32.25" customHeight="1" x14ac:dyDescent="0.25">
      <c r="A234" s="84" t="s">
        <v>391</v>
      </c>
      <c r="B234" s="84">
        <f>SUMIF(Об!$A:$A,$A:$A,Об!B:B)</f>
        <v>8355.9500000000007</v>
      </c>
      <c r="C234" s="84">
        <f>SUMIF(Об!$A:$A,$A:$A,Об!C:C)</f>
        <v>8355.9500000000007</v>
      </c>
      <c r="D234" s="84">
        <v>12</v>
      </c>
      <c r="E234" s="84">
        <f>SUMIF(Об!$A:$A,$A:$A,Об!F:F)</f>
        <v>41.2</v>
      </c>
      <c r="F234" s="84">
        <f t="shared" si="49"/>
        <v>41.2</v>
      </c>
      <c r="G234" s="89">
        <f>SUMIF(Лист2!$A:$A,$A:$A,Лист2!$B:$B)</f>
        <v>3752057.62</v>
      </c>
      <c r="H234" s="89">
        <v>3484980.1400000006</v>
      </c>
      <c r="I234" s="89">
        <v>0</v>
      </c>
      <c r="J234" s="89">
        <v>717677.89000000013</v>
      </c>
      <c r="K234" s="89">
        <v>574290.30999999994</v>
      </c>
      <c r="L234" s="89">
        <v>2141576.6800000002</v>
      </c>
      <c r="M234" s="89">
        <v>6311.869999999999</v>
      </c>
      <c r="N234" s="89">
        <v>6288.32</v>
      </c>
      <c r="O234" s="89">
        <v>0</v>
      </c>
      <c r="P234" s="89">
        <v>1283576.97</v>
      </c>
      <c r="Q234" s="89">
        <v>511785.56</v>
      </c>
      <c r="R234" s="89">
        <v>0</v>
      </c>
      <c r="S234" s="89">
        <v>18840.260000000002</v>
      </c>
      <c r="T234" s="89">
        <v>1555601.72</v>
      </c>
      <c r="U234" s="89">
        <v>0</v>
      </c>
      <c r="V234" s="89">
        <v>0</v>
      </c>
      <c r="W234" s="89">
        <v>0</v>
      </c>
      <c r="X234" s="89">
        <v>0</v>
      </c>
      <c r="Y234" s="89">
        <v>0</v>
      </c>
      <c r="Z234" s="89">
        <v>0</v>
      </c>
      <c r="AA234" s="89">
        <v>0</v>
      </c>
      <c r="AB234" s="89">
        <v>0</v>
      </c>
      <c r="AC234" s="89">
        <v>0</v>
      </c>
      <c r="AD234" s="89">
        <v>0</v>
      </c>
      <c r="AE234" s="89">
        <v>12932.57</v>
      </c>
      <c r="AF234" s="89">
        <v>0</v>
      </c>
      <c r="AG234" s="89">
        <v>0</v>
      </c>
      <c r="AH234" s="90">
        <f t="shared" si="44"/>
        <v>3752057.62</v>
      </c>
      <c r="AI234" s="90">
        <v>3738015.49</v>
      </c>
      <c r="AJ234" s="90">
        <v>0</v>
      </c>
      <c r="AK234" s="90">
        <v>3738015.49</v>
      </c>
      <c r="AL234" s="90">
        <v>867230.59</v>
      </c>
      <c r="AM234" s="90">
        <v>0</v>
      </c>
      <c r="AN234" s="90">
        <v>867230.59</v>
      </c>
      <c r="AP234" s="91">
        <f t="shared" si="48"/>
        <v>13160</v>
      </c>
      <c r="AQ234" s="92">
        <f>SUMIF('20-1'!K:K,$A:$A,'20-1'!$E:$E)</f>
        <v>0</v>
      </c>
      <c r="AR234" s="92">
        <f>SUMIF('20-1'!L:L,$A:$A,'20-1'!$E:$E)</f>
        <v>0</v>
      </c>
      <c r="AS234" s="92">
        <f>SUMIF('20-1'!M:M,$A:$A,'20-1'!$E:$E)</f>
        <v>0</v>
      </c>
      <c r="AT234" s="92">
        <f>SUMIF('20-1'!N:N,$A:$A,'20-1'!$E:$E)</f>
        <v>0</v>
      </c>
      <c r="AU234" s="92">
        <f>SUMIF('20-1'!O:O,$A:$A,'20-1'!$E:$E)</f>
        <v>0</v>
      </c>
      <c r="AV234" s="92">
        <f>SUMIF('20-1'!P:P,$A:$A,'20-1'!$E:$E)</f>
        <v>13160</v>
      </c>
      <c r="AW234" s="92">
        <f>SUMIF('20-1'!Q:Q,$A:$A,'20-1'!$E:$E)</f>
        <v>0</v>
      </c>
      <c r="AX234" s="92">
        <f>SUMIF('20-1'!R:R,$A:$A,'20-1'!$E:$E)</f>
        <v>0</v>
      </c>
      <c r="AY234" s="92">
        <f>SUMIF('20-1'!S:S,$A:$A,'20-1'!$E:$E)</f>
        <v>0</v>
      </c>
      <c r="AZ234" s="92">
        <f>SUMIF('20-1'!T:T,$A:$A,'20-1'!$E:$E)</f>
        <v>0</v>
      </c>
      <c r="BA234" s="92">
        <f>SUMIF('20-1'!U:U,$A:$A,'20-1'!$E:$E)</f>
        <v>0</v>
      </c>
      <c r="BB234" s="92">
        <f>SUMIF('20-1'!V:V,$A:$A,'20-1'!$E:$E)</f>
        <v>0</v>
      </c>
      <c r="BC234" s="92">
        <f>SUMIF('20-1'!W:W,$A:$A,'20-1'!$E:$E)</f>
        <v>0</v>
      </c>
      <c r="BD234" s="92">
        <f>SUMIF('20-1'!X:X,$A:$A,'20-1'!$E:$E)</f>
        <v>0</v>
      </c>
      <c r="BE234" s="92">
        <f>SUMIF('20-1'!Y:Y,$A:$A,'20-1'!$E:$E)</f>
        <v>0</v>
      </c>
      <c r="BF234" s="92">
        <f>SUMIF('20-1'!Z:Z,$A:$A,'20-1'!$E:$E)</f>
        <v>0</v>
      </c>
      <c r="BG234" s="92">
        <f>SUMIF('20-1'!AA:AA,$A:$A,'20-1'!$E:$E)</f>
        <v>0</v>
      </c>
      <c r="BH234" s="92">
        <f>SUMIF('20-1'!AB:AB,$A:$A,'20-1'!$E:$E)</f>
        <v>110109.73</v>
      </c>
      <c r="BI234" s="89">
        <f>SUMIF(Об!$A:$A,$A:$A,Об!AB:AB)*BI$308</f>
        <v>772044.98778470966</v>
      </c>
      <c r="BJ234" s="89">
        <f>SUMIF(Об!$A:$A,$A:$A,Об!AC:AC)*BJ$308</f>
        <v>732643.52924972784</v>
      </c>
      <c r="BK234" s="89">
        <f>SUMIF(ПП1!$H:$H,$A:$A,ПП1!$M:$M)*$BK$307/$BK$308*B234</f>
        <v>113619.20010971584</v>
      </c>
      <c r="BL234" s="89">
        <f t="shared" si="42"/>
        <v>173262.4516534303</v>
      </c>
      <c r="BM234" s="84">
        <f>SUMIF(Об!$A:$A,$A:$A,Об!Z:Z)</f>
        <v>0</v>
      </c>
      <c r="BN234" s="89">
        <f t="shared" si="43"/>
        <v>6788.4044750873272</v>
      </c>
      <c r="BO234" s="89">
        <f>SUMIF(Об!$A:$A,$A:$A,Об!$AG:$AG)*$BO$308</f>
        <v>0</v>
      </c>
      <c r="BP234" s="89">
        <f>SUMIF(Об!$A:$A,$A:$A,Об!$AE:$AE)*BP$308</f>
        <v>0</v>
      </c>
      <c r="BQ234" s="89">
        <f>SUMIF(Об!$A:$A,$A:$A,Об!AI:AI)*BQ$308</f>
        <v>542911.54415576113</v>
      </c>
      <c r="BR234" s="89">
        <f>SUMIF(Об!$A:$A,$A:$A,Об!AJ:AJ)*BR$308</f>
        <v>202835.18921611234</v>
      </c>
      <c r="BS234" s="89">
        <f>SUMIF(Об!$A:$A,$A:$A,Об!AK:AK)*BS$308</f>
        <v>296923.21808745072</v>
      </c>
      <c r="BT234" s="89">
        <f>SUMIF(Об!$A:$A,$A:$A,Об!AL:AL)*BT$308</f>
        <v>267277.87918836717</v>
      </c>
      <c r="BU234" s="89">
        <f>SUMIF(Об!$A:$A,$A:$A,Об!AM:AM)*BU$308</f>
        <v>168287.28654051636</v>
      </c>
      <c r="BV234" s="89">
        <f>SUMIF(Об!$A:$A,$A:$A,Об!AN:AN)*BV$308</f>
        <v>111737.80857841858</v>
      </c>
    </row>
    <row r="235" spans="1:74" ht="32.25" customHeight="1" x14ac:dyDescent="0.25">
      <c r="A235" s="84" t="s">
        <v>392</v>
      </c>
      <c r="B235" s="84">
        <f>SUMIF(Об!$A:$A,$A:$A,Об!B:B)</f>
        <v>637.70000000000005</v>
      </c>
      <c r="C235" s="84">
        <f>SUMIF(Об!$A:$A,$A:$A,Об!C:C)</f>
        <v>637.70000000000005</v>
      </c>
      <c r="D235" s="84">
        <v>12</v>
      </c>
      <c r="E235" s="84">
        <f>SUMIF(Об!$A:$A,$A:$A,Об!F:F)</f>
        <v>30.14</v>
      </c>
      <c r="F235" s="84">
        <f t="shared" si="49"/>
        <v>30.14</v>
      </c>
      <c r="G235" s="89">
        <f>SUMIF(Лист2!$A:$A,$A:$A,Лист2!$B:$B)</f>
        <v>229716.57</v>
      </c>
      <c r="H235" s="89">
        <v>290764.56</v>
      </c>
      <c r="I235" s="89">
        <v>0</v>
      </c>
      <c r="J235" s="89">
        <v>63536.18</v>
      </c>
      <c r="K235" s="89">
        <v>2117.2200000000003</v>
      </c>
      <c r="L235" s="89">
        <v>0</v>
      </c>
      <c r="M235" s="89">
        <v>91.32</v>
      </c>
      <c r="N235" s="89">
        <v>98.999999999999986</v>
      </c>
      <c r="O235" s="89">
        <v>36896.36</v>
      </c>
      <c r="P235" s="89">
        <v>113247.12</v>
      </c>
      <c r="Q235" s="89">
        <v>44905.58</v>
      </c>
      <c r="R235" s="89">
        <v>0</v>
      </c>
      <c r="S235" s="89">
        <v>300.84000000000003</v>
      </c>
      <c r="T235" s="89">
        <v>136506.35</v>
      </c>
      <c r="U235" s="89">
        <v>0</v>
      </c>
      <c r="V235" s="89">
        <v>0</v>
      </c>
      <c r="W235" s="89">
        <v>0</v>
      </c>
      <c r="X235" s="89">
        <v>0</v>
      </c>
      <c r="Y235" s="89">
        <v>0</v>
      </c>
      <c r="Z235" s="89">
        <v>0</v>
      </c>
      <c r="AA235" s="89">
        <v>0</v>
      </c>
      <c r="AB235" s="89">
        <v>0</v>
      </c>
      <c r="AC235" s="89">
        <v>0</v>
      </c>
      <c r="AD235" s="89">
        <v>0</v>
      </c>
      <c r="AE235" s="89">
        <v>168.89999999999998</v>
      </c>
      <c r="AF235" s="89">
        <v>0</v>
      </c>
      <c r="AG235" s="89">
        <v>23085</v>
      </c>
      <c r="AH235" s="90">
        <f t="shared" si="44"/>
        <v>229716.57</v>
      </c>
      <c r="AI235" s="90">
        <v>211199.62</v>
      </c>
      <c r="AJ235" s="90">
        <v>0</v>
      </c>
      <c r="AK235" s="90">
        <v>211199.62</v>
      </c>
      <c r="AL235" s="90">
        <v>79226.66</v>
      </c>
      <c r="AM235" s="90">
        <v>0</v>
      </c>
      <c r="AN235" s="90">
        <v>79226.66</v>
      </c>
      <c r="AP235" s="91">
        <f t="shared" si="48"/>
        <v>0</v>
      </c>
      <c r="AQ235" s="92">
        <f>SUMIF('20-1'!K:K,$A:$A,'20-1'!$E:$E)</f>
        <v>0</v>
      </c>
      <c r="AR235" s="92">
        <f>SUMIF('20-1'!L:L,$A:$A,'20-1'!$E:$E)</f>
        <v>0</v>
      </c>
      <c r="AS235" s="92">
        <f>SUMIF('20-1'!M:M,$A:$A,'20-1'!$E:$E)</f>
        <v>0</v>
      </c>
      <c r="AT235" s="92">
        <f>SUMIF('20-1'!N:N,$A:$A,'20-1'!$E:$E)</f>
        <v>0</v>
      </c>
      <c r="AU235" s="92">
        <f>SUMIF('20-1'!O:O,$A:$A,'20-1'!$E:$E)</f>
        <v>0</v>
      </c>
      <c r="AV235" s="92">
        <f>SUMIF('20-1'!P:P,$A:$A,'20-1'!$E:$E)</f>
        <v>0</v>
      </c>
      <c r="AW235" s="92">
        <f>SUMIF('20-1'!Q:Q,$A:$A,'20-1'!$E:$E)</f>
        <v>0</v>
      </c>
      <c r="AX235" s="92">
        <f>SUMIF('20-1'!R:R,$A:$A,'20-1'!$E:$E)</f>
        <v>0</v>
      </c>
      <c r="AY235" s="92">
        <f>SUMIF('20-1'!S:S,$A:$A,'20-1'!$E:$E)</f>
        <v>0</v>
      </c>
      <c r="AZ235" s="92">
        <f>SUMIF('20-1'!T:T,$A:$A,'20-1'!$E:$E)</f>
        <v>0</v>
      </c>
      <c r="BA235" s="92">
        <f>SUMIF('20-1'!U:U,$A:$A,'20-1'!$E:$E)</f>
        <v>0</v>
      </c>
      <c r="BB235" s="92">
        <f>SUMIF('20-1'!V:V,$A:$A,'20-1'!$E:$E)</f>
        <v>0</v>
      </c>
      <c r="BC235" s="92">
        <f>SUMIF('20-1'!W:W,$A:$A,'20-1'!$E:$E)</f>
        <v>0</v>
      </c>
      <c r="BD235" s="92">
        <f>SUMIF('20-1'!X:X,$A:$A,'20-1'!$E:$E)</f>
        <v>0</v>
      </c>
      <c r="BE235" s="92">
        <f>SUMIF('20-1'!Y:Y,$A:$A,'20-1'!$E:$E)</f>
        <v>0</v>
      </c>
      <c r="BF235" s="92">
        <f>SUMIF('20-1'!Z:Z,$A:$A,'20-1'!$E:$E)</f>
        <v>0</v>
      </c>
      <c r="BG235" s="92">
        <f>SUMIF('20-1'!AA:AA,$A:$A,'20-1'!$E:$E)</f>
        <v>0</v>
      </c>
      <c r="BH235" s="92">
        <f>SUMIF('20-1'!AB:AB,$A:$A,'20-1'!$E:$E)</f>
        <v>31555.18</v>
      </c>
      <c r="BI235" s="89">
        <f>SUMIF(Об!$A:$A,$A:$A,Об!AB:AB)*BI$308</f>
        <v>58920.061598059991</v>
      </c>
      <c r="BJ235" s="89">
        <f>SUMIF(Об!$A:$A,$A:$A,Об!AC:AC)*BJ$308</f>
        <v>55913.065372884164</v>
      </c>
      <c r="BK235" s="84">
        <f>SUMIF(ПП1!$H:$H,$A:$A,ПП1!$M:$M)</f>
        <v>0</v>
      </c>
      <c r="BL235" s="89">
        <f t="shared" si="42"/>
        <v>13222.849038037866</v>
      </c>
      <c r="BM235" s="89">
        <f t="shared" ref="BM235:BM236" si="53">$BM$307*B235/$BM$308</f>
        <v>1856.94084378498</v>
      </c>
      <c r="BN235" s="89">
        <f t="shared" si="43"/>
        <v>518.06982255317325</v>
      </c>
      <c r="BO235" s="89">
        <f>SUMIF(Об!$A:$A,$A:$A,Об!$AG:$AG)*$BO$308</f>
        <v>0</v>
      </c>
      <c r="BP235" s="89">
        <f>SUMIF(Об!$A:$A,$A:$A,Об!$AE:$AE)*BP$308</f>
        <v>456.27402705428551</v>
      </c>
      <c r="BQ235" s="89">
        <f>SUMIF(Об!$A:$A,$A:$A,Об!AI:AI)*BQ$308</f>
        <v>41433.312993511077</v>
      </c>
      <c r="BR235" s="89">
        <f>SUMIF(Об!$A:$A,$A:$A,Об!AJ:AJ)*BR$308</f>
        <v>0</v>
      </c>
      <c r="BS235" s="89">
        <f>SUMIF(Об!$A:$A,$A:$A,Об!AK:AK)*BS$308</f>
        <v>22660.252415867413</v>
      </c>
      <c r="BT235" s="89">
        <f>SUMIF(Об!$A:$A,$A:$A,Об!AL:AL)*BT$308</f>
        <v>20397.812763171358</v>
      </c>
      <c r="BU235" s="89">
        <f>SUMIF(Об!$A:$A,$A:$A,Об!AM:AM)*BU$308</f>
        <v>0</v>
      </c>
      <c r="BV235" s="89">
        <f>SUMIF(Об!$A:$A,$A:$A,Об!AN:AN)*BV$308</f>
        <v>8527.4804816277647</v>
      </c>
    </row>
    <row r="236" spans="1:74" ht="32.25" customHeight="1" x14ac:dyDescent="0.25">
      <c r="A236" s="84" t="s">
        <v>393</v>
      </c>
      <c r="B236" s="84">
        <f>SUMIF(Об!$A:$A,$A:$A,Об!B:B)</f>
        <v>655.20000000000005</v>
      </c>
      <c r="C236" s="84">
        <f>SUMIF(Об!$A:$A,$A:$A,Об!C:C)</f>
        <v>655.20000000000005</v>
      </c>
      <c r="D236" s="84">
        <v>12</v>
      </c>
      <c r="E236" s="84">
        <f>SUMIF(Об!$A:$A,$A:$A,Об!F:F)</f>
        <v>30.14</v>
      </c>
      <c r="F236" s="84">
        <f t="shared" si="49"/>
        <v>30.14</v>
      </c>
      <c r="G236" s="89">
        <f>SUMIF(Лист2!$A:$A,$A:$A,Лист2!$B:$B)</f>
        <v>236973</v>
      </c>
      <c r="H236" s="89">
        <v>298192.26999999996</v>
      </c>
      <c r="I236" s="89">
        <v>0</v>
      </c>
      <c r="J236" s="89">
        <v>49219.040000000008</v>
      </c>
      <c r="K236" s="89">
        <v>2117.2200000000003</v>
      </c>
      <c r="L236" s="89">
        <v>0</v>
      </c>
      <c r="M236" s="89">
        <v>37.139999999999993</v>
      </c>
      <c r="N236" s="89">
        <v>40.260000000000005</v>
      </c>
      <c r="O236" s="89">
        <v>23919.55</v>
      </c>
      <c r="P236" s="89">
        <v>87368.58</v>
      </c>
      <c r="Q236" s="89">
        <v>34451.25</v>
      </c>
      <c r="R236" s="89">
        <v>0</v>
      </c>
      <c r="S236" s="89">
        <v>122.22000000000003</v>
      </c>
      <c r="T236" s="89">
        <v>104694.81999999999</v>
      </c>
      <c r="U236" s="89">
        <v>0</v>
      </c>
      <c r="V236" s="89">
        <v>0</v>
      </c>
      <c r="W236" s="89">
        <v>0</v>
      </c>
      <c r="X236" s="89">
        <v>0</v>
      </c>
      <c r="Y236" s="89">
        <v>0</v>
      </c>
      <c r="Z236" s="89">
        <v>0</v>
      </c>
      <c r="AA236" s="89">
        <v>0</v>
      </c>
      <c r="AB236" s="89">
        <v>0</v>
      </c>
      <c r="AC236" s="89">
        <v>0</v>
      </c>
      <c r="AD236" s="89">
        <v>0</v>
      </c>
      <c r="AE236" s="89">
        <v>80.7</v>
      </c>
      <c r="AF236" s="89">
        <v>0</v>
      </c>
      <c r="AG236" s="89">
        <v>24300</v>
      </c>
      <c r="AH236" s="90">
        <f t="shared" si="44"/>
        <v>236973</v>
      </c>
      <c r="AI236" s="90">
        <v>240426.89</v>
      </c>
      <c r="AJ236" s="90">
        <v>0</v>
      </c>
      <c r="AK236" s="90">
        <v>240426.89</v>
      </c>
      <c r="AL236" s="90">
        <v>25946.36</v>
      </c>
      <c r="AM236" s="90">
        <v>0</v>
      </c>
      <c r="AN236" s="90">
        <v>25946.36</v>
      </c>
      <c r="AP236" s="91">
        <f t="shared" si="48"/>
        <v>0</v>
      </c>
      <c r="AQ236" s="92">
        <f>SUMIF('20-1'!K:K,$A:$A,'20-1'!$E:$E)</f>
        <v>0</v>
      </c>
      <c r="AR236" s="92">
        <f>SUMIF('20-1'!L:L,$A:$A,'20-1'!$E:$E)</f>
        <v>0</v>
      </c>
      <c r="AS236" s="92">
        <f>SUMIF('20-1'!M:M,$A:$A,'20-1'!$E:$E)</f>
        <v>0</v>
      </c>
      <c r="AT236" s="92">
        <f>SUMIF('20-1'!N:N,$A:$A,'20-1'!$E:$E)</f>
        <v>0</v>
      </c>
      <c r="AU236" s="92">
        <f>SUMIF('20-1'!O:O,$A:$A,'20-1'!$E:$E)</f>
        <v>0</v>
      </c>
      <c r="AV236" s="92">
        <f>SUMIF('20-1'!P:P,$A:$A,'20-1'!$E:$E)</f>
        <v>0</v>
      </c>
      <c r="AW236" s="92">
        <f>SUMIF('20-1'!Q:Q,$A:$A,'20-1'!$E:$E)</f>
        <v>0</v>
      </c>
      <c r="AX236" s="92">
        <f>SUMIF('20-1'!R:R,$A:$A,'20-1'!$E:$E)</f>
        <v>0</v>
      </c>
      <c r="AY236" s="92">
        <f>SUMIF('20-1'!S:S,$A:$A,'20-1'!$E:$E)</f>
        <v>0</v>
      </c>
      <c r="AZ236" s="92">
        <f>SUMIF('20-1'!T:T,$A:$A,'20-1'!$E:$E)</f>
        <v>0</v>
      </c>
      <c r="BA236" s="92">
        <f>SUMIF('20-1'!U:U,$A:$A,'20-1'!$E:$E)</f>
        <v>0</v>
      </c>
      <c r="BB236" s="92">
        <f>SUMIF('20-1'!V:V,$A:$A,'20-1'!$E:$E)</f>
        <v>0</v>
      </c>
      <c r="BC236" s="92">
        <f>SUMIF('20-1'!W:W,$A:$A,'20-1'!$E:$E)</f>
        <v>0</v>
      </c>
      <c r="BD236" s="92">
        <f>SUMIF('20-1'!X:X,$A:$A,'20-1'!$E:$E)</f>
        <v>0</v>
      </c>
      <c r="BE236" s="92">
        <f>SUMIF('20-1'!Y:Y,$A:$A,'20-1'!$E:$E)</f>
        <v>0</v>
      </c>
      <c r="BF236" s="92">
        <f>SUMIF('20-1'!Z:Z,$A:$A,'20-1'!$E:$E)</f>
        <v>0</v>
      </c>
      <c r="BG236" s="92">
        <f>SUMIF('20-1'!AA:AA,$A:$A,'20-1'!$E:$E)</f>
        <v>0</v>
      </c>
      <c r="BH236" s="92">
        <f>SUMIF('20-1'!AB:AB,$A:$A,'20-1'!$E:$E)</f>
        <v>2533.35</v>
      </c>
      <c r="BI236" s="89">
        <f>SUMIF(Об!$A:$A,$A:$A,Об!AB:AB)*BI$308</f>
        <v>60536.967789005656</v>
      </c>
      <c r="BJ236" s="89">
        <f>SUMIF(Об!$A:$A,$A:$A,Об!AC:AC)*BJ$308</f>
        <v>57447.452457760235</v>
      </c>
      <c r="BK236" s="84">
        <f>SUMIF(ПП1!$H:$H,$A:$A,ПП1!$M:$M)</f>
        <v>0</v>
      </c>
      <c r="BL236" s="89">
        <f t="shared" si="42"/>
        <v>13585.715367292472</v>
      </c>
      <c r="BM236" s="89">
        <f t="shared" si="53"/>
        <v>1907.8997033839089</v>
      </c>
      <c r="BN236" s="89">
        <f t="shared" si="43"/>
        <v>532.28688683838664</v>
      </c>
      <c r="BO236" s="89">
        <f>SUMIF(Об!$A:$A,$A:$A,Об!$AG:$AG)*$BO$308</f>
        <v>0</v>
      </c>
      <c r="BP236" s="89">
        <f>SUMIF(Об!$A:$A,$A:$A,Об!$AE:$AE)*BP$308</f>
        <v>468.79526819188936</v>
      </c>
      <c r="BQ236" s="89">
        <f>SUMIF(Об!$A:$A,$A:$A,Об!AI:AI)*BQ$308</f>
        <v>42570.341341302272</v>
      </c>
      <c r="BR236" s="89">
        <f>SUMIF(Об!$A:$A,$A:$A,Об!AJ:AJ)*BR$308</f>
        <v>0</v>
      </c>
      <c r="BS236" s="89">
        <f>SUMIF(Об!$A:$A,$A:$A,Об!AK:AK)*BS$308</f>
        <v>23282.1034700899</v>
      </c>
      <c r="BT236" s="89">
        <f>SUMIF(Об!$A:$A,$A:$A,Об!AL:AL)*BT$308</f>
        <v>20957.577109032263</v>
      </c>
      <c r="BU236" s="89">
        <f>SUMIF(Об!$A:$A,$A:$A,Об!AM:AM)*BU$308</f>
        <v>0</v>
      </c>
      <c r="BV236" s="89">
        <f>SUMIF(Об!$A:$A,$A:$A,Об!AN:AN)*BV$308</f>
        <v>8761.4947648777033</v>
      </c>
    </row>
    <row r="237" spans="1:74" ht="32.25" customHeight="1" x14ac:dyDescent="0.25">
      <c r="A237" s="84" t="s">
        <v>394</v>
      </c>
      <c r="B237" s="84">
        <f>SUMIF(Об!$A:$A,$A:$A,Об!B:B)</f>
        <v>5318.3</v>
      </c>
      <c r="C237" s="84">
        <f>SUMIF(Об!$A:$A,$A:$A,Об!C:C)</f>
        <v>5318.3</v>
      </c>
      <c r="D237" s="84">
        <v>12</v>
      </c>
      <c r="E237" s="84">
        <f>SUMIF(Об!$A:$A,$A:$A,Об!F:F)</f>
        <v>41.2</v>
      </c>
      <c r="F237" s="84">
        <f t="shared" si="49"/>
        <v>41.2</v>
      </c>
      <c r="G237" s="89">
        <f>SUMIF(Лист2!$A:$A,$A:$A,Лист2!$B:$B)</f>
        <v>2512532.9</v>
      </c>
      <c r="H237" s="89">
        <v>2410173.4299999997</v>
      </c>
      <c r="I237" s="89">
        <v>0</v>
      </c>
      <c r="J237" s="89">
        <v>270522.22000000003</v>
      </c>
      <c r="K237" s="89">
        <v>155043.59</v>
      </c>
      <c r="L237" s="89">
        <v>0</v>
      </c>
      <c r="M237" s="89">
        <v>1869.6799999999998</v>
      </c>
      <c r="N237" s="89">
        <v>1869.6799999999998</v>
      </c>
      <c r="O237" s="89">
        <v>0</v>
      </c>
      <c r="P237" s="89">
        <v>474837.87</v>
      </c>
      <c r="Q237" s="89">
        <v>184297.02999999997</v>
      </c>
      <c r="R237" s="89">
        <v>0</v>
      </c>
      <c r="S237" s="89">
        <v>5663.69</v>
      </c>
      <c r="T237" s="89">
        <v>560088.02</v>
      </c>
      <c r="U237" s="89">
        <v>0</v>
      </c>
      <c r="V237" s="89">
        <v>0</v>
      </c>
      <c r="W237" s="89">
        <v>0</v>
      </c>
      <c r="X237" s="89">
        <v>0</v>
      </c>
      <c r="Y237" s="89">
        <v>0</v>
      </c>
      <c r="Z237" s="89">
        <v>0</v>
      </c>
      <c r="AA237" s="89">
        <v>0</v>
      </c>
      <c r="AB237" s="89">
        <v>0</v>
      </c>
      <c r="AC237" s="89">
        <v>0</v>
      </c>
      <c r="AD237" s="89">
        <v>0</v>
      </c>
      <c r="AE237" s="89">
        <v>3893</v>
      </c>
      <c r="AF237" s="89">
        <v>0</v>
      </c>
      <c r="AG237" s="89">
        <v>0</v>
      </c>
      <c r="AH237" s="90">
        <f t="shared" si="44"/>
        <v>2512532.9</v>
      </c>
      <c r="AI237" s="90">
        <v>2493092.77</v>
      </c>
      <c r="AJ237" s="90">
        <v>0</v>
      </c>
      <c r="AK237" s="90">
        <v>2493092.77</v>
      </c>
      <c r="AL237" s="90">
        <v>446248.17</v>
      </c>
      <c r="AM237" s="90">
        <v>0</v>
      </c>
      <c r="AN237" s="90">
        <v>446248.17</v>
      </c>
      <c r="AP237" s="91">
        <f t="shared" si="48"/>
        <v>52688.41</v>
      </c>
      <c r="AQ237" s="92">
        <f>SUMIF('20-1'!K:K,$A:$A,'20-1'!$E:$E)</f>
        <v>0</v>
      </c>
      <c r="AR237" s="92">
        <f>SUMIF('20-1'!L:L,$A:$A,'20-1'!$E:$E)</f>
        <v>0</v>
      </c>
      <c r="AS237" s="92">
        <f>SUMIF('20-1'!M:M,$A:$A,'20-1'!$E:$E)</f>
        <v>11902.89</v>
      </c>
      <c r="AT237" s="92">
        <f>SUMIF('20-1'!N:N,$A:$A,'20-1'!$E:$E)</f>
        <v>0</v>
      </c>
      <c r="AU237" s="92">
        <f>SUMIF('20-1'!O:O,$A:$A,'20-1'!$E:$E)</f>
        <v>0</v>
      </c>
      <c r="AV237" s="92">
        <f>SUMIF('20-1'!P:P,$A:$A,'20-1'!$E:$E)</f>
        <v>6073.62</v>
      </c>
      <c r="AW237" s="92">
        <f>SUMIF('20-1'!Q:Q,$A:$A,'20-1'!$E:$E)</f>
        <v>0</v>
      </c>
      <c r="AX237" s="92">
        <f>SUMIF('20-1'!R:R,$A:$A,'20-1'!$E:$E)</f>
        <v>0</v>
      </c>
      <c r="AY237" s="92">
        <f>SUMIF('20-1'!S:S,$A:$A,'20-1'!$E:$E)</f>
        <v>0</v>
      </c>
      <c r="AZ237" s="92">
        <f>SUMIF('20-1'!T:T,$A:$A,'20-1'!$E:$E)</f>
        <v>0</v>
      </c>
      <c r="BA237" s="92">
        <f>SUMIF('20-1'!U:U,$A:$A,'20-1'!$E:$E)</f>
        <v>0</v>
      </c>
      <c r="BB237" s="92">
        <f>SUMIF('20-1'!V:V,$A:$A,'20-1'!$E:$E)</f>
        <v>0</v>
      </c>
      <c r="BC237" s="92">
        <f>SUMIF('20-1'!W:W,$A:$A,'20-1'!$E:$E)</f>
        <v>0</v>
      </c>
      <c r="BD237" s="92">
        <f>SUMIF('20-1'!X:X,$A:$A,'20-1'!$E:$E)</f>
        <v>0</v>
      </c>
      <c r="BE237" s="92">
        <f>SUMIF('20-1'!Y:Y,$A:$A,'20-1'!$E:$E)</f>
        <v>34711.9</v>
      </c>
      <c r="BF237" s="92">
        <f>SUMIF('20-1'!Z:Z,$A:$A,'20-1'!$E:$E)</f>
        <v>0</v>
      </c>
      <c r="BG237" s="92">
        <f>SUMIF('20-1'!AA:AA,$A:$A,'20-1'!$E:$E)</f>
        <v>0</v>
      </c>
      <c r="BH237" s="92">
        <f>SUMIF('20-1'!AB:AB,$A:$A,'20-1'!$E:$E)</f>
        <v>24102.37</v>
      </c>
      <c r="BI237" s="89">
        <f>SUMIF(Об!$A:$A,$A:$A,Об!AB:AB)*BI$308</f>
        <v>491382.41116036125</v>
      </c>
      <c r="BJ237" s="89">
        <f>SUMIF(Об!$A:$A,$A:$A,Об!AC:AC)*BJ$308</f>
        <v>466304.61905693874</v>
      </c>
      <c r="BK237" s="89">
        <f>SUMIF(ПП1!$H:$H,$A:$A,ПП1!$M:$M)*$BK$307/$BK$308*B237</f>
        <v>72315.055971314054</v>
      </c>
      <c r="BL237" s="89">
        <f t="shared" si="42"/>
        <v>110276.11422141569</v>
      </c>
      <c r="BM237" s="84">
        <f>SUMIF(Об!$A:$A,$A:$A,Об!Z:Z)</f>
        <v>0</v>
      </c>
      <c r="BN237" s="89">
        <f t="shared" si="43"/>
        <v>4320.6064564599992</v>
      </c>
      <c r="BO237" s="89">
        <f>SUMIF(Об!$A:$A,$A:$A,Об!$AG:$AG)*$BO$308</f>
        <v>0</v>
      </c>
      <c r="BP237" s="89">
        <f>SUMIF(Об!$A:$A,$A:$A,Об!$AE:$AE)*BP$308</f>
        <v>0</v>
      </c>
      <c r="BQ237" s="89">
        <f>SUMIF(Об!$A:$A,$A:$A,Об!AI:AI)*BQ$308</f>
        <v>345546.1635461658</v>
      </c>
      <c r="BR237" s="89">
        <f>SUMIF(Об!$A:$A,$A:$A,Об!AJ:AJ)*BR$308</f>
        <v>129098.23381040456</v>
      </c>
      <c r="BS237" s="89">
        <f>SUMIF(Об!$A:$A,$A:$A,Об!AK:AK)*BS$308</f>
        <v>188982.31209551147</v>
      </c>
      <c r="BT237" s="89">
        <f>SUMIF(Об!$A:$A,$A:$A,Об!AL:AL)*BT$308</f>
        <v>170113.98403383134</v>
      </c>
      <c r="BU237" s="89">
        <f>SUMIF(Об!$A:$A,$A:$A,Об!AM:AM)*BU$308</f>
        <v>107109.57772706014</v>
      </c>
      <c r="BV237" s="89">
        <f>SUMIF(Об!$A:$A,$A:$A,Об!AN:AN)*BV$308</f>
        <v>71117.609291894216</v>
      </c>
    </row>
    <row r="238" spans="1:74" ht="32.25" customHeight="1" x14ac:dyDescent="0.25">
      <c r="A238" s="84" t="s">
        <v>395</v>
      </c>
      <c r="B238" s="84">
        <f>SUMIF(Об!$A:$A,$A:$A,Об!B:B)</f>
        <v>665.3</v>
      </c>
      <c r="C238" s="84">
        <f>SUMIF(Об!$A:$A,$A:$A,Об!C:C)</f>
        <v>665.3</v>
      </c>
      <c r="D238" s="84">
        <v>12</v>
      </c>
      <c r="E238" s="84">
        <f>SUMIF(Об!$A:$A,$A:$A,Об!F:F)</f>
        <v>30.14</v>
      </c>
      <c r="F238" s="84">
        <f t="shared" si="49"/>
        <v>30.14</v>
      </c>
      <c r="G238" s="89">
        <f>SUMIF(Лист2!$A:$A,$A:$A,Лист2!$B:$B)</f>
        <v>237135.23999999996</v>
      </c>
      <c r="H238" s="89">
        <v>298949.64000000007</v>
      </c>
      <c r="I238" s="89">
        <v>0</v>
      </c>
      <c r="J238" s="89">
        <v>51826.54</v>
      </c>
      <c r="K238" s="89">
        <v>1833.66</v>
      </c>
      <c r="L238" s="89">
        <v>0</v>
      </c>
      <c r="M238" s="89">
        <v>64.739999999999995</v>
      </c>
      <c r="N238" s="89">
        <v>64.739999999999995</v>
      </c>
      <c r="O238" s="89">
        <v>27631.340000000004</v>
      </c>
      <c r="P238" s="89">
        <v>90084.88</v>
      </c>
      <c r="Q238" s="89">
        <v>34457.950000000004</v>
      </c>
      <c r="R238" s="89">
        <v>0</v>
      </c>
      <c r="S238" s="89">
        <v>196.68</v>
      </c>
      <c r="T238" s="89">
        <v>104719.83</v>
      </c>
      <c r="U238" s="89">
        <v>0</v>
      </c>
      <c r="V238" s="89">
        <v>0</v>
      </c>
      <c r="W238" s="89">
        <v>0</v>
      </c>
      <c r="X238" s="89">
        <v>0</v>
      </c>
      <c r="Y238" s="89">
        <v>0</v>
      </c>
      <c r="Z238" s="89">
        <v>0</v>
      </c>
      <c r="AA238" s="89">
        <v>0</v>
      </c>
      <c r="AB238" s="89">
        <v>0</v>
      </c>
      <c r="AC238" s="89">
        <v>0</v>
      </c>
      <c r="AD238" s="89">
        <v>0</v>
      </c>
      <c r="AE238" s="89">
        <v>135.06</v>
      </c>
      <c r="AF238" s="89">
        <v>0</v>
      </c>
      <c r="AG238" s="89">
        <v>15795</v>
      </c>
      <c r="AH238" s="90">
        <f t="shared" si="44"/>
        <v>237135.23999999996</v>
      </c>
      <c r="AI238" s="90">
        <v>197220.92999999996</v>
      </c>
      <c r="AJ238" s="90">
        <v>0</v>
      </c>
      <c r="AK238" s="90">
        <v>197220.92999999996</v>
      </c>
      <c r="AL238" s="90">
        <v>74487.97</v>
      </c>
      <c r="AM238" s="90">
        <v>0</v>
      </c>
      <c r="AN238" s="90">
        <v>74487.97</v>
      </c>
      <c r="AP238" s="91">
        <f t="shared" si="48"/>
        <v>46282.53</v>
      </c>
      <c r="AQ238" s="92">
        <f>SUMIF('20-1'!K:K,$A:$A,'20-1'!$E:$E)</f>
        <v>0</v>
      </c>
      <c r="AR238" s="92">
        <f>SUMIF('20-1'!L:L,$A:$A,'20-1'!$E:$E)</f>
        <v>0</v>
      </c>
      <c r="AS238" s="92">
        <f>SUMIF('20-1'!M:M,$A:$A,'20-1'!$E:$E)</f>
        <v>0</v>
      </c>
      <c r="AT238" s="92">
        <f>SUMIF('20-1'!N:N,$A:$A,'20-1'!$E:$E)</f>
        <v>0</v>
      </c>
      <c r="AU238" s="92">
        <f>SUMIF('20-1'!O:O,$A:$A,'20-1'!$E:$E)</f>
        <v>0</v>
      </c>
      <c r="AV238" s="92">
        <f>SUMIF('20-1'!P:P,$A:$A,'20-1'!$E:$E)</f>
        <v>0</v>
      </c>
      <c r="AW238" s="92">
        <f>SUMIF('20-1'!Q:Q,$A:$A,'20-1'!$E:$E)</f>
        <v>0</v>
      </c>
      <c r="AX238" s="92">
        <f>SUMIF('20-1'!R:R,$A:$A,'20-1'!$E:$E)</f>
        <v>0</v>
      </c>
      <c r="AY238" s="92">
        <f>SUMIF('20-1'!S:S,$A:$A,'20-1'!$E:$E)</f>
        <v>0</v>
      </c>
      <c r="AZ238" s="92">
        <f>SUMIF('20-1'!T:T,$A:$A,'20-1'!$E:$E)</f>
        <v>0</v>
      </c>
      <c r="BA238" s="92">
        <f>SUMIF('20-1'!U:U,$A:$A,'20-1'!$E:$E)</f>
        <v>0</v>
      </c>
      <c r="BB238" s="92">
        <f>SUMIF('20-1'!V:V,$A:$A,'20-1'!$E:$E)</f>
        <v>0</v>
      </c>
      <c r="BC238" s="92">
        <f>SUMIF('20-1'!W:W,$A:$A,'20-1'!$E:$E)</f>
        <v>0</v>
      </c>
      <c r="BD238" s="92">
        <f>SUMIF('20-1'!X:X,$A:$A,'20-1'!$E:$E)</f>
        <v>0</v>
      </c>
      <c r="BE238" s="92">
        <f>SUMIF('20-1'!Y:Y,$A:$A,'20-1'!$E:$E)</f>
        <v>46282.53</v>
      </c>
      <c r="BF238" s="92">
        <f>SUMIF('20-1'!Z:Z,$A:$A,'20-1'!$E:$E)</f>
        <v>0</v>
      </c>
      <c r="BG238" s="92">
        <f>SUMIF('20-1'!AA:AA,$A:$A,'20-1'!$E:$E)</f>
        <v>0</v>
      </c>
      <c r="BH238" s="92">
        <f>SUMIF('20-1'!AB:AB,$A:$A,'20-1'!$E:$E)</f>
        <v>6448.27</v>
      </c>
      <c r="BI238" s="89">
        <f>SUMIF(Об!$A:$A,$A:$A,Об!AB:AB)*BI$308</f>
        <v>61470.153647779996</v>
      </c>
      <c r="BJ238" s="89">
        <f>SUMIF(Об!$A:$A,$A:$A,Об!AC:AC)*BJ$308</f>
        <v>58333.013003888715</v>
      </c>
      <c r="BK238" s="84">
        <f>SUMIF(ПП1!$H:$H,$A:$A,ПП1!$M:$M)</f>
        <v>0</v>
      </c>
      <c r="BL238" s="89">
        <f t="shared" si="42"/>
        <v>13795.141077319413</v>
      </c>
      <c r="BM238" s="89">
        <f>$BM$307*B238/$BM$308</f>
        <v>1937.3102452095764</v>
      </c>
      <c r="BN238" s="89">
        <f t="shared" si="43"/>
        <v>540.4921639401382</v>
      </c>
      <c r="BO238" s="89">
        <f>SUMIF(Об!$A:$A,$A:$A,Об!$AG:$AG)*$BO$308</f>
        <v>0</v>
      </c>
      <c r="BP238" s="89">
        <f>SUMIF(Об!$A:$A,$A:$A,Об!$AE:$AE)*BP$308</f>
        <v>476.02181307702068</v>
      </c>
      <c r="BQ238" s="89">
        <f>SUMIF(Об!$A:$A,$A:$A,Об!AI:AI)*BQ$308</f>
        <v>43226.569130598895</v>
      </c>
      <c r="BR238" s="89">
        <f>SUMIF(Об!$A:$A,$A:$A,Об!AJ:AJ)*BR$308</f>
        <v>0</v>
      </c>
      <c r="BS238" s="89">
        <f>SUMIF(Об!$A:$A,$A:$A,Об!AK:AK)*BS$308</f>
        <v>23641.000364241161</v>
      </c>
      <c r="BT238" s="89">
        <f>SUMIF(Об!$A:$A,$A:$A,Об!AL:AL)*BT$308</f>
        <v>21280.64110292913</v>
      </c>
      <c r="BU238" s="89">
        <f>SUMIF(Об!$A:$A,$A:$A,Об!AM:AM)*BU$308</f>
        <v>0</v>
      </c>
      <c r="BV238" s="89">
        <f>SUMIF(Об!$A:$A,$A:$A,Об!AN:AN)*BV$308</f>
        <v>8896.5544369248109</v>
      </c>
    </row>
    <row r="239" spans="1:74" ht="32.25" customHeight="1" x14ac:dyDescent="0.25">
      <c r="A239" s="84" t="s">
        <v>396</v>
      </c>
      <c r="B239" s="84">
        <f>SUMIF(Об!$A:$A,$A:$A,Об!B:B)</f>
        <v>228.2</v>
      </c>
      <c r="C239" s="84">
        <f>SUMIF(Об!$A:$A,$A:$A,Об!C:C)</f>
        <v>228.19999999999996</v>
      </c>
      <c r="D239" s="84">
        <v>12</v>
      </c>
      <c r="E239" s="84">
        <f>SUMIF(Об!$A:$A,$A:$A,Об!F:F)</f>
        <v>21.23</v>
      </c>
      <c r="F239" s="84">
        <f t="shared" si="49"/>
        <v>21.23</v>
      </c>
      <c r="G239" s="89">
        <f>SUMIF(Лист2!$A:$A,$A:$A,Лист2!$B:$B)</f>
        <v>57561.120000000017</v>
      </c>
      <c r="H239" s="89">
        <v>104050.02000000002</v>
      </c>
      <c r="I239" s="89">
        <v>0</v>
      </c>
      <c r="J239" s="89">
        <v>19116.409999999996</v>
      </c>
      <c r="K239" s="89">
        <v>0</v>
      </c>
      <c r="L239" s="89">
        <v>0</v>
      </c>
      <c r="M239" s="89">
        <v>0</v>
      </c>
      <c r="N239" s="89">
        <v>0</v>
      </c>
      <c r="O239" s="89">
        <v>0</v>
      </c>
      <c r="P239" s="89">
        <v>19958.82</v>
      </c>
      <c r="Q239" s="89">
        <v>0</v>
      </c>
      <c r="R239" s="89">
        <v>0</v>
      </c>
      <c r="S239" s="89">
        <v>0</v>
      </c>
      <c r="T239" s="89">
        <v>0</v>
      </c>
      <c r="U239" s="89">
        <v>0</v>
      </c>
      <c r="V239" s="89">
        <v>0</v>
      </c>
      <c r="W239" s="89">
        <v>0</v>
      </c>
      <c r="X239" s="89">
        <v>0</v>
      </c>
      <c r="Y239" s="89">
        <v>0</v>
      </c>
      <c r="Z239" s="89">
        <v>0</v>
      </c>
      <c r="AA239" s="89">
        <v>0</v>
      </c>
      <c r="AB239" s="89">
        <v>0</v>
      </c>
      <c r="AC239" s="89">
        <v>0</v>
      </c>
      <c r="AD239" s="89">
        <v>0</v>
      </c>
      <c r="AE239" s="89">
        <v>0</v>
      </c>
      <c r="AF239" s="89">
        <v>0</v>
      </c>
      <c r="AG239" s="89">
        <v>0</v>
      </c>
      <c r="AH239" s="90">
        <f t="shared" si="44"/>
        <v>57561.120000000017</v>
      </c>
      <c r="AI239" s="90">
        <v>57015.770000000004</v>
      </c>
      <c r="AJ239" s="90">
        <v>0</v>
      </c>
      <c r="AK239" s="90">
        <v>57015.770000000004</v>
      </c>
      <c r="AL239" s="90">
        <v>4461.75</v>
      </c>
      <c r="AM239" s="90">
        <v>0</v>
      </c>
      <c r="AN239" s="90">
        <v>4461.75</v>
      </c>
      <c r="AP239" s="91">
        <f t="shared" si="48"/>
        <v>2892.65</v>
      </c>
      <c r="AQ239" s="92">
        <f>SUMIF('20-1'!K:K,$A:$A,'20-1'!$E:$E)</f>
        <v>0</v>
      </c>
      <c r="AR239" s="92">
        <f>SUMIF('20-1'!L:L,$A:$A,'20-1'!$E:$E)</f>
        <v>0</v>
      </c>
      <c r="AS239" s="92">
        <f>SUMIF('20-1'!M:M,$A:$A,'20-1'!$E:$E)</f>
        <v>0</v>
      </c>
      <c r="AT239" s="92">
        <f>SUMIF('20-1'!N:N,$A:$A,'20-1'!$E:$E)</f>
        <v>0</v>
      </c>
      <c r="AU239" s="92">
        <f>SUMIF('20-1'!O:O,$A:$A,'20-1'!$E:$E)</f>
        <v>0</v>
      </c>
      <c r="AV239" s="92">
        <f>SUMIF('20-1'!P:P,$A:$A,'20-1'!$E:$E)</f>
        <v>0</v>
      </c>
      <c r="AW239" s="92">
        <f>SUMIF('20-1'!Q:Q,$A:$A,'20-1'!$E:$E)</f>
        <v>0</v>
      </c>
      <c r="AX239" s="92">
        <f>SUMIF('20-1'!R:R,$A:$A,'20-1'!$E:$E)</f>
        <v>0</v>
      </c>
      <c r="AY239" s="92">
        <f>SUMIF('20-1'!S:S,$A:$A,'20-1'!$E:$E)</f>
        <v>0</v>
      </c>
      <c r="AZ239" s="92">
        <f>SUMIF('20-1'!T:T,$A:$A,'20-1'!$E:$E)</f>
        <v>0</v>
      </c>
      <c r="BA239" s="92">
        <f>SUMIF('20-1'!U:U,$A:$A,'20-1'!$E:$E)</f>
        <v>0</v>
      </c>
      <c r="BB239" s="92">
        <f>SUMIF('20-1'!V:V,$A:$A,'20-1'!$E:$E)</f>
        <v>0</v>
      </c>
      <c r="BC239" s="92">
        <f>SUMIF('20-1'!W:W,$A:$A,'20-1'!$E:$E)</f>
        <v>0</v>
      </c>
      <c r="BD239" s="92">
        <f>SUMIF('20-1'!X:X,$A:$A,'20-1'!$E:$E)</f>
        <v>0</v>
      </c>
      <c r="BE239" s="92">
        <f>SUMIF('20-1'!Y:Y,$A:$A,'20-1'!$E:$E)</f>
        <v>2892.65</v>
      </c>
      <c r="BF239" s="92">
        <f>SUMIF('20-1'!Z:Z,$A:$A,'20-1'!$E:$E)</f>
        <v>0</v>
      </c>
      <c r="BG239" s="92">
        <f>SUMIF('20-1'!AA:AA,$A:$A,'20-1'!$E:$E)</f>
        <v>0</v>
      </c>
      <c r="BH239" s="92">
        <f>SUMIF('20-1'!AB:AB,$A:$A,'20-1'!$E:$E)</f>
        <v>24267.83</v>
      </c>
      <c r="BI239" s="89">
        <f>SUMIF(Об!$A:$A,$A:$A,Об!AB:AB)*BI$308</f>
        <v>21084.456729931448</v>
      </c>
      <c r="BJ239" s="89">
        <f>SUMIF(Об!$A:$A,$A:$A,Об!AC:AC)*BJ$308</f>
        <v>20008.407586784007</v>
      </c>
      <c r="BK239" s="84">
        <f>SUMIF(ПП1!$H:$H,$A:$A,ПП1!$M:$M)</f>
        <v>0</v>
      </c>
      <c r="BL239" s="89">
        <f t="shared" si="42"/>
        <v>4731.7769334800696</v>
      </c>
      <c r="BM239" s="84">
        <f>SUMIF(Об!$A:$A,$A:$A,Об!Z:Z)</f>
        <v>0</v>
      </c>
      <c r="BN239" s="89">
        <f t="shared" si="43"/>
        <v>185.39051827918161</v>
      </c>
      <c r="BO239" s="89">
        <f>SUMIF(Об!$A:$A,$A:$A,Об!$AG:$AG)*$BO$308</f>
        <v>0</v>
      </c>
      <c r="BP239" s="89">
        <f>SUMIF(Об!$A:$A,$A:$A,Об!$AE:$AE)*BP$308</f>
        <v>163.2769844343546</v>
      </c>
      <c r="BQ239" s="89">
        <f>SUMIF(Об!$A:$A,$A:$A,Об!AI:AI)*BQ$308</f>
        <v>14826.849655197153</v>
      </c>
      <c r="BR239" s="89">
        <f>SUMIF(Об!$A:$A,$A:$A,Об!AJ:AJ)*BR$308</f>
        <v>0</v>
      </c>
      <c r="BS239" s="89">
        <f>SUMIF(Об!$A:$A,$A:$A,Об!AK:AK)*BS$308</f>
        <v>8108.9377470612235</v>
      </c>
      <c r="BT239" s="89">
        <f>SUMIF(Об!$A:$A,$A:$A,Об!AL:AL)*BT$308</f>
        <v>7299.3270700261928</v>
      </c>
      <c r="BU239" s="89">
        <f>SUMIF(Об!$A:$A,$A:$A,Об!AM:AM)*BU$308</f>
        <v>0</v>
      </c>
      <c r="BV239" s="89">
        <f>SUMIF(Об!$A:$A,$A:$A,Об!AN:AN)*BV$308</f>
        <v>3051.5462535791994</v>
      </c>
    </row>
    <row r="240" spans="1:74" ht="32.25" customHeight="1" x14ac:dyDescent="0.25">
      <c r="A240" s="84" t="s">
        <v>397</v>
      </c>
      <c r="B240" s="84">
        <f>SUMIF(Об!$A:$A,$A:$A,Об!B:B)</f>
        <v>3369.6</v>
      </c>
      <c r="C240" s="84">
        <f>SUMIF(Об!$A:$A,$A:$A,Об!C:C)</f>
        <v>3369.6</v>
      </c>
      <c r="D240" s="84">
        <v>12</v>
      </c>
      <c r="E240" s="84">
        <f>SUMIF(Об!$A:$A,$A:$A,Об!F:F)</f>
        <v>30.14</v>
      </c>
      <c r="F240" s="84">
        <f t="shared" si="49"/>
        <v>30.14</v>
      </c>
      <c r="G240" s="89">
        <f>SUMIF(Лист2!$A:$A,$A:$A,Лист2!$B:$B)</f>
        <v>1203803.6399999999</v>
      </c>
      <c r="H240" s="89">
        <v>1520645.9399999997</v>
      </c>
      <c r="I240" s="89">
        <v>0</v>
      </c>
      <c r="J240" s="89">
        <v>232415.84999999998</v>
      </c>
      <c r="K240" s="89">
        <v>11101.759999999998</v>
      </c>
      <c r="L240" s="89">
        <v>0</v>
      </c>
      <c r="M240" s="89">
        <v>563.87999999999988</v>
      </c>
      <c r="N240" s="89">
        <v>563.87999999999988</v>
      </c>
      <c r="O240" s="89">
        <v>126753.24</v>
      </c>
      <c r="P240" s="89">
        <v>412239.62</v>
      </c>
      <c r="Q240" s="89">
        <v>162406.93000000002</v>
      </c>
      <c r="R240" s="89">
        <v>0</v>
      </c>
      <c r="S240" s="89">
        <v>1714.74</v>
      </c>
      <c r="T240" s="89">
        <v>493554.82000000007</v>
      </c>
      <c r="U240" s="89">
        <v>0</v>
      </c>
      <c r="V240" s="89">
        <v>0</v>
      </c>
      <c r="W240" s="89">
        <v>0</v>
      </c>
      <c r="X240" s="89">
        <v>0</v>
      </c>
      <c r="Y240" s="89">
        <v>0</v>
      </c>
      <c r="Z240" s="89">
        <v>0</v>
      </c>
      <c r="AA240" s="89">
        <v>0</v>
      </c>
      <c r="AB240" s="89">
        <v>0</v>
      </c>
      <c r="AC240" s="89">
        <v>0</v>
      </c>
      <c r="AD240" s="89">
        <v>0</v>
      </c>
      <c r="AE240" s="89">
        <v>1177.5</v>
      </c>
      <c r="AF240" s="89">
        <v>0</v>
      </c>
      <c r="AG240" s="89">
        <v>91125</v>
      </c>
      <c r="AH240" s="90">
        <f t="shared" si="44"/>
        <v>1203803.6399999999</v>
      </c>
      <c r="AI240" s="90">
        <v>1222862.22</v>
      </c>
      <c r="AJ240" s="90">
        <v>0</v>
      </c>
      <c r="AK240" s="90">
        <v>1222862.22</v>
      </c>
      <c r="AL240" s="90">
        <v>168991.49</v>
      </c>
      <c r="AM240" s="90">
        <v>0</v>
      </c>
      <c r="AN240" s="90">
        <v>168991.49</v>
      </c>
      <c r="AP240" s="91">
        <f t="shared" si="48"/>
        <v>0</v>
      </c>
      <c r="AQ240" s="92">
        <f>SUMIF('20-1'!K:K,$A:$A,'20-1'!$E:$E)</f>
        <v>0</v>
      </c>
      <c r="AR240" s="92">
        <f>SUMIF('20-1'!L:L,$A:$A,'20-1'!$E:$E)</f>
        <v>0</v>
      </c>
      <c r="AS240" s="92">
        <f>SUMIF('20-1'!M:M,$A:$A,'20-1'!$E:$E)</f>
        <v>0</v>
      </c>
      <c r="AT240" s="92">
        <f>SUMIF('20-1'!N:N,$A:$A,'20-1'!$E:$E)</f>
        <v>0</v>
      </c>
      <c r="AU240" s="92">
        <f>SUMIF('20-1'!O:O,$A:$A,'20-1'!$E:$E)</f>
        <v>0</v>
      </c>
      <c r="AV240" s="92">
        <f>SUMIF('20-1'!P:P,$A:$A,'20-1'!$E:$E)</f>
        <v>0</v>
      </c>
      <c r="AW240" s="92">
        <f>SUMIF('20-1'!Q:Q,$A:$A,'20-1'!$E:$E)</f>
        <v>0</v>
      </c>
      <c r="AX240" s="92">
        <f>SUMIF('20-1'!R:R,$A:$A,'20-1'!$E:$E)</f>
        <v>0</v>
      </c>
      <c r="AY240" s="92">
        <f>SUMIF('20-1'!S:S,$A:$A,'20-1'!$E:$E)</f>
        <v>0</v>
      </c>
      <c r="AZ240" s="92">
        <f>SUMIF('20-1'!T:T,$A:$A,'20-1'!$E:$E)</f>
        <v>0</v>
      </c>
      <c r="BA240" s="92">
        <f>SUMIF('20-1'!U:U,$A:$A,'20-1'!$E:$E)</f>
        <v>0</v>
      </c>
      <c r="BB240" s="92">
        <f>SUMIF('20-1'!V:V,$A:$A,'20-1'!$E:$E)</f>
        <v>0</v>
      </c>
      <c r="BC240" s="92">
        <f>SUMIF('20-1'!W:W,$A:$A,'20-1'!$E:$E)</f>
        <v>0</v>
      </c>
      <c r="BD240" s="92">
        <f>SUMIF('20-1'!X:X,$A:$A,'20-1'!$E:$E)</f>
        <v>0</v>
      </c>
      <c r="BE240" s="92">
        <f>SUMIF('20-1'!Y:Y,$A:$A,'20-1'!$E:$E)</f>
        <v>0</v>
      </c>
      <c r="BF240" s="92">
        <f>SUMIF('20-1'!Z:Z,$A:$A,'20-1'!$E:$E)</f>
        <v>0</v>
      </c>
      <c r="BG240" s="92">
        <f>SUMIF('20-1'!AA:AA,$A:$A,'20-1'!$E:$E)</f>
        <v>0</v>
      </c>
      <c r="BH240" s="92">
        <f>SUMIF('20-1'!AB:AB,$A:$A,'20-1'!$E:$E)</f>
        <v>21161.54</v>
      </c>
      <c r="BI240" s="89">
        <f>SUMIF(Об!$A:$A,$A:$A,Об!AB:AB)*BI$308</f>
        <v>311332.97720060049</v>
      </c>
      <c r="BJ240" s="89">
        <f>SUMIF(Об!$A:$A,$A:$A,Об!AC:AC)*BJ$308</f>
        <v>295444.04121133842</v>
      </c>
      <c r="BK240" s="84">
        <f>SUMIF(ПП1!$H:$H,$A:$A,ПП1!$M:$M)</f>
        <v>0</v>
      </c>
      <c r="BL240" s="89">
        <f t="shared" si="42"/>
        <v>69869.393317504131</v>
      </c>
      <c r="BM240" s="84">
        <f>SUMIF(Об!$A:$A,$A:$A,Об!Z:Z)</f>
        <v>0</v>
      </c>
      <c r="BN240" s="89">
        <f t="shared" si="43"/>
        <v>2737.4754180259879</v>
      </c>
      <c r="BO240" s="89">
        <f>SUMIF(Об!$A:$A,$A:$A,Об!$AG:$AG)*$BO$308</f>
        <v>0</v>
      </c>
      <c r="BP240" s="89">
        <f>SUMIF(Об!$A:$A,$A:$A,Об!$AE:$AE)*BP$308</f>
        <v>2410.9470935582876</v>
      </c>
      <c r="BQ240" s="89">
        <f>SUMIF(Об!$A:$A,$A:$A,Об!AI:AI)*BQ$308</f>
        <v>218933.18404098309</v>
      </c>
      <c r="BR240" s="89">
        <f>SUMIF(Об!$A:$A,$A:$A,Об!AJ:AJ)*BR$308</f>
        <v>0</v>
      </c>
      <c r="BS240" s="89">
        <f>SUMIF(Об!$A:$A,$A:$A,Об!AK:AK)*BS$308</f>
        <v>119736.5321318909</v>
      </c>
      <c r="BT240" s="89">
        <f>SUMIF(Об!$A:$A,$A:$A,Об!AL:AL)*BT$308</f>
        <v>107781.82513216592</v>
      </c>
      <c r="BU240" s="89">
        <f>SUMIF(Об!$A:$A,$A:$A,Об!AM:AM)*BU$308</f>
        <v>0</v>
      </c>
      <c r="BV240" s="89">
        <f>SUMIF(Об!$A:$A,$A:$A,Об!AN:AN)*BV$308</f>
        <v>45059.115933656758</v>
      </c>
    </row>
    <row r="241" spans="1:74" ht="32.25" customHeight="1" x14ac:dyDescent="0.25">
      <c r="A241" s="84" t="s">
        <v>398</v>
      </c>
      <c r="B241" s="84">
        <f>SUMIF(Об!$A:$A,$A:$A,Об!B:B)</f>
        <v>635.5</v>
      </c>
      <c r="C241" s="84">
        <f>SUMIF(Об!$A:$A,$A:$A,Об!C:C)</f>
        <v>635.5</v>
      </c>
      <c r="D241" s="84">
        <v>12</v>
      </c>
      <c r="E241" s="84">
        <f>SUMIF(Об!$A:$A,$A:$A,Об!F:F)</f>
        <v>30.14</v>
      </c>
      <c r="F241" s="84">
        <f t="shared" si="49"/>
        <v>30.14</v>
      </c>
      <c r="G241" s="89">
        <f>SUMIF(Лист2!$A:$A,$A:$A,Лист2!$B:$B)</f>
        <v>220489.31999999995</v>
      </c>
      <c r="H241" s="89">
        <v>289761.84000000003</v>
      </c>
      <c r="I241" s="89">
        <v>0</v>
      </c>
      <c r="J241" s="89">
        <v>41117.550000000003</v>
      </c>
      <c r="K241" s="89">
        <v>2805.3599999999992</v>
      </c>
      <c r="L241" s="89">
        <v>0</v>
      </c>
      <c r="M241" s="89">
        <v>137.28</v>
      </c>
      <c r="N241" s="89">
        <v>137.28</v>
      </c>
      <c r="O241" s="89">
        <v>26726.86</v>
      </c>
      <c r="P241" s="89">
        <v>73267.72</v>
      </c>
      <c r="Q241" s="89">
        <v>29056.359999999997</v>
      </c>
      <c r="R241" s="89">
        <v>0</v>
      </c>
      <c r="S241" s="89">
        <v>417.59999999999997</v>
      </c>
      <c r="T241" s="89">
        <v>88303.81</v>
      </c>
      <c r="U241" s="89">
        <v>0</v>
      </c>
      <c r="V241" s="89">
        <v>0</v>
      </c>
      <c r="W241" s="89">
        <v>0</v>
      </c>
      <c r="X241" s="89">
        <v>0</v>
      </c>
      <c r="Y241" s="89">
        <v>0</v>
      </c>
      <c r="Z241" s="89">
        <v>0</v>
      </c>
      <c r="AA241" s="89">
        <v>0</v>
      </c>
      <c r="AB241" s="89">
        <v>0</v>
      </c>
      <c r="AC241" s="89">
        <v>0</v>
      </c>
      <c r="AD241" s="89">
        <v>0</v>
      </c>
      <c r="AE241" s="89">
        <v>286.56000000000006</v>
      </c>
      <c r="AF241" s="89">
        <v>0</v>
      </c>
      <c r="AG241" s="89">
        <v>19440</v>
      </c>
      <c r="AH241" s="90">
        <f t="shared" si="44"/>
        <v>220489.31999999995</v>
      </c>
      <c r="AI241" s="90">
        <v>207683.34999999998</v>
      </c>
      <c r="AJ241" s="90">
        <v>0</v>
      </c>
      <c r="AK241" s="90">
        <v>207683.34999999998</v>
      </c>
      <c r="AL241" s="90">
        <v>65270.799999999996</v>
      </c>
      <c r="AM241" s="90">
        <v>0</v>
      </c>
      <c r="AN241" s="90">
        <v>65270.799999999996</v>
      </c>
      <c r="AP241" s="91">
        <f t="shared" si="48"/>
        <v>15000</v>
      </c>
      <c r="AQ241" s="92">
        <f>SUMIF('20-1'!K:K,$A:$A,'20-1'!$E:$E)</f>
        <v>0</v>
      </c>
      <c r="AR241" s="92">
        <f>SUMIF('20-1'!L:L,$A:$A,'20-1'!$E:$E)</f>
        <v>15000</v>
      </c>
      <c r="AS241" s="92">
        <f>SUMIF('20-1'!M:M,$A:$A,'20-1'!$E:$E)</f>
        <v>0</v>
      </c>
      <c r="AT241" s="92">
        <f>SUMIF('20-1'!N:N,$A:$A,'20-1'!$E:$E)</f>
        <v>0</v>
      </c>
      <c r="AU241" s="92">
        <f>SUMIF('20-1'!O:O,$A:$A,'20-1'!$E:$E)</f>
        <v>0</v>
      </c>
      <c r="AV241" s="92">
        <f>SUMIF('20-1'!P:P,$A:$A,'20-1'!$E:$E)</f>
        <v>0</v>
      </c>
      <c r="AW241" s="92">
        <f>SUMIF('20-1'!Q:Q,$A:$A,'20-1'!$E:$E)</f>
        <v>0</v>
      </c>
      <c r="AX241" s="92">
        <f>SUMIF('20-1'!R:R,$A:$A,'20-1'!$E:$E)</f>
        <v>0</v>
      </c>
      <c r="AY241" s="92">
        <f>SUMIF('20-1'!S:S,$A:$A,'20-1'!$E:$E)</f>
        <v>0</v>
      </c>
      <c r="AZ241" s="92">
        <f>SUMIF('20-1'!T:T,$A:$A,'20-1'!$E:$E)</f>
        <v>0</v>
      </c>
      <c r="BA241" s="92">
        <f>SUMIF('20-1'!U:U,$A:$A,'20-1'!$E:$E)</f>
        <v>0</v>
      </c>
      <c r="BB241" s="92">
        <f>SUMIF('20-1'!V:V,$A:$A,'20-1'!$E:$E)</f>
        <v>0</v>
      </c>
      <c r="BC241" s="92">
        <f>SUMIF('20-1'!W:W,$A:$A,'20-1'!$E:$E)</f>
        <v>0</v>
      </c>
      <c r="BD241" s="92">
        <f>SUMIF('20-1'!X:X,$A:$A,'20-1'!$E:$E)</f>
        <v>0</v>
      </c>
      <c r="BE241" s="92">
        <f>SUMIF('20-1'!Y:Y,$A:$A,'20-1'!$E:$E)</f>
        <v>0</v>
      </c>
      <c r="BF241" s="92">
        <f>SUMIF('20-1'!Z:Z,$A:$A,'20-1'!$E:$E)</f>
        <v>0</v>
      </c>
      <c r="BG241" s="92">
        <f>SUMIF('20-1'!AA:AA,$A:$A,'20-1'!$E:$E)</f>
        <v>0</v>
      </c>
      <c r="BH241" s="92">
        <f>SUMIF('20-1'!AB:AB,$A:$A,'20-1'!$E:$E)</f>
        <v>4032.0099999999998</v>
      </c>
      <c r="BI241" s="89">
        <f>SUMIF(Об!$A:$A,$A:$A,Об!AB:AB)*BI$308</f>
        <v>58716.793391198233</v>
      </c>
      <c r="BJ241" s="89">
        <f>SUMIF(Об!$A:$A,$A:$A,Об!AC:AC)*BJ$308</f>
        <v>55720.170996499743</v>
      </c>
      <c r="BK241" s="84">
        <f>SUMIF(ПП1!$H:$H,$A:$A,ПП1!$M:$M)</f>
        <v>0</v>
      </c>
      <c r="BL241" s="89">
        <f t="shared" si="42"/>
        <v>13177.231556645858</v>
      </c>
      <c r="BM241" s="89">
        <f t="shared" ref="BM241:BM249" si="54">$BM$307*B241/$BM$308</f>
        <v>1850.5345871496856</v>
      </c>
      <c r="BN241" s="89">
        <f t="shared" si="43"/>
        <v>516.28253447160364</v>
      </c>
      <c r="BO241" s="89">
        <f>SUMIF(Об!$A:$A,$A:$A,Об!$AG:$AG)*$BO$308</f>
        <v>0</v>
      </c>
      <c r="BP241" s="89">
        <f>SUMIF(Об!$A:$A,$A:$A,Об!$AE:$AE)*BP$308</f>
        <v>454.69992816841523</v>
      </c>
      <c r="BQ241" s="89">
        <f>SUMIF(Об!$A:$A,$A:$A,Об!AI:AI)*BQ$308</f>
        <v>41290.372286931612</v>
      </c>
      <c r="BR241" s="89">
        <f>SUMIF(Об!$A:$A,$A:$A,Об!AJ:AJ)*BR$308</f>
        <v>0</v>
      </c>
      <c r="BS241" s="89">
        <f>SUMIF(Об!$A:$A,$A:$A,Об!AK:AK)*BS$308</f>
        <v>22582.076854765157</v>
      </c>
      <c r="BT241" s="89">
        <f>SUMIF(Об!$A:$A,$A:$A,Об!AL:AL)*BT$308</f>
        <v>20327.442388263134</v>
      </c>
      <c r="BU241" s="89">
        <f>SUMIF(Об!$A:$A,$A:$A,Об!AM:AM)*BU$308</f>
        <v>0</v>
      </c>
      <c r="BV241" s="89">
        <f>SUMIF(Об!$A:$A,$A:$A,Об!AN:AN)*BV$308</f>
        <v>8498.061543162059</v>
      </c>
    </row>
    <row r="242" spans="1:74" ht="32.25" customHeight="1" x14ac:dyDescent="0.25">
      <c r="A242" s="84" t="s">
        <v>399</v>
      </c>
      <c r="B242" s="84">
        <f>SUMIF(Об!$A:$A,$A:$A,Об!B:B)</f>
        <v>2472.5</v>
      </c>
      <c r="C242" s="84">
        <f>SUMIF(Об!$A:$A,$A:$A,Об!C:C)</f>
        <v>2472.5</v>
      </c>
      <c r="D242" s="84">
        <v>12</v>
      </c>
      <c r="E242" s="84">
        <f>SUMIF(Об!$A:$A,$A:$A,Об!F:F)</f>
        <v>30.14</v>
      </c>
      <c r="F242" s="84">
        <f t="shared" si="49"/>
        <v>30.14</v>
      </c>
      <c r="G242" s="89">
        <f>SUMIF(Лист2!$A:$A,$A:$A,Лист2!$B:$B)</f>
        <v>858992.47</v>
      </c>
      <c r="H242" s="89">
        <v>1127358.4799999997</v>
      </c>
      <c r="I242" s="89">
        <v>0</v>
      </c>
      <c r="J242" s="89">
        <v>166139.05000000002</v>
      </c>
      <c r="K242" s="89">
        <v>8339.5</v>
      </c>
      <c r="L242" s="89">
        <v>0</v>
      </c>
      <c r="M242" s="89">
        <v>329.1</v>
      </c>
      <c r="N242" s="89">
        <v>329.07999999999993</v>
      </c>
      <c r="O242" s="89">
        <v>95049.030000000013</v>
      </c>
      <c r="P242" s="89">
        <v>295324.78000000003</v>
      </c>
      <c r="Q242" s="89">
        <v>116712.62000000001</v>
      </c>
      <c r="R242" s="89">
        <v>0</v>
      </c>
      <c r="S242" s="89">
        <v>1000.9799999999999</v>
      </c>
      <c r="T242" s="89">
        <v>354691.88</v>
      </c>
      <c r="U242" s="89">
        <v>0</v>
      </c>
      <c r="V242" s="89">
        <v>0</v>
      </c>
      <c r="W242" s="89">
        <v>0</v>
      </c>
      <c r="X242" s="89">
        <v>0</v>
      </c>
      <c r="Y242" s="89">
        <v>0</v>
      </c>
      <c r="Z242" s="89">
        <v>0</v>
      </c>
      <c r="AA242" s="89">
        <v>0</v>
      </c>
      <c r="AB242" s="89">
        <v>0</v>
      </c>
      <c r="AC242" s="89">
        <v>0</v>
      </c>
      <c r="AD242" s="89">
        <v>0</v>
      </c>
      <c r="AE242" s="89">
        <v>687.35</v>
      </c>
      <c r="AF242" s="89">
        <v>0</v>
      </c>
      <c r="AG242" s="89">
        <v>72900</v>
      </c>
      <c r="AH242" s="90">
        <f t="shared" si="44"/>
        <v>858992.47</v>
      </c>
      <c r="AI242" s="90">
        <v>830348.0199999999</v>
      </c>
      <c r="AJ242" s="90">
        <v>0</v>
      </c>
      <c r="AK242" s="90">
        <v>830348.0199999999</v>
      </c>
      <c r="AL242" s="90">
        <v>213411.72</v>
      </c>
      <c r="AM242" s="90">
        <v>0</v>
      </c>
      <c r="AN242" s="90">
        <v>213411.72</v>
      </c>
      <c r="AP242" s="91">
        <f t="shared" si="48"/>
        <v>264269.38</v>
      </c>
      <c r="AQ242" s="92">
        <f>SUMIF('20-1'!K:K,$A:$A,'20-1'!$E:$E)</f>
        <v>227715.15</v>
      </c>
      <c r="AR242" s="92">
        <f>SUMIF('20-1'!L:L,$A:$A,'20-1'!$E:$E)</f>
        <v>0</v>
      </c>
      <c r="AS242" s="92">
        <f>SUMIF('20-1'!M:M,$A:$A,'20-1'!$E:$E)</f>
        <v>0</v>
      </c>
      <c r="AT242" s="92">
        <f>SUMIF('20-1'!N:N,$A:$A,'20-1'!$E:$E)</f>
        <v>0</v>
      </c>
      <c r="AU242" s="92">
        <f>SUMIF('20-1'!O:O,$A:$A,'20-1'!$E:$E)</f>
        <v>0</v>
      </c>
      <c r="AV242" s="92">
        <f>SUMIF('20-1'!P:P,$A:$A,'20-1'!$E:$E)</f>
        <v>0</v>
      </c>
      <c r="AW242" s="92">
        <f>SUMIF('20-1'!Q:Q,$A:$A,'20-1'!$E:$E)</f>
        <v>0</v>
      </c>
      <c r="AX242" s="92">
        <f>SUMIF('20-1'!R:R,$A:$A,'20-1'!$E:$E)</f>
        <v>0</v>
      </c>
      <c r="AY242" s="92">
        <f>SUMIF('20-1'!S:S,$A:$A,'20-1'!$E:$E)</f>
        <v>0</v>
      </c>
      <c r="AZ242" s="92">
        <f>SUMIF('20-1'!T:T,$A:$A,'20-1'!$E:$E)</f>
        <v>0</v>
      </c>
      <c r="BA242" s="92">
        <f>SUMIF('20-1'!U:U,$A:$A,'20-1'!$E:$E)</f>
        <v>0</v>
      </c>
      <c r="BB242" s="92">
        <f>SUMIF('20-1'!V:V,$A:$A,'20-1'!$E:$E)</f>
        <v>0</v>
      </c>
      <c r="BC242" s="92">
        <f>SUMIF('20-1'!W:W,$A:$A,'20-1'!$E:$E)</f>
        <v>0</v>
      </c>
      <c r="BD242" s="92">
        <f>SUMIF('20-1'!X:X,$A:$A,'20-1'!$E:$E)</f>
        <v>0</v>
      </c>
      <c r="BE242" s="92">
        <f>SUMIF('20-1'!Y:Y,$A:$A,'20-1'!$E:$E)</f>
        <v>36554.230000000003</v>
      </c>
      <c r="BF242" s="92">
        <f>SUMIF('20-1'!Z:Z,$A:$A,'20-1'!$E:$E)</f>
        <v>0</v>
      </c>
      <c r="BG242" s="92">
        <f>SUMIF('20-1'!AA:AA,$A:$A,'20-1'!$E:$E)</f>
        <v>0</v>
      </c>
      <c r="BH242" s="92">
        <f>SUMIF('20-1'!AB:AB,$A:$A,'20-1'!$E:$E)</f>
        <v>9158.7800000000007</v>
      </c>
      <c r="BI242" s="89">
        <f>SUMIF(Об!$A:$A,$A:$A,Об!AB:AB)*BI$308</f>
        <v>228445.74612075163</v>
      </c>
      <c r="BJ242" s="89">
        <f>SUMIF(Об!$A:$A,$A:$A,Об!AC:AC)*BJ$308</f>
        <v>216786.97527749115</v>
      </c>
      <c r="BK242" s="84">
        <f>SUMIF(ПП1!$H:$H,$A:$A,ПП1!$M:$M)</f>
        <v>0</v>
      </c>
      <c r="BL242" s="89">
        <f t="shared" si="42"/>
        <v>51267.828518972274</v>
      </c>
      <c r="BM242" s="89">
        <f t="shared" si="54"/>
        <v>7199.7588776201374</v>
      </c>
      <c r="BN242" s="89">
        <f t="shared" si="43"/>
        <v>2008.6680825822814</v>
      </c>
      <c r="BO242" s="89">
        <f>SUMIF(Об!$A:$A,$A:$A,Об!$AG:$AG)*$BO$308</f>
        <v>0</v>
      </c>
      <c r="BP242" s="89">
        <f>SUMIF(Об!$A:$A,$A:$A,Об!$AE:$AE)*BP$308</f>
        <v>1769.0724978700341</v>
      </c>
      <c r="BQ242" s="89">
        <f>SUMIF(Об!$A:$A,$A:$A,Об!AI:AI)*BQ$308</f>
        <v>160645.86228078429</v>
      </c>
      <c r="BR242" s="89">
        <f>SUMIF(Об!$A:$A,$A:$A,Об!AJ:AJ)*BR$308</f>
        <v>0</v>
      </c>
      <c r="BS242" s="89">
        <f>SUMIF(Об!$A:$A,$A:$A,Об!AK:AK)*BS$308</f>
        <v>87858.67037514846</v>
      </c>
      <c r="BT242" s="89">
        <f>SUMIF(Об!$A:$A,$A:$A,Об!AL:AL)*BT$308</f>
        <v>79086.705436633507</v>
      </c>
      <c r="BU242" s="89">
        <f>SUMIF(Об!$A:$A,$A:$A,Об!AM:AM)*BU$308</f>
        <v>0</v>
      </c>
      <c r="BV242" s="89">
        <f>SUMIF(Об!$A:$A,$A:$A,Об!AN:AN)*BV$308</f>
        <v>33062.875162027049</v>
      </c>
    </row>
    <row r="243" spans="1:74" ht="32.25" customHeight="1" x14ac:dyDescent="0.25">
      <c r="A243" s="84" t="s">
        <v>400</v>
      </c>
      <c r="B243" s="84">
        <f>SUMIF(Об!$A:$A,$A:$A,Об!B:B)</f>
        <v>633.4</v>
      </c>
      <c r="C243" s="84">
        <f>SUMIF(Об!$A:$A,$A:$A,Об!C:C)</f>
        <v>633.4</v>
      </c>
      <c r="D243" s="84">
        <v>12</v>
      </c>
      <c r="E243" s="84">
        <f>SUMIF(Об!$A:$A,$A:$A,Об!F:F)</f>
        <v>30.14</v>
      </c>
      <c r="F243" s="84">
        <f t="shared" si="49"/>
        <v>30.14</v>
      </c>
      <c r="G243" s="89">
        <f>SUMIF(Лист2!$A:$A,$A:$A,Лист2!$B:$B)</f>
        <v>217631.91</v>
      </c>
      <c r="H243" s="89">
        <v>288676.50000000006</v>
      </c>
      <c r="I243" s="89">
        <v>0</v>
      </c>
      <c r="J243" s="89">
        <v>58105.17</v>
      </c>
      <c r="K243" s="89">
        <v>1561.4099999999999</v>
      </c>
      <c r="L243" s="89">
        <v>0</v>
      </c>
      <c r="M243" s="89">
        <v>0</v>
      </c>
      <c r="N243" s="89">
        <v>0</v>
      </c>
      <c r="O243" s="89">
        <v>26602.21</v>
      </c>
      <c r="P243" s="89">
        <v>104600.15000000001</v>
      </c>
      <c r="Q243" s="89">
        <v>42076.14</v>
      </c>
      <c r="R243" s="89">
        <v>0</v>
      </c>
      <c r="S243" s="89">
        <v>0</v>
      </c>
      <c r="T243" s="89">
        <v>127870.08999999998</v>
      </c>
      <c r="U243" s="89">
        <v>0</v>
      </c>
      <c r="V243" s="89">
        <v>0</v>
      </c>
      <c r="W243" s="89">
        <v>0</v>
      </c>
      <c r="X243" s="89">
        <v>0</v>
      </c>
      <c r="Y243" s="89">
        <v>0</v>
      </c>
      <c r="Z243" s="89">
        <v>0</v>
      </c>
      <c r="AA243" s="89">
        <v>0</v>
      </c>
      <c r="AB243" s="89">
        <v>0</v>
      </c>
      <c r="AC243" s="89">
        <v>0</v>
      </c>
      <c r="AD243" s="89">
        <v>0</v>
      </c>
      <c r="AE243" s="89">
        <v>0</v>
      </c>
      <c r="AF243" s="89">
        <v>0</v>
      </c>
      <c r="AG243" s="89">
        <v>23085</v>
      </c>
      <c r="AH243" s="90">
        <f t="shared" si="44"/>
        <v>217631.91</v>
      </c>
      <c r="AI243" s="90">
        <v>202460.16000000003</v>
      </c>
      <c r="AJ243" s="90">
        <v>0</v>
      </c>
      <c r="AK243" s="90">
        <v>202460.16000000003</v>
      </c>
      <c r="AL243" s="90">
        <v>71692.490000000005</v>
      </c>
      <c r="AM243" s="90">
        <v>0</v>
      </c>
      <c r="AN243" s="90">
        <v>71692.490000000005</v>
      </c>
      <c r="AP243" s="91">
        <f t="shared" si="48"/>
        <v>0</v>
      </c>
      <c r="AQ243" s="92">
        <f>SUMIF('20-1'!K:K,$A:$A,'20-1'!$E:$E)</f>
        <v>0</v>
      </c>
      <c r="AR243" s="92">
        <f>SUMIF('20-1'!L:L,$A:$A,'20-1'!$E:$E)</f>
        <v>0</v>
      </c>
      <c r="AS243" s="92">
        <f>SUMIF('20-1'!M:M,$A:$A,'20-1'!$E:$E)</f>
        <v>0</v>
      </c>
      <c r="AT243" s="92">
        <f>SUMIF('20-1'!N:N,$A:$A,'20-1'!$E:$E)</f>
        <v>0</v>
      </c>
      <c r="AU243" s="92">
        <f>SUMIF('20-1'!O:O,$A:$A,'20-1'!$E:$E)</f>
        <v>0</v>
      </c>
      <c r="AV243" s="92">
        <f>SUMIF('20-1'!P:P,$A:$A,'20-1'!$E:$E)</f>
        <v>0</v>
      </c>
      <c r="AW243" s="92">
        <f>SUMIF('20-1'!Q:Q,$A:$A,'20-1'!$E:$E)</f>
        <v>0</v>
      </c>
      <c r="AX243" s="92">
        <f>SUMIF('20-1'!R:R,$A:$A,'20-1'!$E:$E)</f>
        <v>0</v>
      </c>
      <c r="AY243" s="92">
        <f>SUMIF('20-1'!S:S,$A:$A,'20-1'!$E:$E)</f>
        <v>0</v>
      </c>
      <c r="AZ243" s="92">
        <f>SUMIF('20-1'!T:T,$A:$A,'20-1'!$E:$E)</f>
        <v>0</v>
      </c>
      <c r="BA243" s="92">
        <f>SUMIF('20-1'!U:U,$A:$A,'20-1'!$E:$E)</f>
        <v>0</v>
      </c>
      <c r="BB243" s="92">
        <f>SUMIF('20-1'!V:V,$A:$A,'20-1'!$E:$E)</f>
        <v>0</v>
      </c>
      <c r="BC243" s="92">
        <f>SUMIF('20-1'!W:W,$A:$A,'20-1'!$E:$E)</f>
        <v>0</v>
      </c>
      <c r="BD243" s="92">
        <f>SUMIF('20-1'!X:X,$A:$A,'20-1'!$E:$E)</f>
        <v>0</v>
      </c>
      <c r="BE243" s="92">
        <f>SUMIF('20-1'!Y:Y,$A:$A,'20-1'!$E:$E)</f>
        <v>0</v>
      </c>
      <c r="BF243" s="92">
        <f>SUMIF('20-1'!Z:Z,$A:$A,'20-1'!$E:$E)</f>
        <v>0</v>
      </c>
      <c r="BG243" s="92">
        <f>SUMIF('20-1'!AA:AA,$A:$A,'20-1'!$E:$E)</f>
        <v>0</v>
      </c>
      <c r="BH243" s="92">
        <f>SUMIF('20-1'!AB:AB,$A:$A,'20-1'!$E:$E)</f>
        <v>36.29</v>
      </c>
      <c r="BI243" s="89">
        <f>SUMIF(Об!$A:$A,$A:$A,Об!AB:AB)*BI$308</f>
        <v>58522.764648284763</v>
      </c>
      <c r="BJ243" s="89">
        <f>SUMIF(Об!$A:$A,$A:$A,Об!AC:AC)*BJ$308</f>
        <v>55536.044546314617</v>
      </c>
      <c r="BK243" s="84">
        <f>SUMIF(ПП1!$H:$H,$A:$A,ПП1!$M:$M)</f>
        <v>0</v>
      </c>
      <c r="BL243" s="89">
        <f t="shared" si="42"/>
        <v>13133.687597135304</v>
      </c>
      <c r="BM243" s="89">
        <f t="shared" si="54"/>
        <v>1844.4195239978139</v>
      </c>
      <c r="BN243" s="89">
        <f t="shared" si="43"/>
        <v>514.57648675737801</v>
      </c>
      <c r="BO243" s="89">
        <f>SUMIF(Об!$A:$A,$A:$A,Об!$AG:$AG)*$BO$308</f>
        <v>0</v>
      </c>
      <c r="BP243" s="89">
        <f>SUMIF(Об!$A:$A,$A:$A,Об!$AE:$AE)*BP$308</f>
        <v>453.1973792319028</v>
      </c>
      <c r="BQ243" s="89">
        <f>SUMIF(Об!$A:$A,$A:$A,Об!AI:AI)*BQ$308</f>
        <v>41153.928885196663</v>
      </c>
      <c r="BR243" s="89">
        <f>SUMIF(Об!$A:$A,$A:$A,Об!AJ:AJ)*BR$308</f>
        <v>0</v>
      </c>
      <c r="BS243" s="89">
        <f>SUMIF(Об!$A:$A,$A:$A,Об!AK:AK)*BS$308</f>
        <v>22507.454728258457</v>
      </c>
      <c r="BT243" s="89">
        <f>SUMIF(Об!$A:$A,$A:$A,Об!AL:AL)*BT$308</f>
        <v>20260.270666759821</v>
      </c>
      <c r="BU243" s="89">
        <f>SUMIF(Об!$A:$A,$A:$A,Об!AM:AM)*BU$308</f>
        <v>0</v>
      </c>
      <c r="BV243" s="89">
        <f>SUMIF(Об!$A:$A,$A:$A,Об!AN:AN)*BV$308</f>
        <v>8469.9798291720654</v>
      </c>
    </row>
    <row r="244" spans="1:74" ht="32.25" customHeight="1" x14ac:dyDescent="0.25">
      <c r="A244" s="84" t="s">
        <v>401</v>
      </c>
      <c r="B244" s="84">
        <f>SUMIF(Об!$A:$A,$A:$A,Об!B:B)</f>
        <v>3372.3</v>
      </c>
      <c r="C244" s="84">
        <f>SUMIF(Об!$A:$A,$A:$A,Об!C:C)</f>
        <v>3372.3000000000006</v>
      </c>
      <c r="D244" s="84">
        <v>12</v>
      </c>
      <c r="E244" s="84">
        <f>SUMIF(Об!$A:$A,$A:$A,Об!F:F)</f>
        <v>30.14</v>
      </c>
      <c r="F244" s="84">
        <f t="shared" si="49"/>
        <v>30.14</v>
      </c>
      <c r="G244" s="89">
        <f>SUMIF(Лист2!$A:$A,$A:$A,Лист2!$B:$B)</f>
        <v>1163337.4300000002</v>
      </c>
      <c r="H244" s="89">
        <v>1536687.6499999997</v>
      </c>
      <c r="I244" s="89">
        <v>0</v>
      </c>
      <c r="J244" s="89">
        <v>254789.88000000003</v>
      </c>
      <c r="K244" s="89">
        <v>11508.740000000002</v>
      </c>
      <c r="L244" s="89">
        <v>0</v>
      </c>
      <c r="M244" s="89">
        <v>577.52999999999986</v>
      </c>
      <c r="N244" s="89">
        <v>577.52999999999986</v>
      </c>
      <c r="O244" s="89">
        <v>140573.28</v>
      </c>
      <c r="P244" s="89">
        <v>457416.52999999997</v>
      </c>
      <c r="Q244" s="89">
        <v>183316.72</v>
      </c>
      <c r="R244" s="89">
        <v>0</v>
      </c>
      <c r="S244" s="89">
        <v>1747.9199999999998</v>
      </c>
      <c r="T244" s="89">
        <v>557105.90999999992</v>
      </c>
      <c r="U244" s="89">
        <v>0</v>
      </c>
      <c r="V244" s="89">
        <v>0</v>
      </c>
      <c r="W244" s="89">
        <v>0</v>
      </c>
      <c r="X244" s="89">
        <v>0</v>
      </c>
      <c r="Y244" s="89">
        <v>0</v>
      </c>
      <c r="Z244" s="89">
        <v>0</v>
      </c>
      <c r="AA244" s="89">
        <v>0</v>
      </c>
      <c r="AB244" s="89">
        <v>0</v>
      </c>
      <c r="AC244" s="89">
        <v>0</v>
      </c>
      <c r="AD244" s="89">
        <v>0</v>
      </c>
      <c r="AE244" s="89">
        <v>1206.1599999999999</v>
      </c>
      <c r="AF244" s="89">
        <v>0</v>
      </c>
      <c r="AG244" s="89">
        <v>100743.75</v>
      </c>
      <c r="AH244" s="90">
        <f t="shared" si="44"/>
        <v>1163337.4300000002</v>
      </c>
      <c r="AI244" s="90">
        <v>1198463.8500000001</v>
      </c>
      <c r="AJ244" s="90">
        <v>0</v>
      </c>
      <c r="AK244" s="90">
        <v>1198463.8500000001</v>
      </c>
      <c r="AL244" s="90">
        <v>255738.72</v>
      </c>
      <c r="AM244" s="90">
        <v>0</v>
      </c>
      <c r="AN244" s="90">
        <v>255738.72</v>
      </c>
      <c r="AP244" s="91">
        <f t="shared" si="48"/>
        <v>302065.13</v>
      </c>
      <c r="AQ244" s="92">
        <f>SUMIF('20-1'!K:K,$A:$A,'20-1'!$E:$E)</f>
        <v>302065.13</v>
      </c>
      <c r="AR244" s="92">
        <f>SUMIF('20-1'!L:L,$A:$A,'20-1'!$E:$E)</f>
        <v>0</v>
      </c>
      <c r="AS244" s="92">
        <f>SUMIF('20-1'!M:M,$A:$A,'20-1'!$E:$E)</f>
        <v>0</v>
      </c>
      <c r="AT244" s="92">
        <f>SUMIF('20-1'!N:N,$A:$A,'20-1'!$E:$E)</f>
        <v>0</v>
      </c>
      <c r="AU244" s="92">
        <f>SUMIF('20-1'!O:O,$A:$A,'20-1'!$E:$E)</f>
        <v>0</v>
      </c>
      <c r="AV244" s="92">
        <f>SUMIF('20-1'!P:P,$A:$A,'20-1'!$E:$E)</f>
        <v>0</v>
      </c>
      <c r="AW244" s="92">
        <f>SUMIF('20-1'!Q:Q,$A:$A,'20-1'!$E:$E)</f>
        <v>0</v>
      </c>
      <c r="AX244" s="92">
        <f>SUMIF('20-1'!R:R,$A:$A,'20-1'!$E:$E)</f>
        <v>0</v>
      </c>
      <c r="AY244" s="92">
        <f>SUMIF('20-1'!S:S,$A:$A,'20-1'!$E:$E)</f>
        <v>0</v>
      </c>
      <c r="AZ244" s="92">
        <f>SUMIF('20-1'!T:T,$A:$A,'20-1'!$E:$E)</f>
        <v>0</v>
      </c>
      <c r="BA244" s="92">
        <f>SUMIF('20-1'!U:U,$A:$A,'20-1'!$E:$E)</f>
        <v>0</v>
      </c>
      <c r="BB244" s="92">
        <f>SUMIF('20-1'!V:V,$A:$A,'20-1'!$E:$E)</f>
        <v>0</v>
      </c>
      <c r="BC244" s="92">
        <f>SUMIF('20-1'!W:W,$A:$A,'20-1'!$E:$E)</f>
        <v>0</v>
      </c>
      <c r="BD244" s="92">
        <f>SUMIF('20-1'!X:X,$A:$A,'20-1'!$E:$E)</f>
        <v>0</v>
      </c>
      <c r="BE244" s="92">
        <f>SUMIF('20-1'!Y:Y,$A:$A,'20-1'!$E:$E)</f>
        <v>0</v>
      </c>
      <c r="BF244" s="92">
        <f>SUMIF('20-1'!Z:Z,$A:$A,'20-1'!$E:$E)</f>
        <v>0</v>
      </c>
      <c r="BG244" s="92">
        <f>SUMIF('20-1'!AA:AA,$A:$A,'20-1'!$E:$E)</f>
        <v>0</v>
      </c>
      <c r="BH244" s="92">
        <f>SUMIF('20-1'!AB:AB,$A:$A,'20-1'!$E:$E)</f>
        <v>3189.09</v>
      </c>
      <c r="BI244" s="89">
        <f>SUMIF(Об!$A:$A,$A:$A,Об!AB:AB)*BI$308</f>
        <v>311582.44272720354</v>
      </c>
      <c r="BJ244" s="89">
        <f>SUMIF(Об!$A:$A,$A:$A,Об!AC:AC)*BJ$308</f>
        <v>295680.77521871933</v>
      </c>
      <c r="BK244" s="84">
        <f>SUMIF(ПП1!$H:$H,$A:$A,ПП1!$M:$M)</f>
        <v>0</v>
      </c>
      <c r="BL244" s="89">
        <f t="shared" si="42"/>
        <v>69925.378408303426</v>
      </c>
      <c r="BM244" s="89">
        <f t="shared" si="54"/>
        <v>9819.9178414553662</v>
      </c>
      <c r="BN244" s="89">
        <f t="shared" si="43"/>
        <v>2739.6689079442785</v>
      </c>
      <c r="BO244" s="89">
        <f>SUMIF(Об!$A:$A,$A:$A,Об!$AG:$AG)*$BO$308</f>
        <v>0</v>
      </c>
      <c r="BP244" s="89">
        <f>SUMIF(Об!$A:$A,$A:$A,Об!$AE:$AE)*BP$308</f>
        <v>2412.8789421909473</v>
      </c>
      <c r="BQ244" s="89">
        <f>SUMIF(Об!$A:$A,$A:$A,Об!AI:AI)*BQ$308</f>
        <v>219108.61127178516</v>
      </c>
      <c r="BR244" s="89">
        <f>SUMIF(Об!$A:$A,$A:$A,Об!AJ:AJ)*BR$308</f>
        <v>0</v>
      </c>
      <c r="BS244" s="89">
        <f>SUMIF(Об!$A:$A,$A:$A,Об!AK:AK)*BS$308</f>
        <v>119832.47486597096</v>
      </c>
      <c r="BT244" s="89">
        <f>SUMIF(Об!$A:$A,$A:$A,Об!AL:AL)*BT$308</f>
        <v>107868.18877409877</v>
      </c>
      <c r="BU244" s="89">
        <f>SUMIF(Об!$A:$A,$A:$A,Об!AM:AM)*BU$308</f>
        <v>0</v>
      </c>
      <c r="BV244" s="89">
        <f>SUMIF(Об!$A:$A,$A:$A,Об!AN:AN)*BV$308</f>
        <v>45095.22099450104</v>
      </c>
    </row>
    <row r="245" spans="1:74" ht="32.25" customHeight="1" x14ac:dyDescent="0.25">
      <c r="A245" s="84" t="s">
        <v>402</v>
      </c>
      <c r="B245" s="84">
        <f>SUMIF(Об!$A:$A,$A:$A,Об!B:B)</f>
        <v>651.9</v>
      </c>
      <c r="C245" s="84">
        <f>SUMIF(Об!$A:$A,$A:$A,Об!C:C)</f>
        <v>651.9</v>
      </c>
      <c r="D245" s="84">
        <v>12</v>
      </c>
      <c r="E245" s="84">
        <f>SUMIF(Об!$A:$A,$A:$A,Об!F:F)</f>
        <v>30.14</v>
      </c>
      <c r="F245" s="84">
        <f t="shared" si="49"/>
        <v>30.14</v>
      </c>
      <c r="G245" s="89">
        <f>SUMIF(Лист2!$A:$A,$A:$A,Лист2!$B:$B)</f>
        <v>230136.84000000005</v>
      </c>
      <c r="H245" s="89">
        <v>290126.34000000003</v>
      </c>
      <c r="I245" s="89">
        <v>0</v>
      </c>
      <c r="J245" s="89">
        <v>59510.070000000007</v>
      </c>
      <c r="K245" s="89">
        <v>2030.34</v>
      </c>
      <c r="L245" s="89">
        <v>0</v>
      </c>
      <c r="M245" s="89">
        <v>40.98</v>
      </c>
      <c r="N245" s="89">
        <v>40.98</v>
      </c>
      <c r="O245" s="89">
        <v>30530.97</v>
      </c>
      <c r="P245" s="89">
        <v>104665.91999999998</v>
      </c>
      <c r="Q245" s="89">
        <v>40733.440000000002</v>
      </c>
      <c r="R245" s="89">
        <v>0</v>
      </c>
      <c r="S245" s="89">
        <v>124.38000000000001</v>
      </c>
      <c r="T245" s="89">
        <v>123788.59000000001</v>
      </c>
      <c r="U245" s="89">
        <v>0</v>
      </c>
      <c r="V245" s="89">
        <v>0</v>
      </c>
      <c r="W245" s="89">
        <v>0</v>
      </c>
      <c r="X245" s="89">
        <v>0</v>
      </c>
      <c r="Y245" s="89">
        <v>0</v>
      </c>
      <c r="Z245" s="89">
        <v>0</v>
      </c>
      <c r="AA245" s="89">
        <v>0</v>
      </c>
      <c r="AB245" s="89">
        <v>0</v>
      </c>
      <c r="AC245" s="89">
        <v>0</v>
      </c>
      <c r="AD245" s="89">
        <v>0</v>
      </c>
      <c r="AE245" s="89">
        <v>85.499999999999986</v>
      </c>
      <c r="AF245" s="89">
        <v>0</v>
      </c>
      <c r="AG245" s="89">
        <v>23085</v>
      </c>
      <c r="AH245" s="90">
        <f t="shared" si="44"/>
        <v>230136.84000000005</v>
      </c>
      <c r="AI245" s="90">
        <v>209099.27999999997</v>
      </c>
      <c r="AJ245" s="90">
        <v>0</v>
      </c>
      <c r="AK245" s="90">
        <v>209099.27999999997</v>
      </c>
      <c r="AL245" s="90">
        <v>115899.12</v>
      </c>
      <c r="AM245" s="90">
        <v>0</v>
      </c>
      <c r="AN245" s="90">
        <v>115899.12</v>
      </c>
      <c r="AP245" s="91">
        <f t="shared" si="48"/>
        <v>28474.58</v>
      </c>
      <c r="AQ245" s="92">
        <f>SUMIF('20-1'!K:K,$A:$A,'20-1'!$E:$E)</f>
        <v>0</v>
      </c>
      <c r="AR245" s="92">
        <f>SUMIF('20-1'!L:L,$A:$A,'20-1'!$E:$E)</f>
        <v>0</v>
      </c>
      <c r="AS245" s="92">
        <f>SUMIF('20-1'!M:M,$A:$A,'20-1'!$E:$E)</f>
        <v>0</v>
      </c>
      <c r="AT245" s="92">
        <f>SUMIF('20-1'!N:N,$A:$A,'20-1'!$E:$E)</f>
        <v>0</v>
      </c>
      <c r="AU245" s="92">
        <f>SUMIF('20-1'!O:O,$A:$A,'20-1'!$E:$E)</f>
        <v>0</v>
      </c>
      <c r="AV245" s="92">
        <f>SUMIF('20-1'!P:P,$A:$A,'20-1'!$E:$E)</f>
        <v>0</v>
      </c>
      <c r="AW245" s="92">
        <f>SUMIF('20-1'!Q:Q,$A:$A,'20-1'!$E:$E)</f>
        <v>0</v>
      </c>
      <c r="AX245" s="92">
        <f>SUMIF('20-1'!R:R,$A:$A,'20-1'!$E:$E)</f>
        <v>0</v>
      </c>
      <c r="AY245" s="92">
        <f>SUMIF('20-1'!S:S,$A:$A,'20-1'!$E:$E)</f>
        <v>28474.58</v>
      </c>
      <c r="AZ245" s="92">
        <f>SUMIF('20-1'!T:T,$A:$A,'20-1'!$E:$E)</f>
        <v>0</v>
      </c>
      <c r="BA245" s="92">
        <f>SUMIF('20-1'!U:U,$A:$A,'20-1'!$E:$E)</f>
        <v>0</v>
      </c>
      <c r="BB245" s="92">
        <f>SUMIF('20-1'!V:V,$A:$A,'20-1'!$E:$E)</f>
        <v>0</v>
      </c>
      <c r="BC245" s="92">
        <f>SUMIF('20-1'!W:W,$A:$A,'20-1'!$E:$E)</f>
        <v>0</v>
      </c>
      <c r="BD245" s="92">
        <f>SUMIF('20-1'!X:X,$A:$A,'20-1'!$E:$E)</f>
        <v>0</v>
      </c>
      <c r="BE245" s="92">
        <f>SUMIF('20-1'!Y:Y,$A:$A,'20-1'!$E:$E)</f>
        <v>0</v>
      </c>
      <c r="BF245" s="92">
        <f>SUMIF('20-1'!Z:Z,$A:$A,'20-1'!$E:$E)</f>
        <v>0</v>
      </c>
      <c r="BG245" s="92">
        <f>SUMIF('20-1'!AA:AA,$A:$A,'20-1'!$E:$E)</f>
        <v>0</v>
      </c>
      <c r="BH245" s="92">
        <f>SUMIF('20-1'!AB:AB,$A:$A,'20-1'!$E:$E)</f>
        <v>7112.1</v>
      </c>
      <c r="BI245" s="89">
        <f>SUMIF(Об!$A:$A,$A:$A,Об!AB:AB)*BI$308</f>
        <v>60232.065478713033</v>
      </c>
      <c r="BJ245" s="89">
        <f>SUMIF(Об!$A:$A,$A:$A,Об!AC:AC)*BJ$308</f>
        <v>57158.110893183606</v>
      </c>
      <c r="BK245" s="84">
        <f>SUMIF(ПП1!$H:$H,$A:$A,ПП1!$M:$M)</f>
        <v>0</v>
      </c>
      <c r="BL245" s="89">
        <f t="shared" si="42"/>
        <v>13517.289145204459</v>
      </c>
      <c r="BM245" s="89">
        <f t="shared" si="54"/>
        <v>1898.2903184309678</v>
      </c>
      <c r="BN245" s="89">
        <f t="shared" si="43"/>
        <v>529.60595471603199</v>
      </c>
      <c r="BO245" s="89">
        <f>SUMIF(Об!$A:$A,$A:$A,Об!$AG:$AG)*$BO$308</f>
        <v>0</v>
      </c>
      <c r="BP245" s="89">
        <f>SUMIF(Об!$A:$A,$A:$A,Об!$AE:$AE)*BP$308</f>
        <v>466.43411986308399</v>
      </c>
      <c r="BQ245" s="89">
        <f>SUMIF(Об!$A:$A,$A:$A,Об!AI:AI)*BQ$308</f>
        <v>42355.930281433066</v>
      </c>
      <c r="BR245" s="89">
        <f>SUMIF(Об!$A:$A,$A:$A,Об!AJ:AJ)*BR$308</f>
        <v>0</v>
      </c>
      <c r="BS245" s="89">
        <f>SUMIF(Об!$A:$A,$A:$A,Об!AK:AK)*BS$308</f>
        <v>23164.840128436514</v>
      </c>
      <c r="BT245" s="89">
        <f>SUMIF(Об!$A:$A,$A:$A,Об!AL:AL)*BT$308</f>
        <v>20852.021546669919</v>
      </c>
      <c r="BU245" s="89">
        <f>SUMIF(Об!$A:$A,$A:$A,Об!AM:AM)*BU$308</f>
        <v>0</v>
      </c>
      <c r="BV245" s="89">
        <f>SUMIF(Об!$A:$A,$A:$A,Об!AN:AN)*BV$308</f>
        <v>8717.3663571791421</v>
      </c>
    </row>
    <row r="246" spans="1:74" ht="32.25" customHeight="1" x14ac:dyDescent="0.25">
      <c r="A246" s="84" t="s">
        <v>403</v>
      </c>
      <c r="B246" s="84">
        <f>SUMIF(Об!$A:$A,$A:$A,Об!B:B)</f>
        <v>3348.9</v>
      </c>
      <c r="C246" s="84">
        <f>SUMIF(Об!$A:$A,$A:$A,Об!C:C)</f>
        <v>3348.9</v>
      </c>
      <c r="D246" s="84">
        <v>12</v>
      </c>
      <c r="E246" s="84">
        <f>SUMIF(Об!$A:$A,$A:$A,Об!F:F)</f>
        <v>30.14</v>
      </c>
      <c r="F246" s="84">
        <f t="shared" si="49"/>
        <v>30.14</v>
      </c>
      <c r="G246" s="89">
        <f>SUMIF(Лист2!$A:$A,$A:$A,Лист2!$B:$B)</f>
        <v>1193534.77</v>
      </c>
      <c r="H246" s="89">
        <v>1522100.8799999997</v>
      </c>
      <c r="I246" s="89">
        <v>0</v>
      </c>
      <c r="J246" s="89">
        <v>228076.18</v>
      </c>
      <c r="K246" s="89">
        <v>10767.580000000002</v>
      </c>
      <c r="L246" s="89">
        <v>0</v>
      </c>
      <c r="M246" s="89">
        <v>439.55</v>
      </c>
      <c r="N246" s="89">
        <v>439.55</v>
      </c>
      <c r="O246" s="89">
        <v>135359.44</v>
      </c>
      <c r="P246" s="89">
        <v>404722.02</v>
      </c>
      <c r="Q246" s="89">
        <v>159491.88</v>
      </c>
      <c r="R246" s="89">
        <v>0</v>
      </c>
      <c r="S246" s="89">
        <v>1306</v>
      </c>
      <c r="T246" s="89">
        <v>484851.98</v>
      </c>
      <c r="U246" s="89">
        <v>0</v>
      </c>
      <c r="V246" s="89">
        <v>0</v>
      </c>
      <c r="W246" s="89">
        <v>0</v>
      </c>
      <c r="X246" s="89">
        <v>0</v>
      </c>
      <c r="Y246" s="89">
        <v>0</v>
      </c>
      <c r="Z246" s="89">
        <v>0</v>
      </c>
      <c r="AA246" s="89">
        <v>0</v>
      </c>
      <c r="AB246" s="89">
        <v>0</v>
      </c>
      <c r="AC246" s="89">
        <v>0</v>
      </c>
      <c r="AD246" s="89">
        <v>0</v>
      </c>
      <c r="AE246" s="89">
        <v>896.95999999999992</v>
      </c>
      <c r="AF246" s="89">
        <v>0</v>
      </c>
      <c r="AG246" s="89">
        <v>89910</v>
      </c>
      <c r="AH246" s="90">
        <f t="shared" si="44"/>
        <v>1193534.77</v>
      </c>
      <c r="AI246" s="90">
        <v>1167794.78</v>
      </c>
      <c r="AJ246" s="90">
        <v>0</v>
      </c>
      <c r="AK246" s="90">
        <v>1167794.78</v>
      </c>
      <c r="AL246" s="90">
        <v>236790.49</v>
      </c>
      <c r="AM246" s="90">
        <v>0</v>
      </c>
      <c r="AN246" s="90">
        <v>236790.49</v>
      </c>
      <c r="AP246" s="91">
        <f t="shared" si="48"/>
        <v>338618.88</v>
      </c>
      <c r="AQ246" s="92">
        <f>SUMIF('20-1'!K:K,$A:$A,'20-1'!$E:$E)</f>
        <v>338618.88</v>
      </c>
      <c r="AR246" s="92">
        <f>SUMIF('20-1'!L:L,$A:$A,'20-1'!$E:$E)</f>
        <v>0</v>
      </c>
      <c r="AS246" s="92">
        <f>SUMIF('20-1'!M:M,$A:$A,'20-1'!$E:$E)</f>
        <v>0</v>
      </c>
      <c r="AT246" s="92">
        <f>SUMIF('20-1'!N:N,$A:$A,'20-1'!$E:$E)</f>
        <v>0</v>
      </c>
      <c r="AU246" s="92">
        <f>SUMIF('20-1'!O:O,$A:$A,'20-1'!$E:$E)</f>
        <v>0</v>
      </c>
      <c r="AV246" s="92">
        <f>SUMIF('20-1'!P:P,$A:$A,'20-1'!$E:$E)</f>
        <v>0</v>
      </c>
      <c r="AW246" s="92">
        <f>SUMIF('20-1'!Q:Q,$A:$A,'20-1'!$E:$E)</f>
        <v>0</v>
      </c>
      <c r="AX246" s="92">
        <f>SUMIF('20-1'!R:R,$A:$A,'20-1'!$E:$E)</f>
        <v>0</v>
      </c>
      <c r="AY246" s="92">
        <f>SUMIF('20-1'!S:S,$A:$A,'20-1'!$E:$E)</f>
        <v>0</v>
      </c>
      <c r="AZ246" s="92">
        <f>SUMIF('20-1'!T:T,$A:$A,'20-1'!$E:$E)</f>
        <v>0</v>
      </c>
      <c r="BA246" s="92">
        <f>SUMIF('20-1'!U:U,$A:$A,'20-1'!$E:$E)</f>
        <v>0</v>
      </c>
      <c r="BB246" s="92">
        <f>SUMIF('20-1'!V:V,$A:$A,'20-1'!$E:$E)</f>
        <v>0</v>
      </c>
      <c r="BC246" s="92">
        <f>SUMIF('20-1'!W:W,$A:$A,'20-1'!$E:$E)</f>
        <v>0</v>
      </c>
      <c r="BD246" s="92">
        <f>SUMIF('20-1'!X:X,$A:$A,'20-1'!$E:$E)</f>
        <v>0</v>
      </c>
      <c r="BE246" s="92">
        <f>SUMIF('20-1'!Y:Y,$A:$A,'20-1'!$E:$E)</f>
        <v>0</v>
      </c>
      <c r="BF246" s="92">
        <f>SUMIF('20-1'!Z:Z,$A:$A,'20-1'!$E:$E)</f>
        <v>0</v>
      </c>
      <c r="BG246" s="92">
        <f>SUMIF('20-1'!AA:AA,$A:$A,'20-1'!$E:$E)</f>
        <v>0</v>
      </c>
      <c r="BH246" s="92">
        <f>SUMIF('20-1'!AB:AB,$A:$A,'20-1'!$E:$E)</f>
        <v>2083.36</v>
      </c>
      <c r="BI246" s="89">
        <f>SUMIF(Об!$A:$A,$A:$A,Об!AB:AB)*BI$308</f>
        <v>309420.40816331044</v>
      </c>
      <c r="BJ246" s="89">
        <f>SUMIF(Об!$A:$A,$A:$A,Об!AC:AC)*BJ$308</f>
        <v>293629.08048808493</v>
      </c>
      <c r="BK246" s="84">
        <f>SUMIF(ПП1!$H:$H,$A:$A,ПП1!$M:$M)</f>
        <v>0</v>
      </c>
      <c r="BL246" s="89">
        <f t="shared" si="42"/>
        <v>69440.174288042981</v>
      </c>
      <c r="BM246" s="89">
        <f t="shared" si="54"/>
        <v>9751.778566334513</v>
      </c>
      <c r="BN246" s="89">
        <f t="shared" si="43"/>
        <v>2720.6586619857644</v>
      </c>
      <c r="BO246" s="89">
        <f>SUMIF(Об!$A:$A,$A:$A,Об!$AG:$AG)*$BO$308</f>
        <v>0</v>
      </c>
      <c r="BP246" s="89">
        <f>SUMIF(Об!$A:$A,$A:$A,Об!$AE:$AE)*BP$308</f>
        <v>2396.136254041237</v>
      </c>
      <c r="BQ246" s="89">
        <f>SUMIF(Об!$A:$A,$A:$A,Об!AI:AI)*BQ$308</f>
        <v>217588.24193816719</v>
      </c>
      <c r="BR246" s="89">
        <f>SUMIF(Об!$A:$A,$A:$A,Об!AJ:AJ)*BR$308</f>
        <v>0</v>
      </c>
      <c r="BS246" s="89">
        <f>SUMIF(Об!$A:$A,$A:$A,Об!AK:AK)*BS$308</f>
        <v>119000.9711706106</v>
      </c>
      <c r="BT246" s="89">
        <f>SUMIF(Об!$A:$A,$A:$A,Об!AL:AL)*BT$308</f>
        <v>107119.70387734761</v>
      </c>
      <c r="BU246" s="89">
        <f>SUMIF(Об!$A:$A,$A:$A,Об!AM:AM)*BU$308</f>
        <v>0</v>
      </c>
      <c r="BV246" s="89">
        <f>SUMIF(Об!$A:$A,$A:$A,Об!AN:AN)*BV$308</f>
        <v>44782.310467183976</v>
      </c>
    </row>
    <row r="247" spans="1:74" ht="32.25" customHeight="1" x14ac:dyDescent="0.25">
      <c r="A247" s="84" t="s">
        <v>404</v>
      </c>
      <c r="B247" s="84">
        <f>SUMIF(Об!$A:$A,$A:$A,Об!B:B)</f>
        <v>638.9</v>
      </c>
      <c r="C247" s="84">
        <f>SUMIF(Об!$A:$A,$A:$A,Об!C:C)</f>
        <v>638.9</v>
      </c>
      <c r="D247" s="84">
        <v>12</v>
      </c>
      <c r="E247" s="84">
        <f>SUMIF(Об!$A:$A,$A:$A,Об!F:F)</f>
        <v>30.14</v>
      </c>
      <c r="F247" s="84">
        <f t="shared" si="49"/>
        <v>30.14</v>
      </c>
      <c r="G247" s="89">
        <f>SUMIF(Лист2!$A:$A,$A:$A,Лист2!$B:$B)</f>
        <v>223755.21999999997</v>
      </c>
      <c r="H247" s="89">
        <v>291311.88</v>
      </c>
      <c r="I247" s="89">
        <v>0</v>
      </c>
      <c r="J247" s="89">
        <v>66303.239999999991</v>
      </c>
      <c r="K247" s="89">
        <v>2011.6499999999996</v>
      </c>
      <c r="L247" s="89">
        <v>0</v>
      </c>
      <c r="M247" s="89">
        <v>22.96</v>
      </c>
      <c r="N247" s="89">
        <v>22.96</v>
      </c>
      <c r="O247" s="89">
        <v>32509.14</v>
      </c>
      <c r="P247" s="89">
        <v>118165.26000000001</v>
      </c>
      <c r="Q247" s="89">
        <v>46988.029999999992</v>
      </c>
      <c r="R247" s="89">
        <v>0</v>
      </c>
      <c r="S247" s="89">
        <v>69.8</v>
      </c>
      <c r="T247" s="89">
        <v>142465.20000000001</v>
      </c>
      <c r="U247" s="89">
        <v>0</v>
      </c>
      <c r="V247" s="89">
        <v>0</v>
      </c>
      <c r="W247" s="89">
        <v>0</v>
      </c>
      <c r="X247" s="89">
        <v>0</v>
      </c>
      <c r="Y247" s="89">
        <v>0</v>
      </c>
      <c r="Z247" s="89">
        <v>0</v>
      </c>
      <c r="AA247" s="89">
        <v>0</v>
      </c>
      <c r="AB247" s="89">
        <v>0</v>
      </c>
      <c r="AC247" s="89">
        <v>0</v>
      </c>
      <c r="AD247" s="89">
        <v>0</v>
      </c>
      <c r="AE247" s="89">
        <v>48.220000000000006</v>
      </c>
      <c r="AF247" s="89">
        <v>0</v>
      </c>
      <c r="AG247" s="89">
        <v>21870</v>
      </c>
      <c r="AH247" s="90">
        <f t="shared" si="44"/>
        <v>223755.21999999997</v>
      </c>
      <c r="AI247" s="90">
        <v>218395.94</v>
      </c>
      <c r="AJ247" s="90">
        <v>0</v>
      </c>
      <c r="AK247" s="90">
        <v>218395.94</v>
      </c>
      <c r="AL247" s="90">
        <v>31408.359999999997</v>
      </c>
      <c r="AM247" s="90">
        <v>0</v>
      </c>
      <c r="AN247" s="90">
        <v>31408.359999999997</v>
      </c>
      <c r="AP247" s="91">
        <f t="shared" si="48"/>
        <v>0</v>
      </c>
      <c r="AQ247" s="92">
        <f>SUMIF('20-1'!K:K,$A:$A,'20-1'!$E:$E)</f>
        <v>0</v>
      </c>
      <c r="AR247" s="92">
        <f>SUMIF('20-1'!L:L,$A:$A,'20-1'!$E:$E)</f>
        <v>0</v>
      </c>
      <c r="AS247" s="92">
        <f>SUMIF('20-1'!M:M,$A:$A,'20-1'!$E:$E)</f>
        <v>0</v>
      </c>
      <c r="AT247" s="92">
        <f>SUMIF('20-1'!N:N,$A:$A,'20-1'!$E:$E)</f>
        <v>0</v>
      </c>
      <c r="AU247" s="92">
        <f>SUMIF('20-1'!O:O,$A:$A,'20-1'!$E:$E)</f>
        <v>0</v>
      </c>
      <c r="AV247" s="92">
        <f>SUMIF('20-1'!P:P,$A:$A,'20-1'!$E:$E)</f>
        <v>0</v>
      </c>
      <c r="AW247" s="92">
        <f>SUMIF('20-1'!Q:Q,$A:$A,'20-1'!$E:$E)</f>
        <v>0</v>
      </c>
      <c r="AX247" s="92">
        <f>SUMIF('20-1'!R:R,$A:$A,'20-1'!$E:$E)</f>
        <v>0</v>
      </c>
      <c r="AY247" s="92">
        <f>SUMIF('20-1'!S:S,$A:$A,'20-1'!$E:$E)</f>
        <v>0</v>
      </c>
      <c r="AZ247" s="92">
        <f>SUMIF('20-1'!T:T,$A:$A,'20-1'!$E:$E)</f>
        <v>0</v>
      </c>
      <c r="BA247" s="92">
        <f>SUMIF('20-1'!U:U,$A:$A,'20-1'!$E:$E)</f>
        <v>0</v>
      </c>
      <c r="BB247" s="92">
        <f>SUMIF('20-1'!V:V,$A:$A,'20-1'!$E:$E)</f>
        <v>0</v>
      </c>
      <c r="BC247" s="92">
        <f>SUMIF('20-1'!W:W,$A:$A,'20-1'!$E:$E)</f>
        <v>0</v>
      </c>
      <c r="BD247" s="92">
        <f>SUMIF('20-1'!X:X,$A:$A,'20-1'!$E:$E)</f>
        <v>0</v>
      </c>
      <c r="BE247" s="92">
        <f>SUMIF('20-1'!Y:Y,$A:$A,'20-1'!$E:$E)</f>
        <v>0</v>
      </c>
      <c r="BF247" s="92">
        <f>SUMIF('20-1'!Z:Z,$A:$A,'20-1'!$E:$E)</f>
        <v>0</v>
      </c>
      <c r="BG247" s="92">
        <f>SUMIF('20-1'!AA:AA,$A:$A,'20-1'!$E:$E)</f>
        <v>0</v>
      </c>
      <c r="BH247" s="92">
        <f>SUMIF('20-1'!AB:AB,$A:$A,'20-1'!$E:$E)</f>
        <v>4619.9799999999996</v>
      </c>
      <c r="BI247" s="89">
        <f>SUMIF(Об!$A:$A,$A:$A,Об!AB:AB)*BI$308</f>
        <v>59030.935165439107</v>
      </c>
      <c r="BJ247" s="89">
        <f>SUMIF(Об!$A:$A,$A:$A,Об!AC:AC)*BJ$308</f>
        <v>56018.280487275668</v>
      </c>
      <c r="BK247" s="84">
        <f>SUMIF(ПП1!$H:$H,$A:$A,ПП1!$M:$M)</f>
        <v>0</v>
      </c>
      <c r="BL247" s="89">
        <f t="shared" si="42"/>
        <v>13247.731300615322</v>
      </c>
      <c r="BM247" s="89">
        <f t="shared" si="54"/>
        <v>1860.4351655860489</v>
      </c>
      <c r="BN247" s="89">
        <f t="shared" si="43"/>
        <v>519.04470696130215</v>
      </c>
      <c r="BO247" s="89">
        <f>SUMIF(Об!$A:$A,$A:$A,Об!$AG:$AG)*$BO$308</f>
        <v>0</v>
      </c>
      <c r="BP247" s="89">
        <f>SUMIF(Об!$A:$A,$A:$A,Об!$AE:$AE)*BP$308</f>
        <v>457.13262644657829</v>
      </c>
      <c r="BQ247" s="89">
        <f>SUMIF(Об!$A:$A,$A:$A,Об!AI:AI)*BQ$308</f>
        <v>41511.28065164532</v>
      </c>
      <c r="BR247" s="89">
        <f>SUMIF(Об!$A:$A,$A:$A,Об!AJ:AJ)*BR$308</f>
        <v>0</v>
      </c>
      <c r="BS247" s="89">
        <f>SUMIF(Об!$A:$A,$A:$A,Об!AK:AK)*BS$308</f>
        <v>22702.893631014096</v>
      </c>
      <c r="BT247" s="89">
        <f>SUMIF(Об!$A:$A,$A:$A,Об!AL:AL)*BT$308</f>
        <v>20436.196604030392</v>
      </c>
      <c r="BU247" s="89">
        <f>SUMIF(Об!$A:$A,$A:$A,Об!AM:AM)*BU$308</f>
        <v>0</v>
      </c>
      <c r="BV247" s="89">
        <f>SUMIF(Об!$A:$A,$A:$A,Об!AN:AN)*BV$308</f>
        <v>8543.5271753363322</v>
      </c>
    </row>
    <row r="248" spans="1:74" ht="32.25" customHeight="1" x14ac:dyDescent="0.25">
      <c r="A248" s="84" t="s">
        <v>405</v>
      </c>
      <c r="B248" s="84">
        <f>SUMIF(Об!$A:$A,$A:$A,Об!B:B)</f>
        <v>4851</v>
      </c>
      <c r="C248" s="84">
        <f>SUMIF(Об!$A:$A,$A:$A,Об!C:C)</f>
        <v>4851</v>
      </c>
      <c r="D248" s="84">
        <v>12</v>
      </c>
      <c r="E248" s="84">
        <f>SUMIF(Об!$A:$A,$A:$A,Об!F:F)</f>
        <v>30.14</v>
      </c>
      <c r="F248" s="84">
        <f t="shared" si="49"/>
        <v>30.14</v>
      </c>
      <c r="G248" s="89">
        <f>SUMIF(Лист2!$A:$A,$A:$A,Лист2!$B:$B)</f>
        <v>1450866.7199999995</v>
      </c>
      <c r="H248" s="89">
        <v>1860905.87</v>
      </c>
      <c r="I248" s="89">
        <v>0</v>
      </c>
      <c r="J248" s="89">
        <v>227589.18</v>
      </c>
      <c r="K248" s="89">
        <v>11815.380000000001</v>
      </c>
      <c r="L248" s="89">
        <v>0</v>
      </c>
      <c r="M248" s="89">
        <v>865.61000000000013</v>
      </c>
      <c r="N248" s="89">
        <v>865.61000000000013</v>
      </c>
      <c r="O248" s="89">
        <v>161746.53</v>
      </c>
      <c r="P248" s="89">
        <v>394484.64</v>
      </c>
      <c r="Q248" s="89">
        <v>150241.54999999999</v>
      </c>
      <c r="R248" s="89">
        <v>0</v>
      </c>
      <c r="S248" s="89">
        <v>2632.1899999999996</v>
      </c>
      <c r="T248" s="89">
        <v>456588.74</v>
      </c>
      <c r="U248" s="89">
        <v>0</v>
      </c>
      <c r="V248" s="89">
        <v>0</v>
      </c>
      <c r="W248" s="89">
        <v>0</v>
      </c>
      <c r="X248" s="89">
        <v>0</v>
      </c>
      <c r="Y248" s="89">
        <v>0</v>
      </c>
      <c r="Z248" s="89">
        <v>0</v>
      </c>
      <c r="AA248" s="89">
        <v>0</v>
      </c>
      <c r="AB248" s="89">
        <v>0</v>
      </c>
      <c r="AC248" s="89">
        <v>0</v>
      </c>
      <c r="AD248" s="89">
        <v>0</v>
      </c>
      <c r="AE248" s="89">
        <v>1807.2499999999998</v>
      </c>
      <c r="AF248" s="89">
        <v>0</v>
      </c>
      <c r="AG248" s="89">
        <v>104490</v>
      </c>
      <c r="AH248" s="90">
        <f t="shared" si="44"/>
        <v>1450866.7199999995</v>
      </c>
      <c r="AI248" s="90">
        <v>1479196.7700000003</v>
      </c>
      <c r="AJ248" s="90">
        <v>0</v>
      </c>
      <c r="AK248" s="90">
        <v>1479196.7700000003</v>
      </c>
      <c r="AL248" s="90">
        <v>186041.88</v>
      </c>
      <c r="AM248" s="90">
        <v>0</v>
      </c>
      <c r="AN248" s="90">
        <v>186041.88</v>
      </c>
      <c r="AP248" s="91">
        <f t="shared" si="48"/>
        <v>19813.260000000002</v>
      </c>
      <c r="AQ248" s="92">
        <f>SUMIF('20-1'!K:K,$A:$A,'20-1'!$E:$E)</f>
        <v>0</v>
      </c>
      <c r="AR248" s="92">
        <f>SUMIF('20-1'!L:L,$A:$A,'20-1'!$E:$E)</f>
        <v>11677.67</v>
      </c>
      <c r="AS248" s="92">
        <f>SUMIF('20-1'!M:M,$A:$A,'20-1'!$E:$E)</f>
        <v>0</v>
      </c>
      <c r="AT248" s="92">
        <f>SUMIF('20-1'!N:N,$A:$A,'20-1'!$E:$E)</f>
        <v>0</v>
      </c>
      <c r="AU248" s="92">
        <f>SUMIF('20-1'!O:O,$A:$A,'20-1'!$E:$E)</f>
        <v>0</v>
      </c>
      <c r="AV248" s="92">
        <f>SUMIF('20-1'!P:P,$A:$A,'20-1'!$E:$E)</f>
        <v>0</v>
      </c>
      <c r="AW248" s="92">
        <f>SUMIF('20-1'!Q:Q,$A:$A,'20-1'!$E:$E)</f>
        <v>0</v>
      </c>
      <c r="AX248" s="92">
        <f>SUMIF('20-1'!R:R,$A:$A,'20-1'!$E:$E)</f>
        <v>0</v>
      </c>
      <c r="AY248" s="92">
        <f>SUMIF('20-1'!S:S,$A:$A,'20-1'!$E:$E)</f>
        <v>0</v>
      </c>
      <c r="AZ248" s="92">
        <f>SUMIF('20-1'!T:T,$A:$A,'20-1'!$E:$E)</f>
        <v>0</v>
      </c>
      <c r="BA248" s="92">
        <f>SUMIF('20-1'!U:U,$A:$A,'20-1'!$E:$E)</f>
        <v>8135.59</v>
      </c>
      <c r="BB248" s="92">
        <f>SUMIF('20-1'!V:V,$A:$A,'20-1'!$E:$E)</f>
        <v>0</v>
      </c>
      <c r="BC248" s="92">
        <f>SUMIF('20-1'!W:W,$A:$A,'20-1'!$E:$E)</f>
        <v>0</v>
      </c>
      <c r="BD248" s="92">
        <f>SUMIF('20-1'!X:X,$A:$A,'20-1'!$E:$E)</f>
        <v>0</v>
      </c>
      <c r="BE248" s="92">
        <f>SUMIF('20-1'!Y:Y,$A:$A,'20-1'!$E:$E)</f>
        <v>0</v>
      </c>
      <c r="BF248" s="92">
        <f>SUMIF('20-1'!Z:Z,$A:$A,'20-1'!$E:$E)</f>
        <v>0</v>
      </c>
      <c r="BG248" s="92">
        <f>SUMIF('20-1'!AA:AA,$A:$A,'20-1'!$E:$E)</f>
        <v>0</v>
      </c>
      <c r="BH248" s="92">
        <f>SUMIF('20-1'!AB:AB,$A:$A,'20-1'!$E:$E)</f>
        <v>24447.759999999998</v>
      </c>
      <c r="BI248" s="89">
        <f>SUMIF(Об!$A:$A,$A:$A,Об!AB:AB)*BI$308</f>
        <v>448206.39613013796</v>
      </c>
      <c r="BJ248" s="89">
        <f>SUMIF(Об!$A:$A,$A:$A,Об!AC:AC)*BJ$308</f>
        <v>425332.09992764791</v>
      </c>
      <c r="BK248" s="84">
        <f>SUMIF(ПП1!$H:$H,$A:$A,ПП1!$M:$M)</f>
        <v>0</v>
      </c>
      <c r="BL248" s="89">
        <f t="shared" si="42"/>
        <v>100586.54646937696</v>
      </c>
      <c r="BM248" s="89">
        <f t="shared" si="54"/>
        <v>14125.795880823172</v>
      </c>
      <c r="BN248" s="89">
        <f t="shared" si="43"/>
        <v>3940.9702198611312</v>
      </c>
      <c r="BO248" s="89">
        <f>SUMIF(Об!$A:$A,$A:$A,Об!$AG:$AG)*$BO$308</f>
        <v>0</v>
      </c>
      <c r="BP248" s="89">
        <f>SUMIF(Об!$A:$A,$A:$A,Об!$AE:$AE)*BP$308</f>
        <v>3470.8880433437962</v>
      </c>
      <c r="BQ248" s="89">
        <f>SUMIF(Об!$A:$A,$A:$A,Об!AI:AI)*BQ$308</f>
        <v>315184.25800771872</v>
      </c>
      <c r="BR248" s="89">
        <f>SUMIF(Об!$A:$A,$A:$A,Об!AJ:AJ)*BR$308</f>
        <v>0</v>
      </c>
      <c r="BS248" s="89">
        <f>SUMIF(Об!$A:$A,$A:$A,Об!AK:AK)*BS$308</f>
        <v>172377.11223047329</v>
      </c>
      <c r="BT248" s="89">
        <f>SUMIF(Об!$A:$A,$A:$A,Об!AL:AL)*BT$308</f>
        <v>155166.67667264273</v>
      </c>
      <c r="BU248" s="89">
        <f>SUMIF(Об!$A:$A,$A:$A,Об!AM:AM)*BU$308</f>
        <v>0</v>
      </c>
      <c r="BV248" s="89">
        <f>SUMIF(Об!$A:$A,$A:$A,Об!AN:AN)*BV$308</f>
        <v>64868.759316882999</v>
      </c>
    </row>
    <row r="249" spans="1:74" ht="32.25" customHeight="1" x14ac:dyDescent="0.25">
      <c r="A249" s="84" t="s">
        <v>406</v>
      </c>
      <c r="B249" s="84">
        <f>SUMIF(Об!$A:$A,$A:$A,Об!B:B)</f>
        <v>4604.8999999999996</v>
      </c>
      <c r="C249" s="84">
        <f>SUMIF(Об!$A:$A,$A:$A,Об!C:C)</f>
        <v>4604.8999999999996</v>
      </c>
      <c r="D249" s="84">
        <v>12</v>
      </c>
      <c r="E249" s="84">
        <f>SUMIF(Об!$A:$A,$A:$A,Об!F:F)</f>
        <v>41.41</v>
      </c>
      <c r="F249" s="84">
        <f t="shared" si="49"/>
        <v>41.41</v>
      </c>
      <c r="G249" s="89">
        <f>SUMIF(Лист2!$A:$A,$A:$A,Лист2!$B:$B)</f>
        <v>2234304.89</v>
      </c>
      <c r="H249" s="89">
        <v>2083738.1400000001</v>
      </c>
      <c r="I249" s="89">
        <v>0</v>
      </c>
      <c r="J249" s="89">
        <v>229544.13000000003</v>
      </c>
      <c r="K249" s="89">
        <v>203921.09999999998</v>
      </c>
      <c r="L249" s="89">
        <v>0</v>
      </c>
      <c r="M249" s="89">
        <v>2141.5200000000004</v>
      </c>
      <c r="N249" s="89">
        <v>2141.5200000000004</v>
      </c>
      <c r="O249" s="89">
        <v>177678.74</v>
      </c>
      <c r="P249" s="89">
        <v>403799.06</v>
      </c>
      <c r="Q249" s="89">
        <v>157391.38</v>
      </c>
      <c r="R249" s="89">
        <v>0</v>
      </c>
      <c r="S249" s="89">
        <v>6517.0200000000023</v>
      </c>
      <c r="T249" s="89">
        <v>478327.97</v>
      </c>
      <c r="U249" s="89">
        <v>0</v>
      </c>
      <c r="V249" s="89">
        <v>0</v>
      </c>
      <c r="W249" s="89">
        <v>0</v>
      </c>
      <c r="X249" s="89">
        <v>0</v>
      </c>
      <c r="Y249" s="89">
        <v>0</v>
      </c>
      <c r="Z249" s="89">
        <v>0</v>
      </c>
      <c r="AA249" s="89">
        <v>0</v>
      </c>
      <c r="AB249" s="89">
        <v>0</v>
      </c>
      <c r="AC249" s="89">
        <v>0</v>
      </c>
      <c r="AD249" s="89">
        <v>0</v>
      </c>
      <c r="AE249" s="89">
        <v>4471.7400000000016</v>
      </c>
      <c r="AF249" s="89">
        <v>0</v>
      </c>
      <c r="AG249" s="89">
        <v>115425</v>
      </c>
      <c r="AH249" s="90">
        <f t="shared" si="44"/>
        <v>2234304.89</v>
      </c>
      <c r="AI249" s="90">
        <v>2173888.42</v>
      </c>
      <c r="AJ249" s="90">
        <v>0</v>
      </c>
      <c r="AK249" s="90">
        <v>2173888.42</v>
      </c>
      <c r="AL249" s="90">
        <v>419916.26</v>
      </c>
      <c r="AM249" s="90">
        <v>0</v>
      </c>
      <c r="AN249" s="90">
        <v>419916.26</v>
      </c>
      <c r="AP249" s="91">
        <f t="shared" si="48"/>
        <v>20567.239999999998</v>
      </c>
      <c r="AQ249" s="92">
        <f>SUMIF('20-1'!K:K,$A:$A,'20-1'!$E:$E)</f>
        <v>0</v>
      </c>
      <c r="AR249" s="92">
        <f>SUMIF('20-1'!L:L,$A:$A,'20-1'!$E:$E)</f>
        <v>15000</v>
      </c>
      <c r="AS249" s="92">
        <f>SUMIF('20-1'!M:M,$A:$A,'20-1'!$E:$E)</f>
        <v>0</v>
      </c>
      <c r="AT249" s="92">
        <f>SUMIF('20-1'!N:N,$A:$A,'20-1'!$E:$E)</f>
        <v>0</v>
      </c>
      <c r="AU249" s="92">
        <f>SUMIF('20-1'!O:O,$A:$A,'20-1'!$E:$E)</f>
        <v>0</v>
      </c>
      <c r="AV249" s="92">
        <f>SUMIF('20-1'!P:P,$A:$A,'20-1'!$E:$E)</f>
        <v>5567.24</v>
      </c>
      <c r="AW249" s="92">
        <f>SUMIF('20-1'!Q:Q,$A:$A,'20-1'!$E:$E)</f>
        <v>0</v>
      </c>
      <c r="AX249" s="92">
        <f>SUMIF('20-1'!R:R,$A:$A,'20-1'!$E:$E)</f>
        <v>0</v>
      </c>
      <c r="AY249" s="92">
        <f>SUMIF('20-1'!S:S,$A:$A,'20-1'!$E:$E)</f>
        <v>0</v>
      </c>
      <c r="AZ249" s="92">
        <f>SUMIF('20-1'!T:T,$A:$A,'20-1'!$E:$E)</f>
        <v>0</v>
      </c>
      <c r="BA249" s="92">
        <f>SUMIF('20-1'!U:U,$A:$A,'20-1'!$E:$E)</f>
        <v>0</v>
      </c>
      <c r="BB249" s="92">
        <f>SUMIF('20-1'!V:V,$A:$A,'20-1'!$E:$E)</f>
        <v>0</v>
      </c>
      <c r="BC249" s="92">
        <f>SUMIF('20-1'!W:W,$A:$A,'20-1'!$E:$E)</f>
        <v>0</v>
      </c>
      <c r="BD249" s="92">
        <f>SUMIF('20-1'!X:X,$A:$A,'20-1'!$E:$E)</f>
        <v>0</v>
      </c>
      <c r="BE249" s="92">
        <f>SUMIF('20-1'!Y:Y,$A:$A,'20-1'!$E:$E)</f>
        <v>0</v>
      </c>
      <c r="BF249" s="92">
        <f>SUMIF('20-1'!Z:Z,$A:$A,'20-1'!$E:$E)</f>
        <v>0</v>
      </c>
      <c r="BG249" s="92">
        <f>SUMIF('20-1'!AA:AA,$A:$A,'20-1'!$E:$E)</f>
        <v>0</v>
      </c>
      <c r="BH249" s="92">
        <f>SUMIF('20-1'!AB:AB,$A:$A,'20-1'!$E:$E)</f>
        <v>24861.79</v>
      </c>
      <c r="BI249" s="89">
        <f>SUMIF(Об!$A:$A,$A:$A,Об!AB:AB)*BI$308</f>
        <v>425468.07535346772</v>
      </c>
      <c r="BJ249" s="89">
        <f>SUMIF(Об!$A:$A,$A:$A,Об!AC:AC)*BJ$308</f>
        <v>403754.23355119064</v>
      </c>
      <c r="BK249" s="89">
        <f>SUMIF(ПП1!$H:$H,$A:$A,ПП1!$M:$M)*$BK$307/$BK$308*B249</f>
        <v>62614.670334938623</v>
      </c>
      <c r="BL249" s="89">
        <f t="shared" si="42"/>
        <v>95483.609119116445</v>
      </c>
      <c r="BM249" s="89">
        <f t="shared" si="54"/>
        <v>13409.168718120516</v>
      </c>
      <c r="BN249" s="89">
        <f t="shared" si="43"/>
        <v>3741.0376758273596</v>
      </c>
      <c r="BO249" s="89">
        <f>SUMIF(Об!$A:$A,$A:$A,Об!$AG:$AG)*$BO$308</f>
        <v>0</v>
      </c>
      <c r="BP249" s="89">
        <f>SUMIF(Об!$A:$A,$A:$A,Об!$AE:$AE)*BP$308</f>
        <v>3294.8036179744063</v>
      </c>
      <c r="BQ249" s="89">
        <f>SUMIF(Об!$A:$A,$A:$A,Об!AI:AI)*BQ$308</f>
        <v>299194.39078535221</v>
      </c>
      <c r="BR249" s="89">
        <f>SUMIF(Об!$A:$A,$A:$A,Об!AJ:AJ)*BR$308</f>
        <v>111780.91812675701</v>
      </c>
      <c r="BS249" s="89">
        <f>SUMIF(Об!$A:$A,$A:$A,Об!AK:AK)*BS$308</f>
        <v>163632.10969080732</v>
      </c>
      <c r="BT249" s="89">
        <f>SUMIF(Об!$A:$A,$A:$A,Об!AL:AL)*BT$308</f>
        <v>147294.79064313593</v>
      </c>
      <c r="BU249" s="89">
        <f>SUMIF(Об!$A:$A,$A:$A,Об!AM:AM)*BU$308</f>
        <v>92741.833758031527</v>
      </c>
      <c r="BV249" s="89">
        <f>SUMIF(Об!$A:$A,$A:$A,Об!AN:AN)*BV$308</f>
        <v>61577.849882150986</v>
      </c>
    </row>
    <row r="250" spans="1:74" ht="32.25" customHeight="1" x14ac:dyDescent="0.25">
      <c r="A250" s="84" t="s">
        <v>407</v>
      </c>
      <c r="B250" s="84">
        <f>SUMIF(Об!$A:$A,$A:$A,Об!B:B)</f>
        <v>3846.2999999999997</v>
      </c>
      <c r="C250" s="84">
        <f>SUMIF(Об!$A:$A,$A:$A,Об!C:C)</f>
        <v>3846.2999999999997</v>
      </c>
      <c r="D250" s="84">
        <v>12</v>
      </c>
      <c r="E250" s="84">
        <f>SUMIF(Об!$A:$A,$A:$A,Об!F:F)</f>
        <v>41.2</v>
      </c>
      <c r="F250" s="84">
        <f t="shared" si="49"/>
        <v>41.2</v>
      </c>
      <c r="G250" s="89">
        <f>SUMIF(Лист2!$A:$A,$A:$A,Лист2!$B:$B)</f>
        <v>1791343.3699999996</v>
      </c>
      <c r="H250" s="89">
        <v>1721305.14</v>
      </c>
      <c r="I250" s="89">
        <v>0</v>
      </c>
      <c r="J250" s="89">
        <v>223191.28999999998</v>
      </c>
      <c r="K250" s="89">
        <v>80100.379999999976</v>
      </c>
      <c r="L250" s="89">
        <v>0</v>
      </c>
      <c r="M250" s="89">
        <v>888.07</v>
      </c>
      <c r="N250" s="89">
        <v>888.07</v>
      </c>
      <c r="O250" s="89">
        <v>0</v>
      </c>
      <c r="P250" s="89">
        <v>394961.45</v>
      </c>
      <c r="Q250" s="89">
        <v>155092.28999999998</v>
      </c>
      <c r="R250" s="89">
        <v>0</v>
      </c>
      <c r="S250" s="89">
        <v>2682.51</v>
      </c>
      <c r="T250" s="89">
        <v>469349.69999999995</v>
      </c>
      <c r="U250" s="89">
        <v>0</v>
      </c>
      <c r="V250" s="89">
        <v>0</v>
      </c>
      <c r="W250" s="89">
        <v>0</v>
      </c>
      <c r="X250" s="89">
        <v>0</v>
      </c>
      <c r="Y250" s="89">
        <v>0</v>
      </c>
      <c r="Z250" s="89">
        <v>0</v>
      </c>
      <c r="AA250" s="89">
        <v>0</v>
      </c>
      <c r="AB250" s="89">
        <v>0</v>
      </c>
      <c r="AC250" s="89">
        <v>0</v>
      </c>
      <c r="AD250" s="89">
        <v>0</v>
      </c>
      <c r="AE250" s="89">
        <v>1842.84</v>
      </c>
      <c r="AF250" s="89">
        <v>0</v>
      </c>
      <c r="AG250" s="89">
        <v>0</v>
      </c>
      <c r="AH250" s="90">
        <f t="shared" si="44"/>
        <v>1791343.3699999996</v>
      </c>
      <c r="AI250" s="90">
        <v>1831994.2100000002</v>
      </c>
      <c r="AJ250" s="90">
        <v>0</v>
      </c>
      <c r="AK250" s="90">
        <v>1831994.2100000002</v>
      </c>
      <c r="AL250" s="90">
        <v>273234.76</v>
      </c>
      <c r="AM250" s="90">
        <v>0</v>
      </c>
      <c r="AN250" s="90">
        <v>273234.76</v>
      </c>
      <c r="AP250" s="91">
        <f t="shared" si="48"/>
        <v>27076.639999999999</v>
      </c>
      <c r="AQ250" s="92">
        <f>SUMIF('20-1'!K:K,$A:$A,'20-1'!$E:$E)</f>
        <v>0</v>
      </c>
      <c r="AR250" s="92">
        <f>SUMIF('20-1'!L:L,$A:$A,'20-1'!$E:$E)</f>
        <v>0</v>
      </c>
      <c r="AS250" s="92">
        <f>SUMIF('20-1'!M:M,$A:$A,'20-1'!$E:$E)</f>
        <v>0</v>
      </c>
      <c r="AT250" s="92">
        <f>SUMIF('20-1'!N:N,$A:$A,'20-1'!$E:$E)</f>
        <v>0</v>
      </c>
      <c r="AU250" s="92">
        <f>SUMIF('20-1'!O:O,$A:$A,'20-1'!$E:$E)</f>
        <v>0</v>
      </c>
      <c r="AV250" s="92">
        <f>SUMIF('20-1'!P:P,$A:$A,'20-1'!$E:$E)</f>
        <v>27076.639999999999</v>
      </c>
      <c r="AW250" s="92">
        <f>SUMIF('20-1'!Q:Q,$A:$A,'20-1'!$E:$E)</f>
        <v>0</v>
      </c>
      <c r="AX250" s="92">
        <f>SUMIF('20-1'!R:R,$A:$A,'20-1'!$E:$E)</f>
        <v>0</v>
      </c>
      <c r="AY250" s="92">
        <f>SUMIF('20-1'!S:S,$A:$A,'20-1'!$E:$E)</f>
        <v>0</v>
      </c>
      <c r="AZ250" s="92">
        <f>SUMIF('20-1'!T:T,$A:$A,'20-1'!$E:$E)</f>
        <v>0</v>
      </c>
      <c r="BA250" s="92">
        <f>SUMIF('20-1'!U:U,$A:$A,'20-1'!$E:$E)</f>
        <v>0</v>
      </c>
      <c r="BB250" s="92">
        <f>SUMIF('20-1'!V:V,$A:$A,'20-1'!$E:$E)</f>
        <v>0</v>
      </c>
      <c r="BC250" s="92">
        <f>SUMIF('20-1'!W:W,$A:$A,'20-1'!$E:$E)</f>
        <v>0</v>
      </c>
      <c r="BD250" s="92">
        <f>SUMIF('20-1'!X:X,$A:$A,'20-1'!$E:$E)</f>
        <v>0</v>
      </c>
      <c r="BE250" s="92">
        <f>SUMIF('20-1'!Y:Y,$A:$A,'20-1'!$E:$E)</f>
        <v>0</v>
      </c>
      <c r="BF250" s="92">
        <f>SUMIF('20-1'!Z:Z,$A:$A,'20-1'!$E:$E)</f>
        <v>0</v>
      </c>
      <c r="BG250" s="92">
        <f>SUMIF('20-1'!AA:AA,$A:$A,'20-1'!$E:$E)</f>
        <v>0</v>
      </c>
      <c r="BH250" s="92">
        <f>SUMIF('20-1'!AB:AB,$A:$A,'20-1'!$E:$E)</f>
        <v>31972.29</v>
      </c>
      <c r="BI250" s="89">
        <f>SUMIF(Об!$A:$A,$A:$A,Об!AB:AB)*BI$308</f>
        <v>355377.5018419603</v>
      </c>
      <c r="BJ250" s="89">
        <f>SUMIF(Об!$A:$A,$A:$A,Об!AC:AC)*BJ$308</f>
        <v>337240.74540336267</v>
      </c>
      <c r="BK250" s="89">
        <f>SUMIF(ПП1!$H:$H,$A:$A,ПП1!$M:$M)*$BK$307/$BK$308*B250</f>
        <v>52299.682188380728</v>
      </c>
      <c r="BL250" s="89">
        <f t="shared" si="42"/>
        <v>79753.872126399612</v>
      </c>
      <c r="BM250" s="84">
        <f>SUMIF(Об!$A:$A,$A:$A,Об!Z:Z)</f>
        <v>0</v>
      </c>
      <c r="BN250" s="89">
        <f t="shared" si="43"/>
        <v>3124.7482491551982</v>
      </c>
      <c r="BO250" s="89">
        <f>SUMIF(Об!$A:$A,$A:$A,Об!$AG:$AG)*$BO$308</f>
        <v>0</v>
      </c>
      <c r="BP250" s="89">
        <f>SUMIF(Об!$A:$A,$A:$A,Об!$AE:$AE)*BP$308</f>
        <v>0</v>
      </c>
      <c r="BQ250" s="89">
        <f>SUMIF(Об!$A:$A,$A:$A,Об!AI:AI)*BQ$308</f>
        <v>249905.83623481516</v>
      </c>
      <c r="BR250" s="89">
        <f>SUMIF(Об!$A:$A,$A:$A,Об!AJ:AJ)*BR$308</f>
        <v>93366.402178319957</v>
      </c>
      <c r="BS250" s="89">
        <f>SUMIF(Об!$A:$A,$A:$A,Об!AK:AK)*BS$308</f>
        <v>136675.75484891143</v>
      </c>
      <c r="BT250" s="89">
        <f>SUMIF(Об!$A:$A,$A:$A,Об!AL:AL)*BT$308</f>
        <v>123029.80591341696</v>
      </c>
      <c r="BU250" s="89">
        <f>SUMIF(Об!$A:$A,$A:$A,Об!AM:AM)*BU$308</f>
        <v>77463.770154295795</v>
      </c>
      <c r="BV250" s="89">
        <f>SUMIF(Об!$A:$A,$A:$A,Об!AN:AN)*BV$308</f>
        <v>51433.665009385077</v>
      </c>
    </row>
    <row r="251" spans="1:74" ht="32.25" customHeight="1" x14ac:dyDescent="0.25">
      <c r="A251" s="84" t="s">
        <v>408</v>
      </c>
      <c r="B251" s="84">
        <f>SUMIF(Об!$A:$A,$A:$A,Об!B:B)</f>
        <v>4634</v>
      </c>
      <c r="C251" s="84">
        <f>SUMIF(Об!$A:$A,$A:$A,Об!C:C)</f>
        <v>4634</v>
      </c>
      <c r="D251" s="84">
        <v>12</v>
      </c>
      <c r="E251" s="84">
        <f>SUMIF(Об!$A:$A,$A:$A,Об!F:F)</f>
        <v>41.41</v>
      </c>
      <c r="F251" s="84">
        <f t="shared" si="49"/>
        <v>41.41</v>
      </c>
      <c r="G251" s="89">
        <f>SUMIF(Лист2!$A:$A,$A:$A,Лист2!$B:$B)</f>
        <v>1675570.26</v>
      </c>
      <c r="H251" s="89">
        <v>1550522.7100000002</v>
      </c>
      <c r="I251" s="89">
        <v>0</v>
      </c>
      <c r="J251" s="89">
        <v>191489.11</v>
      </c>
      <c r="K251" s="89">
        <v>71373</v>
      </c>
      <c r="L251" s="89">
        <v>0</v>
      </c>
      <c r="M251" s="89">
        <v>570.68000000000006</v>
      </c>
      <c r="N251" s="89">
        <v>570.68000000000006</v>
      </c>
      <c r="O251" s="89">
        <v>128085.11</v>
      </c>
      <c r="P251" s="89">
        <v>332086.76</v>
      </c>
      <c r="Q251" s="89">
        <v>126578.48</v>
      </c>
      <c r="R251" s="89">
        <v>0</v>
      </c>
      <c r="S251" s="89">
        <v>1735.9299999999998</v>
      </c>
      <c r="T251" s="89">
        <v>384675.1</v>
      </c>
      <c r="U251" s="89">
        <v>0</v>
      </c>
      <c r="V251" s="89">
        <v>0</v>
      </c>
      <c r="W251" s="89">
        <v>0</v>
      </c>
      <c r="X251" s="89">
        <v>0</v>
      </c>
      <c r="Y251" s="89">
        <v>0</v>
      </c>
      <c r="Z251" s="89">
        <v>0</v>
      </c>
      <c r="AA251" s="89">
        <v>0</v>
      </c>
      <c r="AB251" s="89">
        <v>0</v>
      </c>
      <c r="AC251" s="89">
        <v>0</v>
      </c>
      <c r="AD251" s="89">
        <v>0</v>
      </c>
      <c r="AE251" s="89">
        <v>1167.4700000000003</v>
      </c>
      <c r="AF251" s="89">
        <v>0</v>
      </c>
      <c r="AG251" s="89">
        <v>95985</v>
      </c>
      <c r="AH251" s="90">
        <f t="shared" si="44"/>
        <v>1675570.26</v>
      </c>
      <c r="AI251" s="90">
        <v>1663985.91</v>
      </c>
      <c r="AJ251" s="90">
        <v>0</v>
      </c>
      <c r="AK251" s="90">
        <v>1663985.91</v>
      </c>
      <c r="AL251" s="90">
        <v>201290.44</v>
      </c>
      <c r="AM251" s="90">
        <v>0</v>
      </c>
      <c r="AN251" s="90">
        <v>201290.44</v>
      </c>
      <c r="AP251" s="91">
        <f t="shared" si="48"/>
        <v>44861.2</v>
      </c>
      <c r="AQ251" s="92">
        <f>SUMIF('20-1'!K:K,$A:$A,'20-1'!$E:$E)</f>
        <v>0</v>
      </c>
      <c r="AR251" s="92">
        <f>SUMIF('20-1'!L:L,$A:$A,'20-1'!$E:$E)</f>
        <v>0</v>
      </c>
      <c r="AS251" s="92">
        <f>SUMIF('20-1'!M:M,$A:$A,'20-1'!$E:$E)</f>
        <v>0</v>
      </c>
      <c r="AT251" s="92">
        <f>SUMIF('20-1'!N:N,$A:$A,'20-1'!$E:$E)</f>
        <v>0</v>
      </c>
      <c r="AU251" s="92">
        <f>SUMIF('20-1'!O:O,$A:$A,'20-1'!$E:$E)</f>
        <v>0</v>
      </c>
      <c r="AV251" s="92">
        <f>SUMIF('20-1'!P:P,$A:$A,'20-1'!$E:$E)</f>
        <v>11640.86</v>
      </c>
      <c r="AW251" s="92">
        <f>SUMIF('20-1'!Q:Q,$A:$A,'20-1'!$E:$E)</f>
        <v>0</v>
      </c>
      <c r="AX251" s="92">
        <f>SUMIF('20-1'!R:R,$A:$A,'20-1'!$E:$E)</f>
        <v>0</v>
      </c>
      <c r="AY251" s="92">
        <f>SUMIF('20-1'!S:S,$A:$A,'20-1'!$E:$E)</f>
        <v>0</v>
      </c>
      <c r="AZ251" s="92">
        <f>SUMIF('20-1'!T:T,$A:$A,'20-1'!$E:$E)</f>
        <v>0</v>
      </c>
      <c r="BA251" s="92">
        <f>SUMIF('20-1'!U:U,$A:$A,'20-1'!$E:$E)</f>
        <v>33220.339999999997</v>
      </c>
      <c r="BB251" s="92">
        <f>SUMIF('20-1'!V:V,$A:$A,'20-1'!$E:$E)</f>
        <v>0</v>
      </c>
      <c r="BC251" s="92">
        <f>SUMIF('20-1'!W:W,$A:$A,'20-1'!$E:$E)</f>
        <v>0</v>
      </c>
      <c r="BD251" s="92">
        <f>SUMIF('20-1'!X:X,$A:$A,'20-1'!$E:$E)</f>
        <v>0</v>
      </c>
      <c r="BE251" s="92">
        <f>SUMIF('20-1'!Y:Y,$A:$A,'20-1'!$E:$E)</f>
        <v>0</v>
      </c>
      <c r="BF251" s="92">
        <f>SUMIF('20-1'!Z:Z,$A:$A,'20-1'!$E:$E)</f>
        <v>0</v>
      </c>
      <c r="BG251" s="92">
        <f>SUMIF('20-1'!AA:AA,$A:$A,'20-1'!$E:$E)</f>
        <v>4627.12</v>
      </c>
      <c r="BH251" s="92">
        <f>SUMIF('20-1'!AB:AB,$A:$A,'20-1'!$E:$E)</f>
        <v>32267.599999999999</v>
      </c>
      <c r="BI251" s="89">
        <f>SUMIF(Об!$A:$A,$A:$A,Об!AB:AB)*BI$308</f>
        <v>428156.75936241174</v>
      </c>
      <c r="BJ251" s="89">
        <f>SUMIF(Об!$A:$A,$A:$A,Об!AC:AC)*BJ$308</f>
        <v>406305.70007518464</v>
      </c>
      <c r="BK251" s="89">
        <f>SUMIF(ПП1!$H:$H,$A:$A,ПП1!$M:$M)*$BK$307/$BK$308*B251</f>
        <v>63010.35469437026</v>
      </c>
      <c r="BL251" s="89">
        <f t="shared" si="42"/>
        <v>96087.00398661982</v>
      </c>
      <c r="BM251" s="89">
        <f t="shared" ref="BM251:BM253" si="55">$BM$307*B251/$BM$308</f>
        <v>13493.906021796449</v>
      </c>
      <c r="BN251" s="89">
        <f t="shared" si="43"/>
        <v>3764.6786227244861</v>
      </c>
      <c r="BO251" s="89">
        <f>SUMIF(Об!$A:$A,$A:$A,Об!$AG:$AG)*$BO$308</f>
        <v>0</v>
      </c>
      <c r="BP251" s="89">
        <f>SUMIF(Об!$A:$A,$A:$A,Об!$AE:$AE)*BP$308</f>
        <v>3315.624653237508</v>
      </c>
      <c r="BQ251" s="89">
        <f>SUMIF(Об!$A:$A,$A:$A,Об!AI:AI)*BQ$308</f>
        <v>301085.10649510793</v>
      </c>
      <c r="BR251" s="89">
        <f>SUMIF(Об!$A:$A,$A:$A,Об!AJ:AJ)*BR$308</f>
        <v>112487.30148307067</v>
      </c>
      <c r="BS251" s="89">
        <f>SUMIF(Об!$A:$A,$A:$A,Об!AK:AK)*BS$308</f>
        <v>164666.15915811443</v>
      </c>
      <c r="BT251" s="89">
        <f>SUMIF(Об!$A:$A,$A:$A,Об!AL:AL)*BT$308</f>
        <v>148225.59878396749</v>
      </c>
      <c r="BU251" s="89">
        <f>SUMIF(Об!$A:$A,$A:$A,Об!AM:AM)*BU$308</f>
        <v>93327.902372411612</v>
      </c>
      <c r="BV251" s="89">
        <f>SUMIF(Об!$A:$A,$A:$A,Об!AN:AN)*BV$308</f>
        <v>61966.982204583757</v>
      </c>
    </row>
    <row r="252" spans="1:74" ht="32.25" customHeight="1" x14ac:dyDescent="0.25">
      <c r="A252" s="84" t="s">
        <v>409</v>
      </c>
      <c r="B252" s="84">
        <f>SUMIF(Об!$A:$A,$A:$A,Об!B:B)</f>
        <v>3642.3</v>
      </c>
      <c r="C252" s="84">
        <f>SUMIF(Об!$A:$A,$A:$A,Об!C:C)</f>
        <v>3642.3000000000006</v>
      </c>
      <c r="D252" s="84">
        <v>12</v>
      </c>
      <c r="E252" s="84">
        <f>SUMIF(Об!$A:$A,$A:$A,Об!F:F)</f>
        <v>41.41</v>
      </c>
      <c r="F252" s="84">
        <f t="shared" si="49"/>
        <v>41.41</v>
      </c>
      <c r="G252" s="89">
        <f>SUMIF(Лист2!$A:$A,$A:$A,Лист2!$B:$B)</f>
        <v>1765138.2700000003</v>
      </c>
      <c r="H252" s="89">
        <v>1658109.6999999997</v>
      </c>
      <c r="I252" s="89">
        <v>0</v>
      </c>
      <c r="J252" s="89">
        <v>205052.37</v>
      </c>
      <c r="K252" s="89">
        <v>78127.05</v>
      </c>
      <c r="L252" s="89">
        <v>0</v>
      </c>
      <c r="M252" s="89">
        <v>709.5100000000001</v>
      </c>
      <c r="N252" s="89">
        <v>709.5100000000001</v>
      </c>
      <c r="O252" s="89">
        <v>146850.75</v>
      </c>
      <c r="P252" s="89">
        <v>353125.36</v>
      </c>
      <c r="Q252" s="89">
        <v>133170.97</v>
      </c>
      <c r="R252" s="89">
        <v>0</v>
      </c>
      <c r="S252" s="89">
        <v>2159.0999999999995</v>
      </c>
      <c r="T252" s="89">
        <v>404712.66000000003</v>
      </c>
      <c r="U252" s="89">
        <v>0</v>
      </c>
      <c r="V252" s="89">
        <v>0</v>
      </c>
      <c r="W252" s="89">
        <v>0</v>
      </c>
      <c r="X252" s="89">
        <v>0</v>
      </c>
      <c r="Y252" s="89">
        <v>0</v>
      </c>
      <c r="Z252" s="89">
        <v>0</v>
      </c>
      <c r="AA252" s="89">
        <v>0</v>
      </c>
      <c r="AB252" s="89">
        <v>0</v>
      </c>
      <c r="AC252" s="89">
        <v>0</v>
      </c>
      <c r="AD252" s="89">
        <v>0</v>
      </c>
      <c r="AE252" s="89">
        <v>1481.82</v>
      </c>
      <c r="AF252" s="89">
        <v>0</v>
      </c>
      <c r="AG252" s="89">
        <v>99630</v>
      </c>
      <c r="AH252" s="90">
        <f t="shared" si="44"/>
        <v>1765138.2700000003</v>
      </c>
      <c r="AI252" s="90">
        <v>1801045.9700000002</v>
      </c>
      <c r="AJ252" s="90">
        <v>0</v>
      </c>
      <c r="AK252" s="90">
        <v>1801045.9700000002</v>
      </c>
      <c r="AL252" s="90">
        <v>165916.46</v>
      </c>
      <c r="AM252" s="90">
        <v>0</v>
      </c>
      <c r="AN252" s="90">
        <v>165916.46</v>
      </c>
      <c r="AP252" s="91">
        <f t="shared" si="48"/>
        <v>47483.040000000001</v>
      </c>
      <c r="AQ252" s="92">
        <f>SUMIF('20-1'!K:K,$A:$A,'20-1'!$E:$E)</f>
        <v>0</v>
      </c>
      <c r="AR252" s="92">
        <f>SUMIF('20-1'!L:L,$A:$A,'20-1'!$E:$E)</f>
        <v>0</v>
      </c>
      <c r="AS252" s="92">
        <f>SUMIF('20-1'!M:M,$A:$A,'20-1'!$E:$E)</f>
        <v>27678.51</v>
      </c>
      <c r="AT252" s="92">
        <f>SUMIF('20-1'!N:N,$A:$A,'20-1'!$E:$E)</f>
        <v>0</v>
      </c>
      <c r="AU252" s="92">
        <f>SUMIF('20-1'!O:O,$A:$A,'20-1'!$E:$E)</f>
        <v>0</v>
      </c>
      <c r="AV252" s="92">
        <f>SUMIF('20-1'!P:P,$A:$A,'20-1'!$E:$E)</f>
        <v>5567.24</v>
      </c>
      <c r="AW252" s="92">
        <f>SUMIF('20-1'!Q:Q,$A:$A,'20-1'!$E:$E)</f>
        <v>0</v>
      </c>
      <c r="AX252" s="92">
        <f>SUMIF('20-1'!R:R,$A:$A,'20-1'!$E:$E)</f>
        <v>0</v>
      </c>
      <c r="AY252" s="92">
        <f>SUMIF('20-1'!S:S,$A:$A,'20-1'!$E:$E)</f>
        <v>0</v>
      </c>
      <c r="AZ252" s="92">
        <f>SUMIF('20-1'!T:T,$A:$A,'20-1'!$E:$E)</f>
        <v>0</v>
      </c>
      <c r="BA252" s="92">
        <f>SUMIF('20-1'!U:U,$A:$A,'20-1'!$E:$E)</f>
        <v>14237.29</v>
      </c>
      <c r="BB252" s="92">
        <f>SUMIF('20-1'!V:V,$A:$A,'20-1'!$E:$E)</f>
        <v>0</v>
      </c>
      <c r="BC252" s="92">
        <f>SUMIF('20-1'!W:W,$A:$A,'20-1'!$E:$E)</f>
        <v>0</v>
      </c>
      <c r="BD252" s="92">
        <f>SUMIF('20-1'!X:X,$A:$A,'20-1'!$E:$E)</f>
        <v>0</v>
      </c>
      <c r="BE252" s="92">
        <f>SUMIF('20-1'!Y:Y,$A:$A,'20-1'!$E:$E)</f>
        <v>0</v>
      </c>
      <c r="BF252" s="92">
        <f>SUMIF('20-1'!Z:Z,$A:$A,'20-1'!$E:$E)</f>
        <v>0</v>
      </c>
      <c r="BG252" s="92">
        <f>SUMIF('20-1'!AA:AA,$A:$A,'20-1'!$E:$E)</f>
        <v>4627.12</v>
      </c>
      <c r="BH252" s="92">
        <f>SUMIF('20-1'!AB:AB,$A:$A,'20-1'!$E:$E)</f>
        <v>30800.76</v>
      </c>
      <c r="BI252" s="89">
        <f>SUMIF(Об!$A:$A,$A:$A,Об!AB:AB)*BI$308</f>
        <v>336528.99538750813</v>
      </c>
      <c r="BJ252" s="89">
        <f>SUMIF(Об!$A:$A,$A:$A,Об!AC:AC)*BJ$308</f>
        <v>319354.17595680733</v>
      </c>
      <c r="BK252" s="89">
        <f>SUMIF(ПП1!$H:$H,$A:$A,ПП1!$M:$M)*$BK$307/$BK$308*B252</f>
        <v>49525.812452159</v>
      </c>
      <c r="BL252" s="89">
        <f t="shared" si="42"/>
        <v>75523.887488231645</v>
      </c>
      <c r="BM252" s="89">
        <f t="shared" si="55"/>
        <v>10606.140246695988</v>
      </c>
      <c r="BN252" s="89">
        <f t="shared" si="43"/>
        <v>2959.0178997732837</v>
      </c>
      <c r="BO252" s="89">
        <f>SUMIF(Об!$A:$A,$A:$A,Об!$AG:$AG)*$BO$308</f>
        <v>0</v>
      </c>
      <c r="BP252" s="89">
        <f>SUMIF(Об!$A:$A,$A:$A,Об!$AE:$AE)*BP$308</f>
        <v>2606.0638054568358</v>
      </c>
      <c r="BQ252" s="89">
        <f>SUMIF(Об!$A:$A,$A:$A,Об!AI:AI)*BQ$308</f>
        <v>236651.33435199218</v>
      </c>
      <c r="BR252" s="89">
        <f>SUMIF(Об!$A:$A,$A:$A,Об!AJ:AJ)*BR$308</f>
        <v>88414.436381482155</v>
      </c>
      <c r="BS252" s="89">
        <f>SUMIF(Об!$A:$A,$A:$A,Об!AK:AK)*BS$308</f>
        <v>129426.74827397506</v>
      </c>
      <c r="BT252" s="89">
        <f>SUMIF(Об!$A:$A,$A:$A,Об!AL:AL)*BT$308</f>
        <v>116504.5529673813</v>
      </c>
      <c r="BU252" s="89">
        <f>SUMIF(Об!$A:$A,$A:$A,Об!AM:AM)*BU$308</f>
        <v>73355.24790915729</v>
      </c>
      <c r="BV252" s="89">
        <f>SUMIF(Об!$A:$A,$A:$A,Об!AN:AN)*BV$308</f>
        <v>48705.72707892867</v>
      </c>
    </row>
    <row r="253" spans="1:74" ht="32.25" customHeight="1" x14ac:dyDescent="0.25">
      <c r="A253" s="84" t="s">
        <v>410</v>
      </c>
      <c r="B253" s="84">
        <f>SUMIF(Об!$A:$A,$A:$A,Об!B:B)</f>
        <v>3633.64</v>
      </c>
      <c r="C253" s="84">
        <f>SUMIF(Об!$A:$A,$A:$A,Об!C:C)</f>
        <v>3633.64</v>
      </c>
      <c r="D253" s="84">
        <v>12</v>
      </c>
      <c r="E253" s="84">
        <f>SUMIF(Об!$A:$A,$A:$A,Об!F:F)</f>
        <v>41.41</v>
      </c>
      <c r="F253" s="84">
        <f t="shared" si="49"/>
        <v>41.41</v>
      </c>
      <c r="G253" s="89">
        <f>SUMIF(Лист2!$A:$A,$A:$A,Лист2!$B:$B)</f>
        <v>1772461.4800000002</v>
      </c>
      <c r="H253" s="89">
        <v>1643214.96</v>
      </c>
      <c r="I253" s="89">
        <v>0</v>
      </c>
      <c r="J253" s="89">
        <v>207240.56</v>
      </c>
      <c r="K253" s="89">
        <v>76747.999999999985</v>
      </c>
      <c r="L253" s="89">
        <v>0</v>
      </c>
      <c r="M253" s="89">
        <v>650.54000000000008</v>
      </c>
      <c r="N253" s="89">
        <v>650.54000000000008</v>
      </c>
      <c r="O253" s="89">
        <v>134297.4</v>
      </c>
      <c r="P253" s="89">
        <v>364975.38</v>
      </c>
      <c r="Q253" s="89">
        <v>142376.56</v>
      </c>
      <c r="R253" s="89">
        <v>0</v>
      </c>
      <c r="S253" s="89">
        <v>1972.94</v>
      </c>
      <c r="T253" s="89">
        <v>432631.77</v>
      </c>
      <c r="U253" s="89">
        <v>0</v>
      </c>
      <c r="V253" s="89">
        <v>0</v>
      </c>
      <c r="W253" s="89">
        <v>0</v>
      </c>
      <c r="X253" s="89">
        <v>0</v>
      </c>
      <c r="Y253" s="89">
        <v>0</v>
      </c>
      <c r="Z253" s="89">
        <v>0</v>
      </c>
      <c r="AA253" s="89">
        <v>0</v>
      </c>
      <c r="AB253" s="89">
        <v>0</v>
      </c>
      <c r="AC253" s="89">
        <v>0</v>
      </c>
      <c r="AD253" s="89">
        <v>0</v>
      </c>
      <c r="AE253" s="89">
        <v>1358.3800000000003</v>
      </c>
      <c r="AF253" s="89">
        <v>0</v>
      </c>
      <c r="AG253" s="89">
        <v>99630</v>
      </c>
      <c r="AH253" s="90">
        <f t="shared" si="44"/>
        <v>1772461.4800000002</v>
      </c>
      <c r="AI253" s="90">
        <v>1848540.82</v>
      </c>
      <c r="AJ253" s="90">
        <v>0</v>
      </c>
      <c r="AK253" s="90">
        <v>1848540.82</v>
      </c>
      <c r="AL253" s="90">
        <v>232958.6</v>
      </c>
      <c r="AM253" s="90">
        <v>0</v>
      </c>
      <c r="AN253" s="90">
        <v>232958.6</v>
      </c>
      <c r="AP253" s="91">
        <f t="shared" si="48"/>
        <v>567514.19000000006</v>
      </c>
      <c r="AQ253" s="92">
        <f>SUMIF('20-1'!K:K,$A:$A,'20-1'!$E:$E)</f>
        <v>547709.66</v>
      </c>
      <c r="AR253" s="92">
        <f>SUMIF('20-1'!L:L,$A:$A,'20-1'!$E:$E)</f>
        <v>0</v>
      </c>
      <c r="AS253" s="92">
        <f>SUMIF('20-1'!M:M,$A:$A,'20-1'!$E:$E)</f>
        <v>0</v>
      </c>
      <c r="AT253" s="92">
        <f>SUMIF('20-1'!N:N,$A:$A,'20-1'!$E:$E)</f>
        <v>0</v>
      </c>
      <c r="AU253" s="92">
        <f>SUMIF('20-1'!O:O,$A:$A,'20-1'!$E:$E)</f>
        <v>0</v>
      </c>
      <c r="AV253" s="92">
        <f>SUMIF('20-1'!P:P,$A:$A,'20-1'!$E:$E)</f>
        <v>5567.24</v>
      </c>
      <c r="AW253" s="92">
        <f>SUMIF('20-1'!Q:Q,$A:$A,'20-1'!$E:$E)</f>
        <v>0</v>
      </c>
      <c r="AX253" s="92">
        <f>SUMIF('20-1'!R:R,$A:$A,'20-1'!$E:$E)</f>
        <v>0</v>
      </c>
      <c r="AY253" s="92">
        <f>SUMIF('20-1'!S:S,$A:$A,'20-1'!$E:$E)</f>
        <v>0</v>
      </c>
      <c r="AZ253" s="92">
        <f>SUMIF('20-1'!T:T,$A:$A,'20-1'!$E:$E)</f>
        <v>0</v>
      </c>
      <c r="BA253" s="92">
        <f>SUMIF('20-1'!U:U,$A:$A,'20-1'!$E:$E)</f>
        <v>14237.29</v>
      </c>
      <c r="BB253" s="92">
        <f>SUMIF('20-1'!V:V,$A:$A,'20-1'!$E:$E)</f>
        <v>0</v>
      </c>
      <c r="BC253" s="92">
        <f>SUMIF('20-1'!W:W,$A:$A,'20-1'!$E:$E)</f>
        <v>0</v>
      </c>
      <c r="BD253" s="92">
        <f>SUMIF('20-1'!X:X,$A:$A,'20-1'!$E:$E)</f>
        <v>0</v>
      </c>
      <c r="BE253" s="92">
        <f>SUMIF('20-1'!Y:Y,$A:$A,'20-1'!$E:$E)</f>
        <v>0</v>
      </c>
      <c r="BF253" s="92">
        <f>SUMIF('20-1'!Z:Z,$A:$A,'20-1'!$E:$E)</f>
        <v>0</v>
      </c>
      <c r="BG253" s="92">
        <f>SUMIF('20-1'!AA:AA,$A:$A,'20-1'!$E:$E)</f>
        <v>4627.12</v>
      </c>
      <c r="BH253" s="92">
        <f>SUMIF('20-1'!AB:AB,$A:$A,'20-1'!$E:$E)</f>
        <v>35248.74</v>
      </c>
      <c r="BI253" s="89">
        <f>SUMIF(Об!$A:$A,$A:$A,Об!AB:AB)*BI$308</f>
        <v>335728.85780958866</v>
      </c>
      <c r="BJ253" s="89">
        <f>SUMIF(Об!$A:$A,$A:$A,Об!AC:AC)*BJ$308</f>
        <v>318594.87354794861</v>
      </c>
      <c r="BK253" s="89">
        <f>SUMIF(ПП1!$H:$H,$A:$A,ПП1!$M:$M)*$BK$307/$BK$308*B253</f>
        <v>49408.05896237625</v>
      </c>
      <c r="BL253" s="89">
        <f t="shared" si="42"/>
        <v>75344.320493297637</v>
      </c>
      <c r="BM253" s="89">
        <f t="shared" si="55"/>
        <v>10580.922891031603</v>
      </c>
      <c r="BN253" s="89">
        <f t="shared" si="43"/>
        <v>2951.9824839612861</v>
      </c>
      <c r="BO253" s="89">
        <f>SUMIF(Об!$A:$A,$A:$A,Об!$AG:$AG)*$BO$308</f>
        <v>0</v>
      </c>
      <c r="BP253" s="89">
        <f>SUMIF(Об!$A:$A,$A:$A,Об!$AE:$AE)*BP$308</f>
        <v>2599.8675798424556</v>
      </c>
      <c r="BQ253" s="89">
        <f>SUMIF(Об!$A:$A,$A:$A,Об!AI:AI)*BQ$308</f>
        <v>236088.66775245662</v>
      </c>
      <c r="BR253" s="89">
        <f>SUMIF(Об!$A:$A,$A:$A,Об!AJ:AJ)*BR$308</f>
        <v>88204.220578537948</v>
      </c>
      <c r="BS253" s="89">
        <f>SUMIF(Об!$A:$A,$A:$A,Об!AK:AK)*BS$308</f>
        <v>129119.02083799978</v>
      </c>
      <c r="BT253" s="89">
        <f>SUMIF(Об!$A:$A,$A:$A,Об!AL:AL)*BT$308</f>
        <v>116227.54958251525</v>
      </c>
      <c r="BU253" s="89">
        <f>SUMIF(Об!$A:$A,$A:$A,Об!AM:AM)*BU$308</f>
        <v>73180.837111888148</v>
      </c>
      <c r="BV253" s="89">
        <f>SUMIF(Об!$A:$A,$A:$A,Об!AN:AN)*BV$308</f>
        <v>48589.923439331833</v>
      </c>
    </row>
    <row r="254" spans="1:74" ht="32.25" customHeight="1" x14ac:dyDescent="0.25">
      <c r="A254" s="84" t="s">
        <v>411</v>
      </c>
      <c r="B254" s="84">
        <f>SUMIF(Об!$A:$A,$A:$A,Об!B:B)</f>
        <v>9006.7000000000007</v>
      </c>
      <c r="C254" s="84">
        <f>SUMIF(Об!$A:$A,$A:$A,Об!C:C)</f>
        <v>9006.7000000000007</v>
      </c>
      <c r="D254" s="84">
        <v>12</v>
      </c>
      <c r="E254" s="84">
        <f>SUMIF(Об!$A:$A,$A:$A,Об!F:F)</f>
        <v>41.2</v>
      </c>
      <c r="F254" s="84">
        <f t="shared" si="49"/>
        <v>41.2</v>
      </c>
      <c r="G254" s="89">
        <f>SUMIF(Лист2!$A:$A,$A:$A,Лист2!$B:$B)</f>
        <v>4197542.01</v>
      </c>
      <c r="H254" s="89">
        <v>3956638.76</v>
      </c>
      <c r="I254" s="89">
        <v>0</v>
      </c>
      <c r="J254" s="89">
        <v>417848.73</v>
      </c>
      <c r="K254" s="89">
        <v>347606.66999999993</v>
      </c>
      <c r="L254" s="89">
        <v>0</v>
      </c>
      <c r="M254" s="89">
        <v>2997.93</v>
      </c>
      <c r="N254" s="89">
        <v>2997.93</v>
      </c>
      <c r="O254" s="89">
        <v>0</v>
      </c>
      <c r="P254" s="89">
        <v>730218.01</v>
      </c>
      <c r="Q254" s="89">
        <v>281533.07999999996</v>
      </c>
      <c r="R254" s="89">
        <v>0</v>
      </c>
      <c r="S254" s="89">
        <v>9110.6099999999988</v>
      </c>
      <c r="T254" s="89">
        <v>855592.35999999987</v>
      </c>
      <c r="U254" s="89">
        <v>0</v>
      </c>
      <c r="V254" s="89">
        <v>0</v>
      </c>
      <c r="W254" s="89">
        <v>0</v>
      </c>
      <c r="X254" s="89">
        <v>0</v>
      </c>
      <c r="Y254" s="89">
        <v>0</v>
      </c>
      <c r="Z254" s="89">
        <v>0</v>
      </c>
      <c r="AA254" s="89">
        <v>0</v>
      </c>
      <c r="AB254" s="89">
        <v>0</v>
      </c>
      <c r="AC254" s="89">
        <v>0</v>
      </c>
      <c r="AD254" s="89">
        <v>0</v>
      </c>
      <c r="AE254" s="89">
        <v>6244.4899999999989</v>
      </c>
      <c r="AF254" s="89">
        <v>0</v>
      </c>
      <c r="AG254" s="89">
        <v>0</v>
      </c>
      <c r="AH254" s="90">
        <f t="shared" si="44"/>
        <v>4197542.01</v>
      </c>
      <c r="AI254" s="90">
        <v>4346535.2799999993</v>
      </c>
      <c r="AJ254" s="90">
        <v>0</v>
      </c>
      <c r="AK254" s="90">
        <v>4346535.2799999993</v>
      </c>
      <c r="AL254" s="90">
        <v>439263.73000000004</v>
      </c>
      <c r="AM254" s="90">
        <v>0</v>
      </c>
      <c r="AN254" s="90">
        <v>439263.73000000004</v>
      </c>
      <c r="AP254" s="91">
        <f t="shared" si="48"/>
        <v>304306.64999999997</v>
      </c>
      <c r="AQ254" s="92">
        <f>SUMIF('20-1'!K:K,$A:$A,'20-1'!$E:$E)</f>
        <v>0</v>
      </c>
      <c r="AR254" s="92">
        <f>SUMIF('20-1'!L:L,$A:$A,'20-1'!$E:$E)</f>
        <v>0</v>
      </c>
      <c r="AS254" s="92">
        <f>SUMIF('20-1'!M:M,$A:$A,'20-1'!$E:$E)</f>
        <v>0</v>
      </c>
      <c r="AT254" s="92">
        <f>SUMIF('20-1'!N:N,$A:$A,'20-1'!$E:$E)</f>
        <v>0</v>
      </c>
      <c r="AU254" s="92">
        <f>SUMIF('20-1'!O:O,$A:$A,'20-1'!$E:$E)</f>
        <v>0</v>
      </c>
      <c r="AV254" s="92">
        <f>SUMIF('20-1'!P:P,$A:$A,'20-1'!$E:$E)</f>
        <v>15435.8</v>
      </c>
      <c r="AW254" s="92">
        <f>SUMIF('20-1'!Q:Q,$A:$A,'20-1'!$E:$E)</f>
        <v>288870.84999999998</v>
      </c>
      <c r="AX254" s="92">
        <f>SUMIF('20-1'!R:R,$A:$A,'20-1'!$E:$E)</f>
        <v>0</v>
      </c>
      <c r="AY254" s="92">
        <f>SUMIF('20-1'!S:S,$A:$A,'20-1'!$E:$E)</f>
        <v>0</v>
      </c>
      <c r="AZ254" s="92">
        <f>SUMIF('20-1'!T:T,$A:$A,'20-1'!$E:$E)</f>
        <v>0</v>
      </c>
      <c r="BA254" s="92">
        <f>SUMIF('20-1'!U:U,$A:$A,'20-1'!$E:$E)</f>
        <v>0</v>
      </c>
      <c r="BB254" s="92">
        <f>SUMIF('20-1'!V:V,$A:$A,'20-1'!$E:$E)</f>
        <v>0</v>
      </c>
      <c r="BC254" s="92">
        <f>SUMIF('20-1'!W:W,$A:$A,'20-1'!$E:$E)</f>
        <v>0</v>
      </c>
      <c r="BD254" s="92">
        <f>SUMIF('20-1'!X:X,$A:$A,'20-1'!$E:$E)</f>
        <v>0</v>
      </c>
      <c r="BE254" s="92">
        <f>SUMIF('20-1'!Y:Y,$A:$A,'20-1'!$E:$E)</f>
        <v>0</v>
      </c>
      <c r="BF254" s="92">
        <f>SUMIF('20-1'!Z:Z,$A:$A,'20-1'!$E:$E)</f>
        <v>0</v>
      </c>
      <c r="BG254" s="92">
        <f>SUMIF('20-1'!AA:AA,$A:$A,'20-1'!$E:$E)</f>
        <v>0</v>
      </c>
      <c r="BH254" s="92">
        <f>SUMIF('20-1'!AB:AB,$A:$A,'20-1'!$E:$E)</f>
        <v>183141.14</v>
      </c>
      <c r="BI254" s="89">
        <f>SUMIF(Об!$A:$A,$A:$A,Об!AB:AB)*BI$308</f>
        <v>832170.79942801758</v>
      </c>
      <c r="BJ254" s="89">
        <f>SUMIF(Об!$A:$A,$A:$A,Об!AC:AC)*BJ$308</f>
        <v>789700.80899161962</v>
      </c>
      <c r="BK254" s="84">
        <f>SUMIF(ПП1!$H:$H,$A:$A,ПП1!$M:$M)</f>
        <v>0</v>
      </c>
      <c r="BL254" s="89">
        <f t="shared" si="42"/>
        <v>186755.89529699803</v>
      </c>
      <c r="BM254" s="84">
        <f>SUMIF(Об!$A:$A,$A:$A,Об!Z:Z)</f>
        <v>0</v>
      </c>
      <c r="BN254" s="89">
        <f t="shared" si="43"/>
        <v>7317.076165578902</v>
      </c>
      <c r="BO254" s="89">
        <f>SUMIF(Об!$A:$A,$A:$A,Об!$AG:$AG)*$BO$308</f>
        <v>0</v>
      </c>
      <c r="BP254" s="89">
        <f>SUMIF(Об!$A:$A,$A:$A,Об!$AE:$AE)*BP$308</f>
        <v>0</v>
      </c>
      <c r="BQ254" s="89">
        <f>SUMIF(Об!$A:$A,$A:$A,Об!AI:AI)*BQ$308</f>
        <v>585192.75543148222</v>
      </c>
      <c r="BR254" s="89">
        <f>SUMIF(Об!$A:$A,$A:$A,Об!AJ:AJ)*BR$308</f>
        <v>218631.71736460351</v>
      </c>
      <c r="BS254" s="89">
        <f>SUMIF(Об!$A:$A,$A:$A,Об!AK:AK)*BS$308</f>
        <v>320047.19371803827</v>
      </c>
      <c r="BT254" s="89">
        <f>SUMIF(Об!$A:$A,$A:$A,Об!AL:AL)*BT$308</f>
        <v>288093.11622088047</v>
      </c>
      <c r="BU254" s="89">
        <f>SUMIF(Об!$A:$A,$A:$A,Об!AM:AM)*BU$308</f>
        <v>181393.27110435901</v>
      </c>
      <c r="BV254" s="89">
        <f>SUMIF(Об!$A:$A,$A:$A,Об!AN:AN)*BV$308</f>
        <v>120439.79685412699</v>
      </c>
    </row>
    <row r="255" spans="1:74" ht="32.25" customHeight="1" x14ac:dyDescent="0.25">
      <c r="A255" s="84" t="s">
        <v>412</v>
      </c>
      <c r="B255" s="84">
        <f>SUMIF(Об!$A:$A,$A:$A,Об!B:B)</f>
        <v>6907.97</v>
      </c>
      <c r="C255" s="84">
        <f>SUMIF(Об!$A:$A,$A:$A,Об!C:C)</f>
        <v>6907.97</v>
      </c>
      <c r="D255" s="84">
        <v>12</v>
      </c>
      <c r="E255" s="84">
        <f>SUMIF(Об!$A:$A,$A:$A,Об!F:F)</f>
        <v>41.2</v>
      </c>
      <c r="F255" s="84">
        <f t="shared" si="49"/>
        <v>41.2</v>
      </c>
      <c r="G255" s="89">
        <f>SUMIF(Лист2!$A:$A,$A:$A,Лист2!$B:$B)</f>
        <v>3221071.08</v>
      </c>
      <c r="H255" s="89">
        <v>2985990.4000000004</v>
      </c>
      <c r="I255" s="89">
        <v>0</v>
      </c>
      <c r="J255" s="89">
        <v>354784.31000000006</v>
      </c>
      <c r="K255" s="89">
        <v>115103.81</v>
      </c>
      <c r="L255" s="89">
        <v>0</v>
      </c>
      <c r="M255" s="89">
        <v>1470.5499999999997</v>
      </c>
      <c r="N255" s="89">
        <v>1470.5499999999997</v>
      </c>
      <c r="O255" s="89">
        <v>0</v>
      </c>
      <c r="P255" s="89">
        <v>595144.36</v>
      </c>
      <c r="Q255" s="89">
        <v>215224.81999999998</v>
      </c>
      <c r="R255" s="89">
        <v>0</v>
      </c>
      <c r="S255" s="89">
        <v>4475.74</v>
      </c>
      <c r="T255" s="89">
        <v>654069.96000000008</v>
      </c>
      <c r="U255" s="89">
        <v>0</v>
      </c>
      <c r="V255" s="89">
        <v>0</v>
      </c>
      <c r="W255" s="89">
        <v>0</v>
      </c>
      <c r="X255" s="89">
        <v>0</v>
      </c>
      <c r="Y255" s="89">
        <v>0</v>
      </c>
      <c r="Z255" s="89">
        <v>0</v>
      </c>
      <c r="AA255" s="89">
        <v>0</v>
      </c>
      <c r="AB255" s="89">
        <v>0</v>
      </c>
      <c r="AC255" s="89">
        <v>0</v>
      </c>
      <c r="AD255" s="89">
        <v>0</v>
      </c>
      <c r="AE255" s="89">
        <v>3060.4700000000003</v>
      </c>
      <c r="AF255" s="89">
        <v>0</v>
      </c>
      <c r="AG255" s="89">
        <v>0</v>
      </c>
      <c r="AH255" s="90">
        <f t="shared" si="44"/>
        <v>3221071.08</v>
      </c>
      <c r="AI255" s="90">
        <v>3313997.72</v>
      </c>
      <c r="AJ255" s="90">
        <v>0</v>
      </c>
      <c r="AK255" s="90">
        <v>3313997.72</v>
      </c>
      <c r="AL255" s="90">
        <v>260769.59999999998</v>
      </c>
      <c r="AM255" s="90">
        <v>0</v>
      </c>
      <c r="AN255" s="90">
        <v>260769.59999999998</v>
      </c>
      <c r="AP255" s="91">
        <f t="shared" si="48"/>
        <v>1017435.24</v>
      </c>
      <c r="AQ255" s="92">
        <f>SUMIF('20-1'!K:K,$A:$A,'20-1'!$E:$E)</f>
        <v>996101.77</v>
      </c>
      <c r="AR255" s="92">
        <f>SUMIF('20-1'!L:L,$A:$A,'20-1'!$E:$E)</f>
        <v>0</v>
      </c>
      <c r="AS255" s="92">
        <f>SUMIF('20-1'!M:M,$A:$A,'20-1'!$E:$E)</f>
        <v>21333.47</v>
      </c>
      <c r="AT255" s="92">
        <f>SUMIF('20-1'!N:N,$A:$A,'20-1'!$E:$E)</f>
        <v>0</v>
      </c>
      <c r="AU255" s="92">
        <f>SUMIF('20-1'!O:O,$A:$A,'20-1'!$E:$E)</f>
        <v>0</v>
      </c>
      <c r="AV255" s="92">
        <f>SUMIF('20-1'!P:P,$A:$A,'20-1'!$E:$E)</f>
        <v>0</v>
      </c>
      <c r="AW255" s="92">
        <f>SUMIF('20-1'!Q:Q,$A:$A,'20-1'!$E:$E)</f>
        <v>0</v>
      </c>
      <c r="AX255" s="92">
        <f>SUMIF('20-1'!R:R,$A:$A,'20-1'!$E:$E)</f>
        <v>0</v>
      </c>
      <c r="AY255" s="92">
        <f>SUMIF('20-1'!S:S,$A:$A,'20-1'!$E:$E)</f>
        <v>0</v>
      </c>
      <c r="AZ255" s="92">
        <f>SUMIF('20-1'!T:T,$A:$A,'20-1'!$E:$E)</f>
        <v>0</v>
      </c>
      <c r="BA255" s="92">
        <f>SUMIF('20-1'!U:U,$A:$A,'20-1'!$E:$E)</f>
        <v>0</v>
      </c>
      <c r="BB255" s="92">
        <f>SUMIF('20-1'!V:V,$A:$A,'20-1'!$E:$E)</f>
        <v>0</v>
      </c>
      <c r="BC255" s="92">
        <f>SUMIF('20-1'!W:W,$A:$A,'20-1'!$E:$E)</f>
        <v>0</v>
      </c>
      <c r="BD255" s="92">
        <f>SUMIF('20-1'!X:X,$A:$A,'20-1'!$E:$E)</f>
        <v>0</v>
      </c>
      <c r="BE255" s="92">
        <f>SUMIF('20-1'!Y:Y,$A:$A,'20-1'!$E:$E)</f>
        <v>0</v>
      </c>
      <c r="BF255" s="92">
        <f>SUMIF('20-1'!Z:Z,$A:$A,'20-1'!$E:$E)</f>
        <v>0</v>
      </c>
      <c r="BG255" s="92">
        <f>SUMIF('20-1'!AA:AA,$A:$A,'20-1'!$E:$E)</f>
        <v>0</v>
      </c>
      <c r="BH255" s="92">
        <f>SUMIF('20-1'!AB:AB,$A:$A,'20-1'!$E:$E)</f>
        <v>46184.5</v>
      </c>
      <c r="BI255" s="89">
        <f>SUMIF(Об!$A:$A,$A:$A,Об!AB:AB)*BI$308</f>
        <v>638259.39770668081</v>
      </c>
      <c r="BJ255" s="89">
        <f>SUMIF(Об!$A:$A,$A:$A,Об!AC:AC)*BJ$308</f>
        <v>605685.71146922163</v>
      </c>
      <c r="BK255" s="89">
        <f>SUMIF(ПП1!$H:$H,$A:$A,ПП1!$M:$M)*$BK$307/$BK$308*B255</f>
        <v>93930.435890821958</v>
      </c>
      <c r="BL255" s="89">
        <f t="shared" si="42"/>
        <v>143238.26951433968</v>
      </c>
      <c r="BM255" s="84">
        <f>SUMIF(Об!$A:$A,$A:$A,Об!Z:Z)</f>
        <v>0</v>
      </c>
      <c r="BN255" s="89">
        <f t="shared" si="43"/>
        <v>5612.0602040185731</v>
      </c>
      <c r="BO255" s="89">
        <f>SUMIF(Об!$A:$A,$A:$A,Об!$AG:$AG)*$BO$308</f>
        <v>0</v>
      </c>
      <c r="BP255" s="89">
        <f>SUMIF(Об!$A:$A,$A:$A,Об!$AE:$AE)*BP$308</f>
        <v>0</v>
      </c>
      <c r="BQ255" s="89">
        <f>SUMIF(Об!$A:$A,$A:$A,Об!AI:AI)*BQ$308</f>
        <v>448831.8694680644</v>
      </c>
      <c r="BR255" s="89">
        <f>SUMIF(Об!$A:$A,$A:$A,Об!AJ:AJ)*BR$308</f>
        <v>167686.4272822632</v>
      </c>
      <c r="BS255" s="89">
        <f>SUMIF(Об!$A:$A,$A:$A,Об!AK:AK)*BS$308</f>
        <v>245470.19583070348</v>
      </c>
      <c r="BT255" s="89">
        <f>SUMIF(Об!$A:$A,$A:$A,Об!AL:AL)*BT$308</f>
        <v>220962.0176158144</v>
      </c>
      <c r="BU255" s="89">
        <f>SUMIF(Об!$A:$A,$A:$A,Об!AM:AM)*BU$308</f>
        <v>139125.23732230216</v>
      </c>
      <c r="BV255" s="89">
        <f>SUMIF(Об!$A:$A,$A:$A,Об!AN:AN)*BV$308</f>
        <v>92375.065614975931</v>
      </c>
    </row>
    <row r="256" spans="1:74" ht="32.25" customHeight="1" x14ac:dyDescent="0.25">
      <c r="A256" s="84" t="s">
        <v>413</v>
      </c>
      <c r="B256" s="84">
        <f>SUMIF(Об!$A:$A,$A:$A,Об!B:B)</f>
        <v>10339.299999999999</v>
      </c>
      <c r="C256" s="84">
        <f>SUMIF(Об!$A:$A,$A:$A,Об!C:C)</f>
        <v>8616.0833333333339</v>
      </c>
      <c r="D256" s="84">
        <v>12</v>
      </c>
      <c r="E256" s="84">
        <f>SUMIF(Об!$A:$A,$A:$A,Об!F:F)</f>
        <v>39.42</v>
      </c>
      <c r="F256" s="84">
        <f t="shared" si="49"/>
        <v>39.42</v>
      </c>
      <c r="G256" s="89">
        <f>SUMIF(Лист2!$A:$A,$A:$A,Лист2!$B:$B)</f>
        <v>0</v>
      </c>
      <c r="H256" s="89">
        <v>0</v>
      </c>
      <c r="I256" s="89">
        <v>0</v>
      </c>
      <c r="J256" s="89">
        <v>535669.5</v>
      </c>
      <c r="K256" s="89">
        <v>0</v>
      </c>
      <c r="L256" s="89">
        <v>0</v>
      </c>
      <c r="M256" s="89">
        <v>18.18</v>
      </c>
      <c r="N256" s="89">
        <v>0</v>
      </c>
      <c r="O256" s="89">
        <v>0</v>
      </c>
      <c r="P256" s="89">
        <v>918636.59999999986</v>
      </c>
      <c r="Q256" s="89">
        <v>344214.15</v>
      </c>
      <c r="R256" s="89">
        <v>0</v>
      </c>
      <c r="S256" s="89">
        <v>0</v>
      </c>
      <c r="T256" s="89">
        <v>1045996.19</v>
      </c>
      <c r="U256" s="89">
        <v>0</v>
      </c>
      <c r="V256" s="89">
        <v>0</v>
      </c>
      <c r="W256" s="89">
        <v>0</v>
      </c>
      <c r="X256" s="89">
        <v>0</v>
      </c>
      <c r="Y256" s="89">
        <v>0</v>
      </c>
      <c r="Z256" s="89">
        <v>0</v>
      </c>
      <c r="AA256" s="89">
        <v>0</v>
      </c>
      <c r="AB256" s="89">
        <v>0</v>
      </c>
      <c r="AC256" s="89">
        <v>2500796.94</v>
      </c>
      <c r="AD256" s="89">
        <v>0</v>
      </c>
      <c r="AE256" s="89">
        <v>0</v>
      </c>
      <c r="AF256" s="89">
        <v>4781574.38</v>
      </c>
      <c r="AG256" s="89">
        <v>0</v>
      </c>
      <c r="AH256" s="90">
        <f t="shared" si="44"/>
        <v>4781574.38</v>
      </c>
      <c r="AI256" s="90">
        <v>0</v>
      </c>
      <c r="AJ256" s="90">
        <v>4966710.42</v>
      </c>
      <c r="AK256" s="90">
        <v>4966710.42</v>
      </c>
      <c r="AL256" s="90">
        <v>0</v>
      </c>
      <c r="AM256" s="90">
        <v>456055.4</v>
      </c>
      <c r="AN256" s="90">
        <v>456055.4</v>
      </c>
      <c r="AP256" s="91">
        <f t="shared" si="48"/>
        <v>111808.39</v>
      </c>
      <c r="AQ256" s="92">
        <f>SUMIF('20-1'!K:K,$A:$A,'20-1'!$E:$E)</f>
        <v>0</v>
      </c>
      <c r="AR256" s="92">
        <f>SUMIF('20-1'!L:L,$A:$A,'20-1'!$E:$E)</f>
        <v>0</v>
      </c>
      <c r="AS256" s="92">
        <f>SUMIF('20-1'!M:M,$A:$A,'20-1'!$E:$E)</f>
        <v>93587.53</v>
      </c>
      <c r="AT256" s="92">
        <f>SUMIF('20-1'!N:N,$A:$A,'20-1'!$E:$E)</f>
        <v>0</v>
      </c>
      <c r="AU256" s="92">
        <f>SUMIF('20-1'!O:O,$A:$A,'20-1'!$E:$E)</f>
        <v>0</v>
      </c>
      <c r="AV256" s="92">
        <f>SUMIF('20-1'!P:P,$A:$A,'20-1'!$E:$E)</f>
        <v>18220.86</v>
      </c>
      <c r="AW256" s="92">
        <f>SUMIF('20-1'!Q:Q,$A:$A,'20-1'!$E:$E)</f>
        <v>0</v>
      </c>
      <c r="AX256" s="92">
        <f>SUMIF('20-1'!R:R,$A:$A,'20-1'!$E:$E)</f>
        <v>0</v>
      </c>
      <c r="AY256" s="92">
        <f>SUMIF('20-1'!S:S,$A:$A,'20-1'!$E:$E)</f>
        <v>0</v>
      </c>
      <c r="AZ256" s="92">
        <f>SUMIF('20-1'!T:T,$A:$A,'20-1'!$E:$E)</f>
        <v>0</v>
      </c>
      <c r="BA256" s="92">
        <f>SUMIF('20-1'!U:U,$A:$A,'20-1'!$E:$E)</f>
        <v>0</v>
      </c>
      <c r="BB256" s="92">
        <f>SUMIF('20-1'!V:V,$A:$A,'20-1'!$E:$E)</f>
        <v>0</v>
      </c>
      <c r="BC256" s="92">
        <f>SUMIF('20-1'!W:W,$A:$A,'20-1'!$E:$E)</f>
        <v>0</v>
      </c>
      <c r="BD256" s="92">
        <f>SUMIF('20-1'!X:X,$A:$A,'20-1'!$E:$E)</f>
        <v>0</v>
      </c>
      <c r="BE256" s="92">
        <f>SUMIF('20-1'!Y:Y,$A:$A,'20-1'!$E:$E)</f>
        <v>0</v>
      </c>
      <c r="BF256" s="92">
        <f>SUMIF('20-1'!Z:Z,$A:$A,'20-1'!$E:$E)</f>
        <v>0</v>
      </c>
      <c r="BG256" s="92">
        <f>SUMIF('20-1'!AA:AA,$A:$A,'20-1'!$E:$E)</f>
        <v>0</v>
      </c>
      <c r="BH256" s="92">
        <f>SUMIF('20-1'!AB:AB,$A:$A,'20-1'!$E:$E)</f>
        <v>24947.24</v>
      </c>
      <c r="BI256" s="89">
        <f>SUMIF(Об!$A:$A,$A:$A,Об!AB:AB)*BI$308</f>
        <v>796079.91333545255</v>
      </c>
      <c r="BJ256" s="89">
        <f>SUMIF(Об!$A:$A,$A:$A,Об!AC:AC)*BJ$308</f>
        <v>755451.82793615258</v>
      </c>
      <c r="BK256" s="89">
        <f>SUMIF(ПП1!$H:$H,$A:$A,ПП1!$M:$M)*$BK$307/$BK$308*B256</f>
        <v>140587.60472410495</v>
      </c>
      <c r="BL256" s="89">
        <f t="shared" si="42"/>
        <v>214387.64788926594</v>
      </c>
      <c r="BM256" s="84">
        <f>SUMIF(Об!$A:$A,$A:$A,Об!Z:Z)</f>
        <v>0</v>
      </c>
      <c r="BN256" s="89">
        <f t="shared" si="43"/>
        <v>8399.6853008060589</v>
      </c>
      <c r="BO256" s="89">
        <f>SUMIF(Об!$A:$A,$A:$A,Об!$AG:$AG)*$BO$308</f>
        <v>0</v>
      </c>
      <c r="BP256" s="89">
        <f>SUMIF(Об!$A:$A,$A:$A,Об!$AE:$AE)*BP$308</f>
        <v>0</v>
      </c>
      <c r="BQ256" s="89">
        <f>SUMIF(Об!$A:$A,$A:$A,Об!AI:AI)*BQ$308</f>
        <v>559813.19982464216</v>
      </c>
      <c r="BR256" s="89">
        <f>SUMIF(Об!$A:$A,$A:$A,Об!AJ:AJ)*BR$308</f>
        <v>209149.75475181855</v>
      </c>
      <c r="BS256" s="89">
        <f>SUMIF(Об!$A:$A,$A:$A,Об!AK:AK)*BS$308</f>
        <v>306166.88594869315</v>
      </c>
      <c r="BT256" s="89">
        <f>SUMIF(Об!$A:$A,$A:$A,Об!AL:AL)*BT$308</f>
        <v>275598.64291236433</v>
      </c>
      <c r="BU256" s="89">
        <f>SUMIF(Об!$A:$A,$A:$A,Об!AM:AM)*BU$308</f>
        <v>173526.32373023225</v>
      </c>
      <c r="BV256" s="89">
        <f>SUMIF(Об!$A:$A,$A:$A,Об!AN:AN)*BV$308</f>
        <v>115216.37518124242</v>
      </c>
    </row>
    <row r="257" spans="1:74" ht="32.25" customHeight="1" x14ac:dyDescent="0.25">
      <c r="A257" s="84" t="s">
        <v>414</v>
      </c>
      <c r="B257" s="84">
        <f>SUMIF(Об!$A:$A,$A:$A,Об!B:B)</f>
        <v>10119.15</v>
      </c>
      <c r="C257" s="84">
        <f>SUMIF(Об!$A:$A,$A:$A,Об!C:C)</f>
        <v>10119.15</v>
      </c>
      <c r="D257" s="84">
        <v>12</v>
      </c>
      <c r="E257" s="84">
        <f>SUMIF(Об!$A:$A,$A:$A,Об!F:F)</f>
        <v>41.2</v>
      </c>
      <c r="F257" s="84">
        <f t="shared" si="49"/>
        <v>41.2</v>
      </c>
      <c r="G257" s="89">
        <f>SUMIF(Лист2!$A:$A,$A:$A,Лист2!$B:$B)</f>
        <v>4694945.96</v>
      </c>
      <c r="H257" s="89">
        <v>4414676.7799999993</v>
      </c>
      <c r="I257" s="89">
        <v>0</v>
      </c>
      <c r="J257" s="89">
        <v>414810.72000000003</v>
      </c>
      <c r="K257" s="89">
        <v>100932.65</v>
      </c>
      <c r="L257" s="89">
        <v>0</v>
      </c>
      <c r="M257" s="89">
        <v>1237.29</v>
      </c>
      <c r="N257" s="89">
        <v>1237.29</v>
      </c>
      <c r="O257" s="89">
        <v>0</v>
      </c>
      <c r="P257" s="89">
        <v>695107.04</v>
      </c>
      <c r="Q257" s="89">
        <v>250915.38</v>
      </c>
      <c r="R257" s="89">
        <v>0</v>
      </c>
      <c r="S257" s="89">
        <v>3651.9699999999993</v>
      </c>
      <c r="T257" s="89">
        <v>762572.62000000011</v>
      </c>
      <c r="U257" s="89">
        <v>0</v>
      </c>
      <c r="V257" s="89">
        <v>0</v>
      </c>
      <c r="W257" s="89">
        <v>0</v>
      </c>
      <c r="X257" s="89">
        <v>0</v>
      </c>
      <c r="Y257" s="89">
        <v>0</v>
      </c>
      <c r="Z257" s="89">
        <v>0</v>
      </c>
      <c r="AA257" s="89">
        <v>0</v>
      </c>
      <c r="AB257" s="89">
        <v>0</v>
      </c>
      <c r="AC257" s="89">
        <v>0</v>
      </c>
      <c r="AD257" s="89">
        <v>0</v>
      </c>
      <c r="AE257" s="89">
        <v>2474.2999999999997</v>
      </c>
      <c r="AF257" s="89">
        <v>0</v>
      </c>
      <c r="AG257" s="89">
        <v>0</v>
      </c>
      <c r="AH257" s="90">
        <f t="shared" si="44"/>
        <v>4694945.96</v>
      </c>
      <c r="AI257" s="90">
        <v>4799413.7799999993</v>
      </c>
      <c r="AJ257" s="90">
        <v>0</v>
      </c>
      <c r="AK257" s="90">
        <v>4799413.7799999993</v>
      </c>
      <c r="AL257" s="90">
        <v>447436.76</v>
      </c>
      <c r="AM257" s="90">
        <v>0</v>
      </c>
      <c r="AN257" s="90">
        <v>447436.76</v>
      </c>
      <c r="AP257" s="91">
        <f t="shared" si="48"/>
        <v>135243.42000000001</v>
      </c>
      <c r="AQ257" s="92">
        <f>SUMIF('20-1'!K:K,$A:$A,'20-1'!$E:$E)</f>
        <v>0</v>
      </c>
      <c r="AR257" s="92">
        <f>SUMIF('20-1'!L:L,$A:$A,'20-1'!$E:$E)</f>
        <v>0</v>
      </c>
      <c r="AS257" s="92">
        <f>SUMIF('20-1'!M:M,$A:$A,'20-1'!$E:$E)</f>
        <v>0</v>
      </c>
      <c r="AT257" s="92">
        <f>SUMIF('20-1'!N:N,$A:$A,'20-1'!$E:$E)</f>
        <v>0</v>
      </c>
      <c r="AU257" s="92">
        <f>SUMIF('20-1'!O:O,$A:$A,'20-1'!$E:$E)</f>
        <v>0</v>
      </c>
      <c r="AV257" s="92">
        <f>SUMIF('20-1'!P:P,$A:$A,'20-1'!$E:$E)</f>
        <v>135243.42000000001</v>
      </c>
      <c r="AW257" s="92">
        <f>SUMIF('20-1'!Q:Q,$A:$A,'20-1'!$E:$E)</f>
        <v>0</v>
      </c>
      <c r="AX257" s="92">
        <f>SUMIF('20-1'!R:R,$A:$A,'20-1'!$E:$E)</f>
        <v>0</v>
      </c>
      <c r="AY257" s="92">
        <f>SUMIF('20-1'!S:S,$A:$A,'20-1'!$E:$E)</f>
        <v>0</v>
      </c>
      <c r="AZ257" s="92">
        <f>SUMIF('20-1'!T:T,$A:$A,'20-1'!$E:$E)</f>
        <v>0</v>
      </c>
      <c r="BA257" s="92">
        <f>SUMIF('20-1'!U:U,$A:$A,'20-1'!$E:$E)</f>
        <v>0</v>
      </c>
      <c r="BB257" s="92">
        <f>SUMIF('20-1'!V:V,$A:$A,'20-1'!$E:$E)</f>
        <v>0</v>
      </c>
      <c r="BC257" s="92">
        <f>SUMIF('20-1'!W:W,$A:$A,'20-1'!$E:$E)</f>
        <v>0</v>
      </c>
      <c r="BD257" s="92">
        <f>SUMIF('20-1'!X:X,$A:$A,'20-1'!$E:$E)</f>
        <v>0</v>
      </c>
      <c r="BE257" s="92">
        <f>SUMIF('20-1'!Y:Y,$A:$A,'20-1'!$E:$E)</f>
        <v>0</v>
      </c>
      <c r="BF257" s="92">
        <f>SUMIF('20-1'!Z:Z,$A:$A,'20-1'!$E:$E)</f>
        <v>0</v>
      </c>
      <c r="BG257" s="92">
        <f>SUMIF('20-1'!AA:AA,$A:$A,'20-1'!$E:$E)</f>
        <v>0</v>
      </c>
      <c r="BH257" s="92">
        <f>SUMIF('20-1'!AB:AB,$A:$A,'20-1'!$E:$E)</f>
        <v>42794.05</v>
      </c>
      <c r="BI257" s="89">
        <f>SUMIF(Об!$A:$A,$A:$A,Об!AB:AB)*BI$308</f>
        <v>934955.21612044645</v>
      </c>
      <c r="BJ257" s="89">
        <f>SUMIF(Об!$A:$A,$A:$A,Об!AC:AC)*BJ$308</f>
        <v>887239.60399564181</v>
      </c>
      <c r="BK257" s="89">
        <f>SUMIF(ПП1!$H:$H,$A:$A,ПП1!$M:$M)*$BK$307/$BK$308*B257</f>
        <v>137594.13696709901</v>
      </c>
      <c r="BL257" s="89">
        <f t="shared" si="42"/>
        <v>209822.78946724301</v>
      </c>
      <c r="BM257" s="84">
        <f>SUMIF(Об!$A:$A,$A:$A,Об!Z:Z)</f>
        <v>0</v>
      </c>
      <c r="BN257" s="89">
        <f t="shared" si="43"/>
        <v>8220.8346320980763</v>
      </c>
      <c r="BO257" s="89">
        <f>SUMIF(Об!$A:$A,$A:$A,Об!$AG:$AG)*$BO$308</f>
        <v>0</v>
      </c>
      <c r="BP257" s="89">
        <f>SUMIF(Об!$A:$A,$A:$A,Об!$AE:$AE)*BP$308</f>
        <v>0</v>
      </c>
      <c r="BQ257" s="89">
        <f>SUMIF(Об!$A:$A,$A:$A,Об!AI:AI)*BQ$308</f>
        <v>657472.02317435725</v>
      </c>
      <c r="BR257" s="89">
        <f>SUMIF(Об!$A:$A,$A:$A,Об!AJ:AJ)*BR$308</f>
        <v>245635.70927976139</v>
      </c>
      <c r="BS257" s="89">
        <f>SUMIF(Об!$A:$A,$A:$A,Об!AK:AK)*BS$308</f>
        <v>359577.37687631289</v>
      </c>
      <c r="BT257" s="89">
        <f>SUMIF(Об!$A:$A,$A:$A,Об!AL:AL)*BT$308</f>
        <v>323676.53602390696</v>
      </c>
      <c r="BU257" s="89">
        <f>SUMIF(Об!$A:$A,$A:$A,Об!AM:AM)*BU$308</f>
        <v>203797.80822006668</v>
      </c>
      <c r="BV257" s="89">
        <f>SUMIF(Об!$A:$A,$A:$A,Об!AN:AN)*BV$308</f>
        <v>135315.75053420669</v>
      </c>
    </row>
    <row r="258" spans="1:74" ht="32.25" customHeight="1" x14ac:dyDescent="0.25">
      <c r="A258" s="84" t="s">
        <v>415</v>
      </c>
      <c r="B258" s="84">
        <f>SUMIF(Об!$A:$A,$A:$A,Об!B:B)</f>
        <v>8735.24</v>
      </c>
      <c r="C258" s="84">
        <f>SUMIF(Об!$A:$A,$A:$A,Об!C:C)</f>
        <v>8735.24</v>
      </c>
      <c r="D258" s="84">
        <v>12</v>
      </c>
      <c r="E258" s="84">
        <f>SUMIF(Об!$A:$A,$A:$A,Об!F:F)</f>
        <v>41.41</v>
      </c>
      <c r="F258" s="84">
        <f t="shared" si="49"/>
        <v>41.41</v>
      </c>
      <c r="G258" s="89">
        <f>SUMIF(Лист2!$A:$A,$A:$A,Лист2!$B:$B)</f>
        <v>4262149.09</v>
      </c>
      <c r="H258" s="89">
        <v>3956240.43</v>
      </c>
      <c r="I258" s="89">
        <v>0</v>
      </c>
      <c r="J258" s="89">
        <v>490567.25999999995</v>
      </c>
      <c r="K258" s="89">
        <v>368516.10000000003</v>
      </c>
      <c r="L258" s="89">
        <v>0</v>
      </c>
      <c r="M258" s="89">
        <v>2875.74</v>
      </c>
      <c r="N258" s="89">
        <v>2875.74</v>
      </c>
      <c r="O258" s="89">
        <v>311061.3</v>
      </c>
      <c r="P258" s="89">
        <v>860141.2799999998</v>
      </c>
      <c r="Q258" s="89">
        <v>333034.46000000008</v>
      </c>
      <c r="R258" s="89">
        <v>0</v>
      </c>
      <c r="S258" s="89">
        <v>8697.07</v>
      </c>
      <c r="T258" s="89">
        <v>1012827.3099999998</v>
      </c>
      <c r="U258" s="89">
        <v>0</v>
      </c>
      <c r="V258" s="89">
        <v>0</v>
      </c>
      <c r="W258" s="89">
        <v>0</v>
      </c>
      <c r="X258" s="89">
        <v>0</v>
      </c>
      <c r="Y258" s="89">
        <v>0</v>
      </c>
      <c r="Z258" s="89">
        <v>0</v>
      </c>
      <c r="AA258" s="89">
        <v>0</v>
      </c>
      <c r="AB258" s="89">
        <v>0</v>
      </c>
      <c r="AC258" s="89">
        <v>0</v>
      </c>
      <c r="AD258" s="89">
        <v>0</v>
      </c>
      <c r="AE258" s="89">
        <v>5966.14</v>
      </c>
      <c r="AF258" s="89">
        <v>0</v>
      </c>
      <c r="AG258" s="89">
        <v>252824.63</v>
      </c>
      <c r="AH258" s="90">
        <f t="shared" si="44"/>
        <v>4262149.09</v>
      </c>
      <c r="AI258" s="90">
        <v>4204983.6999999993</v>
      </c>
      <c r="AJ258" s="90">
        <v>0</v>
      </c>
      <c r="AK258" s="90">
        <v>4204983.6999999993</v>
      </c>
      <c r="AL258" s="90">
        <v>732484.13</v>
      </c>
      <c r="AM258" s="90">
        <v>0</v>
      </c>
      <c r="AN258" s="90">
        <v>732484.13</v>
      </c>
      <c r="AP258" s="91">
        <f t="shared" si="48"/>
        <v>14424.48</v>
      </c>
      <c r="AQ258" s="92">
        <f>SUMIF('20-1'!K:K,$A:$A,'20-1'!$E:$E)</f>
        <v>0</v>
      </c>
      <c r="AR258" s="92">
        <f>SUMIF('20-1'!L:L,$A:$A,'20-1'!$E:$E)</f>
        <v>0</v>
      </c>
      <c r="AS258" s="92">
        <f>SUMIF('20-1'!M:M,$A:$A,'20-1'!$E:$E)</f>
        <v>0</v>
      </c>
      <c r="AT258" s="92">
        <f>SUMIF('20-1'!N:N,$A:$A,'20-1'!$E:$E)</f>
        <v>0</v>
      </c>
      <c r="AU258" s="92">
        <f>SUMIF('20-1'!O:O,$A:$A,'20-1'!$E:$E)</f>
        <v>0</v>
      </c>
      <c r="AV258" s="92">
        <f>SUMIF('20-1'!P:P,$A:$A,'20-1'!$E:$E)</f>
        <v>14424.48</v>
      </c>
      <c r="AW258" s="92">
        <f>SUMIF('20-1'!Q:Q,$A:$A,'20-1'!$E:$E)</f>
        <v>0</v>
      </c>
      <c r="AX258" s="92">
        <f>SUMIF('20-1'!R:R,$A:$A,'20-1'!$E:$E)</f>
        <v>0</v>
      </c>
      <c r="AY258" s="92">
        <f>SUMIF('20-1'!S:S,$A:$A,'20-1'!$E:$E)</f>
        <v>0</v>
      </c>
      <c r="AZ258" s="92">
        <f>SUMIF('20-1'!T:T,$A:$A,'20-1'!$E:$E)</f>
        <v>0</v>
      </c>
      <c r="BA258" s="92">
        <f>SUMIF('20-1'!U:U,$A:$A,'20-1'!$E:$E)</f>
        <v>0</v>
      </c>
      <c r="BB258" s="92">
        <f>SUMIF('20-1'!V:V,$A:$A,'20-1'!$E:$E)</f>
        <v>0</v>
      </c>
      <c r="BC258" s="92">
        <f>SUMIF('20-1'!W:W,$A:$A,'20-1'!$E:$E)</f>
        <v>0</v>
      </c>
      <c r="BD258" s="92">
        <f>SUMIF('20-1'!X:X,$A:$A,'20-1'!$E:$E)</f>
        <v>0</v>
      </c>
      <c r="BE258" s="92">
        <f>SUMIF('20-1'!Y:Y,$A:$A,'20-1'!$E:$E)</f>
        <v>0</v>
      </c>
      <c r="BF258" s="92">
        <f>SUMIF('20-1'!Z:Z,$A:$A,'20-1'!$E:$E)</f>
        <v>0</v>
      </c>
      <c r="BG258" s="92">
        <f>SUMIF('20-1'!AA:AA,$A:$A,'20-1'!$E:$E)</f>
        <v>0</v>
      </c>
      <c r="BH258" s="92">
        <f>SUMIF('20-1'!AB:AB,$A:$A,'20-1'!$E:$E)</f>
        <v>28473.17</v>
      </c>
      <c r="BI258" s="89">
        <f>SUMIF(Об!$A:$A,$A:$A,Об!AB:AB)*BI$308</f>
        <v>807089.35059406853</v>
      </c>
      <c r="BJ258" s="89">
        <f>SUMIF(Об!$A:$A,$A:$A,Об!AC:AC)*BJ$308</f>
        <v>765899.39653102192</v>
      </c>
      <c r="BK258" s="89">
        <f>SUMIF(ПП1!$H:$H,$A:$A,ПП1!$M:$M)*$BK$307/$BK$308*B258</f>
        <v>118776.55820898809</v>
      </c>
      <c r="BL258" s="89">
        <f t="shared" ref="BL258:BL300" si="56">B258/$B$307*$BL$307</f>
        <v>181127.11279760054</v>
      </c>
      <c r="BM258" s="89">
        <f t="shared" ref="BM258:BM259" si="57">$BM$307*B258/$BM$308</f>
        <v>25436.449641311439</v>
      </c>
      <c r="BN258" s="89">
        <f t="shared" ref="BN258:BN306" si="58">$B258/$B$307*BN$307</f>
        <v>7096.5410643866717</v>
      </c>
      <c r="BO258" s="89">
        <f>SUMIF(Об!$A:$A,$A:$A,Об!$AG:$AG)*$BO$308</f>
        <v>0</v>
      </c>
      <c r="BP258" s="89">
        <f>SUMIF(Об!$A:$A,$A:$A,Об!$AE:$AE)*BP$308</f>
        <v>6250.0597962767397</v>
      </c>
      <c r="BQ258" s="89">
        <f>SUMIF(Об!$A:$A,$A:$A,Об!AI:AI)*BQ$308</f>
        <v>567555.17170054524</v>
      </c>
      <c r="BR258" s="89">
        <f>SUMIF(Об!$A:$A,$A:$A,Об!AJ:AJ)*BR$308</f>
        <v>212042.20444690943</v>
      </c>
      <c r="BS258" s="89">
        <f>SUMIF(Об!$A:$A,$A:$A,Об!AK:AK)*BS$308</f>
        <v>310401.04016493907</v>
      </c>
      <c r="BT258" s="89">
        <f>SUMIF(Об!$A:$A,$A:$A,Об!AL:AL)*BT$308</f>
        <v>279410.05168788607</v>
      </c>
      <c r="BU258" s="89">
        <f>SUMIF(Об!$A:$A,$A:$A,Об!AM:AM)*BU$308</f>
        <v>175926.11694423496</v>
      </c>
      <c r="BV258" s="89">
        <f>SUMIF(Об!$A:$A,$A:$A,Об!AN:AN)*BV$308</f>
        <v>116809.76729235394</v>
      </c>
    </row>
    <row r="259" spans="1:74" ht="32.25" customHeight="1" x14ac:dyDescent="0.25">
      <c r="A259" s="84" t="s">
        <v>416</v>
      </c>
      <c r="B259" s="84">
        <f>SUMIF(Об!$A:$A,$A:$A,Об!B:B)</f>
        <v>10580.6</v>
      </c>
      <c r="C259" s="84">
        <f>SUMIF(Об!$A:$A,$A:$A,Об!C:C)</f>
        <v>10580.6</v>
      </c>
      <c r="D259" s="84">
        <v>12</v>
      </c>
      <c r="E259" s="84">
        <f>SUMIF(Об!$A:$A,$A:$A,Об!F:F)</f>
        <v>41.41</v>
      </c>
      <c r="F259" s="84">
        <f t="shared" si="49"/>
        <v>41.41</v>
      </c>
      <c r="G259" s="89">
        <f>SUMIF(Лист2!$A:$A,$A:$A,Лист2!$B:$B)</f>
        <v>5045523.16</v>
      </c>
      <c r="H259" s="89">
        <v>4756500.7899999991</v>
      </c>
      <c r="I259" s="89">
        <v>0</v>
      </c>
      <c r="J259" s="89">
        <v>629314.50000000012</v>
      </c>
      <c r="K259" s="89">
        <v>269671.78000000003</v>
      </c>
      <c r="L259" s="89">
        <v>0</v>
      </c>
      <c r="M259" s="89">
        <v>4037.12</v>
      </c>
      <c r="N259" s="89">
        <v>4037.12</v>
      </c>
      <c r="O259" s="89">
        <v>447505.62</v>
      </c>
      <c r="P259" s="89">
        <v>1111578.3700000001</v>
      </c>
      <c r="Q259" s="89">
        <v>435332.26000000007</v>
      </c>
      <c r="R259" s="89">
        <v>0</v>
      </c>
      <c r="S259" s="89">
        <v>12258.510000000002</v>
      </c>
      <c r="T259" s="89">
        <v>1322981.6099999999</v>
      </c>
      <c r="U259" s="89">
        <v>0</v>
      </c>
      <c r="V259" s="89">
        <v>0</v>
      </c>
      <c r="W259" s="89">
        <v>0</v>
      </c>
      <c r="X259" s="89">
        <v>0</v>
      </c>
      <c r="Y259" s="89">
        <v>0</v>
      </c>
      <c r="Z259" s="89">
        <v>0</v>
      </c>
      <c r="AA259" s="89">
        <v>0</v>
      </c>
      <c r="AB259" s="89">
        <v>0</v>
      </c>
      <c r="AC259" s="89">
        <v>0</v>
      </c>
      <c r="AD259" s="89">
        <v>0</v>
      </c>
      <c r="AE259" s="89">
        <v>8364.07</v>
      </c>
      <c r="AF259" s="89">
        <v>0</v>
      </c>
      <c r="AG259" s="89">
        <v>246645</v>
      </c>
      <c r="AH259" s="90">
        <f t="shared" ref="AH259:AH306" si="59">AF259+G259</f>
        <v>5045523.16</v>
      </c>
      <c r="AI259" s="90">
        <v>5009211.54</v>
      </c>
      <c r="AJ259" s="90">
        <v>0</v>
      </c>
      <c r="AK259" s="90">
        <v>5009211.54</v>
      </c>
      <c r="AL259" s="90">
        <v>647181.11</v>
      </c>
      <c r="AM259" s="90">
        <v>0</v>
      </c>
      <c r="AN259" s="90">
        <v>647181.11</v>
      </c>
      <c r="AP259" s="91">
        <f t="shared" si="48"/>
        <v>102500.92000000001</v>
      </c>
      <c r="AQ259" s="92">
        <f>SUMIF('20-1'!K:K,$A:$A,'20-1'!$E:$E)</f>
        <v>0</v>
      </c>
      <c r="AR259" s="92">
        <f>SUMIF('20-1'!L:L,$A:$A,'20-1'!$E:$E)</f>
        <v>0</v>
      </c>
      <c r="AS259" s="92">
        <f>SUMIF('20-1'!M:M,$A:$A,'20-1'!$E:$E)</f>
        <v>88077.88</v>
      </c>
      <c r="AT259" s="92">
        <f>SUMIF('20-1'!N:N,$A:$A,'20-1'!$E:$E)</f>
        <v>0</v>
      </c>
      <c r="AU259" s="92">
        <f>SUMIF('20-1'!O:O,$A:$A,'20-1'!$E:$E)</f>
        <v>0</v>
      </c>
      <c r="AV259" s="92">
        <f>SUMIF('20-1'!P:P,$A:$A,'20-1'!$E:$E)</f>
        <v>14423.04</v>
      </c>
      <c r="AW259" s="92">
        <f>SUMIF('20-1'!Q:Q,$A:$A,'20-1'!$E:$E)</f>
        <v>0</v>
      </c>
      <c r="AX259" s="92">
        <f>SUMIF('20-1'!R:R,$A:$A,'20-1'!$E:$E)</f>
        <v>0</v>
      </c>
      <c r="AY259" s="92">
        <f>SUMIF('20-1'!S:S,$A:$A,'20-1'!$E:$E)</f>
        <v>0</v>
      </c>
      <c r="AZ259" s="92">
        <f>SUMIF('20-1'!T:T,$A:$A,'20-1'!$E:$E)</f>
        <v>0</v>
      </c>
      <c r="BA259" s="92">
        <f>SUMIF('20-1'!U:U,$A:$A,'20-1'!$E:$E)</f>
        <v>0</v>
      </c>
      <c r="BB259" s="92">
        <f>SUMIF('20-1'!V:V,$A:$A,'20-1'!$E:$E)</f>
        <v>0</v>
      </c>
      <c r="BC259" s="92">
        <f>SUMIF('20-1'!W:W,$A:$A,'20-1'!$E:$E)</f>
        <v>0</v>
      </c>
      <c r="BD259" s="92">
        <f>SUMIF('20-1'!X:X,$A:$A,'20-1'!$E:$E)</f>
        <v>0</v>
      </c>
      <c r="BE259" s="92">
        <f>SUMIF('20-1'!Y:Y,$A:$A,'20-1'!$E:$E)</f>
        <v>0</v>
      </c>
      <c r="BF259" s="92">
        <f>SUMIF('20-1'!Z:Z,$A:$A,'20-1'!$E:$E)</f>
        <v>0</v>
      </c>
      <c r="BG259" s="92">
        <f>SUMIF('20-1'!AA:AA,$A:$A,'20-1'!$E:$E)</f>
        <v>0</v>
      </c>
      <c r="BH259" s="92">
        <f>SUMIF('20-1'!AB:AB,$A:$A,'20-1'!$E:$E)</f>
        <v>49134.51</v>
      </c>
      <c r="BI259" s="89">
        <f>SUMIF(Об!$A:$A,$A:$A,Об!AB:AB)*BI$308</f>
        <v>977590.7225096965</v>
      </c>
      <c r="BJ259" s="89">
        <f>SUMIF(Об!$A:$A,$A:$A,Об!AC:AC)*BJ$308</f>
        <v>927699.19944227417</v>
      </c>
      <c r="BK259" s="84">
        <f>SUMIF(ПП1!$H:$H,$A:$A,ПП1!$M:$M)</f>
        <v>0</v>
      </c>
      <c r="BL259" s="89">
        <f t="shared" si="56"/>
        <v>219391.05618921659</v>
      </c>
      <c r="BM259" s="89">
        <f t="shared" si="57"/>
        <v>30810.017706996008</v>
      </c>
      <c r="BN259" s="89">
        <f t="shared" si="58"/>
        <v>8595.7183072073149</v>
      </c>
      <c r="BO259" s="89">
        <f>SUMIF(Об!$A:$A,$A:$A,Об!$AG:$AG)*$BO$308</f>
        <v>0</v>
      </c>
      <c r="BP259" s="89">
        <f>SUMIF(Об!$A:$A,$A:$A,Об!$AE:$AE)*BP$308</f>
        <v>7570.4139417446659</v>
      </c>
      <c r="BQ259" s="89">
        <f>SUMIF(Об!$A:$A,$A:$A,Об!AI:AI)*BQ$308</f>
        <v>687453.83637939987</v>
      </c>
      <c r="BR259" s="89">
        <f>SUMIF(Об!$A:$A,$A:$A,Об!AJ:AJ)*BR$308</f>
        <v>256837.10446089285</v>
      </c>
      <c r="BS259" s="89">
        <f>SUMIF(Об!$A:$A,$A:$A,Об!AK:AK)*BS$308</f>
        <v>375974.70081751101</v>
      </c>
      <c r="BT259" s="89">
        <f>SUMIF(Об!$A:$A,$A:$A,Об!AL:AL)*BT$308</f>
        <v>338436.72216090781</v>
      </c>
      <c r="BU259" s="89">
        <f>SUMIF(Об!$A:$A,$A:$A,Об!AM:AM)*BU$308</f>
        <v>213091.3258181999</v>
      </c>
      <c r="BV259" s="89">
        <f>SUMIF(Об!$A:$A,$A:$A,Об!AN:AN)*BV$308</f>
        <v>141486.37287738864</v>
      </c>
    </row>
    <row r="260" spans="1:74" ht="32.25" customHeight="1" x14ac:dyDescent="0.25">
      <c r="A260" s="84" t="s">
        <v>417</v>
      </c>
      <c r="B260" s="84">
        <f>SUMIF(Об!$A:$A,$A:$A,Об!B:B)</f>
        <v>9331.59</v>
      </c>
      <c r="C260" s="84">
        <f>SUMIF(Об!$A:$A,$A:$A,Об!C:C)</f>
        <v>9331.59</v>
      </c>
      <c r="D260" s="84">
        <v>12</v>
      </c>
      <c r="E260" s="84">
        <f>SUMIF(Об!$A:$A,$A:$A,Об!F:F)</f>
        <v>41.2</v>
      </c>
      <c r="F260" s="84">
        <f t="shared" si="49"/>
        <v>41.2</v>
      </c>
      <c r="G260" s="89">
        <f>SUMIF(Лист2!$A:$A,$A:$A,Лист2!$B:$B)</f>
        <v>4274639.8900000006</v>
      </c>
      <c r="H260" s="89">
        <v>4005121.26</v>
      </c>
      <c r="I260" s="89">
        <v>0</v>
      </c>
      <c r="J260" s="89">
        <v>485151.94</v>
      </c>
      <c r="K260" s="89">
        <v>220610.77999999997</v>
      </c>
      <c r="L260" s="89">
        <v>0</v>
      </c>
      <c r="M260" s="89">
        <v>3400.5200000000004</v>
      </c>
      <c r="N260" s="89">
        <v>3400.5200000000004</v>
      </c>
      <c r="O260" s="89">
        <v>0</v>
      </c>
      <c r="P260" s="89">
        <v>843554.16999999993</v>
      </c>
      <c r="Q260" s="89">
        <v>322767.01</v>
      </c>
      <c r="R260" s="89">
        <v>0</v>
      </c>
      <c r="S260" s="89">
        <v>8437.3700000000008</v>
      </c>
      <c r="T260" s="89">
        <v>976580.55</v>
      </c>
      <c r="U260" s="89">
        <v>0</v>
      </c>
      <c r="V260" s="89">
        <v>0</v>
      </c>
      <c r="W260" s="89">
        <v>0</v>
      </c>
      <c r="X260" s="89">
        <v>0</v>
      </c>
      <c r="Y260" s="89">
        <v>0</v>
      </c>
      <c r="Z260" s="89">
        <v>0</v>
      </c>
      <c r="AA260" s="89">
        <v>0</v>
      </c>
      <c r="AB260" s="89">
        <v>0</v>
      </c>
      <c r="AC260" s="89">
        <v>0</v>
      </c>
      <c r="AD260" s="89">
        <v>0</v>
      </c>
      <c r="AE260" s="89">
        <v>5829.9199999999983</v>
      </c>
      <c r="AF260" s="89">
        <v>0</v>
      </c>
      <c r="AG260" s="89">
        <v>0</v>
      </c>
      <c r="AH260" s="90">
        <f t="shared" si="59"/>
        <v>4274639.8900000006</v>
      </c>
      <c r="AI260" s="90">
        <v>4321229.3600000013</v>
      </c>
      <c r="AJ260" s="90">
        <v>0</v>
      </c>
      <c r="AK260" s="90">
        <v>4321229.3600000013</v>
      </c>
      <c r="AL260" s="90">
        <v>516887.47000000003</v>
      </c>
      <c r="AM260" s="90">
        <v>0</v>
      </c>
      <c r="AN260" s="90">
        <v>516887.47000000003</v>
      </c>
      <c r="AP260" s="91">
        <f t="shared" si="48"/>
        <v>16701.72</v>
      </c>
      <c r="AQ260" s="92">
        <f>SUMIF('20-1'!K:K,$A:$A,'20-1'!$E:$E)</f>
        <v>0</v>
      </c>
      <c r="AR260" s="92">
        <f>SUMIF('20-1'!L:L,$A:$A,'20-1'!$E:$E)</f>
        <v>0</v>
      </c>
      <c r="AS260" s="92">
        <f>SUMIF('20-1'!M:M,$A:$A,'20-1'!$E:$E)</f>
        <v>0</v>
      </c>
      <c r="AT260" s="92">
        <f>SUMIF('20-1'!N:N,$A:$A,'20-1'!$E:$E)</f>
        <v>0</v>
      </c>
      <c r="AU260" s="92">
        <f>SUMIF('20-1'!O:O,$A:$A,'20-1'!$E:$E)</f>
        <v>0</v>
      </c>
      <c r="AV260" s="92">
        <f>SUMIF('20-1'!P:P,$A:$A,'20-1'!$E:$E)</f>
        <v>16701.72</v>
      </c>
      <c r="AW260" s="92">
        <f>SUMIF('20-1'!Q:Q,$A:$A,'20-1'!$E:$E)</f>
        <v>0</v>
      </c>
      <c r="AX260" s="92">
        <f>SUMIF('20-1'!R:R,$A:$A,'20-1'!$E:$E)</f>
        <v>0</v>
      </c>
      <c r="AY260" s="92">
        <f>SUMIF('20-1'!S:S,$A:$A,'20-1'!$E:$E)</f>
        <v>0</v>
      </c>
      <c r="AZ260" s="92">
        <f>SUMIF('20-1'!T:T,$A:$A,'20-1'!$E:$E)</f>
        <v>0</v>
      </c>
      <c r="BA260" s="92">
        <f>SUMIF('20-1'!U:U,$A:$A,'20-1'!$E:$E)</f>
        <v>0</v>
      </c>
      <c r="BB260" s="92">
        <f>SUMIF('20-1'!V:V,$A:$A,'20-1'!$E:$E)</f>
        <v>0</v>
      </c>
      <c r="BC260" s="92">
        <f>SUMIF('20-1'!W:W,$A:$A,'20-1'!$E:$E)</f>
        <v>0</v>
      </c>
      <c r="BD260" s="92">
        <f>SUMIF('20-1'!X:X,$A:$A,'20-1'!$E:$E)</f>
        <v>0</v>
      </c>
      <c r="BE260" s="92">
        <f>SUMIF('20-1'!Y:Y,$A:$A,'20-1'!$E:$E)</f>
        <v>0</v>
      </c>
      <c r="BF260" s="92">
        <f>SUMIF('20-1'!Z:Z,$A:$A,'20-1'!$E:$E)</f>
        <v>0</v>
      </c>
      <c r="BG260" s="92">
        <f>SUMIF('20-1'!AA:AA,$A:$A,'20-1'!$E:$E)</f>
        <v>0</v>
      </c>
      <c r="BH260" s="92">
        <f>SUMIF('20-1'!AB:AB,$A:$A,'20-1'!$E:$E)</f>
        <v>35974.29</v>
      </c>
      <c r="BI260" s="89">
        <f>SUMIF(Об!$A:$A,$A:$A,Об!AB:AB)*BI$308</f>
        <v>862188.89384952257</v>
      </c>
      <c r="BJ260" s="89">
        <f>SUMIF(Об!$A:$A,$A:$A,Об!AC:AC)*BJ$308</f>
        <v>818186.92442049901</v>
      </c>
      <c r="BK260" s="89">
        <f>SUMIF(ПП1!$H:$H,$A:$A,ПП1!$M:$M)*$BK$307/$BK$308*B260</f>
        <v>126885.36809720297</v>
      </c>
      <c r="BL260" s="89">
        <f t="shared" si="56"/>
        <v>193492.56053765683</v>
      </c>
      <c r="BM260" s="84">
        <f>SUMIF(Об!$A:$A,$A:$A,Об!Z:Z)</f>
        <v>0</v>
      </c>
      <c r="BN260" s="89">
        <f t="shared" si="58"/>
        <v>7581.0179950430702</v>
      </c>
      <c r="BO260" s="89">
        <f>SUMIF(Об!$A:$A,$A:$A,Об!$AG:$AG)*$BO$308</f>
        <v>0</v>
      </c>
      <c r="BP260" s="89">
        <f>SUMIF(Об!$A:$A,$A:$A,Об!$AE:$AE)*BP$308</f>
        <v>0</v>
      </c>
      <c r="BQ260" s="89">
        <f>SUMIF(Об!$A:$A,$A:$A,Об!AI:AI)*BQ$308</f>
        <v>606301.84914084687</v>
      </c>
      <c r="BR260" s="89">
        <f>SUMIF(Об!$A:$A,$A:$A,Об!AJ:AJ)*BR$308</f>
        <v>226518.20838291052</v>
      </c>
      <c r="BS260" s="89">
        <f>SUMIF(Об!$A:$A,$A:$A,Об!AK:AK)*BS$308</f>
        <v>331591.94737554365</v>
      </c>
      <c r="BT260" s="89">
        <f>SUMIF(Об!$A:$A,$A:$A,Об!AL:AL)*BT$308</f>
        <v>298485.22126812331</v>
      </c>
      <c r="BU260" s="89">
        <f>SUMIF(Об!$A:$A,$A:$A,Об!AM:AM)*BU$308</f>
        <v>187936.49557604067</v>
      </c>
      <c r="BV260" s="89">
        <f>SUMIF(Об!$A:$A,$A:$A,Об!AN:AN)*BV$308</f>
        <v>124784.30545327401</v>
      </c>
    </row>
    <row r="261" spans="1:74" ht="32.25" customHeight="1" x14ac:dyDescent="0.25">
      <c r="A261" s="84" t="s">
        <v>418</v>
      </c>
      <c r="B261" s="84">
        <f>SUMIF(Об!$A:$A,$A:$A,Об!B:B)</f>
        <v>3384.57</v>
      </c>
      <c r="C261" s="84">
        <f>SUMIF(Об!$A:$A,$A:$A,Об!C:C)</f>
        <v>3384.57</v>
      </c>
      <c r="D261" s="84">
        <v>12</v>
      </c>
      <c r="E261" s="84">
        <f>SUMIF(Об!$A:$A,$A:$A,Об!F:F)</f>
        <v>30.14</v>
      </c>
      <c r="F261" s="84">
        <f t="shared" si="49"/>
        <v>30.14</v>
      </c>
      <c r="G261" s="89">
        <f>SUMIF(Лист2!$A:$A,$A:$A,Лист2!$B:$B)</f>
        <v>1187200.4099999999</v>
      </c>
      <c r="H261" s="89">
        <v>1537199.9200000002</v>
      </c>
      <c r="I261" s="89">
        <v>0</v>
      </c>
      <c r="J261" s="89">
        <v>244824.91000000006</v>
      </c>
      <c r="K261" s="89">
        <v>11750.160000000002</v>
      </c>
      <c r="L261" s="89">
        <v>0</v>
      </c>
      <c r="M261" s="89">
        <v>617.69999999999993</v>
      </c>
      <c r="N261" s="89">
        <v>617.69999999999993</v>
      </c>
      <c r="O261" s="89">
        <v>128133.89</v>
      </c>
      <c r="P261" s="89">
        <v>421767.36000000004</v>
      </c>
      <c r="Q261" s="89">
        <v>159132.93</v>
      </c>
      <c r="R261" s="89">
        <v>0</v>
      </c>
      <c r="S261" s="89">
        <v>1856.4400000000005</v>
      </c>
      <c r="T261" s="89">
        <v>483604.63999999996</v>
      </c>
      <c r="U261" s="89">
        <v>0</v>
      </c>
      <c r="V261" s="89">
        <v>0</v>
      </c>
      <c r="W261" s="89">
        <v>0</v>
      </c>
      <c r="X261" s="89">
        <v>0</v>
      </c>
      <c r="Y261" s="89">
        <v>0</v>
      </c>
      <c r="Z261" s="89">
        <v>0</v>
      </c>
      <c r="AA261" s="89">
        <v>0</v>
      </c>
      <c r="AB261" s="89">
        <v>0</v>
      </c>
      <c r="AC261" s="89">
        <v>0</v>
      </c>
      <c r="AD261" s="89">
        <v>0</v>
      </c>
      <c r="AE261" s="89">
        <v>1274.4000000000003</v>
      </c>
      <c r="AF261" s="89">
        <v>0</v>
      </c>
      <c r="AG261" s="89">
        <v>102060</v>
      </c>
      <c r="AH261" s="90">
        <f t="shared" si="59"/>
        <v>1187200.4099999999</v>
      </c>
      <c r="AI261" s="90">
        <v>1207192.8599999999</v>
      </c>
      <c r="AJ261" s="90">
        <v>0</v>
      </c>
      <c r="AK261" s="90">
        <v>1207192.8599999999</v>
      </c>
      <c r="AL261" s="90">
        <v>148911.66999999998</v>
      </c>
      <c r="AM261" s="90">
        <v>0</v>
      </c>
      <c r="AN261" s="90">
        <v>148911.66999999998</v>
      </c>
      <c r="AP261" s="91">
        <f t="shared" si="48"/>
        <v>0</v>
      </c>
      <c r="AQ261" s="92">
        <f>SUMIF('20-1'!K:K,$A:$A,'20-1'!$E:$E)</f>
        <v>0</v>
      </c>
      <c r="AR261" s="92">
        <f>SUMIF('20-1'!L:L,$A:$A,'20-1'!$E:$E)</f>
        <v>0</v>
      </c>
      <c r="AS261" s="92">
        <f>SUMIF('20-1'!M:M,$A:$A,'20-1'!$E:$E)</f>
        <v>0</v>
      </c>
      <c r="AT261" s="92">
        <f>SUMIF('20-1'!N:N,$A:$A,'20-1'!$E:$E)</f>
        <v>0</v>
      </c>
      <c r="AU261" s="92">
        <f>SUMIF('20-1'!O:O,$A:$A,'20-1'!$E:$E)</f>
        <v>0</v>
      </c>
      <c r="AV261" s="92">
        <f>SUMIF('20-1'!P:P,$A:$A,'20-1'!$E:$E)</f>
        <v>0</v>
      </c>
      <c r="AW261" s="92">
        <f>SUMIF('20-1'!Q:Q,$A:$A,'20-1'!$E:$E)</f>
        <v>0</v>
      </c>
      <c r="AX261" s="92">
        <f>SUMIF('20-1'!R:R,$A:$A,'20-1'!$E:$E)</f>
        <v>0</v>
      </c>
      <c r="AY261" s="92">
        <f>SUMIF('20-1'!S:S,$A:$A,'20-1'!$E:$E)</f>
        <v>0</v>
      </c>
      <c r="AZ261" s="92">
        <f>SUMIF('20-1'!T:T,$A:$A,'20-1'!$E:$E)</f>
        <v>0</v>
      </c>
      <c r="BA261" s="92">
        <f>SUMIF('20-1'!U:U,$A:$A,'20-1'!$E:$E)</f>
        <v>0</v>
      </c>
      <c r="BB261" s="92">
        <f>SUMIF('20-1'!V:V,$A:$A,'20-1'!$E:$E)</f>
        <v>0</v>
      </c>
      <c r="BC261" s="92">
        <f>SUMIF('20-1'!W:W,$A:$A,'20-1'!$E:$E)</f>
        <v>0</v>
      </c>
      <c r="BD261" s="92">
        <f>SUMIF('20-1'!X:X,$A:$A,'20-1'!$E:$E)</f>
        <v>0</v>
      </c>
      <c r="BE261" s="92">
        <f>SUMIF('20-1'!Y:Y,$A:$A,'20-1'!$E:$E)</f>
        <v>0</v>
      </c>
      <c r="BF261" s="92">
        <f>SUMIF('20-1'!Z:Z,$A:$A,'20-1'!$E:$E)</f>
        <v>0</v>
      </c>
      <c r="BG261" s="92">
        <f>SUMIF('20-1'!AA:AA,$A:$A,'20-1'!$E:$E)</f>
        <v>0</v>
      </c>
      <c r="BH261" s="92">
        <f>SUMIF('20-1'!AB:AB,$A:$A,'20-1'!$E:$E)</f>
        <v>35616.97</v>
      </c>
      <c r="BI261" s="89">
        <f>SUMIF(Об!$A:$A,$A:$A,Об!AB:AB)*BI$308</f>
        <v>312716.12495365512</v>
      </c>
      <c r="BJ261" s="89">
        <f>SUMIF(Об!$A:$A,$A:$A,Об!AC:AC)*BJ$308</f>
        <v>296756.59976337239</v>
      </c>
      <c r="BK261" s="84">
        <f>SUMIF(ПП1!$H:$H,$A:$A,ПП1!$M:$M)</f>
        <v>0</v>
      </c>
      <c r="BL261" s="89">
        <f t="shared" si="56"/>
        <v>70179.799543157947</v>
      </c>
      <c r="BM261" s="89">
        <f>$BM$307*B261/$BM$308</f>
        <v>9855.6472818713009</v>
      </c>
      <c r="BN261" s="89">
        <f t="shared" si="58"/>
        <v>2749.6371010173966</v>
      </c>
      <c r="BO261" s="89">
        <f>SUMIF(Об!$A:$A,$A:$A,Об!$AG:$AG)*$BO$308</f>
        <v>0</v>
      </c>
      <c r="BP261" s="89">
        <f>SUMIF(Об!$A:$A,$A:$A,Об!$AE:$AE)*BP$308</f>
        <v>2421.6581209771416</v>
      </c>
      <c r="BQ261" s="89">
        <f>SUMIF(Об!$A:$A,$A:$A,Об!AI:AI)*BQ$308</f>
        <v>219905.8305762079</v>
      </c>
      <c r="BR261" s="89">
        <f>SUMIF(Об!$A:$A,$A:$A,Об!AJ:AJ)*BR$308</f>
        <v>0</v>
      </c>
      <c r="BS261" s="89">
        <f>SUMIF(Об!$A:$A,$A:$A,Об!AK:AK)*BS$308</f>
        <v>120268.4812908458</v>
      </c>
      <c r="BT261" s="89">
        <f>SUMIF(Об!$A:$A,$A:$A,Об!AL:AL)*BT$308</f>
        <v>108260.66354688238</v>
      </c>
      <c r="BU261" s="89">
        <f>SUMIF(Об!$A:$A,$A:$A,Об!AM:AM)*BU$308</f>
        <v>0</v>
      </c>
      <c r="BV261" s="89">
        <f>SUMIF(Об!$A:$A,$A:$A,Об!AN:AN)*BV$308</f>
        <v>45259.298437671132</v>
      </c>
    </row>
    <row r="262" spans="1:74" ht="32.25" customHeight="1" x14ac:dyDescent="0.25">
      <c r="A262" s="84" t="s">
        <v>419</v>
      </c>
      <c r="B262" s="84">
        <f>SUMIF(Об!$A:$A,$A:$A,Об!B:B)</f>
        <v>5287.81</v>
      </c>
      <c r="C262" s="84">
        <f>SUMIF(Об!$A:$A,$A:$A,Об!C:C)</f>
        <v>5287.81</v>
      </c>
      <c r="D262" s="84">
        <v>12</v>
      </c>
      <c r="E262" s="84">
        <f>SUMIF(Об!$A:$A,$A:$A,Об!F:F)</f>
        <v>41.2</v>
      </c>
      <c r="F262" s="84">
        <f t="shared" si="49"/>
        <v>41.2</v>
      </c>
      <c r="G262" s="89">
        <f>SUMIF(Лист2!$A:$A,$A:$A,Лист2!$B:$B)</f>
        <v>2493370.25</v>
      </c>
      <c r="H262" s="89">
        <v>2389432.7600000002</v>
      </c>
      <c r="I262" s="89">
        <v>0</v>
      </c>
      <c r="J262" s="89">
        <v>282280.35000000003</v>
      </c>
      <c r="K262" s="89">
        <v>127121.16999999998</v>
      </c>
      <c r="L262" s="89">
        <v>0</v>
      </c>
      <c r="M262" s="89">
        <v>1614.2699999999995</v>
      </c>
      <c r="N262" s="89">
        <v>1614.2699999999995</v>
      </c>
      <c r="O262" s="89">
        <v>0</v>
      </c>
      <c r="P262" s="89">
        <v>483390.00000000006</v>
      </c>
      <c r="Q262" s="89">
        <v>180703.50999999998</v>
      </c>
      <c r="R262" s="89">
        <v>0</v>
      </c>
      <c r="S262" s="89">
        <v>4912.4599999999982</v>
      </c>
      <c r="T262" s="89">
        <v>549159.5199999999</v>
      </c>
      <c r="U262" s="89">
        <v>0</v>
      </c>
      <c r="V262" s="89">
        <v>0</v>
      </c>
      <c r="W262" s="89">
        <v>0</v>
      </c>
      <c r="X262" s="89">
        <v>0</v>
      </c>
      <c r="Y262" s="89">
        <v>0</v>
      </c>
      <c r="Z262" s="89">
        <v>0</v>
      </c>
      <c r="AA262" s="89">
        <v>0</v>
      </c>
      <c r="AB262" s="89">
        <v>0</v>
      </c>
      <c r="AC262" s="89">
        <v>0</v>
      </c>
      <c r="AD262" s="89">
        <v>0</v>
      </c>
      <c r="AE262" s="89">
        <v>3370.8000000000011</v>
      </c>
      <c r="AF262" s="89">
        <v>0</v>
      </c>
      <c r="AG262" s="89">
        <v>0</v>
      </c>
      <c r="AH262" s="90">
        <f t="shared" si="59"/>
        <v>2493370.25</v>
      </c>
      <c r="AI262" s="90">
        <v>2518094.7799999998</v>
      </c>
      <c r="AJ262" s="90">
        <v>0</v>
      </c>
      <c r="AK262" s="90">
        <v>2518094.7799999998</v>
      </c>
      <c r="AL262" s="90">
        <v>370905.38</v>
      </c>
      <c r="AM262" s="90">
        <v>0</v>
      </c>
      <c r="AN262" s="90">
        <v>370905.38</v>
      </c>
      <c r="AP262" s="91">
        <f t="shared" si="48"/>
        <v>23422.66</v>
      </c>
      <c r="AQ262" s="92">
        <f>SUMIF('20-1'!K:K,$A:$A,'20-1'!$E:$E)</f>
        <v>0</v>
      </c>
      <c r="AR262" s="92">
        <f>SUMIF('20-1'!L:L,$A:$A,'20-1'!$E:$E)</f>
        <v>0</v>
      </c>
      <c r="AS262" s="92">
        <f>SUMIF('20-1'!M:M,$A:$A,'20-1'!$E:$E)</f>
        <v>16842.66</v>
      </c>
      <c r="AT262" s="92">
        <f>SUMIF('20-1'!N:N,$A:$A,'20-1'!$E:$E)</f>
        <v>0</v>
      </c>
      <c r="AU262" s="92">
        <f>SUMIF('20-1'!O:O,$A:$A,'20-1'!$E:$E)</f>
        <v>0</v>
      </c>
      <c r="AV262" s="92">
        <f>SUMIF('20-1'!P:P,$A:$A,'20-1'!$E:$E)</f>
        <v>6580</v>
      </c>
      <c r="AW262" s="92">
        <f>SUMIF('20-1'!Q:Q,$A:$A,'20-1'!$E:$E)</f>
        <v>0</v>
      </c>
      <c r="AX262" s="92">
        <f>SUMIF('20-1'!R:R,$A:$A,'20-1'!$E:$E)</f>
        <v>0</v>
      </c>
      <c r="AY262" s="92">
        <f>SUMIF('20-1'!S:S,$A:$A,'20-1'!$E:$E)</f>
        <v>0</v>
      </c>
      <c r="AZ262" s="92">
        <f>SUMIF('20-1'!T:T,$A:$A,'20-1'!$E:$E)</f>
        <v>0</v>
      </c>
      <c r="BA262" s="92">
        <f>SUMIF('20-1'!U:U,$A:$A,'20-1'!$E:$E)</f>
        <v>0</v>
      </c>
      <c r="BB262" s="92">
        <f>SUMIF('20-1'!V:V,$A:$A,'20-1'!$E:$E)</f>
        <v>0</v>
      </c>
      <c r="BC262" s="92">
        <f>SUMIF('20-1'!W:W,$A:$A,'20-1'!$E:$E)</f>
        <v>0</v>
      </c>
      <c r="BD262" s="92">
        <f>SUMIF('20-1'!X:X,$A:$A,'20-1'!$E:$E)</f>
        <v>0</v>
      </c>
      <c r="BE262" s="92">
        <f>SUMIF('20-1'!Y:Y,$A:$A,'20-1'!$E:$E)</f>
        <v>0</v>
      </c>
      <c r="BF262" s="92">
        <f>SUMIF('20-1'!Z:Z,$A:$A,'20-1'!$E:$E)</f>
        <v>0</v>
      </c>
      <c r="BG262" s="92">
        <f>SUMIF('20-1'!AA:AA,$A:$A,'20-1'!$E:$E)</f>
        <v>0</v>
      </c>
      <c r="BH262" s="92">
        <f>SUMIF('20-1'!AB:AB,$A:$A,'20-1'!$E:$E)</f>
        <v>32611.01</v>
      </c>
      <c r="BI262" s="89">
        <f>SUMIF(Об!$A:$A,$A:$A,Об!AB:AB)*BI$308</f>
        <v>488565.29860253655</v>
      </c>
      <c r="BJ262" s="89">
        <f>SUMIF(Об!$A:$A,$A:$A,Об!AC:AC)*BJ$308</f>
        <v>463631.27835877473</v>
      </c>
      <c r="BK262" s="89">
        <f>SUMIF(ПП1!$H:$H,$A:$A,ПП1!$M:$M)*$BK$307/$BK$308*B262</f>
        <v>71900.47122495425</v>
      </c>
      <c r="BL262" s="89">
        <f t="shared" si="56"/>
        <v>109643.89739976008</v>
      </c>
      <c r="BM262" s="84">
        <f>SUMIF(Об!$A:$A,$A:$A,Об!Z:Z)</f>
        <v>0</v>
      </c>
      <c r="BN262" s="89">
        <f t="shared" si="58"/>
        <v>4295.8362684567901</v>
      </c>
      <c r="BO262" s="89">
        <f>SUMIF(Об!$A:$A,$A:$A,Об!$AG:$AG)*$BO$308</f>
        <v>0</v>
      </c>
      <c r="BP262" s="89">
        <f>SUMIF(Об!$A:$A,$A:$A,Об!$AE:$AE)*BP$308</f>
        <v>0</v>
      </c>
      <c r="BQ262" s="89">
        <f>SUMIF(Об!$A:$A,$A:$A,Об!AI:AI)*BQ$308</f>
        <v>343565.13529907138</v>
      </c>
      <c r="BR262" s="89">
        <f>SUMIF(Об!$A:$A,$A:$A,Об!AJ:AJ)*BR$308</f>
        <v>128358.10911851448</v>
      </c>
      <c r="BS262" s="89">
        <f>SUMIF(Об!$A:$A,$A:$A,Об!AK:AK)*BS$308</f>
        <v>187898.86988732612</v>
      </c>
      <c r="BT262" s="89">
        <f>SUMIF(Об!$A:$A,$A:$A,Об!AL:AL)*BT$308</f>
        <v>169138.71461067139</v>
      </c>
      <c r="BU262" s="89">
        <f>SUMIF(Об!$A:$A,$A:$A,Об!AM:AM)*BU$308</f>
        <v>106495.51476993135</v>
      </c>
      <c r="BV262" s="89">
        <f>SUMIF(Об!$A:$A,$A:$A,Об!AN:AN)*BV$308</f>
        <v>70709.889549249041</v>
      </c>
    </row>
    <row r="263" spans="1:74" ht="32.25" customHeight="1" x14ac:dyDescent="0.25">
      <c r="A263" s="84" t="s">
        <v>420</v>
      </c>
      <c r="B263" s="84">
        <f>SUMIF(Об!$A:$A,$A:$A,Об!B:B)</f>
        <v>5268.9</v>
      </c>
      <c r="C263" s="84">
        <f>SUMIF(Об!$A:$A,$A:$A,Об!C:C)</f>
        <v>5268.9</v>
      </c>
      <c r="D263" s="84">
        <v>12</v>
      </c>
      <c r="E263" s="84">
        <f>SUMIF(Об!$A:$A,$A:$A,Об!F:F)</f>
        <v>41.2</v>
      </c>
      <c r="F263" s="84">
        <f t="shared" si="49"/>
        <v>41.2</v>
      </c>
      <c r="G263" s="89">
        <f>SUMIF(Лист2!$A:$A,$A:$A,Лист2!$B:$B)</f>
        <v>2532393.350000001</v>
      </c>
      <c r="H263" s="89">
        <v>2403347.91</v>
      </c>
      <c r="I263" s="89">
        <v>0</v>
      </c>
      <c r="J263" s="89">
        <v>301684.87000000005</v>
      </c>
      <c r="K263" s="89">
        <v>127322.92999999996</v>
      </c>
      <c r="L263" s="89">
        <v>0</v>
      </c>
      <c r="M263" s="89">
        <v>1458.7600000000002</v>
      </c>
      <c r="N263" s="89">
        <v>1458.7600000000002</v>
      </c>
      <c r="O263" s="89">
        <v>0</v>
      </c>
      <c r="P263" s="89">
        <v>513736.49</v>
      </c>
      <c r="Q263" s="89">
        <v>190374.99</v>
      </c>
      <c r="R263" s="89">
        <v>0</v>
      </c>
      <c r="S263" s="89">
        <v>4439.5300000000007</v>
      </c>
      <c r="T263" s="89">
        <v>578562.75</v>
      </c>
      <c r="U263" s="89">
        <v>0</v>
      </c>
      <c r="V263" s="89">
        <v>0</v>
      </c>
      <c r="W263" s="89">
        <v>0</v>
      </c>
      <c r="X263" s="89">
        <v>0</v>
      </c>
      <c r="Y263" s="89">
        <v>0</v>
      </c>
      <c r="Z263" s="89">
        <v>0</v>
      </c>
      <c r="AA263" s="89">
        <v>0</v>
      </c>
      <c r="AB263" s="89">
        <v>0</v>
      </c>
      <c r="AC263" s="89">
        <v>0</v>
      </c>
      <c r="AD263" s="89">
        <v>0</v>
      </c>
      <c r="AE263" s="89">
        <v>2980.1099999999997</v>
      </c>
      <c r="AF263" s="89">
        <v>0</v>
      </c>
      <c r="AG263" s="89">
        <v>0</v>
      </c>
      <c r="AH263" s="90">
        <f t="shared" si="59"/>
        <v>2532393.350000001</v>
      </c>
      <c r="AI263" s="90">
        <v>2506814.5000000005</v>
      </c>
      <c r="AJ263" s="90">
        <v>0</v>
      </c>
      <c r="AK263" s="90">
        <v>2506814.5000000005</v>
      </c>
      <c r="AL263" s="90">
        <v>394051.52</v>
      </c>
      <c r="AM263" s="90">
        <v>0</v>
      </c>
      <c r="AN263" s="90">
        <v>394051.52</v>
      </c>
      <c r="AP263" s="91">
        <f t="shared" si="48"/>
        <v>45974.720000000001</v>
      </c>
      <c r="AQ263" s="92">
        <f>SUMIF('20-1'!K:K,$A:$A,'20-1'!$E:$E)</f>
        <v>0</v>
      </c>
      <c r="AR263" s="92">
        <f>SUMIF('20-1'!L:L,$A:$A,'20-1'!$E:$E)</f>
        <v>0</v>
      </c>
      <c r="AS263" s="92">
        <f>SUMIF('20-1'!M:M,$A:$A,'20-1'!$E:$E)</f>
        <v>13749.58</v>
      </c>
      <c r="AT263" s="92">
        <f>SUMIF('20-1'!N:N,$A:$A,'20-1'!$E:$E)</f>
        <v>0</v>
      </c>
      <c r="AU263" s="92">
        <f>SUMIF('20-1'!O:O,$A:$A,'20-1'!$E:$E)</f>
        <v>0</v>
      </c>
      <c r="AV263" s="92">
        <f>SUMIF('20-1'!P:P,$A:$A,'20-1'!$E:$E)</f>
        <v>32225.14</v>
      </c>
      <c r="AW263" s="92">
        <f>SUMIF('20-1'!Q:Q,$A:$A,'20-1'!$E:$E)</f>
        <v>0</v>
      </c>
      <c r="AX263" s="92">
        <f>SUMIF('20-1'!R:R,$A:$A,'20-1'!$E:$E)</f>
        <v>0</v>
      </c>
      <c r="AY263" s="92">
        <f>SUMIF('20-1'!S:S,$A:$A,'20-1'!$E:$E)</f>
        <v>0</v>
      </c>
      <c r="AZ263" s="92">
        <f>SUMIF('20-1'!T:T,$A:$A,'20-1'!$E:$E)</f>
        <v>0</v>
      </c>
      <c r="BA263" s="92">
        <f>SUMIF('20-1'!U:U,$A:$A,'20-1'!$E:$E)</f>
        <v>0</v>
      </c>
      <c r="BB263" s="92">
        <f>SUMIF('20-1'!V:V,$A:$A,'20-1'!$E:$E)</f>
        <v>0</v>
      </c>
      <c r="BC263" s="92">
        <f>SUMIF('20-1'!W:W,$A:$A,'20-1'!$E:$E)</f>
        <v>0</v>
      </c>
      <c r="BD263" s="92">
        <f>SUMIF('20-1'!X:X,$A:$A,'20-1'!$E:$E)</f>
        <v>0</v>
      </c>
      <c r="BE263" s="92">
        <f>SUMIF('20-1'!Y:Y,$A:$A,'20-1'!$E:$E)</f>
        <v>0</v>
      </c>
      <c r="BF263" s="92">
        <f>SUMIF('20-1'!Z:Z,$A:$A,'20-1'!$E:$E)</f>
        <v>0</v>
      </c>
      <c r="BG263" s="92">
        <f>SUMIF('20-1'!AA:AA,$A:$A,'20-1'!$E:$E)</f>
        <v>0</v>
      </c>
      <c r="BH263" s="92">
        <f>SUMIF('20-1'!AB:AB,$A:$A,'20-1'!$E:$E)</f>
        <v>42034.6</v>
      </c>
      <c r="BI263" s="89">
        <f>SUMIF(Об!$A:$A,$A:$A,Об!AB:AB)*BI$308</f>
        <v>486818.11596992036</v>
      </c>
      <c r="BJ263" s="89">
        <f>SUMIF(Об!$A:$A,$A:$A,Об!AC:AC)*BJ$308</f>
        <v>461973.26351448859</v>
      </c>
      <c r="BK263" s="89">
        <f>SUMIF(ПП1!$H:$H,$A:$A,ПП1!$M:$M)*$BK$307/$BK$308*B263</f>
        <v>71643.34437832702</v>
      </c>
      <c r="BL263" s="89">
        <f t="shared" si="56"/>
        <v>109251.79441197694</v>
      </c>
      <c r="BM263" s="84">
        <f>SUMIF(Об!$A:$A,$A:$A,Об!Z:Z)</f>
        <v>0</v>
      </c>
      <c r="BN263" s="89">
        <f t="shared" si="58"/>
        <v>4280.4737149920247</v>
      </c>
      <c r="BO263" s="89">
        <f>SUMIF(Об!$A:$A,$A:$A,Об!$AG:$AG)*$BO$308</f>
        <v>0</v>
      </c>
      <c r="BP263" s="89">
        <f>SUMIF(Об!$A:$A,$A:$A,Об!$AE:$AE)*BP$308</f>
        <v>0</v>
      </c>
      <c r="BQ263" s="89">
        <f>SUMIF(Об!$A:$A,$A:$A,Об!AI:AI)*BQ$308</f>
        <v>342336.49495297234</v>
      </c>
      <c r="BR263" s="89">
        <f>SUMIF(Об!$A:$A,$A:$A,Об!AJ:AJ)*BR$308</f>
        <v>127899.08130862126</v>
      </c>
      <c r="BS263" s="89">
        <f>SUMIF(Об!$A:$A,$A:$A,Об!AK:AK)*BS$308</f>
        <v>187226.91540530627</v>
      </c>
      <c r="BT263" s="89">
        <f>SUMIF(Об!$A:$A,$A:$A,Об!AL:AL)*BT$308</f>
        <v>168533.84925180115</v>
      </c>
      <c r="BU263" s="89">
        <f>SUMIF(Об!$A:$A,$A:$A,Об!AM:AM)*BU$308</f>
        <v>106114.67086965895</v>
      </c>
      <c r="BV263" s="89">
        <f>SUMIF(Об!$A:$A,$A:$A,Об!AN:AN)*BV$308</f>
        <v>70457.020400891532</v>
      </c>
    </row>
    <row r="264" spans="1:74" ht="32.25" customHeight="1" x14ac:dyDescent="0.25">
      <c r="A264" s="84" t="s">
        <v>421</v>
      </c>
      <c r="B264" s="84">
        <f>SUMIF(Об!$A:$A,$A:$A,Об!B:B)</f>
        <v>5196.46</v>
      </c>
      <c r="C264" s="84">
        <f>SUMIF(Об!$A:$A,$A:$A,Об!C:C)</f>
        <v>5196.46</v>
      </c>
      <c r="D264" s="84">
        <v>12</v>
      </c>
      <c r="E264" s="84">
        <f>SUMIF(Об!$A:$A,$A:$A,Об!F:F)</f>
        <v>41.2</v>
      </c>
      <c r="F264" s="84">
        <f t="shared" si="49"/>
        <v>41.2</v>
      </c>
      <c r="G264" s="89">
        <f>SUMIF(Лист2!$A:$A,$A:$A,Лист2!$B:$B)</f>
        <v>2518678.12</v>
      </c>
      <c r="H264" s="89">
        <v>2382400.7300000004</v>
      </c>
      <c r="I264" s="89">
        <v>0</v>
      </c>
      <c r="J264" s="89">
        <v>215160.13999999998</v>
      </c>
      <c r="K264" s="89">
        <v>97602.66</v>
      </c>
      <c r="L264" s="89">
        <v>0</v>
      </c>
      <c r="M264" s="89">
        <v>1418.9900000000002</v>
      </c>
      <c r="N264" s="89">
        <v>1418.9900000000002</v>
      </c>
      <c r="O264" s="89">
        <v>0</v>
      </c>
      <c r="P264" s="89">
        <v>379081.37999999995</v>
      </c>
      <c r="Q264" s="89">
        <v>147924.81999999998</v>
      </c>
      <c r="R264" s="89">
        <v>0</v>
      </c>
      <c r="S264" s="89">
        <v>4318.75</v>
      </c>
      <c r="T264" s="89">
        <v>449556.30999999988</v>
      </c>
      <c r="U264" s="89">
        <v>0</v>
      </c>
      <c r="V264" s="89">
        <v>0</v>
      </c>
      <c r="W264" s="89">
        <v>0</v>
      </c>
      <c r="X264" s="89">
        <v>0</v>
      </c>
      <c r="Y264" s="89">
        <v>0</v>
      </c>
      <c r="Z264" s="89">
        <v>0</v>
      </c>
      <c r="AA264" s="89">
        <v>0</v>
      </c>
      <c r="AB264" s="89">
        <v>0</v>
      </c>
      <c r="AC264" s="89">
        <v>0</v>
      </c>
      <c r="AD264" s="89">
        <v>0</v>
      </c>
      <c r="AE264" s="89">
        <v>2963.8200000000006</v>
      </c>
      <c r="AF264" s="89">
        <v>0</v>
      </c>
      <c r="AG264" s="89">
        <v>0</v>
      </c>
      <c r="AH264" s="90">
        <f t="shared" si="59"/>
        <v>2518678.12</v>
      </c>
      <c r="AI264" s="90">
        <v>2612519.67</v>
      </c>
      <c r="AJ264" s="90">
        <v>0</v>
      </c>
      <c r="AK264" s="90">
        <v>2612519.67</v>
      </c>
      <c r="AL264" s="90">
        <v>194194.33000000002</v>
      </c>
      <c r="AM264" s="90">
        <v>0</v>
      </c>
      <c r="AN264" s="90">
        <v>194194.33000000002</v>
      </c>
      <c r="AP264" s="91">
        <f t="shared" si="48"/>
        <v>12147.24</v>
      </c>
      <c r="AQ264" s="92">
        <f>SUMIF('20-1'!K:K,$A:$A,'20-1'!$E:$E)</f>
        <v>0</v>
      </c>
      <c r="AR264" s="92">
        <f>SUMIF('20-1'!L:L,$A:$A,'20-1'!$E:$E)</f>
        <v>0</v>
      </c>
      <c r="AS264" s="92">
        <f>SUMIF('20-1'!M:M,$A:$A,'20-1'!$E:$E)</f>
        <v>0</v>
      </c>
      <c r="AT264" s="92">
        <f>SUMIF('20-1'!N:N,$A:$A,'20-1'!$E:$E)</f>
        <v>0</v>
      </c>
      <c r="AU264" s="92">
        <f>SUMIF('20-1'!O:O,$A:$A,'20-1'!$E:$E)</f>
        <v>0</v>
      </c>
      <c r="AV264" s="92">
        <f>SUMIF('20-1'!P:P,$A:$A,'20-1'!$E:$E)</f>
        <v>12147.24</v>
      </c>
      <c r="AW264" s="92">
        <f>SUMIF('20-1'!Q:Q,$A:$A,'20-1'!$E:$E)</f>
        <v>0</v>
      </c>
      <c r="AX264" s="92">
        <f>SUMIF('20-1'!R:R,$A:$A,'20-1'!$E:$E)</f>
        <v>0</v>
      </c>
      <c r="AY264" s="92">
        <f>SUMIF('20-1'!S:S,$A:$A,'20-1'!$E:$E)</f>
        <v>0</v>
      </c>
      <c r="AZ264" s="92">
        <f>SUMIF('20-1'!T:T,$A:$A,'20-1'!$E:$E)</f>
        <v>0</v>
      </c>
      <c r="BA264" s="92">
        <f>SUMIF('20-1'!U:U,$A:$A,'20-1'!$E:$E)</f>
        <v>0</v>
      </c>
      <c r="BB264" s="92">
        <f>SUMIF('20-1'!V:V,$A:$A,'20-1'!$E:$E)</f>
        <v>0</v>
      </c>
      <c r="BC264" s="92">
        <f>SUMIF('20-1'!W:W,$A:$A,'20-1'!$E:$E)</f>
        <v>0</v>
      </c>
      <c r="BD264" s="92">
        <f>SUMIF('20-1'!X:X,$A:$A,'20-1'!$E:$E)</f>
        <v>0</v>
      </c>
      <c r="BE264" s="92">
        <f>SUMIF('20-1'!Y:Y,$A:$A,'20-1'!$E:$E)</f>
        <v>0</v>
      </c>
      <c r="BF264" s="92">
        <f>SUMIF('20-1'!Z:Z,$A:$A,'20-1'!$E:$E)</f>
        <v>0</v>
      </c>
      <c r="BG264" s="92">
        <f>SUMIF('20-1'!AA:AA,$A:$A,'20-1'!$E:$E)</f>
        <v>0</v>
      </c>
      <c r="BH264" s="92">
        <f>SUMIF('20-1'!AB:AB,$A:$A,'20-1'!$E:$E)</f>
        <v>56610.42</v>
      </c>
      <c r="BI264" s="89">
        <f>SUMIF(Об!$A:$A,$A:$A,Об!AB:AB)*BI$308</f>
        <v>480125.04828580015</v>
      </c>
      <c r="BJ264" s="89">
        <f>SUMIF(Об!$A:$A,$A:$A,Об!AC:AC)*BJ$308</f>
        <v>455621.77777572157</v>
      </c>
      <c r="BK264" s="89">
        <f>SUMIF(ПП1!$H:$H,$A:$A,ПП1!$M:$M)*$BK$307/$BK$308*B264</f>
        <v>70658.348673954955</v>
      </c>
      <c r="BL264" s="89">
        <f t="shared" si="56"/>
        <v>107749.73516105102</v>
      </c>
      <c r="BM264" s="84">
        <f>SUMIF(Об!$A:$A,$A:$A,Об!Z:Z)</f>
        <v>0</v>
      </c>
      <c r="BN264" s="89">
        <f t="shared" si="58"/>
        <v>4221.6231928879761</v>
      </c>
      <c r="BO264" s="89">
        <f>SUMIF(Об!$A:$A,$A:$A,Об!$AG:$AG)*$BO$308</f>
        <v>0</v>
      </c>
      <c r="BP264" s="89">
        <f>SUMIF(Об!$A:$A,$A:$A,Об!$AE:$AE)*BP$308</f>
        <v>0</v>
      </c>
      <c r="BQ264" s="89">
        <f>SUMIF(Об!$A:$A,$A:$A,Об!AI:AI)*BQ$308</f>
        <v>337629.84732360137</v>
      </c>
      <c r="BR264" s="89">
        <f>SUMIF(Об!$A:$A,$A:$A,Об!AJ:AJ)*BR$308</f>
        <v>126140.64796390104</v>
      </c>
      <c r="BS264" s="89">
        <f>SUMIF(Об!$A:$A,$A:$A,Об!AK:AK)*BS$308</f>
        <v>184652.80738428474</v>
      </c>
      <c r="BT264" s="89">
        <f>SUMIF(Об!$A:$A,$A:$A,Об!AL:AL)*BT$308</f>
        <v>166216.74472527747</v>
      </c>
      <c r="BU264" s="89">
        <f>SUMIF(Об!$A:$A,$A:$A,Об!AM:AM)*BU$308</f>
        <v>104655.7426763362</v>
      </c>
      <c r="BV264" s="89">
        <f>SUMIF(Об!$A:$A,$A:$A,Об!AN:AN)*BV$308</f>
        <v>69488.33499068435</v>
      </c>
    </row>
    <row r="265" spans="1:74" ht="32.25" customHeight="1" x14ac:dyDescent="0.25">
      <c r="A265" s="84" t="s">
        <v>422</v>
      </c>
      <c r="B265" s="84">
        <f>SUMIF(Об!$A:$A,$A:$A,Об!B:B)</f>
        <v>3355.6</v>
      </c>
      <c r="C265" s="84">
        <f>SUMIF(Об!$A:$A,$A:$A,Об!C:C)</f>
        <v>3355.6</v>
      </c>
      <c r="D265" s="84">
        <v>12</v>
      </c>
      <c r="E265" s="84">
        <f>SUMIF(Об!$A:$A,$A:$A,Об!F:F)</f>
        <v>30.14</v>
      </c>
      <c r="F265" s="84">
        <f t="shared" si="49"/>
        <v>30.14</v>
      </c>
      <c r="G265" s="89">
        <f>SUMIF(Лист2!$A:$A,$A:$A,Лист2!$B:$B)</f>
        <v>1198279.19</v>
      </c>
      <c r="H265" s="89">
        <v>1525456.0800000003</v>
      </c>
      <c r="I265" s="89">
        <v>0</v>
      </c>
      <c r="J265" s="89">
        <v>236233.08000000002</v>
      </c>
      <c r="K265" s="89">
        <v>9606.84</v>
      </c>
      <c r="L265" s="89">
        <v>0</v>
      </c>
      <c r="M265" s="89">
        <v>470.22000000000008</v>
      </c>
      <c r="N265" s="89">
        <v>470.22000000000008</v>
      </c>
      <c r="O265" s="89">
        <v>136379.50000000003</v>
      </c>
      <c r="P265" s="89">
        <v>417839.4</v>
      </c>
      <c r="Q265" s="89">
        <v>163960.90999999997</v>
      </c>
      <c r="R265" s="89">
        <v>0</v>
      </c>
      <c r="S265" s="89">
        <v>1429.8000000000002</v>
      </c>
      <c r="T265" s="89">
        <v>498279.82000000007</v>
      </c>
      <c r="U265" s="89">
        <v>0</v>
      </c>
      <c r="V265" s="89">
        <v>0</v>
      </c>
      <c r="W265" s="89">
        <v>0</v>
      </c>
      <c r="X265" s="89">
        <v>0</v>
      </c>
      <c r="Y265" s="89">
        <v>0</v>
      </c>
      <c r="Z265" s="89">
        <v>0</v>
      </c>
      <c r="AA265" s="89">
        <v>0</v>
      </c>
      <c r="AB265" s="89">
        <v>0</v>
      </c>
      <c r="AC265" s="89">
        <v>0</v>
      </c>
      <c r="AD265" s="89">
        <v>0</v>
      </c>
      <c r="AE265" s="89">
        <v>981.67</v>
      </c>
      <c r="AF265" s="89">
        <v>0</v>
      </c>
      <c r="AG265" s="89">
        <v>98415</v>
      </c>
      <c r="AH265" s="90">
        <f t="shared" si="59"/>
        <v>1198279.19</v>
      </c>
      <c r="AI265" s="90">
        <v>1234463.2800000003</v>
      </c>
      <c r="AJ265" s="90">
        <v>0</v>
      </c>
      <c r="AK265" s="90">
        <v>1234463.2800000003</v>
      </c>
      <c r="AL265" s="90">
        <v>122753.34</v>
      </c>
      <c r="AM265" s="90">
        <v>0</v>
      </c>
      <c r="AN265" s="90">
        <v>122753.34</v>
      </c>
      <c r="AP265" s="91">
        <f t="shared" ref="AP265:AP303" si="60">SUM(AQ265:BE265)</f>
        <v>2711.86</v>
      </c>
      <c r="AQ265" s="92">
        <f>SUMIF('20-1'!K:K,$A:$A,'20-1'!$E:$E)</f>
        <v>0</v>
      </c>
      <c r="AR265" s="92">
        <f>SUMIF('20-1'!L:L,$A:$A,'20-1'!$E:$E)</f>
        <v>0</v>
      </c>
      <c r="AS265" s="92">
        <f>SUMIF('20-1'!M:M,$A:$A,'20-1'!$E:$E)</f>
        <v>0</v>
      </c>
      <c r="AT265" s="92">
        <f>SUMIF('20-1'!N:N,$A:$A,'20-1'!$E:$E)</f>
        <v>0</v>
      </c>
      <c r="AU265" s="92">
        <f>SUMIF('20-1'!O:O,$A:$A,'20-1'!$E:$E)</f>
        <v>0</v>
      </c>
      <c r="AV265" s="92">
        <f>SUMIF('20-1'!P:P,$A:$A,'20-1'!$E:$E)</f>
        <v>0</v>
      </c>
      <c r="AW265" s="92">
        <f>SUMIF('20-1'!Q:Q,$A:$A,'20-1'!$E:$E)</f>
        <v>0</v>
      </c>
      <c r="AX265" s="92">
        <f>SUMIF('20-1'!R:R,$A:$A,'20-1'!$E:$E)</f>
        <v>0</v>
      </c>
      <c r="AY265" s="92">
        <f>SUMIF('20-1'!S:S,$A:$A,'20-1'!$E:$E)</f>
        <v>0</v>
      </c>
      <c r="AZ265" s="92">
        <f>SUMIF('20-1'!T:T,$A:$A,'20-1'!$E:$E)</f>
        <v>0</v>
      </c>
      <c r="BA265" s="92">
        <f>SUMIF('20-1'!U:U,$A:$A,'20-1'!$E:$E)</f>
        <v>2711.86</v>
      </c>
      <c r="BB265" s="92">
        <f>SUMIF('20-1'!V:V,$A:$A,'20-1'!$E:$E)</f>
        <v>0</v>
      </c>
      <c r="BC265" s="92">
        <f>SUMIF('20-1'!W:W,$A:$A,'20-1'!$E:$E)</f>
        <v>0</v>
      </c>
      <c r="BD265" s="92">
        <f>SUMIF('20-1'!X:X,$A:$A,'20-1'!$E:$E)</f>
        <v>0</v>
      </c>
      <c r="BE265" s="92">
        <f>SUMIF('20-1'!Y:Y,$A:$A,'20-1'!$E:$E)</f>
        <v>0</v>
      </c>
      <c r="BF265" s="92">
        <f>SUMIF('20-1'!Z:Z,$A:$A,'20-1'!$E:$E)</f>
        <v>0</v>
      </c>
      <c r="BG265" s="92">
        <f>SUMIF('20-1'!AA:AA,$A:$A,'20-1'!$E:$E)</f>
        <v>0</v>
      </c>
      <c r="BH265" s="92">
        <f>SUMIF('20-1'!AB:AB,$A:$A,'20-1'!$E:$E)</f>
        <v>23348.42</v>
      </c>
      <c r="BI265" s="89">
        <f>SUMIF(Об!$A:$A,$A:$A,Об!AB:AB)*BI$308</f>
        <v>310039.4522478439</v>
      </c>
      <c r="BJ265" s="89">
        <f>SUMIF(Об!$A:$A,$A:$A,Об!AC:AC)*BJ$308</f>
        <v>294216.53154343745</v>
      </c>
      <c r="BK265" s="84">
        <f>SUMIF(ПП1!$H:$H,$A:$A,ПП1!$M:$M)</f>
        <v>0</v>
      </c>
      <c r="BL265" s="89">
        <f t="shared" si="56"/>
        <v>69579.100254100442</v>
      </c>
      <c r="BM265" s="89">
        <f>$BM$307*B265/$BM$308</f>
        <v>9771.2885297238154</v>
      </c>
      <c r="BN265" s="89">
        <f t="shared" si="58"/>
        <v>2726.101766597817</v>
      </c>
      <c r="BO265" s="89">
        <f>SUMIF(Об!$A:$A,$A:$A,Об!$AG:$AG)*$BO$308</f>
        <v>0</v>
      </c>
      <c r="BP265" s="89">
        <f>SUMIF(Об!$A:$A,$A:$A,Об!$AE:$AE)*BP$308</f>
        <v>2400.9301006482051</v>
      </c>
      <c r="BQ265" s="89">
        <f>SUMIF(Об!$A:$A,$A:$A,Об!AI:AI)*BQ$308</f>
        <v>218023.5613627501</v>
      </c>
      <c r="BR265" s="89">
        <f>SUMIF(Об!$A:$A,$A:$A,Об!AJ:AJ)*BR$308</f>
        <v>0</v>
      </c>
      <c r="BS265" s="89">
        <f>SUMIF(Об!$A:$A,$A:$A,Об!AK:AK)*BS$308</f>
        <v>119239.05128851291</v>
      </c>
      <c r="BT265" s="89">
        <f>SUMIF(Об!$A:$A,$A:$A,Об!AL:AL)*BT$308</f>
        <v>107334.0136554772</v>
      </c>
      <c r="BU265" s="89">
        <f>SUMIF(Об!$A:$A,$A:$A,Об!AM:AM)*BU$308</f>
        <v>0</v>
      </c>
      <c r="BV265" s="89">
        <f>SUMIF(Об!$A:$A,$A:$A,Об!AN:AN)*BV$308</f>
        <v>44871.904507056803</v>
      </c>
    </row>
    <row r="266" spans="1:74" ht="32.25" customHeight="1" x14ac:dyDescent="0.25">
      <c r="A266" s="84" t="s">
        <v>423</v>
      </c>
      <c r="B266" s="84">
        <f>SUMIF(Об!$A:$A,$A:$A,Об!B:B)</f>
        <v>5324.6</v>
      </c>
      <c r="C266" s="84">
        <f>SUMIF(Об!$A:$A,$A:$A,Об!C:C)</f>
        <v>5324.6</v>
      </c>
      <c r="D266" s="84">
        <v>12</v>
      </c>
      <c r="E266" s="84">
        <f>SUMIF(Об!$A:$A,$A:$A,Об!F:F)</f>
        <v>41.2</v>
      </c>
      <c r="F266" s="84">
        <f t="shared" ref="F266:F304" si="61">E266</f>
        <v>41.2</v>
      </c>
      <c r="G266" s="89">
        <f>SUMIF(Лист2!$A:$A,$A:$A,Лист2!$B:$B)</f>
        <v>2602204.3499999996</v>
      </c>
      <c r="H266" s="89">
        <v>2428320.8899999992</v>
      </c>
      <c r="I266" s="89">
        <v>0</v>
      </c>
      <c r="J266" s="89">
        <v>251723.96999999997</v>
      </c>
      <c r="K266" s="89">
        <v>126933.18</v>
      </c>
      <c r="L266" s="89">
        <v>0</v>
      </c>
      <c r="M266" s="89">
        <v>1629.46</v>
      </c>
      <c r="N266" s="89">
        <v>1629.46</v>
      </c>
      <c r="O266" s="89">
        <v>0</v>
      </c>
      <c r="P266" s="89">
        <v>455997.01000000007</v>
      </c>
      <c r="Q266" s="89">
        <v>184920.94</v>
      </c>
      <c r="R266" s="89">
        <v>0</v>
      </c>
      <c r="S266" s="89">
        <v>4958.84</v>
      </c>
      <c r="T266" s="89">
        <v>562401.05999999994</v>
      </c>
      <c r="U266" s="89">
        <v>0</v>
      </c>
      <c r="V266" s="89">
        <v>0</v>
      </c>
      <c r="W266" s="89">
        <v>0</v>
      </c>
      <c r="X266" s="89">
        <v>0</v>
      </c>
      <c r="Y266" s="89">
        <v>0</v>
      </c>
      <c r="Z266" s="89">
        <v>0</v>
      </c>
      <c r="AA266" s="89">
        <v>0</v>
      </c>
      <c r="AB266" s="89">
        <v>0</v>
      </c>
      <c r="AC266" s="89">
        <v>0</v>
      </c>
      <c r="AD266" s="89">
        <v>0</v>
      </c>
      <c r="AE266" s="89">
        <v>3402.4999999999995</v>
      </c>
      <c r="AF266" s="89">
        <v>0</v>
      </c>
      <c r="AG266" s="89">
        <v>0</v>
      </c>
      <c r="AH266" s="90">
        <f t="shared" si="59"/>
        <v>2602204.3499999996</v>
      </c>
      <c r="AI266" s="90">
        <v>2506398.48</v>
      </c>
      <c r="AJ266" s="90">
        <v>0</v>
      </c>
      <c r="AK266" s="90">
        <v>2506398.48</v>
      </c>
      <c r="AL266" s="90">
        <v>508819.49</v>
      </c>
      <c r="AM266" s="90">
        <v>0</v>
      </c>
      <c r="AN266" s="90">
        <v>508819.49</v>
      </c>
      <c r="AP266" s="91">
        <f t="shared" si="60"/>
        <v>35515.14</v>
      </c>
      <c r="AQ266" s="92">
        <f>SUMIF('20-1'!K:K,$A:$A,'20-1'!$E:$E)</f>
        <v>0</v>
      </c>
      <c r="AR266" s="92">
        <f>SUMIF('20-1'!L:L,$A:$A,'20-1'!$E:$E)</f>
        <v>0</v>
      </c>
      <c r="AS266" s="92">
        <f>SUMIF('20-1'!M:M,$A:$A,'20-1'!$E:$E)</f>
        <v>0</v>
      </c>
      <c r="AT266" s="92">
        <f>SUMIF('20-1'!N:N,$A:$A,'20-1'!$E:$E)</f>
        <v>0</v>
      </c>
      <c r="AU266" s="92">
        <f>SUMIF('20-1'!O:O,$A:$A,'20-1'!$E:$E)</f>
        <v>0</v>
      </c>
      <c r="AV266" s="92">
        <f>SUMIF('20-1'!P:P,$A:$A,'20-1'!$E:$E)</f>
        <v>35515.14</v>
      </c>
      <c r="AW266" s="92">
        <f>SUMIF('20-1'!Q:Q,$A:$A,'20-1'!$E:$E)</f>
        <v>0</v>
      </c>
      <c r="AX266" s="92">
        <f>SUMIF('20-1'!R:R,$A:$A,'20-1'!$E:$E)</f>
        <v>0</v>
      </c>
      <c r="AY266" s="92">
        <f>SUMIF('20-1'!S:S,$A:$A,'20-1'!$E:$E)</f>
        <v>0</v>
      </c>
      <c r="AZ266" s="92">
        <f>SUMIF('20-1'!T:T,$A:$A,'20-1'!$E:$E)</f>
        <v>0</v>
      </c>
      <c r="BA266" s="92">
        <f>SUMIF('20-1'!U:U,$A:$A,'20-1'!$E:$E)</f>
        <v>0</v>
      </c>
      <c r="BB266" s="92">
        <f>SUMIF('20-1'!V:V,$A:$A,'20-1'!$E:$E)</f>
        <v>0</v>
      </c>
      <c r="BC266" s="92">
        <f>SUMIF('20-1'!W:W,$A:$A,'20-1'!$E:$E)</f>
        <v>0</v>
      </c>
      <c r="BD266" s="92">
        <f>SUMIF('20-1'!X:X,$A:$A,'20-1'!$E:$E)</f>
        <v>0</v>
      </c>
      <c r="BE266" s="92">
        <f>SUMIF('20-1'!Y:Y,$A:$A,'20-1'!$E:$E)</f>
        <v>0</v>
      </c>
      <c r="BF266" s="92">
        <f>SUMIF('20-1'!Z:Z,$A:$A,'20-1'!$E:$E)</f>
        <v>0</v>
      </c>
      <c r="BG266" s="92">
        <f>SUMIF('20-1'!AA:AA,$A:$A,'20-1'!$E:$E)</f>
        <v>0</v>
      </c>
      <c r="BH266" s="92">
        <f>SUMIF('20-1'!AB:AB,$A:$A,'20-1'!$E:$E)</f>
        <v>25866.44</v>
      </c>
      <c r="BI266" s="89">
        <f>SUMIF(Об!$A:$A,$A:$A,Об!AB:AB)*BI$308</f>
        <v>491964.49738910171</v>
      </c>
      <c r="BJ266" s="89">
        <f>SUMIF(Об!$A:$A,$A:$A,Об!AC:AC)*BJ$308</f>
        <v>466856.9984074941</v>
      </c>
      <c r="BK266" s="89">
        <f>SUMIF(ПП1!$H:$H,$A:$A,ПП1!$M:$M)*$BK$307/$BK$308*B266</f>
        <v>72400.719595520917</v>
      </c>
      <c r="BL266" s="89">
        <f t="shared" si="56"/>
        <v>110406.74609994734</v>
      </c>
      <c r="BM266" s="84">
        <f>SUMIF(Об!$A:$A,$A:$A,Об!Z:Z)</f>
        <v>0</v>
      </c>
      <c r="BN266" s="89">
        <f t="shared" si="58"/>
        <v>4325.7245996026759</v>
      </c>
      <c r="BO266" s="89">
        <f>SUMIF(Об!$A:$A,$A:$A,Об!$AG:$AG)*$BO$308</f>
        <v>0</v>
      </c>
      <c r="BP266" s="89">
        <f>SUMIF(Об!$A:$A,$A:$A,Об!$AE:$AE)*BP$308</f>
        <v>0</v>
      </c>
      <c r="BQ266" s="89">
        <f>SUMIF(Об!$A:$A,$A:$A,Об!AI:AI)*BQ$308</f>
        <v>345955.49375137064</v>
      </c>
      <c r="BR266" s="89">
        <f>SUMIF(Об!$A:$A,$A:$A,Об!AJ:AJ)*BR$308</f>
        <v>129251.16216589516</v>
      </c>
      <c r="BS266" s="89">
        <f>SUMIF(Об!$A:$A,$A:$A,Об!AK:AK)*BS$308</f>
        <v>189206.17847503157</v>
      </c>
      <c r="BT266" s="89">
        <f>SUMIF(Об!$A:$A,$A:$A,Об!AL:AL)*BT$308</f>
        <v>170315.49919834128</v>
      </c>
      <c r="BU266" s="89">
        <f>SUMIF(Об!$A:$A,$A:$A,Об!AM:AM)*BU$308</f>
        <v>107236.45856110117</v>
      </c>
      <c r="BV266" s="89">
        <f>SUMIF(Об!$A:$A,$A:$A,Об!AN:AN)*BV$308</f>
        <v>71201.854433864195</v>
      </c>
    </row>
    <row r="267" spans="1:74" ht="32.25" customHeight="1" x14ac:dyDescent="0.25">
      <c r="A267" s="84" t="s">
        <v>424</v>
      </c>
      <c r="B267" s="84">
        <f>SUMIF(Об!$A:$A,$A:$A,Об!B:B)</f>
        <v>17423</v>
      </c>
      <c r="C267" s="84">
        <f>SUMIF(Об!$A:$A,$A:$A,Об!C:C)</f>
        <v>17423</v>
      </c>
      <c r="D267" s="84">
        <v>12</v>
      </c>
      <c r="E267" s="84">
        <f>SUMIF(Об!$A:$A,$A:$A,Об!F:F)</f>
        <v>41.2</v>
      </c>
      <c r="F267" s="84">
        <f t="shared" si="61"/>
        <v>41.2</v>
      </c>
      <c r="G267" s="89">
        <f>SUMIF(Лист2!$A:$A,$A:$A,Лист2!$B:$B)</f>
        <v>8173170.5999999987</v>
      </c>
      <c r="H267" s="89">
        <v>4256982.13</v>
      </c>
      <c r="I267" s="89">
        <v>0</v>
      </c>
      <c r="J267" s="89">
        <v>595917.1399999999</v>
      </c>
      <c r="K267" s="89">
        <v>536978.22</v>
      </c>
      <c r="L267" s="89">
        <v>0</v>
      </c>
      <c r="M267" s="89">
        <v>8841.6099999999988</v>
      </c>
      <c r="N267" s="89">
        <v>8841.6099999999988</v>
      </c>
      <c r="O267" s="89">
        <v>0</v>
      </c>
      <c r="P267" s="89">
        <v>1038677.9299999999</v>
      </c>
      <c r="Q267" s="89">
        <v>398924.44000000006</v>
      </c>
      <c r="R267" s="89">
        <v>0</v>
      </c>
      <c r="S267" s="89">
        <v>26870.480000000003</v>
      </c>
      <c r="T267" s="89">
        <v>1212360.4400000002</v>
      </c>
      <c r="U267" s="89">
        <v>0</v>
      </c>
      <c r="V267" s="89">
        <v>0</v>
      </c>
      <c r="W267" s="89">
        <v>0</v>
      </c>
      <c r="X267" s="89">
        <v>0</v>
      </c>
      <c r="Y267" s="89">
        <v>0</v>
      </c>
      <c r="Z267" s="89">
        <v>0</v>
      </c>
      <c r="AA267" s="89">
        <v>0</v>
      </c>
      <c r="AB267" s="89">
        <v>0</v>
      </c>
      <c r="AC267" s="89">
        <v>0</v>
      </c>
      <c r="AD267" s="89">
        <v>0</v>
      </c>
      <c r="AE267" s="89">
        <v>18462.129999999997</v>
      </c>
      <c r="AF267" s="89">
        <v>0</v>
      </c>
      <c r="AG267" s="89">
        <v>0</v>
      </c>
      <c r="AH267" s="90">
        <f t="shared" si="59"/>
        <v>8173170.5999999987</v>
      </c>
      <c r="AI267" s="90">
        <v>8261342.5299999993</v>
      </c>
      <c r="AJ267" s="90">
        <v>0</v>
      </c>
      <c r="AK267" s="90">
        <v>8261342.5299999993</v>
      </c>
      <c r="AL267" s="90">
        <v>612623.04</v>
      </c>
      <c r="AM267" s="90">
        <v>0</v>
      </c>
      <c r="AN267" s="90">
        <v>612623.04</v>
      </c>
      <c r="AP267" s="91">
        <f t="shared" si="60"/>
        <v>27332.720000000001</v>
      </c>
      <c r="AQ267" s="92">
        <f>SUMIF('20-1'!K:K,$A:$A,'20-1'!$E:$E)</f>
        <v>0</v>
      </c>
      <c r="AR267" s="92">
        <f>SUMIF('20-1'!L:L,$A:$A,'20-1'!$E:$E)</f>
        <v>0</v>
      </c>
      <c r="AS267" s="92">
        <f>SUMIF('20-1'!M:M,$A:$A,'20-1'!$E:$E)</f>
        <v>0</v>
      </c>
      <c r="AT267" s="92">
        <f>SUMIF('20-1'!N:N,$A:$A,'20-1'!$E:$E)</f>
        <v>0</v>
      </c>
      <c r="AU267" s="92">
        <f>SUMIF('20-1'!O:O,$A:$A,'20-1'!$E:$E)</f>
        <v>0</v>
      </c>
      <c r="AV267" s="92">
        <f>SUMIF('20-1'!P:P,$A:$A,'20-1'!$E:$E)</f>
        <v>27332.720000000001</v>
      </c>
      <c r="AW267" s="92">
        <f>SUMIF('20-1'!Q:Q,$A:$A,'20-1'!$E:$E)</f>
        <v>0</v>
      </c>
      <c r="AX267" s="92">
        <f>SUMIF('20-1'!R:R,$A:$A,'20-1'!$E:$E)</f>
        <v>0</v>
      </c>
      <c r="AY267" s="92">
        <f>SUMIF('20-1'!S:S,$A:$A,'20-1'!$E:$E)</f>
        <v>0</v>
      </c>
      <c r="AZ267" s="92">
        <f>SUMIF('20-1'!T:T,$A:$A,'20-1'!$E:$E)</f>
        <v>0</v>
      </c>
      <c r="BA267" s="92">
        <f>SUMIF('20-1'!U:U,$A:$A,'20-1'!$E:$E)</f>
        <v>0</v>
      </c>
      <c r="BB267" s="92">
        <f>SUMIF('20-1'!V:V,$A:$A,'20-1'!$E:$E)</f>
        <v>0</v>
      </c>
      <c r="BC267" s="92">
        <f>SUMIF('20-1'!W:W,$A:$A,'20-1'!$E:$E)</f>
        <v>0</v>
      </c>
      <c r="BD267" s="92">
        <f>SUMIF('20-1'!X:X,$A:$A,'20-1'!$E:$E)</f>
        <v>0</v>
      </c>
      <c r="BE267" s="92">
        <f>SUMIF('20-1'!Y:Y,$A:$A,'20-1'!$E:$E)</f>
        <v>0</v>
      </c>
      <c r="BF267" s="92">
        <f>SUMIF('20-1'!Z:Z,$A:$A,'20-1'!$E:$E)</f>
        <v>0</v>
      </c>
      <c r="BG267" s="92">
        <f>SUMIF('20-1'!AA:AA,$A:$A,'20-1'!$E:$E)</f>
        <v>0</v>
      </c>
      <c r="BH267" s="92">
        <f>SUMIF('20-1'!AB:AB,$A:$A,'20-1'!$E:$E)</f>
        <v>98651.02</v>
      </c>
      <c r="BI267" s="89">
        <f>SUMIF(Об!$A:$A,$A:$A,Об!AB:AB)*BI$308</f>
        <v>1609791.8037055028</v>
      </c>
      <c r="BJ267" s="89">
        <f>SUMIF(Об!$A:$A,$A:$A,Об!AC:AC)*BJ$308</f>
        <v>1527635.78170262</v>
      </c>
      <c r="BK267" s="89">
        <f>SUMIF(ПП1!$H:$H,$A:$A,ПП1!$M:$M)*$BK$307/$BK$308*B267</f>
        <v>236907.51183427125</v>
      </c>
      <c r="BL267" s="89">
        <f t="shared" si="56"/>
        <v>361269.71740588633</v>
      </c>
      <c r="BM267" s="84">
        <f>SUMIF(Об!$A:$A,$A:$A,Об!Z:Z)</f>
        <v>0</v>
      </c>
      <c r="BN267" s="89">
        <f t="shared" si="58"/>
        <v>14154.509202358378</v>
      </c>
      <c r="BO267" s="89">
        <f>SUMIF(Об!$A:$A,$A:$A,Об!$AG:$AG)*$BO$308</f>
        <v>0</v>
      </c>
      <c r="BP267" s="89">
        <f>SUMIF(Об!$A:$A,$A:$A,Об!$AE:$AE)*BP$308</f>
        <v>0</v>
      </c>
      <c r="BQ267" s="89">
        <f>SUMIF(Об!$A:$A,$A:$A,Об!AI:AI)*BQ$308</f>
        <v>1132025.4230609117</v>
      </c>
      <c r="BR267" s="89">
        <f>SUMIF(Об!$A:$A,$A:$A,Об!AJ:AJ)*BR$308</f>
        <v>422931.86312894692</v>
      </c>
      <c r="BS267" s="89">
        <f>SUMIF(Об!$A:$A,$A:$A,Об!AK:AK)*BS$308</f>
        <v>619114.90958390769</v>
      </c>
      <c r="BT267" s="89">
        <f>SUMIF(Об!$A:$A,$A:$A,Об!AL:AL)*BT$308</f>
        <v>557301.38273911644</v>
      </c>
      <c r="BU267" s="89">
        <f>SUMIF(Об!$A:$A,$A:$A,Об!AM:AM)*BU$308</f>
        <v>350895.99547572882</v>
      </c>
      <c r="BV267" s="89">
        <f>SUMIF(Об!$A:$A,$A:$A,Об!AN:AN)*BV$308</f>
        <v>232984.6204036389</v>
      </c>
    </row>
    <row r="268" spans="1:74" ht="32.25" customHeight="1" x14ac:dyDescent="0.25">
      <c r="A268" s="84" t="s">
        <v>425</v>
      </c>
      <c r="B268" s="84">
        <f>SUMIF(Об!$A:$A,$A:$A,Об!B:B)</f>
        <v>7831.3</v>
      </c>
      <c r="C268" s="84">
        <f>SUMIF(Об!$A:$A,$A:$A,Об!C:C)</f>
        <v>7831.3</v>
      </c>
      <c r="D268" s="84">
        <v>12</v>
      </c>
      <c r="E268" s="84">
        <f>SUMIF(Об!$A:$A,$A:$A,Об!F:F)</f>
        <v>41.41</v>
      </c>
      <c r="F268" s="84">
        <f t="shared" si="61"/>
        <v>41.41</v>
      </c>
      <c r="G268" s="89">
        <f>SUMIF(Лист2!$A:$A,$A:$A,Лист2!$B:$B)</f>
        <v>3624864.6199999996</v>
      </c>
      <c r="H268" s="89">
        <v>3404461.63</v>
      </c>
      <c r="I268" s="89">
        <v>0</v>
      </c>
      <c r="J268" s="89">
        <v>359767.07</v>
      </c>
      <c r="K268" s="89">
        <v>225264.22000000003</v>
      </c>
      <c r="L268" s="89">
        <v>0</v>
      </c>
      <c r="M268" s="89">
        <v>2274.3899999999994</v>
      </c>
      <c r="N268" s="89">
        <v>2274.3899999999994</v>
      </c>
      <c r="O268" s="89">
        <v>234914.98</v>
      </c>
      <c r="P268" s="89">
        <v>648631.88</v>
      </c>
      <c r="Q268" s="89">
        <v>261494.85000000003</v>
      </c>
      <c r="R268" s="89">
        <v>0</v>
      </c>
      <c r="S268" s="89">
        <v>5368.86</v>
      </c>
      <c r="T268" s="89">
        <v>794709.67000000016</v>
      </c>
      <c r="U268" s="89">
        <v>0</v>
      </c>
      <c r="V268" s="89">
        <v>0</v>
      </c>
      <c r="W268" s="89">
        <v>0</v>
      </c>
      <c r="X268" s="89">
        <v>0</v>
      </c>
      <c r="Y268" s="89">
        <v>0</v>
      </c>
      <c r="Z268" s="89">
        <v>0</v>
      </c>
      <c r="AA268" s="89">
        <v>0</v>
      </c>
      <c r="AB268" s="89">
        <v>0</v>
      </c>
      <c r="AC268" s="89">
        <v>0</v>
      </c>
      <c r="AD268" s="89">
        <v>0</v>
      </c>
      <c r="AE268" s="89">
        <v>3736.5</v>
      </c>
      <c r="AF268" s="89">
        <v>0</v>
      </c>
      <c r="AG268" s="89">
        <v>188223.75</v>
      </c>
      <c r="AH268" s="90">
        <f t="shared" si="59"/>
        <v>3624864.6199999996</v>
      </c>
      <c r="AI268" s="90">
        <v>3630485.54</v>
      </c>
      <c r="AJ268" s="90">
        <v>0</v>
      </c>
      <c r="AK268" s="90">
        <v>3630485.54</v>
      </c>
      <c r="AL268" s="90">
        <v>272980.53000000003</v>
      </c>
      <c r="AM268" s="90">
        <v>0</v>
      </c>
      <c r="AN268" s="90">
        <v>272980.53000000003</v>
      </c>
      <c r="AP268" s="91">
        <f t="shared" si="60"/>
        <v>29677.67</v>
      </c>
      <c r="AQ268" s="92">
        <f>SUMIF('20-1'!K:K,$A:$A,'20-1'!$E:$E)</f>
        <v>0</v>
      </c>
      <c r="AR268" s="92">
        <f>SUMIF('20-1'!L:L,$A:$A,'20-1'!$E:$E)</f>
        <v>15000</v>
      </c>
      <c r="AS268" s="92">
        <f>SUMIF('20-1'!M:M,$A:$A,'20-1'!$E:$E)</f>
        <v>0</v>
      </c>
      <c r="AT268" s="92">
        <f>SUMIF('20-1'!N:N,$A:$A,'20-1'!$E:$E)</f>
        <v>0</v>
      </c>
      <c r="AU268" s="92">
        <f>SUMIF('20-1'!O:O,$A:$A,'20-1'!$E:$E)</f>
        <v>0</v>
      </c>
      <c r="AV268" s="92">
        <f>SUMIF('20-1'!P:P,$A:$A,'20-1'!$E:$E)</f>
        <v>14677.669999999998</v>
      </c>
      <c r="AW268" s="92">
        <f>SUMIF('20-1'!Q:Q,$A:$A,'20-1'!$E:$E)</f>
        <v>0</v>
      </c>
      <c r="AX268" s="92">
        <f>SUMIF('20-1'!R:R,$A:$A,'20-1'!$E:$E)</f>
        <v>0</v>
      </c>
      <c r="AY268" s="92">
        <f>SUMIF('20-1'!S:S,$A:$A,'20-1'!$E:$E)</f>
        <v>0</v>
      </c>
      <c r="AZ268" s="92">
        <f>SUMIF('20-1'!T:T,$A:$A,'20-1'!$E:$E)</f>
        <v>0</v>
      </c>
      <c r="BA268" s="92">
        <f>SUMIF('20-1'!U:U,$A:$A,'20-1'!$E:$E)</f>
        <v>0</v>
      </c>
      <c r="BB268" s="92">
        <f>SUMIF('20-1'!V:V,$A:$A,'20-1'!$E:$E)</f>
        <v>0</v>
      </c>
      <c r="BC268" s="92">
        <f>SUMIF('20-1'!W:W,$A:$A,'20-1'!$E:$E)</f>
        <v>0</v>
      </c>
      <c r="BD268" s="92">
        <f>SUMIF('20-1'!X:X,$A:$A,'20-1'!$E:$E)</f>
        <v>0</v>
      </c>
      <c r="BE268" s="92">
        <f>SUMIF('20-1'!Y:Y,$A:$A,'20-1'!$E:$E)</f>
        <v>0</v>
      </c>
      <c r="BF268" s="92">
        <f>SUMIF('20-1'!Z:Z,$A:$A,'20-1'!$E:$E)</f>
        <v>0</v>
      </c>
      <c r="BG268" s="92">
        <f>SUMIF('20-1'!AA:AA,$A:$A,'20-1'!$E:$E)</f>
        <v>0</v>
      </c>
      <c r="BH268" s="92">
        <f>SUMIF('20-1'!AB:AB,$A:$A,'20-1'!$E:$E)</f>
        <v>40822.199999999997</v>
      </c>
      <c r="BI268" s="89">
        <f>SUMIF(Об!$A:$A,$A:$A,Об!AB:AB)*BI$308</f>
        <v>723570.14018015855</v>
      </c>
      <c r="BJ268" s="89">
        <f>SUMIF(Об!$A:$A,$A:$A,Об!AC:AC)*BJ$308</f>
        <v>686642.60444514314</v>
      </c>
      <c r="BK268" s="89">
        <f>SUMIF(ПП1!$H:$H,$A:$A,ПП1!$M:$M)*$BK$307/$BK$308*B268</f>
        <v>106485.3238493789</v>
      </c>
      <c r="BL268" s="89">
        <f t="shared" si="56"/>
        <v>162383.71910237719</v>
      </c>
      <c r="BM268" s="89">
        <f t="shared" ref="BM268:BM270" si="62">$BM$307*B268/$BM$308</f>
        <v>22804.235267262524</v>
      </c>
      <c r="BN268" s="89">
        <f t="shared" si="58"/>
        <v>6362.1768878166313</v>
      </c>
      <c r="BO268" s="89">
        <f>SUMIF(Об!$A:$A,$A:$A,Об!$AG:$AG)*$BO$308</f>
        <v>0</v>
      </c>
      <c r="BP268" s="89">
        <f>SUMIF(Об!$A:$A,$A:$A,Об!$AE:$AE)*BP$308</f>
        <v>5603.2911840524166</v>
      </c>
      <c r="BQ268" s="89">
        <f>SUMIF(Об!$A:$A,$A:$A,Об!AI:AI)*BQ$308</f>
        <v>508823.43428898108</v>
      </c>
      <c r="BR268" s="89">
        <f>SUMIF(Об!$A:$A,$A:$A,Об!AJ:AJ)*BR$308</f>
        <v>190099.65561164683</v>
      </c>
      <c r="BS268" s="89">
        <f>SUMIF(Об!$A:$A,$A:$A,Об!AK:AK)*BS$308</f>
        <v>278280.12348186056</v>
      </c>
      <c r="BT268" s="89">
        <f>SUMIF(Об!$A:$A,$A:$A,Об!AL:AL)*BT$308</f>
        <v>250496.14409945722</v>
      </c>
      <c r="BU268" s="89">
        <f>SUMIF(Об!$A:$A,$A:$A,Об!AM:AM)*BU$308</f>
        <v>157720.93263898729</v>
      </c>
      <c r="BV268" s="89">
        <f>SUMIF(Об!$A:$A,$A:$A,Об!AN:AN)*BV$308</f>
        <v>104722.0603665854</v>
      </c>
    </row>
    <row r="269" spans="1:74" ht="32.25" customHeight="1" x14ac:dyDescent="0.25">
      <c r="A269" s="84" t="s">
        <v>426</v>
      </c>
      <c r="B269" s="84">
        <f>SUMIF(Об!$A:$A,$A:$A,Об!B:B)</f>
        <v>7410.17</v>
      </c>
      <c r="C269" s="84">
        <f>SUMIF(Об!$A:$A,$A:$A,Об!C:C)</f>
        <v>7410.170000000001</v>
      </c>
      <c r="D269" s="84">
        <v>12</v>
      </c>
      <c r="E269" s="84">
        <f>SUMIF(Об!$A:$A,$A:$A,Об!F:F)</f>
        <v>41.41</v>
      </c>
      <c r="F269" s="84">
        <f t="shared" si="61"/>
        <v>41.41</v>
      </c>
      <c r="G269" s="89">
        <f>SUMIF(Лист2!$A:$A,$A:$A,Лист2!$B:$B)</f>
        <v>3574502.6300000004</v>
      </c>
      <c r="H269" s="89">
        <v>3342942.35</v>
      </c>
      <c r="I269" s="89">
        <v>0</v>
      </c>
      <c r="J269" s="89">
        <v>390743.37000000005</v>
      </c>
      <c r="K269" s="89">
        <v>350182.81999999995</v>
      </c>
      <c r="L269" s="89">
        <v>0</v>
      </c>
      <c r="M269" s="89">
        <v>5181.0800000000008</v>
      </c>
      <c r="N269" s="89">
        <v>5351.96</v>
      </c>
      <c r="O269" s="89">
        <v>258701.46000000002</v>
      </c>
      <c r="P269" s="89">
        <v>679323.58000000007</v>
      </c>
      <c r="Q269" s="89">
        <v>259984.18000000002</v>
      </c>
      <c r="R269" s="89">
        <v>0</v>
      </c>
      <c r="S269" s="89">
        <v>15740.890000000001</v>
      </c>
      <c r="T269" s="89">
        <v>790089.21000000008</v>
      </c>
      <c r="U269" s="89">
        <v>0</v>
      </c>
      <c r="V269" s="89">
        <v>0</v>
      </c>
      <c r="W269" s="89">
        <v>0</v>
      </c>
      <c r="X269" s="89">
        <v>0</v>
      </c>
      <c r="Y269" s="89">
        <v>0</v>
      </c>
      <c r="Z269" s="89">
        <v>0</v>
      </c>
      <c r="AA269" s="89">
        <v>0</v>
      </c>
      <c r="AB269" s="89">
        <v>0</v>
      </c>
      <c r="AC269" s="89">
        <v>0</v>
      </c>
      <c r="AD269" s="89">
        <v>0</v>
      </c>
      <c r="AE269" s="89">
        <v>10996.890000000001</v>
      </c>
      <c r="AF269" s="89">
        <v>0</v>
      </c>
      <c r="AG269" s="89">
        <v>150660</v>
      </c>
      <c r="AH269" s="90">
        <f t="shared" si="59"/>
        <v>3574502.6300000004</v>
      </c>
      <c r="AI269" s="90">
        <v>3564233.95</v>
      </c>
      <c r="AJ269" s="90">
        <v>0</v>
      </c>
      <c r="AK269" s="90">
        <v>3564233.95</v>
      </c>
      <c r="AL269" s="90">
        <v>305437.42</v>
      </c>
      <c r="AM269" s="90">
        <v>0</v>
      </c>
      <c r="AN269" s="90">
        <v>305437.42</v>
      </c>
      <c r="AP269" s="91">
        <f t="shared" si="60"/>
        <v>9615.36</v>
      </c>
      <c r="AQ269" s="92">
        <f>SUMIF('20-1'!K:K,$A:$A,'20-1'!$E:$E)</f>
        <v>0</v>
      </c>
      <c r="AR269" s="92">
        <f>SUMIF('20-1'!L:L,$A:$A,'20-1'!$E:$E)</f>
        <v>0</v>
      </c>
      <c r="AS269" s="92">
        <f>SUMIF('20-1'!M:M,$A:$A,'20-1'!$E:$E)</f>
        <v>0</v>
      </c>
      <c r="AT269" s="92">
        <f>SUMIF('20-1'!N:N,$A:$A,'20-1'!$E:$E)</f>
        <v>0</v>
      </c>
      <c r="AU269" s="92">
        <f>SUMIF('20-1'!O:O,$A:$A,'20-1'!$E:$E)</f>
        <v>0</v>
      </c>
      <c r="AV269" s="92">
        <f>SUMIF('20-1'!P:P,$A:$A,'20-1'!$E:$E)</f>
        <v>9615.36</v>
      </c>
      <c r="AW269" s="92">
        <f>SUMIF('20-1'!Q:Q,$A:$A,'20-1'!$E:$E)</f>
        <v>0</v>
      </c>
      <c r="AX269" s="92">
        <f>SUMIF('20-1'!R:R,$A:$A,'20-1'!$E:$E)</f>
        <v>0</v>
      </c>
      <c r="AY269" s="92">
        <f>SUMIF('20-1'!S:S,$A:$A,'20-1'!$E:$E)</f>
        <v>0</v>
      </c>
      <c r="AZ269" s="92">
        <f>SUMIF('20-1'!T:T,$A:$A,'20-1'!$E:$E)</f>
        <v>0</v>
      </c>
      <c r="BA269" s="92">
        <f>SUMIF('20-1'!U:U,$A:$A,'20-1'!$E:$E)</f>
        <v>0</v>
      </c>
      <c r="BB269" s="92">
        <f>SUMIF('20-1'!V:V,$A:$A,'20-1'!$E:$E)</f>
        <v>0</v>
      </c>
      <c r="BC269" s="92">
        <f>SUMIF('20-1'!W:W,$A:$A,'20-1'!$E:$E)</f>
        <v>0</v>
      </c>
      <c r="BD269" s="92">
        <f>SUMIF('20-1'!X:X,$A:$A,'20-1'!$E:$E)</f>
        <v>0</v>
      </c>
      <c r="BE269" s="92">
        <f>SUMIF('20-1'!Y:Y,$A:$A,'20-1'!$E:$E)</f>
        <v>0</v>
      </c>
      <c r="BF269" s="92">
        <f>SUMIF('20-1'!Z:Z,$A:$A,'20-1'!$E:$E)</f>
        <v>0</v>
      </c>
      <c r="BG269" s="92">
        <f>SUMIF('20-1'!AA:AA,$A:$A,'20-1'!$E:$E)</f>
        <v>0</v>
      </c>
      <c r="BH269" s="92">
        <f>SUMIF('20-1'!AB:AB,$A:$A,'20-1'!$E:$E)</f>
        <v>27545.47</v>
      </c>
      <c r="BI269" s="89">
        <f>SUMIF(Об!$A:$A,$A:$A,Об!AB:AB)*BI$308</f>
        <v>684659.98565484735</v>
      </c>
      <c r="BJ269" s="89">
        <f>SUMIF(Об!$A:$A,$A:$A,Об!AC:AC)*BJ$308</f>
        <v>649718.23684206535</v>
      </c>
      <c r="BK269" s="84">
        <f>SUMIF(ПП1!$H:$H,$A:$A,ПП1!$M:$M)</f>
        <v>0</v>
      </c>
      <c r="BL269" s="89">
        <f t="shared" si="56"/>
        <v>153651.4964030062</v>
      </c>
      <c r="BM269" s="89">
        <f t="shared" si="62"/>
        <v>21577.93215052555</v>
      </c>
      <c r="BN269" s="89">
        <f t="shared" si="58"/>
        <v>6020.0493288205234</v>
      </c>
      <c r="BO269" s="89">
        <f>SUMIF(Об!$A:$A,$A:$A,Об!$AG:$AG)*$BO$308</f>
        <v>0</v>
      </c>
      <c r="BP269" s="89">
        <f>SUMIF(Об!$A:$A,$A:$A,Об!$AE:$AE)*BP$308</f>
        <v>5301.9728823221812</v>
      </c>
      <c r="BQ269" s="89">
        <f>SUMIF(Об!$A:$A,$A:$A,Об!AI:AI)*BQ$308</f>
        <v>481461.33439724951</v>
      </c>
      <c r="BR269" s="89">
        <f>SUMIF(Об!$A:$A,$A:$A,Об!AJ:AJ)*BR$308</f>
        <v>179877.00190565514</v>
      </c>
      <c r="BS269" s="89">
        <f>SUMIF(Об!$A:$A,$A:$A,Об!AK:AK)*BS$308</f>
        <v>263315.54436959111</v>
      </c>
      <c r="BT269" s="89">
        <f>SUMIF(Об!$A:$A,$A:$A,Об!AL:AL)*BT$308</f>
        <v>237025.65501531996</v>
      </c>
      <c r="BU269" s="89">
        <f>SUMIF(Об!$A:$A,$A:$A,Об!AM:AM)*BU$308</f>
        <v>149239.45237871676</v>
      </c>
      <c r="BV269" s="89">
        <f>SUMIF(Об!$A:$A,$A:$A,Об!AN:AN)*BV$308</f>
        <v>99090.606932011331</v>
      </c>
    </row>
    <row r="270" spans="1:74" ht="32.25" customHeight="1" x14ac:dyDescent="0.25">
      <c r="A270" s="84" t="s">
        <v>427</v>
      </c>
      <c r="B270" s="84">
        <f>SUMIF(Об!$A:$A,$A:$A,Об!B:B)</f>
        <v>27.48</v>
      </c>
      <c r="C270" s="84">
        <f>SUMIF(Об!$A:$A,$A:$A,Об!C:C)</f>
        <v>27.48</v>
      </c>
      <c r="D270" s="84">
        <v>12</v>
      </c>
      <c r="E270" s="84">
        <f>SUMIF(Об!$A:$A,$A:$A,Об!F:F)</f>
        <v>25.37</v>
      </c>
      <c r="F270" s="84">
        <f t="shared" si="61"/>
        <v>25.37</v>
      </c>
      <c r="G270" s="89">
        <f>SUMIF(Лист2!$A:$A,$A:$A,Лист2!$B:$B)</f>
        <v>7668.87</v>
      </c>
      <c r="H270" s="89">
        <v>0</v>
      </c>
      <c r="I270" s="89">
        <v>0</v>
      </c>
      <c r="J270" s="89">
        <v>0</v>
      </c>
      <c r="K270" s="89">
        <v>0</v>
      </c>
      <c r="L270" s="89">
        <v>0</v>
      </c>
      <c r="M270" s="89">
        <v>0</v>
      </c>
      <c r="N270" s="89">
        <v>0</v>
      </c>
      <c r="O270" s="89">
        <v>747.66999999999985</v>
      </c>
      <c r="P270" s="89">
        <v>0</v>
      </c>
      <c r="Q270" s="89">
        <v>0</v>
      </c>
      <c r="R270" s="89">
        <v>0</v>
      </c>
      <c r="S270" s="89">
        <v>0</v>
      </c>
      <c r="T270" s="89">
        <v>0</v>
      </c>
      <c r="U270" s="89">
        <v>11476.34</v>
      </c>
      <c r="V270" s="89">
        <v>0</v>
      </c>
      <c r="W270" s="89">
        <v>352.77</v>
      </c>
      <c r="X270" s="89">
        <v>0</v>
      </c>
      <c r="Y270" s="89">
        <v>0</v>
      </c>
      <c r="Z270" s="89">
        <v>0</v>
      </c>
      <c r="AA270" s="89">
        <v>0</v>
      </c>
      <c r="AB270" s="89">
        <v>0</v>
      </c>
      <c r="AC270" s="89">
        <v>0</v>
      </c>
      <c r="AD270" s="89">
        <v>0</v>
      </c>
      <c r="AE270" s="89">
        <v>0</v>
      </c>
      <c r="AF270" s="89">
        <v>0</v>
      </c>
      <c r="AG270" s="89">
        <v>1902.9599999999998</v>
      </c>
      <c r="AH270" s="90">
        <f t="shared" si="59"/>
        <v>7668.87</v>
      </c>
      <c r="AI270" s="90">
        <v>8366.0399999999991</v>
      </c>
      <c r="AJ270" s="90">
        <v>0</v>
      </c>
      <c r="AK270" s="90">
        <v>8366.0399999999991</v>
      </c>
      <c r="AL270" s="90">
        <v>0</v>
      </c>
      <c r="AM270" s="90">
        <v>0</v>
      </c>
      <c r="AN270" s="90">
        <v>0</v>
      </c>
      <c r="AP270" s="91">
        <f t="shared" si="60"/>
        <v>0</v>
      </c>
      <c r="AQ270" s="92">
        <f>SUMIF('20-1'!K:K,$A:$A,'20-1'!$E:$E)</f>
        <v>0</v>
      </c>
      <c r="AR270" s="92">
        <f>SUMIF('20-1'!L:L,$A:$A,'20-1'!$E:$E)</f>
        <v>0</v>
      </c>
      <c r="AS270" s="92">
        <f>SUMIF('20-1'!M:M,$A:$A,'20-1'!$E:$E)</f>
        <v>0</v>
      </c>
      <c r="AT270" s="92">
        <f>SUMIF('20-1'!N:N,$A:$A,'20-1'!$E:$E)</f>
        <v>0</v>
      </c>
      <c r="AU270" s="92">
        <f>SUMIF('20-1'!O:O,$A:$A,'20-1'!$E:$E)</f>
        <v>0</v>
      </c>
      <c r="AV270" s="92">
        <f>SUMIF('20-1'!P:P,$A:$A,'20-1'!$E:$E)</f>
        <v>0</v>
      </c>
      <c r="AW270" s="92">
        <f>SUMIF('20-1'!Q:Q,$A:$A,'20-1'!$E:$E)</f>
        <v>0</v>
      </c>
      <c r="AX270" s="92">
        <f>SUMIF('20-1'!R:R,$A:$A,'20-1'!$E:$E)</f>
        <v>0</v>
      </c>
      <c r="AY270" s="92">
        <f>SUMIF('20-1'!S:S,$A:$A,'20-1'!$E:$E)</f>
        <v>0</v>
      </c>
      <c r="AZ270" s="92">
        <f>SUMIF('20-1'!T:T,$A:$A,'20-1'!$E:$E)</f>
        <v>0</v>
      </c>
      <c r="BA270" s="92">
        <f>SUMIF('20-1'!U:U,$A:$A,'20-1'!$E:$E)</f>
        <v>0</v>
      </c>
      <c r="BB270" s="92">
        <f>SUMIF('20-1'!V:V,$A:$A,'20-1'!$E:$E)</f>
        <v>0</v>
      </c>
      <c r="BC270" s="92">
        <f>SUMIF('20-1'!W:W,$A:$A,'20-1'!$E:$E)</f>
        <v>0</v>
      </c>
      <c r="BD270" s="92">
        <f>SUMIF('20-1'!X:X,$A:$A,'20-1'!$E:$E)</f>
        <v>0</v>
      </c>
      <c r="BE270" s="92">
        <f>SUMIF('20-1'!Y:Y,$A:$A,'20-1'!$E:$E)</f>
        <v>0</v>
      </c>
      <c r="BF270" s="92">
        <f>SUMIF('20-1'!Z:Z,$A:$A,'20-1'!$E:$E)</f>
        <v>0</v>
      </c>
      <c r="BG270" s="92">
        <f>SUMIF('20-1'!AA:AA,$A:$A,'20-1'!$E:$E)</f>
        <v>0</v>
      </c>
      <c r="BH270" s="92">
        <f>SUMIF('20-1'!AB:AB,$A:$A,'20-1'!$E:$E)</f>
        <v>0</v>
      </c>
      <c r="BI270" s="89">
        <f>SUMIF(Об!$A:$A,$A:$A,Об!AB:AB)*BI$308</f>
        <v>2539.0046929821056</v>
      </c>
      <c r="BJ270" s="89">
        <f>SUMIF(Об!$A:$A,$A:$A,Об!AC:AC)*BJ$308</f>
        <v>2409.4261195654021</v>
      </c>
      <c r="BK270" s="84">
        <f>SUMIF(ПП1!$H:$H,$A:$A,ПП1!$M:$M)</f>
        <v>0</v>
      </c>
      <c r="BL270" s="89">
        <f t="shared" si="56"/>
        <v>569.80381302380511</v>
      </c>
      <c r="BM270" s="89">
        <f t="shared" si="62"/>
        <v>80.019969244489943</v>
      </c>
      <c r="BN270" s="89">
        <f t="shared" si="58"/>
        <v>22.324852946152109</v>
      </c>
      <c r="BO270" s="89">
        <f>SUMIF(Об!$A:$A,$A:$A,Об!$AG:$AG)*$BO$308</f>
        <v>0</v>
      </c>
      <c r="BP270" s="89">
        <f>SUMIF(Об!$A:$A,$A:$A,Об!$AE:$AE)*BP$308</f>
        <v>19.661926083505982</v>
      </c>
      <c r="BQ270" s="89">
        <f>SUMIF(Об!$A:$A,$A:$A,Об!AI:AI)*BQ$308</f>
        <v>1785.4593712743992</v>
      </c>
      <c r="BR270" s="89">
        <f>SUMIF(Об!$A:$A,$A:$A,Об!AJ:AJ)*BR$308</f>
        <v>0</v>
      </c>
      <c r="BS270" s="89">
        <f>SUMIF(Об!$A:$A,$A:$A,Об!AK:AK)*BS$308</f>
        <v>976.48382685908177</v>
      </c>
      <c r="BT270" s="89">
        <f>SUMIF(Об!$A:$A,$A:$A,Об!AL:AL)*BT$308</f>
        <v>878.98995567186603</v>
      </c>
      <c r="BU270" s="89">
        <f>SUMIF(Об!$A:$A,$A:$A,Об!AM:AM)*BU$308</f>
        <v>0</v>
      </c>
      <c r="BV270" s="89">
        <f>SUMIF(Об!$A:$A,$A:$A,Об!AN:AN)*BV$308</f>
        <v>367.46928592618934</v>
      </c>
    </row>
    <row r="271" spans="1:74" ht="32.25" customHeight="1" x14ac:dyDescent="0.25">
      <c r="A271" s="84" t="s">
        <v>429</v>
      </c>
      <c r="B271" s="84">
        <f>SUMIF(Об!$A:$A,$A:$A,Об!B:B)</f>
        <v>121.3</v>
      </c>
      <c r="C271" s="84">
        <f>SUMIF(Об!$A:$A,$A:$A,Об!C:C)</f>
        <v>121.3</v>
      </c>
      <c r="D271" s="84">
        <v>12</v>
      </c>
      <c r="E271" s="84">
        <f>SUMIF(Об!$A:$A,$A:$A,Об!F:F)</f>
        <v>25.37</v>
      </c>
      <c r="F271" s="84">
        <f t="shared" si="61"/>
        <v>25.37</v>
      </c>
      <c r="G271" s="89">
        <f>SUMIF(Лист2!$A:$A,$A:$A,Лист2!$B:$B)</f>
        <v>36928.560000000005</v>
      </c>
      <c r="H271" s="89">
        <v>0</v>
      </c>
      <c r="I271" s="89">
        <v>0</v>
      </c>
      <c r="J271" s="89">
        <v>0</v>
      </c>
      <c r="K271" s="89">
        <v>0</v>
      </c>
      <c r="L271" s="89">
        <v>0</v>
      </c>
      <c r="M271" s="89">
        <v>0</v>
      </c>
      <c r="N271" s="89">
        <v>0</v>
      </c>
      <c r="O271" s="89">
        <v>4870.4399999999987</v>
      </c>
      <c r="P271" s="89">
        <v>0</v>
      </c>
      <c r="Q271" s="89">
        <v>0</v>
      </c>
      <c r="R271" s="89">
        <v>0</v>
      </c>
      <c r="S271" s="89">
        <v>0</v>
      </c>
      <c r="T271" s="89">
        <v>0</v>
      </c>
      <c r="U271" s="89">
        <v>54845.87999999999</v>
      </c>
      <c r="V271" s="89">
        <v>603.36</v>
      </c>
      <c r="W271" s="89">
        <v>0</v>
      </c>
      <c r="X271" s="89">
        <v>0</v>
      </c>
      <c r="Y271" s="89">
        <v>0</v>
      </c>
      <c r="Z271" s="89">
        <v>0</v>
      </c>
      <c r="AA271" s="89">
        <v>0</v>
      </c>
      <c r="AB271" s="89">
        <v>0</v>
      </c>
      <c r="AC271" s="89">
        <v>0</v>
      </c>
      <c r="AD271" s="89">
        <v>0</v>
      </c>
      <c r="AE271" s="89">
        <v>0</v>
      </c>
      <c r="AF271" s="89">
        <v>0</v>
      </c>
      <c r="AG271" s="89">
        <v>7611.8399999999992</v>
      </c>
      <c r="AH271" s="90">
        <f t="shared" si="59"/>
        <v>36928.560000000005</v>
      </c>
      <c r="AI271" s="90">
        <v>36748.19</v>
      </c>
      <c r="AJ271" s="90">
        <v>0</v>
      </c>
      <c r="AK271" s="90">
        <v>36748.19</v>
      </c>
      <c r="AL271" s="90">
        <v>34046.230000000003</v>
      </c>
      <c r="AM271" s="90">
        <v>0</v>
      </c>
      <c r="AN271" s="90">
        <v>34046.230000000003</v>
      </c>
      <c r="AP271" s="91">
        <f t="shared" si="60"/>
        <v>0</v>
      </c>
      <c r="AQ271" s="92">
        <f>SUMIF('20-1'!K:K,$A:$A,'20-1'!$E:$E)</f>
        <v>0</v>
      </c>
      <c r="AR271" s="92">
        <f>SUMIF('20-1'!L:L,$A:$A,'20-1'!$E:$E)</f>
        <v>0</v>
      </c>
      <c r="AS271" s="92">
        <f>SUMIF('20-1'!M:M,$A:$A,'20-1'!$E:$E)</f>
        <v>0</v>
      </c>
      <c r="AT271" s="92">
        <f>SUMIF('20-1'!N:N,$A:$A,'20-1'!$E:$E)</f>
        <v>0</v>
      </c>
      <c r="AU271" s="92">
        <f>SUMIF('20-1'!O:O,$A:$A,'20-1'!$E:$E)</f>
        <v>0</v>
      </c>
      <c r="AV271" s="92">
        <f>SUMIF('20-1'!P:P,$A:$A,'20-1'!$E:$E)</f>
        <v>0</v>
      </c>
      <c r="AW271" s="92">
        <f>SUMIF('20-1'!Q:Q,$A:$A,'20-1'!$E:$E)</f>
        <v>0</v>
      </c>
      <c r="AX271" s="92">
        <f>SUMIF('20-1'!R:R,$A:$A,'20-1'!$E:$E)</f>
        <v>0</v>
      </c>
      <c r="AY271" s="92">
        <f>SUMIF('20-1'!S:S,$A:$A,'20-1'!$E:$E)</f>
        <v>0</v>
      </c>
      <c r="AZ271" s="92">
        <f>SUMIF('20-1'!T:T,$A:$A,'20-1'!$E:$E)</f>
        <v>0</v>
      </c>
      <c r="BA271" s="92">
        <f>SUMIF('20-1'!U:U,$A:$A,'20-1'!$E:$E)</f>
        <v>0</v>
      </c>
      <c r="BB271" s="92">
        <f>SUMIF('20-1'!V:V,$A:$A,'20-1'!$E:$E)</f>
        <v>0</v>
      </c>
      <c r="BC271" s="92">
        <f>SUMIF('20-1'!W:W,$A:$A,'20-1'!$E:$E)</f>
        <v>0</v>
      </c>
      <c r="BD271" s="92">
        <f>SUMIF('20-1'!X:X,$A:$A,'20-1'!$E:$E)</f>
        <v>0</v>
      </c>
      <c r="BE271" s="92">
        <f>SUMIF('20-1'!Y:Y,$A:$A,'20-1'!$E:$E)</f>
        <v>0</v>
      </c>
      <c r="BF271" s="92">
        <f>SUMIF('20-1'!Z:Z,$A:$A,'20-1'!$E:$E)</f>
        <v>0</v>
      </c>
      <c r="BG271" s="92">
        <f>SUMIF('20-1'!AA:AA,$A:$A,'20-1'!$E:$E)</f>
        <v>0</v>
      </c>
      <c r="BH271" s="92">
        <f>SUMIF('20-1'!AB:AB,$A:$A,'20-1'!$E:$E)</f>
        <v>0</v>
      </c>
      <c r="BI271" s="89">
        <f>SUMIF(Об!$A:$A,$A:$A,Об!AB:AB)*BI$308</f>
        <v>11207.469769240513</v>
      </c>
      <c r="BJ271" s="89">
        <f>SUMIF(Об!$A:$A,$A:$A,Об!AC:AC)*BJ$308</f>
        <v>10635.494479741023</v>
      </c>
      <c r="BK271" s="84">
        <f>SUMIF(ПП1!$H:$H,$A:$A,ПП1!$M:$M)</f>
        <v>0</v>
      </c>
      <c r="BL271" s="89">
        <f t="shared" si="56"/>
        <v>2515.1820422047876</v>
      </c>
      <c r="BM271" s="89">
        <f>$BM$307*B271/$BM$308</f>
        <v>353.21769539143486</v>
      </c>
      <c r="BN271" s="89">
        <f t="shared" si="58"/>
        <v>98.544565588364307</v>
      </c>
      <c r="BO271" s="89">
        <f>SUMIF(Об!$A:$A,$A:$A,Об!$AG:$AG)*$BO$308</f>
        <v>0</v>
      </c>
      <c r="BP271" s="89">
        <f>SUMIF(Об!$A:$A,$A:$A,Об!$AE:$AE)*BP$308</f>
        <v>86.790088570934344</v>
      </c>
      <c r="BQ271" s="89">
        <f>SUMIF(Об!$A:$A,$A:$A,Об!AI:AI)*BQ$308</f>
        <v>7881.2307764040988</v>
      </c>
      <c r="BR271" s="89">
        <f>SUMIF(Об!$A:$A,$A:$A,Об!AJ:AJ)*BR$308</f>
        <v>0</v>
      </c>
      <c r="BS271" s="89">
        <f>SUMIF(Об!$A:$A,$A:$A,Об!AK:AK)*BS$308</f>
        <v>4310.3161644107213</v>
      </c>
      <c r="BT271" s="89">
        <f>SUMIF(Об!$A:$A,$A:$A,Об!AL:AL)*BT$308</f>
        <v>3879.9665801672977</v>
      </c>
      <c r="BU271" s="89">
        <f>SUMIF(Об!$A:$A,$A:$A,Об!AM:AM)*BU$308</f>
        <v>0</v>
      </c>
      <c r="BV271" s="89">
        <f>SUMIF(Об!$A:$A,$A:$A,Об!AN:AN)*BV$308</f>
        <v>1622.0532890410034</v>
      </c>
    </row>
    <row r="272" spans="1:74" ht="32.25" customHeight="1" x14ac:dyDescent="0.25">
      <c r="A272" s="84" t="s">
        <v>431</v>
      </c>
      <c r="B272" s="84">
        <f>SUMIF(Об!$A:$A,$A:$A,Об!B:B)</f>
        <v>19</v>
      </c>
      <c r="C272" s="84">
        <f>SUMIF(Об!$A:$A,$A:$A,Об!C:C)</f>
        <v>19</v>
      </c>
      <c r="D272" s="84">
        <v>12</v>
      </c>
      <c r="E272" s="84">
        <f>SUMIF(Об!$A:$A,$A:$A,Об!F:F)</f>
        <v>25.37</v>
      </c>
      <c r="F272" s="84">
        <f t="shared" si="61"/>
        <v>25.37</v>
      </c>
      <c r="G272" s="89">
        <f>SUMIF(Лист2!$A:$A,$A:$A,Лист2!$B:$B)</f>
        <v>5302.3299999999981</v>
      </c>
      <c r="H272" s="89">
        <v>0</v>
      </c>
      <c r="I272" s="89">
        <v>0</v>
      </c>
      <c r="J272" s="89">
        <v>0</v>
      </c>
      <c r="K272" s="89">
        <v>0</v>
      </c>
      <c r="L272" s="89">
        <v>0</v>
      </c>
      <c r="M272" s="89">
        <v>0</v>
      </c>
      <c r="N272" s="89">
        <v>0</v>
      </c>
      <c r="O272" s="89">
        <v>1495.35</v>
      </c>
      <c r="P272" s="89">
        <v>0</v>
      </c>
      <c r="Q272" s="89">
        <v>0</v>
      </c>
      <c r="R272" s="89">
        <v>0</v>
      </c>
      <c r="S272" s="89">
        <v>0</v>
      </c>
      <c r="T272" s="89">
        <v>0</v>
      </c>
      <c r="U272" s="89">
        <v>7934.8999999999978</v>
      </c>
      <c r="V272" s="89">
        <v>0</v>
      </c>
      <c r="W272" s="89">
        <v>705.54</v>
      </c>
      <c r="X272" s="89">
        <v>0</v>
      </c>
      <c r="Y272" s="89">
        <v>0</v>
      </c>
      <c r="Z272" s="89">
        <v>0</v>
      </c>
      <c r="AA272" s="89">
        <v>0</v>
      </c>
      <c r="AB272" s="89">
        <v>0</v>
      </c>
      <c r="AC272" s="89">
        <v>0</v>
      </c>
      <c r="AD272" s="89">
        <v>0</v>
      </c>
      <c r="AE272" s="89">
        <v>0</v>
      </c>
      <c r="AF272" s="89">
        <v>0</v>
      </c>
      <c r="AG272" s="89">
        <v>1902.9599999999998</v>
      </c>
      <c r="AH272" s="90">
        <f t="shared" si="59"/>
        <v>5302.3299999999981</v>
      </c>
      <c r="AI272" s="90">
        <v>5302.329999999999</v>
      </c>
      <c r="AJ272" s="90">
        <v>0</v>
      </c>
      <c r="AK272" s="90">
        <v>5302.329999999999</v>
      </c>
      <c r="AL272" s="90">
        <v>482.03</v>
      </c>
      <c r="AM272" s="90">
        <v>0</v>
      </c>
      <c r="AN272" s="90">
        <v>482.03</v>
      </c>
      <c r="AP272" s="91">
        <f t="shared" si="60"/>
        <v>0</v>
      </c>
      <c r="AQ272" s="92">
        <f>SUMIF('20-1'!K:K,$A:$A,'20-1'!$E:$E)</f>
        <v>0</v>
      </c>
      <c r="AR272" s="92">
        <f>SUMIF('20-1'!L:L,$A:$A,'20-1'!$E:$E)</f>
        <v>0</v>
      </c>
      <c r="AS272" s="92">
        <f>SUMIF('20-1'!M:M,$A:$A,'20-1'!$E:$E)</f>
        <v>0</v>
      </c>
      <c r="AT272" s="92">
        <f>SUMIF('20-1'!N:N,$A:$A,'20-1'!$E:$E)</f>
        <v>0</v>
      </c>
      <c r="AU272" s="92">
        <f>SUMIF('20-1'!O:O,$A:$A,'20-1'!$E:$E)</f>
        <v>0</v>
      </c>
      <c r="AV272" s="92">
        <f>SUMIF('20-1'!P:P,$A:$A,'20-1'!$E:$E)</f>
        <v>0</v>
      </c>
      <c r="AW272" s="92">
        <f>SUMIF('20-1'!Q:Q,$A:$A,'20-1'!$E:$E)</f>
        <v>0</v>
      </c>
      <c r="AX272" s="92">
        <f>SUMIF('20-1'!R:R,$A:$A,'20-1'!$E:$E)</f>
        <v>0</v>
      </c>
      <c r="AY272" s="92">
        <f>SUMIF('20-1'!S:S,$A:$A,'20-1'!$E:$E)</f>
        <v>0</v>
      </c>
      <c r="AZ272" s="92">
        <f>SUMIF('20-1'!T:T,$A:$A,'20-1'!$E:$E)</f>
        <v>0</v>
      </c>
      <c r="BA272" s="92">
        <f>SUMIF('20-1'!U:U,$A:$A,'20-1'!$E:$E)</f>
        <v>0</v>
      </c>
      <c r="BB272" s="92">
        <f>SUMIF('20-1'!V:V,$A:$A,'20-1'!$E:$E)</f>
        <v>0</v>
      </c>
      <c r="BC272" s="92">
        <f>SUMIF('20-1'!W:W,$A:$A,'20-1'!$E:$E)</f>
        <v>0</v>
      </c>
      <c r="BD272" s="92">
        <f>SUMIF('20-1'!X:X,$A:$A,'20-1'!$E:$E)</f>
        <v>0</v>
      </c>
      <c r="BE272" s="92">
        <f>SUMIF('20-1'!Y:Y,$A:$A,'20-1'!$E:$E)</f>
        <v>0</v>
      </c>
      <c r="BF272" s="92">
        <f>SUMIF('20-1'!Z:Z,$A:$A,'20-1'!$E:$E)</f>
        <v>0</v>
      </c>
      <c r="BG272" s="92">
        <f>SUMIF('20-1'!AA:AA,$A:$A,'20-1'!$E:$E)</f>
        <v>0</v>
      </c>
      <c r="BH272" s="92">
        <f>SUMIF('20-1'!AB:AB,$A:$A,'20-1'!$E:$E)</f>
        <v>0</v>
      </c>
      <c r="BI272" s="89">
        <f>SUMIF(Об!$A:$A,$A:$A,Об!AB:AB)*BI$308</f>
        <v>1755.4981501695777</v>
      </c>
      <c r="BJ272" s="89">
        <f>SUMIF(Об!$A:$A,$A:$A,Об!AC:AC)*BJ$308</f>
        <v>1665.9059778654523</v>
      </c>
      <c r="BK272" s="84">
        <f>SUMIF(ПП1!$H:$H,$A:$A,ПП1!$M:$M)</f>
        <v>0</v>
      </c>
      <c r="BL272" s="89">
        <f t="shared" si="56"/>
        <v>393.96915747643004</v>
      </c>
      <c r="BM272" s="89">
        <f>$BM$307*B272/$BM$308</f>
        <v>55.326761850265974</v>
      </c>
      <c r="BN272" s="89">
        <f t="shared" si="58"/>
        <v>15.435669795374459</v>
      </c>
      <c r="BO272" s="89">
        <f>SUMIF(Об!$A:$A,$A:$A,Об!$AG:$AG)*$BO$308</f>
        <v>0</v>
      </c>
      <c r="BP272" s="89">
        <f>SUMIF(Об!$A:$A,$A:$A,Об!$AE:$AE)*BP$308</f>
        <v>13.59449037796993</v>
      </c>
      <c r="BQ272" s="89">
        <f>SUMIF(Об!$A:$A,$A:$A,Об!AI:AI)*BQ$308</f>
        <v>1234.4879204590095</v>
      </c>
      <c r="BR272" s="89">
        <f>SUMIF(Об!$A:$A,$A:$A,Об!AJ:AJ)*BR$308</f>
        <v>0</v>
      </c>
      <c r="BS272" s="89">
        <f>SUMIF(Об!$A:$A,$A:$A,Об!AK:AK)*BS$308</f>
        <v>675.15257315584256</v>
      </c>
      <c r="BT272" s="89">
        <f>SUMIF(Об!$A:$A,$A:$A,Об!AL:AL)*BT$308</f>
        <v>607.74414693469635</v>
      </c>
      <c r="BU272" s="89">
        <f>SUMIF(Об!$A:$A,$A:$A,Об!AM:AM)*BU$308</f>
        <v>0</v>
      </c>
      <c r="BV272" s="89">
        <f>SUMIF(Об!$A:$A,$A:$A,Об!AN:AN)*BV$308</f>
        <v>254.07265038564771</v>
      </c>
    </row>
    <row r="273" spans="1:74" ht="32.25" customHeight="1" x14ac:dyDescent="0.25">
      <c r="A273" s="84" t="s">
        <v>135</v>
      </c>
      <c r="B273" s="84">
        <f>SUMIF(Об!$A:$A,$A:$A,Об!B:B)</f>
        <v>3703.9</v>
      </c>
      <c r="C273" s="84">
        <f>SUMIF(Об!$A:$A,$A:$A,Об!C:C)</f>
        <v>3703.9</v>
      </c>
      <c r="D273" s="84">
        <v>12</v>
      </c>
      <c r="E273" s="84">
        <f>SUMIF(Об!$A:$A,$A:$A,Об!F:F)</f>
        <v>41.2</v>
      </c>
      <c r="F273" s="84">
        <f t="shared" si="61"/>
        <v>41.2</v>
      </c>
      <c r="G273" s="89">
        <f>SUMIF(Лист2!$A:$A,$A:$A,Лист2!$B:$B)</f>
        <v>1781333.3400000003</v>
      </c>
      <c r="H273" s="89">
        <v>1673122.0499999996</v>
      </c>
      <c r="I273" s="89">
        <v>0</v>
      </c>
      <c r="J273" s="89">
        <v>250085.77000000002</v>
      </c>
      <c r="K273" s="89">
        <v>126155.01999999999</v>
      </c>
      <c r="L273" s="89">
        <v>0</v>
      </c>
      <c r="M273" s="89">
        <v>1043.9699999999998</v>
      </c>
      <c r="N273" s="89">
        <v>1043.9699999999998</v>
      </c>
      <c r="O273" s="89">
        <v>0</v>
      </c>
      <c r="P273" s="89">
        <v>437610.77</v>
      </c>
      <c r="Q273" s="89">
        <v>169027.34000000003</v>
      </c>
      <c r="R273" s="89">
        <v>0</v>
      </c>
      <c r="S273" s="89">
        <v>3127.76</v>
      </c>
      <c r="T273" s="89">
        <v>513723.66</v>
      </c>
      <c r="U273" s="89">
        <v>0</v>
      </c>
      <c r="V273" s="89">
        <v>0</v>
      </c>
      <c r="W273" s="89">
        <v>0</v>
      </c>
      <c r="X273" s="89">
        <v>0</v>
      </c>
      <c r="Y273" s="89">
        <v>0</v>
      </c>
      <c r="Z273" s="89">
        <v>0</v>
      </c>
      <c r="AA273" s="89">
        <v>0</v>
      </c>
      <c r="AB273" s="89">
        <v>0</v>
      </c>
      <c r="AC273" s="89">
        <v>0</v>
      </c>
      <c r="AD273" s="89">
        <v>0</v>
      </c>
      <c r="AE273" s="89">
        <v>1972.07</v>
      </c>
      <c r="AF273" s="89">
        <v>0</v>
      </c>
      <c r="AG273" s="89">
        <v>0</v>
      </c>
      <c r="AH273" s="90">
        <f t="shared" si="59"/>
        <v>1781333.3400000003</v>
      </c>
      <c r="AI273" s="90">
        <v>1842819.7</v>
      </c>
      <c r="AJ273" s="90">
        <v>0</v>
      </c>
      <c r="AK273" s="90">
        <v>1842819.7</v>
      </c>
      <c r="AL273" s="90">
        <v>199246.47</v>
      </c>
      <c r="AM273" s="90">
        <v>0</v>
      </c>
      <c r="AN273" s="90">
        <v>199246.47</v>
      </c>
      <c r="AP273" s="91">
        <f t="shared" si="60"/>
        <v>32468.58</v>
      </c>
      <c r="AQ273" s="92">
        <f>SUMIF('20-1'!K:K,$A:$A,'20-1'!$E:$E)</f>
        <v>0</v>
      </c>
      <c r="AR273" s="92">
        <f>SUMIF('20-1'!L:L,$A:$A,'20-1'!$E:$E)</f>
        <v>0</v>
      </c>
      <c r="AS273" s="92">
        <f>SUMIF('20-1'!M:M,$A:$A,'20-1'!$E:$E)</f>
        <v>0</v>
      </c>
      <c r="AT273" s="92">
        <f>SUMIF('20-1'!N:N,$A:$A,'20-1'!$E:$E)</f>
        <v>0</v>
      </c>
      <c r="AU273" s="92">
        <f>SUMIF('20-1'!O:O,$A:$A,'20-1'!$E:$E)</f>
        <v>0</v>
      </c>
      <c r="AV273" s="92">
        <f>SUMIF('20-1'!P:P,$A:$A,'20-1'!$E:$E)</f>
        <v>32468.58</v>
      </c>
      <c r="AW273" s="92">
        <f>SUMIF('20-1'!Q:Q,$A:$A,'20-1'!$E:$E)</f>
        <v>0</v>
      </c>
      <c r="AX273" s="92">
        <f>SUMIF('20-1'!R:R,$A:$A,'20-1'!$E:$E)</f>
        <v>0</v>
      </c>
      <c r="AY273" s="92">
        <f>SUMIF('20-1'!S:S,$A:$A,'20-1'!$E:$E)</f>
        <v>0</v>
      </c>
      <c r="AZ273" s="92">
        <f>SUMIF('20-1'!T:T,$A:$A,'20-1'!$E:$E)</f>
        <v>0</v>
      </c>
      <c r="BA273" s="92">
        <f>SUMIF('20-1'!U:U,$A:$A,'20-1'!$E:$E)</f>
        <v>0</v>
      </c>
      <c r="BB273" s="92">
        <f>SUMIF('20-1'!V:V,$A:$A,'20-1'!$E:$E)</f>
        <v>0</v>
      </c>
      <c r="BC273" s="92">
        <f>SUMIF('20-1'!W:W,$A:$A,'20-1'!$E:$E)</f>
        <v>0</v>
      </c>
      <c r="BD273" s="92">
        <f>SUMIF('20-1'!X:X,$A:$A,'20-1'!$E:$E)</f>
        <v>0</v>
      </c>
      <c r="BE273" s="92">
        <f>SUMIF('20-1'!Y:Y,$A:$A,'20-1'!$E:$E)</f>
        <v>0</v>
      </c>
      <c r="BF273" s="92">
        <f>SUMIF('20-1'!Z:Z,$A:$A,'20-1'!$E:$E)</f>
        <v>0</v>
      </c>
      <c r="BG273" s="92">
        <f>SUMIF('20-1'!AA:AA,$A:$A,'20-1'!$E:$E)</f>
        <v>0</v>
      </c>
      <c r="BH273" s="92">
        <f>SUMIF('20-1'!AB:AB,$A:$A,'20-1'!$E:$E)</f>
        <v>110576.23999999999</v>
      </c>
      <c r="BI273" s="89">
        <f>SUMIF(Об!$A:$A,$A:$A,Об!AB:AB)*BI$308</f>
        <v>342220.50517963676</v>
      </c>
      <c r="BJ273" s="89">
        <f>SUMIF(Об!$A:$A,$A:$A,Об!AC:AC)*BJ$308</f>
        <v>324755.21849557105</v>
      </c>
      <c r="BK273" s="89">
        <f>SUMIF(ПП1!$H:$H,$A:$A,ПП1!$M:$M)*$BK$307/$BK$308*B273</f>
        <v>50363.412333292617</v>
      </c>
      <c r="BL273" s="89">
        <f t="shared" si="56"/>
        <v>76801.176967207852</v>
      </c>
      <c r="BM273" s="84">
        <f>SUMIF(Об!$A:$A,$A:$A,Об!Z:Z)</f>
        <v>0</v>
      </c>
      <c r="BN273" s="89">
        <f t="shared" si="58"/>
        <v>3009.0619660572343</v>
      </c>
      <c r="BO273" s="89">
        <f>SUMIF(Об!$A:$A,$A:$A,Об!$AG:$AG)*$BO$308</f>
        <v>0</v>
      </c>
      <c r="BP273" s="89">
        <f>SUMIF(Об!$A:$A,$A:$A,Об!$AE:$AE)*BP$308</f>
        <v>0</v>
      </c>
      <c r="BQ273" s="89">
        <f>SUMIF(Об!$A:$A,$A:$A,Об!AI:AI)*BQ$308</f>
        <v>240653.67413621713</v>
      </c>
      <c r="BR273" s="89">
        <f>SUMIF(Об!$A:$A,$A:$A,Об!AJ:AJ)*BR$308</f>
        <v>89909.735857390042</v>
      </c>
      <c r="BS273" s="89">
        <f>SUMIF(Об!$A:$A,$A:$A,Об!AK:AK)*BS$308</f>
        <v>131615.66398483815</v>
      </c>
      <c r="BT273" s="89">
        <f>SUMIF(Об!$A:$A,$A:$A,Об!AL:AL)*BT$308</f>
        <v>118474.92346481167</v>
      </c>
      <c r="BU273" s="89">
        <f>SUMIF(Об!$A:$A,$A:$A,Об!AM:AM)*BU$308</f>
        <v>74595.860508669692</v>
      </c>
      <c r="BV273" s="89">
        <f>SUMIF(Об!$A:$A,$A:$A,Об!AN:AN)*BV$308</f>
        <v>49529.457355968443</v>
      </c>
    </row>
    <row r="274" spans="1:74" ht="32.25" customHeight="1" x14ac:dyDescent="0.25">
      <c r="A274" s="84" t="s">
        <v>432</v>
      </c>
      <c r="B274" s="84">
        <f>SUMIF(Об!$A:$A,$A:$A,Об!B:B)</f>
        <v>40.6</v>
      </c>
      <c r="C274" s="84">
        <f>SUMIF(Об!$A:$A,$A:$A,Об!C:C)</f>
        <v>40.6</v>
      </c>
      <c r="D274" s="84">
        <v>12</v>
      </c>
      <c r="E274" s="84">
        <f>SUMIF(Об!$A:$A,$A:$A,Об!F:F)</f>
        <v>9.6999999999999993</v>
      </c>
      <c r="F274" s="84">
        <f t="shared" si="61"/>
        <v>9.6999999999999993</v>
      </c>
      <c r="G274" s="89">
        <f>SUMIF(Лист2!$A:$A,$A:$A,Лист2!$B:$B)</f>
        <v>4332.0200000000004</v>
      </c>
      <c r="H274" s="89">
        <v>0</v>
      </c>
      <c r="I274" s="89">
        <v>0</v>
      </c>
      <c r="J274" s="89">
        <v>0</v>
      </c>
      <c r="K274" s="89">
        <v>0</v>
      </c>
      <c r="L274" s="89">
        <v>0</v>
      </c>
      <c r="M274" s="89">
        <v>0</v>
      </c>
      <c r="N274" s="89">
        <v>0</v>
      </c>
      <c r="O274" s="89">
        <v>2243.0199999999995</v>
      </c>
      <c r="P274" s="89">
        <v>0</v>
      </c>
      <c r="Q274" s="89">
        <v>0</v>
      </c>
      <c r="R274" s="89">
        <v>0</v>
      </c>
      <c r="S274" s="89">
        <v>0</v>
      </c>
      <c r="T274" s="89">
        <v>0</v>
      </c>
      <c r="U274" s="89">
        <v>16955.66</v>
      </c>
      <c r="V274" s="89">
        <v>0</v>
      </c>
      <c r="W274" s="89">
        <v>0</v>
      </c>
      <c r="X274" s="89">
        <v>0</v>
      </c>
      <c r="Y274" s="89">
        <v>0</v>
      </c>
      <c r="Z274" s="89">
        <v>0</v>
      </c>
      <c r="AA274" s="89">
        <v>0</v>
      </c>
      <c r="AB274" s="89">
        <v>0</v>
      </c>
      <c r="AC274" s="89">
        <v>0</v>
      </c>
      <c r="AD274" s="89">
        <v>0</v>
      </c>
      <c r="AE274" s="89">
        <v>0</v>
      </c>
      <c r="AF274" s="89">
        <v>0</v>
      </c>
      <c r="AG274" s="89">
        <v>1902.9599999999998</v>
      </c>
      <c r="AH274" s="90">
        <f t="shared" si="59"/>
        <v>4332.0200000000004</v>
      </c>
      <c r="AI274" s="90">
        <v>4725.84</v>
      </c>
      <c r="AJ274" s="90">
        <v>0</v>
      </c>
      <c r="AK274" s="90">
        <v>4725.84</v>
      </c>
      <c r="AL274" s="90">
        <v>0</v>
      </c>
      <c r="AM274" s="90">
        <v>0</v>
      </c>
      <c r="AN274" s="90">
        <v>0</v>
      </c>
      <c r="AP274" s="91">
        <f t="shared" si="60"/>
        <v>0</v>
      </c>
      <c r="AQ274" s="92">
        <f>SUMIF('20-1'!K:K,$A:$A,'20-1'!$E:$E)</f>
        <v>0</v>
      </c>
      <c r="AR274" s="92">
        <f>SUMIF('20-1'!L:L,$A:$A,'20-1'!$E:$E)</f>
        <v>0</v>
      </c>
      <c r="AS274" s="92">
        <f>SUMIF('20-1'!M:M,$A:$A,'20-1'!$E:$E)</f>
        <v>0</v>
      </c>
      <c r="AT274" s="92">
        <f>SUMIF('20-1'!N:N,$A:$A,'20-1'!$E:$E)</f>
        <v>0</v>
      </c>
      <c r="AU274" s="92">
        <f>SUMIF('20-1'!O:O,$A:$A,'20-1'!$E:$E)</f>
        <v>0</v>
      </c>
      <c r="AV274" s="92">
        <f>SUMIF('20-1'!P:P,$A:$A,'20-1'!$E:$E)</f>
        <v>0</v>
      </c>
      <c r="AW274" s="92">
        <f>SUMIF('20-1'!Q:Q,$A:$A,'20-1'!$E:$E)</f>
        <v>0</v>
      </c>
      <c r="AX274" s="92">
        <f>SUMIF('20-1'!R:R,$A:$A,'20-1'!$E:$E)</f>
        <v>0</v>
      </c>
      <c r="AY274" s="92">
        <f>SUMIF('20-1'!S:S,$A:$A,'20-1'!$E:$E)</f>
        <v>0</v>
      </c>
      <c r="AZ274" s="92">
        <f>SUMIF('20-1'!T:T,$A:$A,'20-1'!$E:$E)</f>
        <v>0</v>
      </c>
      <c r="BA274" s="92">
        <f>SUMIF('20-1'!U:U,$A:$A,'20-1'!$E:$E)</f>
        <v>0</v>
      </c>
      <c r="BB274" s="92">
        <f>SUMIF('20-1'!V:V,$A:$A,'20-1'!$E:$E)</f>
        <v>0</v>
      </c>
      <c r="BC274" s="92">
        <f>SUMIF('20-1'!W:W,$A:$A,'20-1'!$E:$E)</f>
        <v>0</v>
      </c>
      <c r="BD274" s="92">
        <f>SUMIF('20-1'!X:X,$A:$A,'20-1'!$E:$E)</f>
        <v>0</v>
      </c>
      <c r="BE274" s="92">
        <f>SUMIF('20-1'!Y:Y,$A:$A,'20-1'!$E:$E)</f>
        <v>0</v>
      </c>
      <c r="BF274" s="92">
        <f>SUMIF('20-1'!Z:Z,$A:$A,'20-1'!$E:$E)</f>
        <v>0</v>
      </c>
      <c r="BG274" s="92">
        <f>SUMIF('20-1'!AA:AA,$A:$A,'20-1'!$E:$E)</f>
        <v>0</v>
      </c>
      <c r="BH274" s="92">
        <f>SUMIF('20-1'!AB:AB,$A:$A,'20-1'!$E:$E)</f>
        <v>0</v>
      </c>
      <c r="BI274" s="89">
        <f>SUMIF(Об!$A:$A,$A:$A,Об!AB:AB)*BI$308</f>
        <v>3751.2223629939404</v>
      </c>
      <c r="BJ274" s="89">
        <f>SUMIF(Об!$A:$A,$A:$A,Об!AC:AC)*BJ$308</f>
        <v>3559.7780369124939</v>
      </c>
      <c r="BK274" s="84">
        <f>SUMIF(ПП1!$H:$H,$A:$A,ПП1!$M:$M)</f>
        <v>0</v>
      </c>
      <c r="BL274" s="89">
        <f t="shared" si="56"/>
        <v>841.84988387068734</v>
      </c>
      <c r="BM274" s="84">
        <f>SUMIF(Об!$A:$A,$A:$A,Об!Z:Z)</f>
        <v>0</v>
      </c>
      <c r="BN274" s="89">
        <f t="shared" si="58"/>
        <v>32.983589141694893</v>
      </c>
      <c r="BO274" s="89">
        <f>SUMIF(Об!$A:$A,$A:$A,Об!$AG:$AG)*$BO$308</f>
        <v>0</v>
      </c>
      <c r="BP274" s="89">
        <f>SUMIF(Об!$A:$A,$A:$A,Об!$AE:$AE)*BP$308</f>
        <v>0</v>
      </c>
      <c r="BQ274" s="89">
        <f>SUMIF(Об!$A:$A,$A:$A,Об!AI:AI)*BQ$308</f>
        <v>2637.9057668755681</v>
      </c>
      <c r="BR274" s="89">
        <f>SUMIF(Об!$A:$A,$A:$A,Об!AJ:AJ)*BR$308</f>
        <v>0</v>
      </c>
      <c r="BS274" s="89">
        <f>SUMIF(Об!$A:$A,$A:$A,Об!AK:AK)*BS$308</f>
        <v>1442.694445796169</v>
      </c>
      <c r="BT274" s="89">
        <f>SUMIF(Об!$A:$A,$A:$A,Об!AL:AL)*BT$308</f>
        <v>1298.6532823972984</v>
      </c>
      <c r="BU274" s="89">
        <f>SUMIF(Об!$A:$A,$A:$A,Об!AM:AM)*BU$308</f>
        <v>0</v>
      </c>
      <c r="BV274" s="89">
        <f>SUMIF(Об!$A:$A,$A:$A,Об!AN:AN)*BV$308</f>
        <v>542.91313713985767</v>
      </c>
    </row>
    <row r="275" spans="1:74" ht="32.25" customHeight="1" x14ac:dyDescent="0.25">
      <c r="A275" s="84" t="s">
        <v>433</v>
      </c>
      <c r="B275" s="84">
        <f>SUMIF(Об!$A:$A,$A:$A,Об!B:B)</f>
        <v>49</v>
      </c>
      <c r="C275" s="84">
        <f>SUMIF(Об!$A:$A,$A:$A,Об!C:C)</f>
        <v>49</v>
      </c>
      <c r="D275" s="84">
        <v>12</v>
      </c>
      <c r="E275" s="84">
        <f>SUMIF(Об!$A:$A,$A:$A,Об!F:F)</f>
        <v>9.6999999999999993</v>
      </c>
      <c r="F275" s="84">
        <f t="shared" si="61"/>
        <v>9.6999999999999993</v>
      </c>
      <c r="G275" s="89">
        <f>SUMIF(Лист2!$A:$A,$A:$A,Лист2!$B:$B)</f>
        <v>5228.3000000000011</v>
      </c>
      <c r="H275" s="89">
        <v>0</v>
      </c>
      <c r="I275" s="89">
        <v>0</v>
      </c>
      <c r="J275" s="89">
        <v>0</v>
      </c>
      <c r="K275" s="89">
        <v>0</v>
      </c>
      <c r="L275" s="89">
        <v>0</v>
      </c>
      <c r="M275" s="89">
        <v>0</v>
      </c>
      <c r="N275" s="89">
        <v>0</v>
      </c>
      <c r="O275" s="89">
        <v>2243.0199999999995</v>
      </c>
      <c r="P275" s="89">
        <v>0</v>
      </c>
      <c r="Q275" s="89">
        <v>0</v>
      </c>
      <c r="R275" s="89">
        <v>0</v>
      </c>
      <c r="S275" s="89">
        <v>0</v>
      </c>
      <c r="T275" s="89">
        <v>0</v>
      </c>
      <c r="U275" s="89">
        <v>20463.709999999995</v>
      </c>
      <c r="V275" s="89">
        <v>0</v>
      </c>
      <c r="W275" s="89">
        <v>0</v>
      </c>
      <c r="X275" s="89">
        <v>0</v>
      </c>
      <c r="Y275" s="89">
        <v>0</v>
      </c>
      <c r="Z275" s="89">
        <v>0</v>
      </c>
      <c r="AA275" s="89">
        <v>0</v>
      </c>
      <c r="AB275" s="89">
        <v>0</v>
      </c>
      <c r="AC275" s="89">
        <v>0</v>
      </c>
      <c r="AD275" s="89">
        <v>0</v>
      </c>
      <c r="AE275" s="89">
        <v>0</v>
      </c>
      <c r="AF275" s="89">
        <v>0</v>
      </c>
      <c r="AG275" s="89">
        <v>1902.9599999999998</v>
      </c>
      <c r="AH275" s="90">
        <f t="shared" si="59"/>
        <v>5228.3000000000011</v>
      </c>
      <c r="AI275" s="90">
        <v>0</v>
      </c>
      <c r="AJ275" s="90">
        <v>0</v>
      </c>
      <c r="AK275" s="90">
        <v>0</v>
      </c>
      <c r="AL275" s="90">
        <v>9030.7000000000007</v>
      </c>
      <c r="AM275" s="90">
        <v>0</v>
      </c>
      <c r="AN275" s="90">
        <v>9030.7000000000007</v>
      </c>
      <c r="AP275" s="91">
        <f t="shared" si="60"/>
        <v>0</v>
      </c>
      <c r="AQ275" s="92">
        <f>SUMIF('20-1'!K:K,$A:$A,'20-1'!$E:$E)</f>
        <v>0</v>
      </c>
      <c r="AR275" s="92">
        <f>SUMIF('20-1'!L:L,$A:$A,'20-1'!$E:$E)</f>
        <v>0</v>
      </c>
      <c r="AS275" s="92">
        <f>SUMIF('20-1'!M:M,$A:$A,'20-1'!$E:$E)</f>
        <v>0</v>
      </c>
      <c r="AT275" s="92">
        <f>SUMIF('20-1'!N:N,$A:$A,'20-1'!$E:$E)</f>
        <v>0</v>
      </c>
      <c r="AU275" s="92">
        <f>SUMIF('20-1'!O:O,$A:$A,'20-1'!$E:$E)</f>
        <v>0</v>
      </c>
      <c r="AV275" s="92">
        <f>SUMIF('20-1'!P:P,$A:$A,'20-1'!$E:$E)</f>
        <v>0</v>
      </c>
      <c r="AW275" s="92">
        <f>SUMIF('20-1'!Q:Q,$A:$A,'20-1'!$E:$E)</f>
        <v>0</v>
      </c>
      <c r="AX275" s="92">
        <f>SUMIF('20-1'!R:R,$A:$A,'20-1'!$E:$E)</f>
        <v>0</v>
      </c>
      <c r="AY275" s="92">
        <f>SUMIF('20-1'!S:S,$A:$A,'20-1'!$E:$E)</f>
        <v>0</v>
      </c>
      <c r="AZ275" s="92">
        <f>SUMIF('20-1'!T:T,$A:$A,'20-1'!$E:$E)</f>
        <v>0</v>
      </c>
      <c r="BA275" s="92">
        <f>SUMIF('20-1'!U:U,$A:$A,'20-1'!$E:$E)</f>
        <v>0</v>
      </c>
      <c r="BB275" s="92">
        <f>SUMIF('20-1'!V:V,$A:$A,'20-1'!$E:$E)</f>
        <v>0</v>
      </c>
      <c r="BC275" s="92">
        <f>SUMIF('20-1'!W:W,$A:$A,'20-1'!$E:$E)</f>
        <v>0</v>
      </c>
      <c r="BD275" s="92">
        <f>SUMIF('20-1'!X:X,$A:$A,'20-1'!$E:$E)</f>
        <v>0</v>
      </c>
      <c r="BE275" s="92">
        <f>SUMIF('20-1'!Y:Y,$A:$A,'20-1'!$E:$E)</f>
        <v>0</v>
      </c>
      <c r="BF275" s="92">
        <f>SUMIF('20-1'!Z:Z,$A:$A,'20-1'!$E:$E)</f>
        <v>0</v>
      </c>
      <c r="BG275" s="92">
        <f>SUMIF('20-1'!AA:AA,$A:$A,'20-1'!$E:$E)</f>
        <v>0</v>
      </c>
      <c r="BH275" s="92">
        <f>SUMIF('20-1'!AB:AB,$A:$A,'20-1'!$E:$E)</f>
        <v>0</v>
      </c>
      <c r="BI275" s="89">
        <f>SUMIF(Об!$A:$A,$A:$A,Об!AB:AB)*BI$308</f>
        <v>4527.3373346478575</v>
      </c>
      <c r="BJ275" s="89">
        <f>SUMIF(Об!$A:$A,$A:$A,Об!AC:AC)*BJ$308</f>
        <v>4296.283837653009</v>
      </c>
      <c r="BK275" s="84">
        <f>SUMIF(ПП1!$H:$H,$A:$A,ПП1!$M:$M)</f>
        <v>0</v>
      </c>
      <c r="BL275" s="89">
        <f t="shared" si="56"/>
        <v>1016.0257219128985</v>
      </c>
      <c r="BM275" s="84">
        <f>SUMIF(Об!$A:$A,$A:$A,Об!Z:Z)</f>
        <v>0</v>
      </c>
      <c r="BN275" s="89">
        <f t="shared" si="58"/>
        <v>39.807779998597283</v>
      </c>
      <c r="BO275" s="89">
        <f>SUMIF(Об!$A:$A,$A:$A,Об!$AG:$AG)*$BO$308</f>
        <v>0</v>
      </c>
      <c r="BP275" s="89">
        <f>SUMIF(Об!$A:$A,$A:$A,Об!$AE:$AE)*BP$308</f>
        <v>0</v>
      </c>
      <c r="BQ275" s="89">
        <f>SUMIF(Об!$A:$A,$A:$A,Об!AI:AI)*BQ$308</f>
        <v>3183.6793738153406</v>
      </c>
      <c r="BR275" s="89">
        <f>SUMIF(Об!$A:$A,$A:$A,Об!AJ:AJ)*BR$308</f>
        <v>0</v>
      </c>
      <c r="BS275" s="89">
        <f>SUMIF(Об!$A:$A,$A:$A,Об!AK:AK)*BS$308</f>
        <v>1741.1829518229624</v>
      </c>
      <c r="BT275" s="89">
        <f>SUMIF(Об!$A:$A,$A:$A,Об!AL:AL)*BT$308</f>
        <v>1567.3401684105324</v>
      </c>
      <c r="BU275" s="89">
        <f>SUMIF(Об!$A:$A,$A:$A,Об!AM:AM)*BU$308</f>
        <v>0</v>
      </c>
      <c r="BV275" s="89">
        <f>SUMIF(Об!$A:$A,$A:$A,Об!AN:AN)*BV$308</f>
        <v>655.23999309982821</v>
      </c>
    </row>
    <row r="276" spans="1:74" ht="32.25" customHeight="1" x14ac:dyDescent="0.25">
      <c r="A276" s="84" t="s">
        <v>435</v>
      </c>
      <c r="B276" s="84">
        <f>SUMIF(Об!$A:$A,$A:$A,Об!B:B)</f>
        <v>45.2</v>
      </c>
      <c r="C276" s="84">
        <f>SUMIF(Об!$A:$A,$A:$A,Об!C:C)</f>
        <v>45.20000000000001</v>
      </c>
      <c r="D276" s="84">
        <v>12</v>
      </c>
      <c r="E276" s="84">
        <f>SUMIF(Об!$A:$A,$A:$A,Об!F:F)</f>
        <v>9.6999999999999993</v>
      </c>
      <c r="F276" s="84">
        <f t="shared" si="61"/>
        <v>9.6999999999999993</v>
      </c>
      <c r="G276" s="89">
        <f>SUMIF(Лист2!$A:$A,$A:$A,Лист2!$B:$B)</f>
        <v>4822.8399999999992</v>
      </c>
      <c r="H276" s="89">
        <v>0</v>
      </c>
      <c r="I276" s="89">
        <v>0</v>
      </c>
      <c r="J276" s="89">
        <v>0</v>
      </c>
      <c r="K276" s="89">
        <v>0</v>
      </c>
      <c r="L276" s="89">
        <v>0</v>
      </c>
      <c r="M276" s="89">
        <v>0</v>
      </c>
      <c r="N276" s="89">
        <v>0</v>
      </c>
      <c r="O276" s="89">
        <v>2243.0199999999995</v>
      </c>
      <c r="P276" s="89">
        <v>0</v>
      </c>
      <c r="Q276" s="89">
        <v>0</v>
      </c>
      <c r="R276" s="89">
        <v>0</v>
      </c>
      <c r="S276" s="89">
        <v>0</v>
      </c>
      <c r="T276" s="89">
        <v>0</v>
      </c>
      <c r="U276" s="89">
        <v>18876.739999999998</v>
      </c>
      <c r="V276" s="89">
        <v>0</v>
      </c>
      <c r="W276" s="89">
        <v>0</v>
      </c>
      <c r="X276" s="89">
        <v>0</v>
      </c>
      <c r="Y276" s="89">
        <v>0</v>
      </c>
      <c r="Z276" s="89">
        <v>0</v>
      </c>
      <c r="AA276" s="89">
        <v>0</v>
      </c>
      <c r="AB276" s="89">
        <v>0</v>
      </c>
      <c r="AC276" s="89">
        <v>0</v>
      </c>
      <c r="AD276" s="89">
        <v>0</v>
      </c>
      <c r="AE276" s="89">
        <v>0</v>
      </c>
      <c r="AF276" s="89">
        <v>0</v>
      </c>
      <c r="AG276" s="89">
        <v>1902.9599999999998</v>
      </c>
      <c r="AH276" s="90">
        <f t="shared" si="59"/>
        <v>4822.8399999999992</v>
      </c>
      <c r="AI276" s="90">
        <v>5261.2799999999988</v>
      </c>
      <c r="AJ276" s="90">
        <v>0</v>
      </c>
      <c r="AK276" s="90">
        <v>5261.2799999999988</v>
      </c>
      <c r="AL276" s="90">
        <v>0</v>
      </c>
      <c r="AM276" s="90">
        <v>0</v>
      </c>
      <c r="AN276" s="90">
        <v>0</v>
      </c>
      <c r="AP276" s="91">
        <f t="shared" si="60"/>
        <v>0</v>
      </c>
      <c r="AQ276" s="92">
        <f>SUMIF('20-1'!K:K,$A:$A,'20-1'!$E:$E)</f>
        <v>0</v>
      </c>
      <c r="AR276" s="92">
        <f>SUMIF('20-1'!L:L,$A:$A,'20-1'!$E:$E)</f>
        <v>0</v>
      </c>
      <c r="AS276" s="92">
        <f>SUMIF('20-1'!M:M,$A:$A,'20-1'!$E:$E)</f>
        <v>0</v>
      </c>
      <c r="AT276" s="92">
        <f>SUMIF('20-1'!N:N,$A:$A,'20-1'!$E:$E)</f>
        <v>0</v>
      </c>
      <c r="AU276" s="92">
        <f>SUMIF('20-1'!O:O,$A:$A,'20-1'!$E:$E)</f>
        <v>0</v>
      </c>
      <c r="AV276" s="92">
        <f>SUMIF('20-1'!P:P,$A:$A,'20-1'!$E:$E)</f>
        <v>0</v>
      </c>
      <c r="AW276" s="92">
        <f>SUMIF('20-1'!Q:Q,$A:$A,'20-1'!$E:$E)</f>
        <v>0</v>
      </c>
      <c r="AX276" s="92">
        <f>SUMIF('20-1'!R:R,$A:$A,'20-1'!$E:$E)</f>
        <v>0</v>
      </c>
      <c r="AY276" s="92">
        <f>SUMIF('20-1'!S:S,$A:$A,'20-1'!$E:$E)</f>
        <v>0</v>
      </c>
      <c r="AZ276" s="92">
        <f>SUMIF('20-1'!T:T,$A:$A,'20-1'!$E:$E)</f>
        <v>0</v>
      </c>
      <c r="BA276" s="92">
        <f>SUMIF('20-1'!U:U,$A:$A,'20-1'!$E:$E)</f>
        <v>0</v>
      </c>
      <c r="BB276" s="92">
        <f>SUMIF('20-1'!V:V,$A:$A,'20-1'!$E:$E)</f>
        <v>0</v>
      </c>
      <c r="BC276" s="92">
        <f>SUMIF('20-1'!W:W,$A:$A,'20-1'!$E:$E)</f>
        <v>0</v>
      </c>
      <c r="BD276" s="92">
        <f>SUMIF('20-1'!X:X,$A:$A,'20-1'!$E:$E)</f>
        <v>0</v>
      </c>
      <c r="BE276" s="92">
        <f>SUMIF('20-1'!Y:Y,$A:$A,'20-1'!$E:$E)</f>
        <v>0</v>
      </c>
      <c r="BF276" s="92">
        <f>SUMIF('20-1'!Z:Z,$A:$A,'20-1'!$E:$E)</f>
        <v>0</v>
      </c>
      <c r="BG276" s="92">
        <f>SUMIF('20-1'!AA:AA,$A:$A,'20-1'!$E:$E)</f>
        <v>0</v>
      </c>
      <c r="BH276" s="92">
        <f>SUMIF('20-1'!AB:AB,$A:$A,'20-1'!$E:$E)</f>
        <v>0</v>
      </c>
      <c r="BI276" s="89">
        <f>SUMIF(Об!$A:$A,$A:$A,Об!AB:AB)*BI$308</f>
        <v>4176.2377046139436</v>
      </c>
      <c r="BJ276" s="89">
        <f>SUMIF(Об!$A:$A,$A:$A,Об!AC:AC)*BJ$308</f>
        <v>3963.1026420799203</v>
      </c>
      <c r="BK276" s="84">
        <f>SUMIF(ПП1!$H:$H,$A:$A,ПП1!$M:$M)</f>
        <v>0</v>
      </c>
      <c r="BL276" s="89">
        <f t="shared" si="56"/>
        <v>937.23189041761259</v>
      </c>
      <c r="BM276" s="84">
        <f>SUMIF(Об!$A:$A,$A:$A,Об!Z:Z)</f>
        <v>0</v>
      </c>
      <c r="BN276" s="89">
        <f t="shared" si="58"/>
        <v>36.7206460395224</v>
      </c>
      <c r="BO276" s="89">
        <f>SUMIF(Об!$A:$A,$A:$A,Об!$AG:$AG)*$BO$308</f>
        <v>0</v>
      </c>
      <c r="BP276" s="89">
        <f>SUMIF(Об!$A:$A,$A:$A,Об!$AE:$AE)*BP$308</f>
        <v>0</v>
      </c>
      <c r="BQ276" s="89">
        <f>SUMIF(Об!$A:$A,$A:$A,Об!AI:AI)*BQ$308</f>
        <v>2936.7817897235395</v>
      </c>
      <c r="BR276" s="89">
        <f>SUMIF(Об!$A:$A,$A:$A,Об!AJ:AJ)*BR$308</f>
        <v>0</v>
      </c>
      <c r="BS276" s="89">
        <f>SUMIF(Об!$A:$A,$A:$A,Об!AK:AK)*BS$308</f>
        <v>1606.1524371917944</v>
      </c>
      <c r="BT276" s="89">
        <f>SUMIF(Об!$A:$A,$A:$A,Об!AL:AL)*BT$308</f>
        <v>1445.791339023594</v>
      </c>
      <c r="BU276" s="89">
        <f>SUMIF(Об!$A:$A,$A:$A,Об!AM:AM)*BU$308</f>
        <v>0</v>
      </c>
      <c r="BV276" s="89">
        <f>SUMIF(Об!$A:$A,$A:$A,Об!AN:AN)*BV$308</f>
        <v>604.42546302269886</v>
      </c>
    </row>
    <row r="277" spans="1:74" ht="32.25" customHeight="1" x14ac:dyDescent="0.25">
      <c r="A277" s="84" t="s">
        <v>437</v>
      </c>
      <c r="B277" s="84">
        <f>SUMIF(Об!$A:$A,$A:$A,Об!B:B)</f>
        <v>2068.33</v>
      </c>
      <c r="C277" s="84">
        <f>SUMIF(Об!$A:$A,$A:$A,Об!C:C)</f>
        <v>2068.33</v>
      </c>
      <c r="D277" s="84">
        <v>12</v>
      </c>
      <c r="E277" s="84">
        <f>SUMIF(Об!$A:$A,$A:$A,Об!F:F)</f>
        <v>24.429999999999996</v>
      </c>
      <c r="F277" s="84">
        <f t="shared" si="61"/>
        <v>24.429999999999996</v>
      </c>
      <c r="G277" s="89">
        <f>SUMIF(Лист2!$A:$A,$A:$A,Лист2!$B:$B)</f>
        <v>596763.3600000001</v>
      </c>
      <c r="H277" s="89">
        <v>834382.62000000011</v>
      </c>
      <c r="I277" s="89">
        <v>0</v>
      </c>
      <c r="J277" s="89">
        <v>141337.05000000002</v>
      </c>
      <c r="K277" s="89">
        <v>6828.7199999999975</v>
      </c>
      <c r="L277" s="89">
        <v>0</v>
      </c>
      <c r="M277" s="89">
        <v>0</v>
      </c>
      <c r="N277" s="89">
        <v>0</v>
      </c>
      <c r="O277" s="89">
        <v>85201.48</v>
      </c>
      <c r="P277" s="89">
        <v>294261.56</v>
      </c>
      <c r="Q277" s="89">
        <v>102333.95999999999</v>
      </c>
      <c r="R277" s="89">
        <v>0</v>
      </c>
      <c r="S277" s="89">
        <v>0</v>
      </c>
      <c r="T277" s="89">
        <v>338368.11999999994</v>
      </c>
      <c r="U277" s="89">
        <v>0</v>
      </c>
      <c r="V277" s="89">
        <v>0</v>
      </c>
      <c r="W277" s="89">
        <v>0</v>
      </c>
      <c r="X277" s="89">
        <v>0</v>
      </c>
      <c r="Y277" s="89">
        <v>0</v>
      </c>
      <c r="Z277" s="89">
        <v>0</v>
      </c>
      <c r="AA277" s="89">
        <v>0</v>
      </c>
      <c r="AB277" s="89">
        <v>0</v>
      </c>
      <c r="AC277" s="89">
        <v>0</v>
      </c>
      <c r="AD277" s="89">
        <v>0</v>
      </c>
      <c r="AE277" s="89">
        <v>0</v>
      </c>
      <c r="AF277" s="89">
        <v>0</v>
      </c>
      <c r="AG277" s="89">
        <v>30974.279999999995</v>
      </c>
      <c r="AH277" s="90">
        <f t="shared" si="59"/>
        <v>596763.3600000001</v>
      </c>
      <c r="AI277" s="90">
        <v>615688.77</v>
      </c>
      <c r="AJ277" s="90">
        <v>0</v>
      </c>
      <c r="AK277" s="90">
        <v>615688.77</v>
      </c>
      <c r="AL277" s="90">
        <v>103050.18</v>
      </c>
      <c r="AM277" s="90">
        <v>0</v>
      </c>
      <c r="AN277" s="90">
        <v>103050.18</v>
      </c>
      <c r="AP277" s="91">
        <f t="shared" si="60"/>
        <v>0</v>
      </c>
      <c r="AQ277" s="92">
        <f>SUMIF('20-1'!K:K,$A:$A,'20-1'!$E:$E)</f>
        <v>0</v>
      </c>
      <c r="AR277" s="92">
        <f>SUMIF('20-1'!L:L,$A:$A,'20-1'!$E:$E)</f>
        <v>0</v>
      </c>
      <c r="AS277" s="92">
        <f>SUMIF('20-1'!M:M,$A:$A,'20-1'!$E:$E)</f>
        <v>0</v>
      </c>
      <c r="AT277" s="92">
        <f>SUMIF('20-1'!N:N,$A:$A,'20-1'!$E:$E)</f>
        <v>0</v>
      </c>
      <c r="AU277" s="92">
        <f>SUMIF('20-1'!O:O,$A:$A,'20-1'!$E:$E)</f>
        <v>0</v>
      </c>
      <c r="AV277" s="92">
        <f>SUMIF('20-1'!P:P,$A:$A,'20-1'!$E:$E)</f>
        <v>0</v>
      </c>
      <c r="AW277" s="92">
        <f>SUMIF('20-1'!Q:Q,$A:$A,'20-1'!$E:$E)</f>
        <v>0</v>
      </c>
      <c r="AX277" s="92">
        <f>SUMIF('20-1'!R:R,$A:$A,'20-1'!$E:$E)</f>
        <v>0</v>
      </c>
      <c r="AY277" s="92">
        <f>SUMIF('20-1'!S:S,$A:$A,'20-1'!$E:$E)</f>
        <v>0</v>
      </c>
      <c r="AZ277" s="92">
        <f>SUMIF('20-1'!T:T,$A:$A,'20-1'!$E:$E)</f>
        <v>0</v>
      </c>
      <c r="BA277" s="92">
        <f>SUMIF('20-1'!U:U,$A:$A,'20-1'!$E:$E)</f>
        <v>0</v>
      </c>
      <c r="BB277" s="92">
        <f>SUMIF('20-1'!V:V,$A:$A,'20-1'!$E:$E)</f>
        <v>0</v>
      </c>
      <c r="BC277" s="92">
        <f>SUMIF('20-1'!W:W,$A:$A,'20-1'!$E:$E)</f>
        <v>0</v>
      </c>
      <c r="BD277" s="92">
        <f>SUMIF('20-1'!X:X,$A:$A,'20-1'!$E:$E)</f>
        <v>0</v>
      </c>
      <c r="BE277" s="92">
        <f>SUMIF('20-1'!Y:Y,$A:$A,'20-1'!$E:$E)</f>
        <v>0</v>
      </c>
      <c r="BF277" s="92">
        <f>SUMIF('20-1'!Z:Z,$A:$A,'20-1'!$E:$E)</f>
        <v>0</v>
      </c>
      <c r="BG277" s="92">
        <f>SUMIF('20-1'!AA:AA,$A:$A,'20-1'!$E:$E)</f>
        <v>0</v>
      </c>
      <c r="BH277" s="92">
        <f>SUMIF('20-1'!AB:AB,$A:$A,'20-1'!$E:$E)</f>
        <v>0</v>
      </c>
      <c r="BI277" s="89">
        <f>SUMIF(Об!$A:$A,$A:$A,Об!AB:AB)*BI$308</f>
        <v>191102.60468106539</v>
      </c>
      <c r="BJ277" s="89">
        <f>SUMIF(Об!$A:$A,$A:$A,Об!AC:AC)*BJ$308</f>
        <v>181349.64795781323</v>
      </c>
      <c r="BK277" s="84">
        <f>SUMIF(ПП1!$H:$H,$A:$A,ПП1!$M:$M)</f>
        <v>0</v>
      </c>
      <c r="BL277" s="89">
        <f t="shared" si="56"/>
        <v>42887.27513069602</v>
      </c>
      <c r="BM277" s="84">
        <f>SUMIF(Об!$A:$A,$A:$A,Об!Z:Z)</f>
        <v>0</v>
      </c>
      <c r="BN277" s="89">
        <f t="shared" si="58"/>
        <v>1680.3188898877288</v>
      </c>
      <c r="BO277" s="89">
        <f>SUMIF(Об!$A:$A,$A:$A,Об!$AG:$AG)*$BO$308</f>
        <v>0</v>
      </c>
      <c r="BP277" s="89">
        <f>SUMIF(Об!$A:$A,$A:$A,Об!$AE:$AE)*BP$308</f>
        <v>1479.8890675508708</v>
      </c>
      <c r="BQ277" s="89">
        <f>SUMIF(Об!$A:$A,$A:$A,Об!AI:AI)*BQ$308</f>
        <v>134385.70529068331</v>
      </c>
      <c r="BR277" s="89">
        <f>SUMIF(Об!$A:$A,$A:$A,Об!AJ:AJ)*BR$308</f>
        <v>0</v>
      </c>
      <c r="BS277" s="89">
        <f>SUMIF(Об!$A:$A,$A:$A,Об!AK:AK)*BS$308</f>
        <v>73496.753770285475</v>
      </c>
      <c r="BT277" s="89">
        <f>SUMIF(Об!$A:$A,$A:$A,Об!AL:AL)*BT$308</f>
        <v>66158.70796997055</v>
      </c>
      <c r="BU277" s="89">
        <f>SUMIF(Об!$A:$A,$A:$A,Об!AM:AM)*BU$308</f>
        <v>0</v>
      </c>
      <c r="BV277" s="89">
        <f>SUMIF(Об!$A:$A,$A:$A,Об!AN:AN)*BV$308</f>
        <v>27658.214998534033</v>
      </c>
    </row>
    <row r="278" spans="1:74" ht="32.25" customHeight="1" x14ac:dyDescent="0.25">
      <c r="A278" s="84" t="s">
        <v>438</v>
      </c>
      <c r="B278" s="84">
        <f>SUMIF(Об!$A:$A,$A:$A,Об!B:B)</f>
        <v>3375.49</v>
      </c>
      <c r="C278" s="84">
        <f>SUMIF(Об!$A:$A,$A:$A,Об!C:C)</f>
        <v>3375.49</v>
      </c>
      <c r="D278" s="84">
        <v>12</v>
      </c>
      <c r="E278" s="84">
        <f>SUMIF(Об!$A:$A,$A:$A,Об!F:F)</f>
        <v>24.429999999999996</v>
      </c>
      <c r="F278" s="84">
        <f t="shared" si="61"/>
        <v>24.429999999999996</v>
      </c>
      <c r="G278" s="89">
        <f>SUMIF(Лист2!$A:$A,$A:$A,Лист2!$B:$B)</f>
        <v>978502.68</v>
      </c>
      <c r="H278" s="89">
        <v>0</v>
      </c>
      <c r="I278" s="89">
        <v>0</v>
      </c>
      <c r="J278" s="89">
        <v>151531.09</v>
      </c>
      <c r="K278" s="89">
        <v>7981.5200000000023</v>
      </c>
      <c r="L278" s="89">
        <v>0</v>
      </c>
      <c r="M278" s="89">
        <v>660.34000000000015</v>
      </c>
      <c r="N278" s="89">
        <v>822.55999999999983</v>
      </c>
      <c r="O278" s="89">
        <v>116721.58</v>
      </c>
      <c r="P278" s="89">
        <v>320012.77</v>
      </c>
      <c r="Q278" s="89">
        <v>113221.17</v>
      </c>
      <c r="R278" s="89">
        <v>0</v>
      </c>
      <c r="S278" s="89">
        <v>2372.96</v>
      </c>
      <c r="T278" s="89">
        <v>374463.48</v>
      </c>
      <c r="U278" s="89">
        <v>0</v>
      </c>
      <c r="V278" s="89">
        <v>0</v>
      </c>
      <c r="W278" s="89">
        <v>0</v>
      </c>
      <c r="X278" s="89">
        <v>0</v>
      </c>
      <c r="Y278" s="89">
        <v>0</v>
      </c>
      <c r="Z278" s="89">
        <v>0</v>
      </c>
      <c r="AA278" s="89">
        <v>0</v>
      </c>
      <c r="AB278" s="89">
        <v>0</v>
      </c>
      <c r="AC278" s="89">
        <v>944414.78</v>
      </c>
      <c r="AD278" s="89">
        <v>0</v>
      </c>
      <c r="AE278" s="89">
        <v>1628.1699999999996</v>
      </c>
      <c r="AF278" s="89">
        <v>0</v>
      </c>
      <c r="AG278" s="89">
        <v>94263.760000000009</v>
      </c>
      <c r="AH278" s="90">
        <f t="shared" si="59"/>
        <v>978502.68</v>
      </c>
      <c r="AI278" s="90">
        <v>972409.55999999994</v>
      </c>
      <c r="AJ278" s="90">
        <v>0</v>
      </c>
      <c r="AK278" s="90">
        <v>972409.55999999994</v>
      </c>
      <c r="AL278" s="90">
        <v>178247.53</v>
      </c>
      <c r="AM278" s="90">
        <v>0</v>
      </c>
      <c r="AN278" s="90">
        <v>178247.53</v>
      </c>
      <c r="AP278" s="91">
        <f t="shared" si="60"/>
        <v>423827.06</v>
      </c>
      <c r="AQ278" s="92">
        <f>SUMIF('20-1'!K:K,$A:$A,'20-1'!$E:$E)</f>
        <v>0</v>
      </c>
      <c r="AR278" s="92">
        <f>SUMIF('20-1'!L:L,$A:$A,'20-1'!$E:$E)</f>
        <v>60000</v>
      </c>
      <c r="AS278" s="92">
        <f>SUMIF('20-1'!M:M,$A:$A,'20-1'!$E:$E)</f>
        <v>0</v>
      </c>
      <c r="AT278" s="92">
        <f>SUMIF('20-1'!N:N,$A:$A,'20-1'!$E:$E)</f>
        <v>0</v>
      </c>
      <c r="AU278" s="92">
        <f>SUMIF('20-1'!O:O,$A:$A,'20-1'!$E:$E)</f>
        <v>0</v>
      </c>
      <c r="AV278" s="92">
        <f>SUMIF('20-1'!P:P,$A:$A,'20-1'!$E:$E)</f>
        <v>0</v>
      </c>
      <c r="AW278" s="92">
        <f>SUMIF('20-1'!Q:Q,$A:$A,'20-1'!$E:$E)</f>
        <v>0</v>
      </c>
      <c r="AX278" s="92">
        <f>SUMIF('20-1'!R:R,$A:$A,'20-1'!$E:$E)</f>
        <v>0</v>
      </c>
      <c r="AY278" s="92">
        <f>SUMIF('20-1'!S:S,$A:$A,'20-1'!$E:$E)</f>
        <v>0</v>
      </c>
      <c r="AZ278" s="92">
        <f>SUMIF('20-1'!T:T,$A:$A,'20-1'!$E:$E)</f>
        <v>0</v>
      </c>
      <c r="BA278" s="92">
        <f>SUMIF('20-1'!U:U,$A:$A,'20-1'!$E:$E)</f>
        <v>0</v>
      </c>
      <c r="BB278" s="92">
        <f>SUMIF('20-1'!V:V,$A:$A,'20-1'!$E:$E)</f>
        <v>0</v>
      </c>
      <c r="BC278" s="92">
        <f>SUMIF('20-1'!W:W,$A:$A,'20-1'!$E:$E)</f>
        <v>0</v>
      </c>
      <c r="BD278" s="92">
        <f>SUMIF('20-1'!X:X,$A:$A,'20-1'!$E:$E)</f>
        <v>0</v>
      </c>
      <c r="BE278" s="92">
        <f>SUMIF('20-1'!Y:Y,$A:$A,'20-1'!$E:$E)</f>
        <v>363827.06</v>
      </c>
      <c r="BF278" s="92">
        <f>SUMIF('20-1'!Z:Z,$A:$A,'20-1'!$E:$E)</f>
        <v>0</v>
      </c>
      <c r="BG278" s="92">
        <f>SUMIF('20-1'!AA:AA,$A:$A,'20-1'!$E:$E)</f>
        <v>0</v>
      </c>
      <c r="BH278" s="92">
        <f>SUMIF('20-1'!AB:AB,$A:$A,'20-1'!$E:$E)</f>
        <v>30730.86</v>
      </c>
      <c r="BI278" s="89">
        <f>SUMIF(Об!$A:$A,$A:$A,Об!AB:AB)*BI$308</f>
        <v>311877.18162715301</v>
      </c>
      <c r="BJ278" s="89">
        <f>SUMIF(Об!$A:$A,$A:$A,Об!AC:AC)*BJ$308</f>
        <v>295960.47206447669</v>
      </c>
      <c r="BK278" s="84">
        <f>SUMIF(ПП1!$H:$H,$A:$A,ПП1!$M:$M)</f>
        <v>0</v>
      </c>
      <c r="BL278" s="89">
        <f t="shared" si="56"/>
        <v>69991.523756321825</v>
      </c>
      <c r="BM278" s="84">
        <f>SUMIF(Об!$A:$A,$A:$A,Об!Z:Z)</f>
        <v>0</v>
      </c>
      <c r="BN278" s="89">
        <f t="shared" si="58"/>
        <v>2742.2604756625537</v>
      </c>
      <c r="BO278" s="89">
        <f>SUMIF(Об!$A:$A,$A:$A,Об!$AG:$AG)*$BO$308</f>
        <v>0</v>
      </c>
      <c r="BP278" s="89">
        <f>SUMIF(Об!$A:$A,$A:$A,Об!$AE:$AE)*BP$308</f>
        <v>2415.161385575459</v>
      </c>
      <c r="BQ278" s="89">
        <f>SUMIF(Об!$A:$A,$A:$A,Об!AI:AI)*BQ$308</f>
        <v>219315.87529632536</v>
      </c>
      <c r="BR278" s="89">
        <f>SUMIF(Об!$A:$A,$A:$A,Об!AJ:AJ)*BR$308</f>
        <v>0</v>
      </c>
      <c r="BS278" s="89">
        <f>SUMIF(Об!$A:$A,$A:$A,Об!AK:AK)*BS$308</f>
        <v>119945.8294295692</v>
      </c>
      <c r="BT278" s="89">
        <f>SUMIF(Об!$A:$A,$A:$A,Об!AL:AL)*BT$308</f>
        <v>107970.22581771568</v>
      </c>
      <c r="BU278" s="89">
        <f>SUMIF(Об!$A:$A,$A:$A,Об!AM:AM)*BU$308</f>
        <v>0</v>
      </c>
      <c r="BV278" s="89">
        <f>SUMIF(Об!$A:$A,$A:$A,Об!AN:AN)*BV$308</f>
        <v>45137.878455276303</v>
      </c>
    </row>
    <row r="279" spans="1:74" ht="32.25" customHeight="1" x14ac:dyDescent="0.25">
      <c r="A279" s="84" t="s">
        <v>439</v>
      </c>
      <c r="B279" s="84">
        <f>SUMIF(Об!$A:$A,$A:$A,Об!B:B)</f>
        <v>3804.87</v>
      </c>
      <c r="C279" s="84">
        <f>SUMIF(Об!$A:$A,$A:$A,Об!C:C)</f>
        <v>3804.8700000000003</v>
      </c>
      <c r="D279" s="84">
        <v>12</v>
      </c>
      <c r="E279" s="84">
        <f>SUMIF(Об!$A:$A,$A:$A,Об!F:F)</f>
        <v>33.409999999999997</v>
      </c>
      <c r="F279" s="84">
        <f t="shared" si="61"/>
        <v>33.409999999999997</v>
      </c>
      <c r="G279" s="89">
        <f>SUMIF(Лист2!$A:$A,$A:$A,Лист2!$B:$B)</f>
        <v>1471350.2399999998</v>
      </c>
      <c r="H279" s="89">
        <v>1708830.7199999997</v>
      </c>
      <c r="I279" s="89">
        <v>0</v>
      </c>
      <c r="J279" s="89">
        <v>181247.67</v>
      </c>
      <c r="K279" s="89">
        <v>59182.239999999991</v>
      </c>
      <c r="L279" s="89">
        <v>0</v>
      </c>
      <c r="M279" s="89">
        <v>1506.8</v>
      </c>
      <c r="N279" s="89">
        <v>1449.2899999999997</v>
      </c>
      <c r="O279" s="89">
        <v>0</v>
      </c>
      <c r="P279" s="89">
        <v>312487.77</v>
      </c>
      <c r="Q279" s="89">
        <v>120125.85</v>
      </c>
      <c r="R279" s="89">
        <v>0</v>
      </c>
      <c r="S279" s="89">
        <v>4038.6400000000003</v>
      </c>
      <c r="T279" s="89">
        <v>329750.60000000003</v>
      </c>
      <c r="U279" s="89">
        <v>0</v>
      </c>
      <c r="V279" s="89">
        <v>0</v>
      </c>
      <c r="W279" s="89">
        <v>0</v>
      </c>
      <c r="X279" s="89">
        <v>0</v>
      </c>
      <c r="Y279" s="89">
        <v>0</v>
      </c>
      <c r="Z279" s="89">
        <v>0</v>
      </c>
      <c r="AA279" s="89">
        <v>0</v>
      </c>
      <c r="AB279" s="89">
        <v>0</v>
      </c>
      <c r="AC279" s="89">
        <v>0</v>
      </c>
      <c r="AD279" s="89">
        <v>0</v>
      </c>
      <c r="AE279" s="89">
        <v>3103.08</v>
      </c>
      <c r="AF279" s="89">
        <v>0</v>
      </c>
      <c r="AG279" s="89">
        <v>0</v>
      </c>
      <c r="AH279" s="90">
        <f t="shared" si="59"/>
        <v>1471350.2399999998</v>
      </c>
      <c r="AI279" s="90">
        <v>1493638.4500000002</v>
      </c>
      <c r="AJ279" s="90">
        <v>0</v>
      </c>
      <c r="AK279" s="90">
        <v>1493638.4500000002</v>
      </c>
      <c r="AL279" s="90">
        <v>88247.159999999989</v>
      </c>
      <c r="AM279" s="90">
        <v>0</v>
      </c>
      <c r="AN279" s="90">
        <v>88247.159999999989</v>
      </c>
      <c r="AP279" s="91">
        <f t="shared" si="60"/>
        <v>2403.84</v>
      </c>
      <c r="AQ279" s="92">
        <f>SUMIF('20-1'!K:K,$A:$A,'20-1'!$E:$E)</f>
        <v>0</v>
      </c>
      <c r="AR279" s="92">
        <f>SUMIF('20-1'!L:L,$A:$A,'20-1'!$E:$E)</f>
        <v>0</v>
      </c>
      <c r="AS279" s="92">
        <f>SUMIF('20-1'!M:M,$A:$A,'20-1'!$E:$E)</f>
        <v>0</v>
      </c>
      <c r="AT279" s="92">
        <f>SUMIF('20-1'!N:N,$A:$A,'20-1'!$E:$E)</f>
        <v>0</v>
      </c>
      <c r="AU279" s="92">
        <f>SUMIF('20-1'!O:O,$A:$A,'20-1'!$E:$E)</f>
        <v>0</v>
      </c>
      <c r="AV279" s="92">
        <f>SUMIF('20-1'!P:P,$A:$A,'20-1'!$E:$E)</f>
        <v>2403.84</v>
      </c>
      <c r="AW279" s="92">
        <f>SUMIF('20-1'!Q:Q,$A:$A,'20-1'!$E:$E)</f>
        <v>0</v>
      </c>
      <c r="AX279" s="92">
        <f>SUMIF('20-1'!R:R,$A:$A,'20-1'!$E:$E)</f>
        <v>0</v>
      </c>
      <c r="AY279" s="92">
        <f>SUMIF('20-1'!S:S,$A:$A,'20-1'!$E:$E)</f>
        <v>0</v>
      </c>
      <c r="AZ279" s="92">
        <f>SUMIF('20-1'!T:T,$A:$A,'20-1'!$E:$E)</f>
        <v>0</v>
      </c>
      <c r="BA279" s="92">
        <f>SUMIF('20-1'!U:U,$A:$A,'20-1'!$E:$E)</f>
        <v>0</v>
      </c>
      <c r="BB279" s="92">
        <f>SUMIF('20-1'!V:V,$A:$A,'20-1'!$E:$E)</f>
        <v>0</v>
      </c>
      <c r="BC279" s="92">
        <f>SUMIF('20-1'!W:W,$A:$A,'20-1'!$E:$E)</f>
        <v>0</v>
      </c>
      <c r="BD279" s="92">
        <f>SUMIF('20-1'!X:X,$A:$A,'20-1'!$E:$E)</f>
        <v>0</v>
      </c>
      <c r="BE279" s="92">
        <f>SUMIF('20-1'!Y:Y,$A:$A,'20-1'!$E:$E)</f>
        <v>0</v>
      </c>
      <c r="BF279" s="92">
        <f>SUMIF('20-1'!Z:Z,$A:$A,'20-1'!$E:$E)</f>
        <v>0</v>
      </c>
      <c r="BG279" s="92">
        <f>SUMIF('20-1'!AA:AA,$A:$A,'20-1'!$E:$E)</f>
        <v>0</v>
      </c>
      <c r="BH279" s="92">
        <f>SUMIF('20-1'!AB:AB,$A:$A,'20-1'!$E:$E)</f>
        <v>11908.9</v>
      </c>
      <c r="BI279" s="89">
        <f>SUMIF(Об!$A:$A,$A:$A,Об!AB:AB)*BI$308</f>
        <v>351549.59192819585</v>
      </c>
      <c r="BJ279" s="89">
        <f>SUMIF(Об!$A:$A,$A:$A,Об!AC:AC)*BJ$308</f>
        <v>333608.19357899611</v>
      </c>
      <c r="BK279" s="84">
        <f>SUMIF(ПП1!$H:$H,$A:$A,ПП1!$M:$M)</f>
        <v>0</v>
      </c>
      <c r="BL279" s="89">
        <f t="shared" si="56"/>
        <v>78894.812010912865</v>
      </c>
      <c r="BM279" s="84">
        <f>SUMIF(Об!$A:$A,$A:$A,Об!Z:Z)</f>
        <v>0</v>
      </c>
      <c r="BN279" s="89">
        <f t="shared" si="58"/>
        <v>3091.0903649645479</v>
      </c>
      <c r="BO279" s="89">
        <f>SUMIF(Об!$A:$A,$A:$A,Об!$AG:$AG)*$BO$308</f>
        <v>0</v>
      </c>
      <c r="BP279" s="89">
        <f>SUMIF(Об!$A:$A,$A:$A,Об!$AE:$AE)*BP$308</f>
        <v>0</v>
      </c>
      <c r="BQ279" s="89">
        <f>SUMIF(Об!$A:$A,$A:$A,Об!AI:AI)*BQ$308</f>
        <v>247214.00283773014</v>
      </c>
      <c r="BR279" s="89">
        <f>SUMIF(Об!$A:$A,$A:$A,Об!AJ:AJ)*BR$308</f>
        <v>92360.716183403361</v>
      </c>
      <c r="BS279" s="89">
        <f>SUMIF(Об!$A:$A,$A:$A,Об!AK:AK)*BS$308</f>
        <v>135203.56689597215</v>
      </c>
      <c r="BT279" s="89">
        <f>SUMIF(Об!$A:$A,$A:$A,Об!AL:AL)*BT$308</f>
        <v>121704.60380775885</v>
      </c>
      <c r="BU279" s="89">
        <f>SUMIF(Об!$A:$A,$A:$A,Об!AM:AM)*BU$308</f>
        <v>76629.377621863998</v>
      </c>
      <c r="BV279" s="89">
        <f>SUMIF(Об!$A:$A,$A:$A,Об!AN:AN)*BV$308</f>
        <v>50879.652909096803</v>
      </c>
    </row>
    <row r="280" spans="1:74" ht="32.25" customHeight="1" x14ac:dyDescent="0.25">
      <c r="A280" s="84" t="s">
        <v>440</v>
      </c>
      <c r="B280" s="84">
        <f>SUMIF(Об!$A:$A,$A:$A,Об!B:B)</f>
        <v>2484.1</v>
      </c>
      <c r="C280" s="84">
        <f>SUMIF(Об!$A:$A,$A:$A,Об!C:C)</f>
        <v>2484.1</v>
      </c>
      <c r="D280" s="84">
        <v>12</v>
      </c>
      <c r="E280" s="84">
        <f>SUMIF(Об!$A:$A,$A:$A,Об!F:F)</f>
        <v>24.429999999999996</v>
      </c>
      <c r="F280" s="84">
        <f t="shared" si="61"/>
        <v>24.429999999999996</v>
      </c>
      <c r="G280" s="89">
        <f>SUMIF(Лист2!$A:$A,$A:$A,Лист2!$B:$B)</f>
        <v>699834.95000000007</v>
      </c>
      <c r="H280" s="89">
        <v>1119601.2399999998</v>
      </c>
      <c r="I280" s="89">
        <v>0</v>
      </c>
      <c r="J280" s="89">
        <v>148587.65</v>
      </c>
      <c r="K280" s="89">
        <v>6756.92</v>
      </c>
      <c r="L280" s="89">
        <v>0</v>
      </c>
      <c r="M280" s="89">
        <v>686.90000000000009</v>
      </c>
      <c r="N280" s="89">
        <v>664.28000000000009</v>
      </c>
      <c r="O280" s="89">
        <v>81600.740000000005</v>
      </c>
      <c r="P280" s="89">
        <v>258936.19000000003</v>
      </c>
      <c r="Q280" s="89">
        <v>100443.77</v>
      </c>
      <c r="R280" s="89">
        <v>0</v>
      </c>
      <c r="S280" s="89">
        <v>1821.0900000000006</v>
      </c>
      <c r="T280" s="89">
        <v>277186.62</v>
      </c>
      <c r="U280" s="89">
        <v>0</v>
      </c>
      <c r="V280" s="89">
        <v>0</v>
      </c>
      <c r="W280" s="89">
        <v>0</v>
      </c>
      <c r="X280" s="89">
        <v>0</v>
      </c>
      <c r="Y280" s="89">
        <v>0</v>
      </c>
      <c r="Z280" s="89">
        <v>0</v>
      </c>
      <c r="AA280" s="89">
        <v>0</v>
      </c>
      <c r="AB280" s="89">
        <v>0</v>
      </c>
      <c r="AC280" s="89">
        <v>0</v>
      </c>
      <c r="AD280" s="89">
        <v>0</v>
      </c>
      <c r="AE280" s="89">
        <v>1409.43</v>
      </c>
      <c r="AF280" s="89">
        <v>0</v>
      </c>
      <c r="AG280" s="89">
        <v>71685</v>
      </c>
      <c r="AH280" s="90">
        <f t="shared" si="59"/>
        <v>699834.95000000007</v>
      </c>
      <c r="AI280" s="90">
        <v>683378.63</v>
      </c>
      <c r="AJ280" s="90">
        <v>0</v>
      </c>
      <c r="AK280" s="90">
        <v>683378.63</v>
      </c>
      <c r="AL280" s="90">
        <v>84929.97</v>
      </c>
      <c r="AM280" s="90">
        <v>0</v>
      </c>
      <c r="AN280" s="90">
        <v>84929.97</v>
      </c>
      <c r="AP280" s="91">
        <f t="shared" si="60"/>
        <v>104928.94</v>
      </c>
      <c r="AQ280" s="92">
        <f>SUMIF('20-1'!K:K,$A:$A,'20-1'!$E:$E)</f>
        <v>104928.94</v>
      </c>
      <c r="AR280" s="92">
        <f>SUMIF('20-1'!L:L,$A:$A,'20-1'!$E:$E)</f>
        <v>0</v>
      </c>
      <c r="AS280" s="92">
        <f>SUMIF('20-1'!M:M,$A:$A,'20-1'!$E:$E)</f>
        <v>0</v>
      </c>
      <c r="AT280" s="92">
        <f>SUMIF('20-1'!N:N,$A:$A,'20-1'!$E:$E)</f>
        <v>0</v>
      </c>
      <c r="AU280" s="92">
        <f>SUMIF('20-1'!O:O,$A:$A,'20-1'!$E:$E)</f>
        <v>0</v>
      </c>
      <c r="AV280" s="92">
        <f>SUMIF('20-1'!P:P,$A:$A,'20-1'!$E:$E)</f>
        <v>0</v>
      </c>
      <c r="AW280" s="92">
        <f>SUMIF('20-1'!Q:Q,$A:$A,'20-1'!$E:$E)</f>
        <v>0</v>
      </c>
      <c r="AX280" s="92">
        <f>SUMIF('20-1'!R:R,$A:$A,'20-1'!$E:$E)</f>
        <v>0</v>
      </c>
      <c r="AY280" s="92">
        <f>SUMIF('20-1'!S:S,$A:$A,'20-1'!$E:$E)</f>
        <v>0</v>
      </c>
      <c r="AZ280" s="92">
        <f>SUMIF('20-1'!T:T,$A:$A,'20-1'!$E:$E)</f>
        <v>0</v>
      </c>
      <c r="BA280" s="92">
        <f>SUMIF('20-1'!U:U,$A:$A,'20-1'!$E:$E)</f>
        <v>0</v>
      </c>
      <c r="BB280" s="92">
        <f>SUMIF('20-1'!V:V,$A:$A,'20-1'!$E:$E)</f>
        <v>0</v>
      </c>
      <c r="BC280" s="92">
        <f>SUMIF('20-1'!W:W,$A:$A,'20-1'!$E:$E)</f>
        <v>0</v>
      </c>
      <c r="BD280" s="92">
        <f>SUMIF('20-1'!X:X,$A:$A,'20-1'!$E:$E)</f>
        <v>0</v>
      </c>
      <c r="BE280" s="92">
        <f>SUMIF('20-1'!Y:Y,$A:$A,'20-1'!$E:$E)</f>
        <v>0</v>
      </c>
      <c r="BF280" s="92">
        <f>SUMIF('20-1'!Z:Z,$A:$A,'20-1'!$E:$E)</f>
        <v>0</v>
      </c>
      <c r="BG280" s="92">
        <f>SUMIF('20-1'!AA:AA,$A:$A,'20-1'!$E:$E)</f>
        <v>0</v>
      </c>
      <c r="BH280" s="92">
        <f>SUMIF('20-1'!AB:AB,$A:$A,'20-1'!$E:$E)</f>
        <v>0</v>
      </c>
      <c r="BI280" s="89">
        <f>SUMIF(Об!$A:$A,$A:$A,Об!AB:AB)*BI$308</f>
        <v>229517.52393874986</v>
      </c>
      <c r="BJ280" s="89">
        <f>SUMIF(Об!$A:$A,$A:$A,Об!AC:AC)*BJ$308</f>
        <v>217804.05471660898</v>
      </c>
      <c r="BK280" s="84">
        <f>SUMIF(ПП1!$H:$H,$A:$A,ПП1!$M:$M)</f>
        <v>0</v>
      </c>
      <c r="BL280" s="89">
        <f t="shared" si="56"/>
        <v>51508.357057221037</v>
      </c>
      <c r="BM280" s="84">
        <f>SUMIF(Об!$A:$A,$A:$A,Об!Z:Z)</f>
        <v>0</v>
      </c>
      <c r="BN280" s="89">
        <f t="shared" si="58"/>
        <v>2018.091965194194</v>
      </c>
      <c r="BO280" s="89">
        <f>SUMIF(Об!$A:$A,$A:$A,Об!$AG:$AG)*$BO$308</f>
        <v>0</v>
      </c>
      <c r="BP280" s="89">
        <f>SUMIF(Об!$A:$A,$A:$A,Об!$AE:$AE)*BP$308</f>
        <v>1777.3722919955317</v>
      </c>
      <c r="BQ280" s="89">
        <f>SUMIF(Об!$A:$A,$A:$A,Об!AI:AI)*BQ$308</f>
        <v>161399.54964274872</v>
      </c>
      <c r="BR280" s="89">
        <f>SUMIF(Об!$A:$A,$A:$A,Об!AJ:AJ)*BR$308</f>
        <v>0</v>
      </c>
      <c r="BS280" s="89">
        <f>SUMIF(Об!$A:$A,$A:$A,Об!AK:AK)*BS$308</f>
        <v>88270.868788233071</v>
      </c>
      <c r="BT280" s="89">
        <f>SUMIF(Об!$A:$A,$A:$A,Об!AL:AL)*BT$308</f>
        <v>79457.749231604161</v>
      </c>
      <c r="BU280" s="89">
        <f>SUMIF(Об!$A:$A,$A:$A,Об!AM:AM)*BU$308</f>
        <v>0</v>
      </c>
      <c r="BV280" s="89">
        <f>SUMIF(Об!$A:$A,$A:$A,Об!AN:AN)*BV$308</f>
        <v>33217.993201209858</v>
      </c>
    </row>
    <row r="281" spans="1:74" ht="32.25" customHeight="1" x14ac:dyDescent="0.25">
      <c r="A281" s="84" t="s">
        <v>441</v>
      </c>
      <c r="B281" s="84">
        <f>SUMIF(Об!$A:$A,$A:$A,Об!B:B)</f>
        <v>2720.3</v>
      </c>
      <c r="C281" s="84">
        <f>SUMIF(Об!$A:$A,$A:$A,Об!C:C)</f>
        <v>2720.3</v>
      </c>
      <c r="D281" s="84">
        <v>12</v>
      </c>
      <c r="E281" s="84">
        <f>SUMIF(Об!$A:$A,$A:$A,Об!F:F)</f>
        <v>24.429999999999996</v>
      </c>
      <c r="F281" s="84">
        <f t="shared" si="61"/>
        <v>24.429999999999996</v>
      </c>
      <c r="G281" s="89">
        <f>SUMIF(Лист2!$A:$A,$A:$A,Лист2!$B:$B)</f>
        <v>715671.08</v>
      </c>
      <c r="H281" s="89">
        <v>1153352.19</v>
      </c>
      <c r="I281" s="89">
        <v>0</v>
      </c>
      <c r="J281" s="89">
        <v>159999.85</v>
      </c>
      <c r="K281" s="89">
        <v>5455.3899999999994</v>
      </c>
      <c r="L281" s="89">
        <v>0</v>
      </c>
      <c r="M281" s="89">
        <v>483.5499999999999</v>
      </c>
      <c r="N281" s="89">
        <v>500.87999999999994</v>
      </c>
      <c r="O281" s="89">
        <v>75808.930000000008</v>
      </c>
      <c r="P281" s="89">
        <v>275413.09000000003</v>
      </c>
      <c r="Q281" s="89">
        <v>112631.51999999999</v>
      </c>
      <c r="R281" s="89">
        <v>0</v>
      </c>
      <c r="S281" s="89">
        <v>1305.4000000000001</v>
      </c>
      <c r="T281" s="89">
        <v>289962.88</v>
      </c>
      <c r="U281" s="89">
        <v>0</v>
      </c>
      <c r="V281" s="89">
        <v>0</v>
      </c>
      <c r="W281" s="89">
        <v>0</v>
      </c>
      <c r="X281" s="89">
        <v>0</v>
      </c>
      <c r="Y281" s="89">
        <v>0</v>
      </c>
      <c r="Z281" s="89">
        <v>0</v>
      </c>
      <c r="AA281" s="89">
        <v>0</v>
      </c>
      <c r="AB281" s="89">
        <v>0</v>
      </c>
      <c r="AC281" s="89">
        <v>0</v>
      </c>
      <c r="AD281" s="89">
        <v>0</v>
      </c>
      <c r="AE281" s="89">
        <v>997.57000000000016</v>
      </c>
      <c r="AF281" s="89">
        <v>0</v>
      </c>
      <c r="AG281" s="89">
        <v>71685</v>
      </c>
      <c r="AH281" s="90">
        <f t="shared" si="59"/>
        <v>715671.08</v>
      </c>
      <c r="AI281" s="90">
        <v>736038.52</v>
      </c>
      <c r="AJ281" s="90">
        <v>0</v>
      </c>
      <c r="AK281" s="90">
        <v>736038.52</v>
      </c>
      <c r="AL281" s="90">
        <v>74951.38</v>
      </c>
      <c r="AM281" s="90">
        <v>0</v>
      </c>
      <c r="AN281" s="90">
        <v>74951.38</v>
      </c>
      <c r="AP281" s="91">
        <f t="shared" si="60"/>
        <v>51140.24</v>
      </c>
      <c r="AQ281" s="92">
        <f>SUMIF('20-1'!K:K,$A:$A,'20-1'!$E:$E)</f>
        <v>0</v>
      </c>
      <c r="AR281" s="92">
        <f>SUMIF('20-1'!L:L,$A:$A,'20-1'!$E:$E)</f>
        <v>0</v>
      </c>
      <c r="AS281" s="92">
        <f>SUMIF('20-1'!M:M,$A:$A,'20-1'!$E:$E)</f>
        <v>0</v>
      </c>
      <c r="AT281" s="92">
        <f>SUMIF('20-1'!N:N,$A:$A,'20-1'!$E:$E)</f>
        <v>0</v>
      </c>
      <c r="AU281" s="92">
        <f>SUMIF('20-1'!O:O,$A:$A,'20-1'!$E:$E)</f>
        <v>0</v>
      </c>
      <c r="AV281" s="92">
        <f>SUMIF('20-1'!P:P,$A:$A,'20-1'!$E:$E)</f>
        <v>0</v>
      </c>
      <c r="AW281" s="92">
        <f>SUMIF('20-1'!Q:Q,$A:$A,'20-1'!$E:$E)</f>
        <v>0</v>
      </c>
      <c r="AX281" s="92">
        <f>SUMIF('20-1'!R:R,$A:$A,'20-1'!$E:$E)</f>
        <v>0</v>
      </c>
      <c r="AY281" s="92">
        <f>SUMIF('20-1'!S:S,$A:$A,'20-1'!$E:$E)</f>
        <v>0</v>
      </c>
      <c r="AZ281" s="92">
        <f>SUMIF('20-1'!T:T,$A:$A,'20-1'!$E:$E)</f>
        <v>0</v>
      </c>
      <c r="BA281" s="92">
        <f>SUMIF('20-1'!U:U,$A:$A,'20-1'!$E:$E)</f>
        <v>0</v>
      </c>
      <c r="BB281" s="92">
        <f>SUMIF('20-1'!V:V,$A:$A,'20-1'!$E:$E)</f>
        <v>0</v>
      </c>
      <c r="BC281" s="92">
        <f>SUMIF('20-1'!W:W,$A:$A,'20-1'!$E:$E)</f>
        <v>0</v>
      </c>
      <c r="BD281" s="92">
        <f>SUMIF('20-1'!X:X,$A:$A,'20-1'!$E:$E)</f>
        <v>0</v>
      </c>
      <c r="BE281" s="92">
        <f>SUMIF('20-1'!Y:Y,$A:$A,'20-1'!$E:$E)</f>
        <v>51140.24</v>
      </c>
      <c r="BF281" s="92">
        <f>SUMIF('20-1'!Z:Z,$A:$A,'20-1'!$E:$E)</f>
        <v>0</v>
      </c>
      <c r="BG281" s="92">
        <f>SUMIF('20-1'!AA:AA,$A:$A,'20-1'!$E:$E)</f>
        <v>0</v>
      </c>
      <c r="BH281" s="92">
        <f>SUMIF('20-1'!AB:AB,$A:$A,'20-1'!$E:$E)</f>
        <v>0</v>
      </c>
      <c r="BI281" s="89">
        <f>SUMIF(Об!$A:$A,$A:$A,Об!AB:AB)*BI$308</f>
        <v>251341.1377845422</v>
      </c>
      <c r="BJ281" s="89">
        <f>SUMIF(Об!$A:$A,$A:$A,Об!AC:AC)*BJ$308</f>
        <v>238513.89639933637</v>
      </c>
      <c r="BK281" s="84">
        <f>SUMIF(ПП1!$H:$H,$A:$A,ПП1!$M:$M)</f>
        <v>0</v>
      </c>
      <c r="BL281" s="89">
        <f t="shared" si="56"/>
        <v>56406.01574121751</v>
      </c>
      <c r="BM281" s="84">
        <f>SUMIF(Об!$A:$A,$A:$A,Об!Z:Z)</f>
        <v>0</v>
      </c>
      <c r="BN281" s="89">
        <f t="shared" si="58"/>
        <v>2209.9817128609025</v>
      </c>
      <c r="BO281" s="89">
        <f>SUMIF(Об!$A:$A,$A:$A,Об!$AG:$AG)*$BO$308</f>
        <v>0</v>
      </c>
      <c r="BP281" s="89">
        <f>SUMIF(Об!$A:$A,$A:$A,Об!$AE:$AE)*BP$308</f>
        <v>1946.3732723785054</v>
      </c>
      <c r="BQ281" s="89">
        <f>SUMIF(Об!$A:$A,$A:$A,Об!AI:AI)*BQ$308</f>
        <v>176746.1836855076</v>
      </c>
      <c r="BR281" s="89">
        <f>SUMIF(Об!$A:$A,$A:$A,Об!AJ:AJ)*BR$308</f>
        <v>0</v>
      </c>
      <c r="BS281" s="89">
        <f>SUMIF(Об!$A:$A,$A:$A,Об!AK:AK)*BS$308</f>
        <v>96664.081302938881</v>
      </c>
      <c r="BT281" s="89">
        <f>SUMIF(Об!$A:$A,$A:$A,Об!AL:AL)*BT$308</f>
        <v>87012.968574023907</v>
      </c>
      <c r="BU281" s="89">
        <f>SUMIF(Об!$A:$A,$A:$A,Об!AM:AM)*BU$308</f>
        <v>0</v>
      </c>
      <c r="BV281" s="89">
        <f>SUMIF(Об!$A:$A,$A:$A,Об!AN:AN)*BV$308</f>
        <v>36376.51741284618</v>
      </c>
    </row>
    <row r="282" spans="1:74" ht="32.25" customHeight="1" x14ac:dyDescent="0.25">
      <c r="A282" s="84" t="s">
        <v>442</v>
      </c>
      <c r="B282" s="84">
        <f>SUMIF(Об!$A:$A,$A:$A,Об!B:B)</f>
        <v>2974.2999999999997</v>
      </c>
      <c r="C282" s="84">
        <f>SUMIF(Об!$A:$A,$A:$A,Об!C:C)</f>
        <v>2974.2999999999997</v>
      </c>
      <c r="D282" s="84">
        <v>12</v>
      </c>
      <c r="E282" s="84">
        <f>SUMIF(Об!$A:$A,$A:$A,Об!F:F)</f>
        <v>33.409999999999997</v>
      </c>
      <c r="F282" s="84">
        <f t="shared" si="61"/>
        <v>33.409999999999997</v>
      </c>
      <c r="G282" s="89">
        <f>SUMIF(Лист2!$A:$A,$A:$A,Лист2!$B:$B)</f>
        <v>1152583.7400000002</v>
      </c>
      <c r="H282" s="93">
        <v>1340367.68</v>
      </c>
      <c r="I282" s="93">
        <v>0</v>
      </c>
      <c r="J282" s="93">
        <v>174712.42</v>
      </c>
      <c r="K282" s="93">
        <v>88410.969999999987</v>
      </c>
      <c r="L282" s="93">
        <v>0</v>
      </c>
      <c r="M282" s="93">
        <v>2762.97</v>
      </c>
      <c r="N282" s="93">
        <v>2721.0499999999997</v>
      </c>
      <c r="O282" s="93">
        <v>0</v>
      </c>
      <c r="P282" s="93">
        <v>286567.36</v>
      </c>
      <c r="Q282" s="93">
        <v>101821.76000000001</v>
      </c>
      <c r="R282" s="93">
        <v>0</v>
      </c>
      <c r="S282" s="93">
        <v>7994.4800000000005</v>
      </c>
      <c r="T282" s="93">
        <v>279496.21000000002</v>
      </c>
      <c r="U282" s="93">
        <v>0</v>
      </c>
      <c r="V282" s="93">
        <v>0</v>
      </c>
      <c r="W282" s="93">
        <v>0</v>
      </c>
      <c r="X282" s="93">
        <v>0</v>
      </c>
      <c r="Y282" s="93">
        <v>0</v>
      </c>
      <c r="Z282" s="93">
        <v>0</v>
      </c>
      <c r="AA282" s="93">
        <v>0</v>
      </c>
      <c r="AB282" s="93">
        <v>0</v>
      </c>
      <c r="AC282" s="93">
        <v>0</v>
      </c>
      <c r="AD282" s="93">
        <v>0</v>
      </c>
      <c r="AE282" s="93">
        <v>5656.1899999999987</v>
      </c>
      <c r="AF282" s="93">
        <v>0</v>
      </c>
      <c r="AG282" s="93">
        <v>0</v>
      </c>
      <c r="AH282" s="90">
        <f t="shared" si="59"/>
        <v>1152583.7400000002</v>
      </c>
      <c r="AI282" s="94">
        <v>1132349.48</v>
      </c>
      <c r="AJ282" s="94">
        <v>0</v>
      </c>
      <c r="AK282" s="94">
        <v>1132349.48</v>
      </c>
      <c r="AL282" s="94">
        <v>190796.11</v>
      </c>
      <c r="AM282" s="94">
        <v>0</v>
      </c>
      <c r="AN282" s="94">
        <v>190796.11</v>
      </c>
      <c r="AP282" s="91">
        <f t="shared" si="60"/>
        <v>5060.88</v>
      </c>
      <c r="AQ282" s="92">
        <f>SUMIF('20-1'!K:K,$A:$A,'20-1'!$E:$E)</f>
        <v>0</v>
      </c>
      <c r="AR282" s="92">
        <f>SUMIF('20-1'!L:L,$A:$A,'20-1'!$E:$E)</f>
        <v>0</v>
      </c>
      <c r="AS282" s="92">
        <f>SUMIF('20-1'!M:M,$A:$A,'20-1'!$E:$E)</f>
        <v>0</v>
      </c>
      <c r="AT282" s="92">
        <f>SUMIF('20-1'!N:N,$A:$A,'20-1'!$E:$E)</f>
        <v>0</v>
      </c>
      <c r="AU282" s="92">
        <f>SUMIF('20-1'!O:O,$A:$A,'20-1'!$E:$E)</f>
        <v>0</v>
      </c>
      <c r="AV282" s="92">
        <f>SUMIF('20-1'!P:P,$A:$A,'20-1'!$E:$E)</f>
        <v>5060.88</v>
      </c>
      <c r="AW282" s="92">
        <f>SUMIF('20-1'!Q:Q,$A:$A,'20-1'!$E:$E)</f>
        <v>0</v>
      </c>
      <c r="AX282" s="92">
        <f>SUMIF('20-1'!R:R,$A:$A,'20-1'!$E:$E)</f>
        <v>0</v>
      </c>
      <c r="AY282" s="92">
        <f>SUMIF('20-1'!S:S,$A:$A,'20-1'!$E:$E)</f>
        <v>0</v>
      </c>
      <c r="AZ282" s="92">
        <f>SUMIF('20-1'!T:T,$A:$A,'20-1'!$E:$E)</f>
        <v>0</v>
      </c>
      <c r="BA282" s="92">
        <f>SUMIF('20-1'!U:U,$A:$A,'20-1'!$E:$E)</f>
        <v>0</v>
      </c>
      <c r="BB282" s="92">
        <f>SUMIF('20-1'!V:V,$A:$A,'20-1'!$E:$E)</f>
        <v>0</v>
      </c>
      <c r="BC282" s="92">
        <f>SUMIF('20-1'!W:W,$A:$A,'20-1'!$E:$E)</f>
        <v>0</v>
      </c>
      <c r="BD282" s="92">
        <f>SUMIF('20-1'!X:X,$A:$A,'20-1'!$E:$E)</f>
        <v>0</v>
      </c>
      <c r="BE282" s="92">
        <f>SUMIF('20-1'!Y:Y,$A:$A,'20-1'!$E:$E)</f>
        <v>0</v>
      </c>
      <c r="BF282" s="92">
        <f>SUMIF('20-1'!Z:Z,$A:$A,'20-1'!$E:$E)</f>
        <v>0</v>
      </c>
      <c r="BG282" s="92">
        <f>SUMIF('20-1'!AA:AA,$A:$A,'20-1'!$E:$E)</f>
        <v>0</v>
      </c>
      <c r="BH282" s="92">
        <f>SUMIF('20-1'!AB:AB,$A:$A,'20-1'!$E:$E)</f>
        <v>0</v>
      </c>
      <c r="BI282" s="89">
        <f>SUMIF(Об!$A:$A,$A:$A,Об!AB:AB)*BI$308</f>
        <v>274809.37621312495</v>
      </c>
      <c r="BJ282" s="89">
        <f>SUMIF(Об!$A:$A,$A:$A,Об!AC:AC)*BJ$308</f>
        <v>260784.4289455376</v>
      </c>
      <c r="BK282" s="84">
        <f>SUMIF(ПП1!$H:$H,$A:$A,ПП1!$M:$M)</f>
        <v>0</v>
      </c>
      <c r="BL282" s="89">
        <f t="shared" si="56"/>
        <v>61672.761320112935</v>
      </c>
      <c r="BM282" s="84">
        <f>SUMIF(Об!$A:$A,$A:$A,Об!Z:Z)</f>
        <v>0</v>
      </c>
      <c r="BN282" s="89">
        <f t="shared" si="58"/>
        <v>2416.3322459148549</v>
      </c>
      <c r="BO282" s="89">
        <f>SUMIF(Об!$A:$A,$A:$A,Об!$AG:$AG)*$BO$308</f>
        <v>0</v>
      </c>
      <c r="BP282" s="89">
        <f>SUMIF(Об!$A:$A,$A:$A,Об!$AE:$AE)*BP$308</f>
        <v>0</v>
      </c>
      <c r="BQ282" s="89">
        <f>SUMIF(Об!$A:$A,$A:$A,Об!AI:AI)*BQ$308</f>
        <v>193249.33799059113</v>
      </c>
      <c r="BR282" s="89">
        <f>SUMIF(Об!$A:$A,$A:$A,Об!AJ:AJ)*BR$308</f>
        <v>72199.175831052446</v>
      </c>
      <c r="BS282" s="89">
        <f>SUMIF(Об!$A:$A,$A:$A,Об!AK:AK)*BS$308</f>
        <v>105689.80517565383</v>
      </c>
      <c r="BT282" s="89">
        <f>SUMIF(Об!$A:$A,$A:$A,Об!AL:AL)*BT$308</f>
        <v>95137.548222519326</v>
      </c>
      <c r="BU282" s="89">
        <f>SUMIF(Об!$A:$A,$A:$A,Об!AM:AM)*BU$308</f>
        <v>59901.851537821283</v>
      </c>
      <c r="BV282" s="89">
        <f>SUMIF(Об!$A:$A,$A:$A,Об!AN:AN)*BV$308</f>
        <v>39773.067581159572</v>
      </c>
    </row>
    <row r="283" spans="1:74" ht="32.25" customHeight="1" x14ac:dyDescent="0.25">
      <c r="A283" s="84" t="s">
        <v>443</v>
      </c>
      <c r="B283" s="84">
        <f>SUMIF(Об!$A:$A,$A:$A,Об!B:B)</f>
        <v>3103.5</v>
      </c>
      <c r="C283" s="84">
        <f>SUMIF(Об!$A:$A,$A:$A,Об!C:C)</f>
        <v>3103.5</v>
      </c>
      <c r="D283" s="84">
        <v>12</v>
      </c>
      <c r="E283" s="84">
        <f>SUMIF(Об!$A:$A,$A:$A,Об!F:F)</f>
        <v>24.429999999999996</v>
      </c>
      <c r="F283" s="84">
        <f t="shared" si="61"/>
        <v>24.429999999999996</v>
      </c>
      <c r="G283" s="89">
        <f>SUMIF(Лист2!$A:$A,$A:$A,Лист2!$B:$B)</f>
        <v>901971.00999999978</v>
      </c>
      <c r="H283" s="93">
        <v>1456668.3099999998</v>
      </c>
      <c r="I283" s="93">
        <v>0</v>
      </c>
      <c r="J283" s="93">
        <v>239760.33</v>
      </c>
      <c r="K283" s="93">
        <v>8307.9599999999991</v>
      </c>
      <c r="L283" s="93">
        <v>0</v>
      </c>
      <c r="M283" s="93">
        <v>755</v>
      </c>
      <c r="N283" s="93">
        <v>759.22</v>
      </c>
      <c r="O283" s="93">
        <v>113954.57</v>
      </c>
      <c r="P283" s="93">
        <v>412856.03</v>
      </c>
      <c r="Q283" s="93">
        <v>163356.00999999998</v>
      </c>
      <c r="R283" s="93">
        <v>0</v>
      </c>
      <c r="S283" s="93">
        <v>2053.7999999999997</v>
      </c>
      <c r="T283" s="93">
        <v>447515.94999999995</v>
      </c>
      <c r="U283" s="93">
        <v>0</v>
      </c>
      <c r="V283" s="93">
        <v>0</v>
      </c>
      <c r="W283" s="93">
        <v>0</v>
      </c>
      <c r="X283" s="93">
        <v>0</v>
      </c>
      <c r="Y283" s="93">
        <v>0</v>
      </c>
      <c r="Z283" s="93">
        <v>0</v>
      </c>
      <c r="AA283" s="93">
        <v>0</v>
      </c>
      <c r="AB283" s="93">
        <v>0</v>
      </c>
      <c r="AC283" s="93">
        <v>0</v>
      </c>
      <c r="AD283" s="93">
        <v>0</v>
      </c>
      <c r="AE283" s="93">
        <v>1511.99</v>
      </c>
      <c r="AF283" s="93">
        <v>0</v>
      </c>
      <c r="AG283" s="93">
        <v>85085.93</v>
      </c>
      <c r="AH283" s="90">
        <f t="shared" si="59"/>
        <v>901971.00999999978</v>
      </c>
      <c r="AI283" s="94">
        <v>895419.99</v>
      </c>
      <c r="AJ283" s="94">
        <v>0</v>
      </c>
      <c r="AK283" s="94">
        <v>895419.99</v>
      </c>
      <c r="AL283" s="94">
        <v>160844.08000000002</v>
      </c>
      <c r="AM283" s="94">
        <v>0</v>
      </c>
      <c r="AN283" s="94">
        <v>160844.08000000002</v>
      </c>
      <c r="AP283" s="91">
        <f t="shared" si="60"/>
        <v>0</v>
      </c>
      <c r="AQ283" s="92">
        <f>SUMIF('20-1'!K:K,$A:$A,'20-1'!$E:$E)</f>
        <v>0</v>
      </c>
      <c r="AR283" s="92">
        <f>SUMIF('20-1'!L:L,$A:$A,'20-1'!$E:$E)</f>
        <v>0</v>
      </c>
      <c r="AS283" s="92">
        <f>SUMIF('20-1'!M:M,$A:$A,'20-1'!$E:$E)</f>
        <v>0</v>
      </c>
      <c r="AT283" s="92">
        <f>SUMIF('20-1'!N:N,$A:$A,'20-1'!$E:$E)</f>
        <v>0</v>
      </c>
      <c r="AU283" s="92">
        <f>SUMIF('20-1'!O:O,$A:$A,'20-1'!$E:$E)</f>
        <v>0</v>
      </c>
      <c r="AV283" s="92">
        <f>SUMIF('20-1'!P:P,$A:$A,'20-1'!$E:$E)</f>
        <v>0</v>
      </c>
      <c r="AW283" s="92">
        <f>SUMIF('20-1'!Q:Q,$A:$A,'20-1'!$E:$E)</f>
        <v>0</v>
      </c>
      <c r="AX283" s="92">
        <f>SUMIF('20-1'!R:R,$A:$A,'20-1'!$E:$E)</f>
        <v>0</v>
      </c>
      <c r="AY283" s="92">
        <f>SUMIF('20-1'!S:S,$A:$A,'20-1'!$E:$E)</f>
        <v>0</v>
      </c>
      <c r="AZ283" s="92">
        <f>SUMIF('20-1'!T:T,$A:$A,'20-1'!$E:$E)</f>
        <v>0</v>
      </c>
      <c r="BA283" s="92">
        <f>SUMIF('20-1'!U:U,$A:$A,'20-1'!$E:$E)</f>
        <v>0</v>
      </c>
      <c r="BB283" s="92">
        <f>SUMIF('20-1'!V:V,$A:$A,'20-1'!$E:$E)</f>
        <v>0</v>
      </c>
      <c r="BC283" s="92">
        <f>SUMIF('20-1'!W:W,$A:$A,'20-1'!$E:$E)</f>
        <v>0</v>
      </c>
      <c r="BD283" s="92">
        <f>SUMIF('20-1'!X:X,$A:$A,'20-1'!$E:$E)</f>
        <v>0</v>
      </c>
      <c r="BE283" s="92">
        <f>SUMIF('20-1'!Y:Y,$A:$A,'20-1'!$E:$E)</f>
        <v>0</v>
      </c>
      <c r="BF283" s="92">
        <f>SUMIF('20-1'!Z:Z,$A:$A,'20-1'!$E:$E)</f>
        <v>0</v>
      </c>
      <c r="BG283" s="92">
        <f>SUMIF('20-1'!AA:AA,$A:$A,'20-1'!$E:$E)</f>
        <v>0</v>
      </c>
      <c r="BH283" s="92">
        <f>SUMIF('20-1'!AB:AB,$A:$A,'20-1'!$E:$E)</f>
        <v>0</v>
      </c>
      <c r="BI283" s="89">
        <f>SUMIF(Об!$A:$A,$A:$A,Об!AB:AB)*BI$308</f>
        <v>286746.76363427809</v>
      </c>
      <c r="BJ283" s="89">
        <f>SUMIF(Об!$A:$A,$A:$A,Об!AC:AC)*BJ$308</f>
        <v>272112.58959502273</v>
      </c>
      <c r="BK283" s="84">
        <f>SUMIF(ПП1!$H:$H,$A:$A,ПП1!$M:$M)</f>
        <v>0</v>
      </c>
      <c r="BL283" s="89">
        <f t="shared" si="56"/>
        <v>64351.75159095267</v>
      </c>
      <c r="BM283" s="84">
        <f>SUMIF(Об!$A:$A,$A:$A,Об!Z:Z)</f>
        <v>0</v>
      </c>
      <c r="BN283" s="89">
        <f t="shared" si="58"/>
        <v>2521.2948005234016</v>
      </c>
      <c r="BO283" s="89">
        <f>SUMIF(Об!$A:$A,$A:$A,Об!$AG:$AG)*$BO$308</f>
        <v>0</v>
      </c>
      <c r="BP283" s="89">
        <f>SUMIF(Об!$A:$A,$A:$A,Об!$AE:$AE)*BP$308</f>
        <v>2220.5526783173514</v>
      </c>
      <c r="BQ283" s="89">
        <f>SUMIF(Об!$A:$A,$A:$A,Об!AI:AI)*BQ$308</f>
        <v>201643.85584971242</v>
      </c>
      <c r="BR283" s="89">
        <f>SUMIF(Об!$A:$A,$A:$A,Об!AJ:AJ)*BR$308</f>
        <v>0</v>
      </c>
      <c r="BS283" s="89">
        <f>SUMIF(Об!$A:$A,$A:$A,Об!AK:AK)*BS$308</f>
        <v>110280.84267311356</v>
      </c>
      <c r="BT283" s="89">
        <f>SUMIF(Об!$A:$A,$A:$A,Об!AL:AL)*BT$308</f>
        <v>99270.208421675285</v>
      </c>
      <c r="BU283" s="89">
        <f>SUMIF(Об!$A:$A,$A:$A,Об!AM:AM)*BU$308</f>
        <v>0</v>
      </c>
      <c r="BV283" s="89">
        <f>SUMIF(Об!$A:$A,$A:$A,Об!AN:AN)*BV$308</f>
        <v>41500.761603781983</v>
      </c>
    </row>
    <row r="284" spans="1:74" ht="32.25" customHeight="1" x14ac:dyDescent="0.25">
      <c r="A284" s="84" t="s">
        <v>444</v>
      </c>
      <c r="B284" s="84">
        <f>SUMIF(Об!$A:$A,$A:$A,Об!B:B)</f>
        <v>856.1</v>
      </c>
      <c r="C284" s="84">
        <f>SUMIF(Об!$A:$A,$A:$A,Об!C:C)</f>
        <v>856.1</v>
      </c>
      <c r="D284" s="84">
        <v>12</v>
      </c>
      <c r="E284" s="84">
        <f>SUMIF(Об!$A:$A,$A:$A,Об!F:F)</f>
        <v>20.18</v>
      </c>
      <c r="F284" s="84">
        <f t="shared" si="61"/>
        <v>20.18</v>
      </c>
      <c r="G284" s="89">
        <f>SUMIF(Лист2!$A:$A,$A:$A,Лист2!$B:$B)</f>
        <v>182273.51999999993</v>
      </c>
      <c r="H284" s="93">
        <v>343201.38</v>
      </c>
      <c r="I284" s="93">
        <v>0</v>
      </c>
      <c r="J284" s="93">
        <v>110527.00999999998</v>
      </c>
      <c r="K284" s="93">
        <v>3962.0400000000004</v>
      </c>
      <c r="L284" s="93">
        <v>0</v>
      </c>
      <c r="M284" s="93">
        <v>619.53000000000009</v>
      </c>
      <c r="N284" s="93">
        <v>0</v>
      </c>
      <c r="O284" s="93">
        <v>64858.14</v>
      </c>
      <c r="P284" s="93">
        <v>113605.86999999998</v>
      </c>
      <c r="Q284" s="93">
        <v>0</v>
      </c>
      <c r="R284" s="93">
        <v>0</v>
      </c>
      <c r="S284" s="93">
        <v>0</v>
      </c>
      <c r="T284" s="93">
        <v>0</v>
      </c>
      <c r="U284" s="93">
        <v>0</v>
      </c>
      <c r="V284" s="93">
        <v>0</v>
      </c>
      <c r="W284" s="93">
        <v>0</v>
      </c>
      <c r="X284" s="93">
        <v>0</v>
      </c>
      <c r="Y284" s="93">
        <v>0</v>
      </c>
      <c r="Z284" s="93">
        <v>0</v>
      </c>
      <c r="AA284" s="93">
        <v>0</v>
      </c>
      <c r="AB284" s="93">
        <v>0</v>
      </c>
      <c r="AC284" s="93">
        <v>0</v>
      </c>
      <c r="AD284" s="93">
        <v>0</v>
      </c>
      <c r="AE284" s="93">
        <v>0</v>
      </c>
      <c r="AF284" s="93">
        <v>0</v>
      </c>
      <c r="AG284" s="93">
        <v>14431.439999999995</v>
      </c>
      <c r="AH284" s="90">
        <f t="shared" si="59"/>
        <v>182273.51999999993</v>
      </c>
      <c r="AI284" s="94">
        <v>146886.26</v>
      </c>
      <c r="AJ284" s="94">
        <v>0</v>
      </c>
      <c r="AK284" s="94">
        <v>146886.26</v>
      </c>
      <c r="AL284" s="94">
        <v>55412.71</v>
      </c>
      <c r="AM284" s="94">
        <v>0</v>
      </c>
      <c r="AN284" s="94">
        <v>55412.71</v>
      </c>
      <c r="AP284" s="91">
        <f t="shared" si="60"/>
        <v>639420.32999999996</v>
      </c>
      <c r="AQ284" s="92">
        <f>SUMIF('20-1'!K:K,$A:$A,'20-1'!$E:$E)</f>
        <v>639420.32999999996</v>
      </c>
      <c r="AR284" s="92">
        <f>SUMIF('20-1'!L:L,$A:$A,'20-1'!$E:$E)</f>
        <v>0</v>
      </c>
      <c r="AS284" s="92">
        <f>SUMIF('20-1'!M:M,$A:$A,'20-1'!$E:$E)</f>
        <v>0</v>
      </c>
      <c r="AT284" s="92">
        <f>SUMIF('20-1'!N:N,$A:$A,'20-1'!$E:$E)</f>
        <v>0</v>
      </c>
      <c r="AU284" s="92">
        <f>SUMIF('20-1'!O:O,$A:$A,'20-1'!$E:$E)</f>
        <v>0</v>
      </c>
      <c r="AV284" s="92">
        <f>SUMIF('20-1'!P:P,$A:$A,'20-1'!$E:$E)</f>
        <v>0</v>
      </c>
      <c r="AW284" s="92">
        <f>SUMIF('20-1'!Q:Q,$A:$A,'20-1'!$E:$E)</f>
        <v>0</v>
      </c>
      <c r="AX284" s="92">
        <f>SUMIF('20-1'!R:R,$A:$A,'20-1'!$E:$E)</f>
        <v>0</v>
      </c>
      <c r="AY284" s="92">
        <f>SUMIF('20-1'!S:S,$A:$A,'20-1'!$E:$E)</f>
        <v>0</v>
      </c>
      <c r="AZ284" s="92">
        <f>SUMIF('20-1'!T:T,$A:$A,'20-1'!$E:$E)</f>
        <v>0</v>
      </c>
      <c r="BA284" s="92">
        <f>SUMIF('20-1'!U:U,$A:$A,'20-1'!$E:$E)</f>
        <v>0</v>
      </c>
      <c r="BB284" s="92">
        <f>SUMIF('20-1'!V:V,$A:$A,'20-1'!$E:$E)</f>
        <v>0</v>
      </c>
      <c r="BC284" s="92">
        <f>SUMIF('20-1'!W:W,$A:$A,'20-1'!$E:$E)</f>
        <v>0</v>
      </c>
      <c r="BD284" s="92">
        <f>SUMIF('20-1'!X:X,$A:$A,'20-1'!$E:$E)</f>
        <v>0</v>
      </c>
      <c r="BE284" s="92">
        <f>SUMIF('20-1'!Y:Y,$A:$A,'20-1'!$E:$E)</f>
        <v>0</v>
      </c>
      <c r="BF284" s="92">
        <f>SUMIF('20-1'!Z:Z,$A:$A,'20-1'!$E:$E)</f>
        <v>0</v>
      </c>
      <c r="BG284" s="92">
        <f>SUMIF('20-1'!AA:AA,$A:$A,'20-1'!$E:$E)</f>
        <v>0</v>
      </c>
      <c r="BH284" s="92">
        <f>SUMIF('20-1'!AB:AB,$A:$A,'20-1'!$E:$E)</f>
        <v>0</v>
      </c>
      <c r="BI284" s="89">
        <f>SUMIF(Об!$A:$A,$A:$A,Об!AB:AB)*BI$308</f>
        <v>79099.050861061871</v>
      </c>
      <c r="BJ284" s="89">
        <f>SUMIF(Об!$A:$A,$A:$A,Об!AC:AC)*BJ$308</f>
        <v>75062.216192137566</v>
      </c>
      <c r="BK284" s="84">
        <f>SUMIF(ПП1!$H:$H,$A:$A,ПП1!$M:$M)</f>
        <v>0</v>
      </c>
      <c r="BL284" s="89">
        <f t="shared" si="56"/>
        <v>17751.420827135356</v>
      </c>
      <c r="BM284" s="84">
        <f>SUMIF(Об!$A:$A,$A:$A,Об!Z:Z)</f>
        <v>0</v>
      </c>
      <c r="BN284" s="89">
        <f t="shared" si="58"/>
        <v>695.49878483263547</v>
      </c>
      <c r="BO284" s="89">
        <f>SUMIF(Об!$A:$A,$A:$A,Об!$AG:$AG)*$BO$308</f>
        <v>0</v>
      </c>
      <c r="BP284" s="89">
        <f>SUMIF(Об!$A:$A,$A:$A,Об!$AE:$AE)*BP$308</f>
        <v>612.539116451582</v>
      </c>
      <c r="BQ284" s="89">
        <f>SUMIF(Об!$A:$A,$A:$A,Об!AI:AI)*BQ$308</f>
        <v>55623.426773945161</v>
      </c>
      <c r="BR284" s="89">
        <f>SUMIF(Об!$A:$A,$A:$A,Об!AJ:AJ)*BR$308</f>
        <v>0</v>
      </c>
      <c r="BS284" s="89">
        <f>SUMIF(Об!$A:$A,$A:$A,Об!AK:AK)*BS$308</f>
        <v>30420.953572564045</v>
      </c>
      <c r="BT284" s="89">
        <f>SUMIF(Об!$A:$A,$A:$A,Об!AL:AL)*BT$308</f>
        <v>27383.671799515443</v>
      </c>
      <c r="BU284" s="89">
        <f>SUMIF(Об!$A:$A,$A:$A,Об!AM:AM)*BU$308</f>
        <v>0</v>
      </c>
      <c r="BV284" s="89">
        <f>SUMIF(Об!$A:$A,$A:$A,Об!AN:AN)*BV$308</f>
        <v>11447.978736586998</v>
      </c>
    </row>
    <row r="285" spans="1:74" ht="32.25" customHeight="1" x14ac:dyDescent="0.25">
      <c r="A285" s="84" t="s">
        <v>445</v>
      </c>
      <c r="B285" s="84">
        <f>SUMIF(Об!$A:$A,$A:$A,Об!B:B)</f>
        <v>767.27</v>
      </c>
      <c r="C285" s="84">
        <f>SUMIF(Об!$A:$A,$A:$A,Об!C:C)</f>
        <v>767.27</v>
      </c>
      <c r="D285" s="84">
        <v>12</v>
      </c>
      <c r="E285" s="84">
        <f>SUMIF(Об!$A:$A,$A:$A,Об!F:F)</f>
        <v>20.18</v>
      </c>
      <c r="F285" s="84">
        <f t="shared" si="61"/>
        <v>20.18</v>
      </c>
      <c r="G285" s="89">
        <f>SUMIF(Лист2!$A:$A,$A:$A,Лист2!$B:$B)</f>
        <v>182841.59999999998</v>
      </c>
      <c r="H285" s="93">
        <v>349843.97999999992</v>
      </c>
      <c r="I285" s="93">
        <v>0</v>
      </c>
      <c r="J285" s="93">
        <v>65974.190000000017</v>
      </c>
      <c r="K285" s="93">
        <v>3354.78</v>
      </c>
      <c r="L285" s="93">
        <v>0</v>
      </c>
      <c r="M285" s="93">
        <v>0</v>
      </c>
      <c r="N285" s="93">
        <v>0</v>
      </c>
      <c r="O285" s="93">
        <v>39565.279999999999</v>
      </c>
      <c r="P285" s="93">
        <v>67777.55</v>
      </c>
      <c r="Q285" s="93">
        <v>0</v>
      </c>
      <c r="R285" s="93">
        <v>0</v>
      </c>
      <c r="S285" s="93">
        <v>0</v>
      </c>
      <c r="T285" s="93">
        <v>0</v>
      </c>
      <c r="U285" s="93">
        <v>0</v>
      </c>
      <c r="V285" s="93">
        <v>0</v>
      </c>
      <c r="W285" s="93">
        <v>0</v>
      </c>
      <c r="X285" s="93">
        <v>0</v>
      </c>
      <c r="Y285" s="93">
        <v>0</v>
      </c>
      <c r="Z285" s="93">
        <v>0</v>
      </c>
      <c r="AA285" s="93">
        <v>0</v>
      </c>
      <c r="AB285" s="93">
        <v>0</v>
      </c>
      <c r="AC285" s="93">
        <v>0</v>
      </c>
      <c r="AD285" s="93">
        <v>0</v>
      </c>
      <c r="AE285" s="93">
        <v>247.43999999999997</v>
      </c>
      <c r="AF285" s="93">
        <v>0</v>
      </c>
      <c r="AG285" s="93">
        <v>19440</v>
      </c>
      <c r="AH285" s="90">
        <f t="shared" si="59"/>
        <v>182841.59999999998</v>
      </c>
      <c r="AI285" s="94">
        <v>187641.68</v>
      </c>
      <c r="AJ285" s="94">
        <v>0</v>
      </c>
      <c r="AK285" s="94">
        <v>187641.68</v>
      </c>
      <c r="AL285" s="94">
        <v>28662.03</v>
      </c>
      <c r="AM285" s="94">
        <v>0</v>
      </c>
      <c r="AN285" s="94">
        <v>28662.03</v>
      </c>
      <c r="AP285" s="91">
        <f t="shared" si="60"/>
        <v>0</v>
      </c>
      <c r="AQ285" s="92">
        <f>SUMIF('20-1'!K:K,$A:$A,'20-1'!$E:$E)</f>
        <v>0</v>
      </c>
      <c r="AR285" s="92">
        <f>SUMIF('20-1'!L:L,$A:$A,'20-1'!$E:$E)</f>
        <v>0</v>
      </c>
      <c r="AS285" s="92">
        <f>SUMIF('20-1'!M:M,$A:$A,'20-1'!$E:$E)</f>
        <v>0</v>
      </c>
      <c r="AT285" s="92">
        <f>SUMIF('20-1'!N:N,$A:$A,'20-1'!$E:$E)</f>
        <v>0</v>
      </c>
      <c r="AU285" s="92">
        <f>SUMIF('20-1'!O:O,$A:$A,'20-1'!$E:$E)</f>
        <v>0</v>
      </c>
      <c r="AV285" s="92">
        <f>SUMIF('20-1'!P:P,$A:$A,'20-1'!$E:$E)</f>
        <v>0</v>
      </c>
      <c r="AW285" s="92">
        <f>SUMIF('20-1'!Q:Q,$A:$A,'20-1'!$E:$E)</f>
        <v>0</v>
      </c>
      <c r="AX285" s="92">
        <f>SUMIF('20-1'!R:R,$A:$A,'20-1'!$E:$E)</f>
        <v>0</v>
      </c>
      <c r="AY285" s="92">
        <f>SUMIF('20-1'!S:S,$A:$A,'20-1'!$E:$E)</f>
        <v>0</v>
      </c>
      <c r="AZ285" s="92">
        <f>SUMIF('20-1'!T:T,$A:$A,'20-1'!$E:$E)</f>
        <v>0</v>
      </c>
      <c r="BA285" s="92">
        <f>SUMIF('20-1'!U:U,$A:$A,'20-1'!$E:$E)</f>
        <v>0</v>
      </c>
      <c r="BB285" s="92">
        <f>SUMIF('20-1'!V:V,$A:$A,'20-1'!$E:$E)</f>
        <v>0</v>
      </c>
      <c r="BC285" s="92">
        <f>SUMIF('20-1'!W:W,$A:$A,'20-1'!$E:$E)</f>
        <v>0</v>
      </c>
      <c r="BD285" s="92">
        <f>SUMIF('20-1'!X:X,$A:$A,'20-1'!$E:$E)</f>
        <v>0</v>
      </c>
      <c r="BE285" s="92">
        <f>SUMIF('20-1'!Y:Y,$A:$A,'20-1'!$E:$E)</f>
        <v>0</v>
      </c>
      <c r="BF285" s="92">
        <f>SUMIF('20-1'!Z:Z,$A:$A,'20-1'!$E:$E)</f>
        <v>0</v>
      </c>
      <c r="BG285" s="92">
        <f>SUMIF('20-1'!AA:AA,$A:$A,'20-1'!$E:$E)</f>
        <v>0</v>
      </c>
      <c r="BH285" s="92">
        <f>SUMIF('20-1'!AB:AB,$A:$A,'20-1'!$E:$E)</f>
        <v>0</v>
      </c>
      <c r="BI285" s="89">
        <f>SUMIF(Об!$A:$A,$A:$A,Об!AB:AB)*BI$308</f>
        <v>70891.635035821673</v>
      </c>
      <c r="BJ285" s="89">
        <f>SUMIF(Об!$A:$A,$A:$A,Об!AC:AC)*BJ$308</f>
        <v>67273.667349306619</v>
      </c>
      <c r="BK285" s="84">
        <f>SUMIF(ПП1!$H:$H,$A:$A,ПП1!$M:$M)</f>
        <v>0</v>
      </c>
      <c r="BL285" s="89">
        <f t="shared" si="56"/>
        <v>15909.511339838971</v>
      </c>
      <c r="BM285" s="84">
        <f>SUMIF(Об!$A:$A,$A:$A,Об!Z:Z)</f>
        <v>0</v>
      </c>
      <c r="BN285" s="89">
        <f t="shared" si="58"/>
        <v>623.33296652089268</v>
      </c>
      <c r="BO285" s="89">
        <f>SUMIF(Об!$A:$A,$A:$A,Об!$AG:$AG)*$BO$308</f>
        <v>0</v>
      </c>
      <c r="BP285" s="89">
        <f>SUMIF(Об!$A:$A,$A:$A,Об!$AE:$AE)*BP$308</f>
        <v>548.98129643710456</v>
      </c>
      <c r="BQ285" s="89">
        <f>SUMIF(Об!$A:$A,$A:$A,Об!AI:AI)*BQ$308</f>
        <v>49851.870880557064</v>
      </c>
      <c r="BR285" s="89">
        <f>SUMIF(Об!$A:$A,$A:$A,Об!AJ:AJ)*BR$308</f>
        <v>0</v>
      </c>
      <c r="BS285" s="89">
        <f>SUMIF(Об!$A:$A,$A:$A,Об!AK:AK)*BS$308</f>
        <v>27264.437621330704</v>
      </c>
      <c r="BT285" s="89">
        <f>SUMIF(Об!$A:$A,$A:$A,Об!AL:AL)*BT$308</f>
        <v>24542.307979925496</v>
      </c>
      <c r="BU285" s="89">
        <f>SUMIF(Об!$A:$A,$A:$A,Об!AM:AM)*BU$308</f>
        <v>0</v>
      </c>
      <c r="BV285" s="89">
        <f>SUMIF(Об!$A:$A,$A:$A,Об!AN:AN)*BV$308</f>
        <v>10260.122234810311</v>
      </c>
    </row>
    <row r="286" spans="1:74" ht="32.25" customHeight="1" x14ac:dyDescent="0.25">
      <c r="A286" s="84" t="s">
        <v>446</v>
      </c>
      <c r="B286" s="84">
        <f>SUMIF(Об!$A:$A,$A:$A,Об!B:B)</f>
        <v>894.63</v>
      </c>
      <c r="C286" s="84">
        <f>SUMIF(Об!$A:$A,$A:$A,Об!C:C)</f>
        <v>894.63</v>
      </c>
      <c r="D286" s="84">
        <v>12</v>
      </c>
      <c r="E286" s="84">
        <f>SUMIF(Об!$A:$A,$A:$A,Об!F:F)</f>
        <v>20.18</v>
      </c>
      <c r="F286" s="84">
        <f t="shared" si="61"/>
        <v>20.18</v>
      </c>
      <c r="G286" s="89">
        <f>SUMIF(Лист2!$A:$A,$A:$A,Лист2!$B:$B)</f>
        <v>216643.68000000005</v>
      </c>
      <c r="H286" s="93">
        <v>407914.80000000005</v>
      </c>
      <c r="I286" s="93">
        <v>0</v>
      </c>
      <c r="J286" s="93">
        <v>72504.429999999993</v>
      </c>
      <c r="K286" s="93">
        <v>3442.02</v>
      </c>
      <c r="L286" s="93">
        <v>0</v>
      </c>
      <c r="M286" s="93">
        <v>0</v>
      </c>
      <c r="N286" s="93">
        <v>0</v>
      </c>
      <c r="O286" s="93">
        <v>48311.3</v>
      </c>
      <c r="P286" s="93">
        <v>74482.399999999994</v>
      </c>
      <c r="Q286" s="93">
        <v>0</v>
      </c>
      <c r="R286" s="93">
        <v>0</v>
      </c>
      <c r="S286" s="93">
        <v>0</v>
      </c>
      <c r="T286" s="93">
        <v>0</v>
      </c>
      <c r="U286" s="93">
        <v>0</v>
      </c>
      <c r="V286" s="93">
        <v>0</v>
      </c>
      <c r="W286" s="93">
        <v>0</v>
      </c>
      <c r="X286" s="93">
        <v>0</v>
      </c>
      <c r="Y286" s="93">
        <v>0</v>
      </c>
      <c r="Z286" s="93">
        <v>0</v>
      </c>
      <c r="AA286" s="93">
        <v>0</v>
      </c>
      <c r="AB286" s="93">
        <v>0</v>
      </c>
      <c r="AC286" s="93">
        <v>0</v>
      </c>
      <c r="AD286" s="93">
        <v>0</v>
      </c>
      <c r="AE286" s="93">
        <v>140.44</v>
      </c>
      <c r="AF286" s="93">
        <v>0</v>
      </c>
      <c r="AG286" s="93">
        <v>13162.62</v>
      </c>
      <c r="AH286" s="90">
        <f t="shared" si="59"/>
        <v>216643.68000000005</v>
      </c>
      <c r="AI286" s="94">
        <v>198913.31</v>
      </c>
      <c r="AJ286" s="94">
        <v>0</v>
      </c>
      <c r="AK286" s="94">
        <v>198913.31</v>
      </c>
      <c r="AL286" s="94">
        <v>131993.94999999998</v>
      </c>
      <c r="AM286" s="94">
        <v>0</v>
      </c>
      <c r="AN286" s="94">
        <v>131993.94999999998</v>
      </c>
      <c r="AP286" s="91">
        <f t="shared" si="60"/>
        <v>0</v>
      </c>
      <c r="AQ286" s="92">
        <f>SUMIF('20-1'!K:K,$A:$A,'20-1'!$E:$E)</f>
        <v>0</v>
      </c>
      <c r="AR286" s="92">
        <f>SUMIF('20-1'!L:L,$A:$A,'20-1'!$E:$E)</f>
        <v>0</v>
      </c>
      <c r="AS286" s="92">
        <f>SUMIF('20-1'!M:M,$A:$A,'20-1'!$E:$E)</f>
        <v>0</v>
      </c>
      <c r="AT286" s="92">
        <f>SUMIF('20-1'!N:N,$A:$A,'20-1'!$E:$E)</f>
        <v>0</v>
      </c>
      <c r="AU286" s="92">
        <f>SUMIF('20-1'!O:O,$A:$A,'20-1'!$E:$E)</f>
        <v>0</v>
      </c>
      <c r="AV286" s="92">
        <f>SUMIF('20-1'!P:P,$A:$A,'20-1'!$E:$E)</f>
        <v>0</v>
      </c>
      <c r="AW286" s="92">
        <f>SUMIF('20-1'!Q:Q,$A:$A,'20-1'!$E:$E)</f>
        <v>0</v>
      </c>
      <c r="AX286" s="92">
        <f>SUMIF('20-1'!R:R,$A:$A,'20-1'!$E:$E)</f>
        <v>0</v>
      </c>
      <c r="AY286" s="92">
        <f>SUMIF('20-1'!S:S,$A:$A,'20-1'!$E:$E)</f>
        <v>0</v>
      </c>
      <c r="AZ286" s="92">
        <f>SUMIF('20-1'!T:T,$A:$A,'20-1'!$E:$E)</f>
        <v>0</v>
      </c>
      <c r="BA286" s="92">
        <f>SUMIF('20-1'!U:U,$A:$A,'20-1'!$E:$E)</f>
        <v>0</v>
      </c>
      <c r="BB286" s="92">
        <f>SUMIF('20-1'!V:V,$A:$A,'20-1'!$E:$E)</f>
        <v>0</v>
      </c>
      <c r="BC286" s="92">
        <f>SUMIF('20-1'!W:W,$A:$A,'20-1'!$E:$E)</f>
        <v>0</v>
      </c>
      <c r="BD286" s="92">
        <f>SUMIF('20-1'!X:X,$A:$A,'20-1'!$E:$E)</f>
        <v>0</v>
      </c>
      <c r="BE286" s="92">
        <f>SUMIF('20-1'!Y:Y,$A:$A,'20-1'!$E:$E)</f>
        <v>0</v>
      </c>
      <c r="BF286" s="92">
        <f>SUMIF('20-1'!Z:Z,$A:$A,'20-1'!$E:$E)</f>
        <v>0</v>
      </c>
      <c r="BG286" s="92">
        <f>SUMIF('20-1'!AA:AA,$A:$A,'20-1'!$E:$E)</f>
        <v>0</v>
      </c>
      <c r="BH286" s="92">
        <f>SUMIF('20-1'!AB:AB,$A:$A,'20-1'!$E:$E)</f>
        <v>0</v>
      </c>
      <c r="BI286" s="89">
        <f>SUMIF(Об!$A:$A,$A:$A,Об!AB:AB)*BI$308</f>
        <v>82659.016320326788</v>
      </c>
      <c r="BJ286" s="89">
        <f>SUMIF(Об!$A:$A,$A:$A,Об!AC:AC)*BJ$308</f>
        <v>78440.498156724716</v>
      </c>
      <c r="BK286" s="84">
        <f>SUMIF(ПП1!$H:$H,$A:$A,ПП1!$M:$M)</f>
        <v>0</v>
      </c>
      <c r="BL286" s="89">
        <f t="shared" si="56"/>
        <v>18550.348808059924</v>
      </c>
      <c r="BM286" s="84">
        <f>SUMIF(Об!$A:$A,$A:$A,Об!Z:Z)</f>
        <v>0</v>
      </c>
      <c r="BN286" s="89">
        <f t="shared" si="58"/>
        <v>726.80069837030794</v>
      </c>
      <c r="BO286" s="89">
        <f>SUMIF(Об!$A:$A,$A:$A,Об!$AG:$AG)*$BO$308</f>
        <v>0</v>
      </c>
      <c r="BP286" s="89">
        <f>SUMIF(Об!$A:$A,$A:$A,Об!$AE:$AE)*BP$308</f>
        <v>640.10731193911772</v>
      </c>
      <c r="BQ286" s="89">
        <f>SUMIF(Об!$A:$A,$A:$A,Об!AI:AI)*BQ$308</f>
        <v>58126.83833053914</v>
      </c>
      <c r="BR286" s="89">
        <f>SUMIF(Об!$A:$A,$A:$A,Об!AJ:AJ)*BR$308</f>
        <v>0</v>
      </c>
      <c r="BS286" s="89">
        <f>SUMIF(Об!$A:$A,$A:$A,Об!AK:AK)*BS$308</f>
        <v>31790.091922232183</v>
      </c>
      <c r="BT286" s="89">
        <f>SUMIF(Об!$A:$A,$A:$A,Об!AL:AL)*BT$308</f>
        <v>28616.112956430912</v>
      </c>
      <c r="BU286" s="89">
        <f>SUMIF(Об!$A:$A,$A:$A,Об!AM:AM)*BU$308</f>
        <v>0</v>
      </c>
      <c r="BV286" s="89">
        <f>SUMIF(Об!$A:$A,$A:$A,Об!AN:AN)*BV$308</f>
        <v>11963.211327079576</v>
      </c>
    </row>
    <row r="287" spans="1:74" ht="32.25" customHeight="1" x14ac:dyDescent="0.25">
      <c r="A287" s="84" t="s">
        <v>447</v>
      </c>
      <c r="B287" s="84">
        <f>SUMIF(Об!$A:$A,$A:$A,Об!B:B)</f>
        <v>5855.5</v>
      </c>
      <c r="C287" s="84">
        <f>SUMIF(Об!$A:$A,$A:$A,Об!C:C)</f>
        <v>5855.5</v>
      </c>
      <c r="D287" s="84">
        <v>12</v>
      </c>
      <c r="E287" s="84">
        <f>SUMIF(Об!$A:$A,$A:$A,Об!F:F)</f>
        <v>33.409999999999997</v>
      </c>
      <c r="F287" s="84">
        <f t="shared" si="61"/>
        <v>33.409999999999997</v>
      </c>
      <c r="G287" s="89">
        <f>SUMIF(Лист2!$A:$A,$A:$A,Лист2!$B:$B)</f>
        <v>2197597.84</v>
      </c>
      <c r="H287" s="93">
        <v>2054964.29</v>
      </c>
      <c r="I287" s="93">
        <v>0</v>
      </c>
      <c r="J287" s="93">
        <v>222244.39</v>
      </c>
      <c r="K287" s="93">
        <v>193799.87000000002</v>
      </c>
      <c r="L287" s="93">
        <v>0</v>
      </c>
      <c r="M287" s="93">
        <v>5395.15</v>
      </c>
      <c r="N287" s="93">
        <v>5407.8799999999992</v>
      </c>
      <c r="O287" s="93">
        <v>0</v>
      </c>
      <c r="P287" s="93">
        <v>376848.49000000005</v>
      </c>
      <c r="Q287" s="93">
        <v>144922.69</v>
      </c>
      <c r="R287" s="93">
        <v>0</v>
      </c>
      <c r="S287" s="93">
        <v>14960.14</v>
      </c>
      <c r="T287" s="93">
        <v>397676.70999999996</v>
      </c>
      <c r="U287" s="93">
        <v>0</v>
      </c>
      <c r="V287" s="93">
        <v>0</v>
      </c>
      <c r="W287" s="93">
        <v>0</v>
      </c>
      <c r="X287" s="93">
        <v>0</v>
      </c>
      <c r="Y287" s="93">
        <v>0</v>
      </c>
      <c r="Z287" s="93">
        <v>0</v>
      </c>
      <c r="AA287" s="93">
        <v>0</v>
      </c>
      <c r="AB287" s="93">
        <v>0</v>
      </c>
      <c r="AC287" s="93">
        <v>0</v>
      </c>
      <c r="AD287" s="93">
        <v>0</v>
      </c>
      <c r="AE287" s="93">
        <v>11122.080000000002</v>
      </c>
      <c r="AF287" s="93">
        <v>0</v>
      </c>
      <c r="AG287" s="93">
        <v>0</v>
      </c>
      <c r="AH287" s="90">
        <f t="shared" si="59"/>
        <v>2197597.84</v>
      </c>
      <c r="AI287" s="94">
        <v>2282376.0700000003</v>
      </c>
      <c r="AJ287" s="94">
        <v>0</v>
      </c>
      <c r="AK287" s="94">
        <v>2282376.0700000003</v>
      </c>
      <c r="AL287" s="94">
        <v>447357.22</v>
      </c>
      <c r="AM287" s="94">
        <v>0</v>
      </c>
      <c r="AN287" s="94">
        <v>447357.22</v>
      </c>
      <c r="AP287" s="91">
        <f t="shared" si="60"/>
        <v>7591.32</v>
      </c>
      <c r="AQ287" s="92">
        <f>SUMIF('20-1'!K:K,$A:$A,'20-1'!$E:$E)</f>
        <v>0</v>
      </c>
      <c r="AR287" s="92">
        <f>SUMIF('20-1'!L:L,$A:$A,'20-1'!$E:$E)</f>
        <v>0</v>
      </c>
      <c r="AS287" s="92">
        <f>SUMIF('20-1'!M:M,$A:$A,'20-1'!$E:$E)</f>
        <v>0</v>
      </c>
      <c r="AT287" s="92">
        <f>SUMIF('20-1'!N:N,$A:$A,'20-1'!$E:$E)</f>
        <v>0</v>
      </c>
      <c r="AU287" s="92">
        <f>SUMIF('20-1'!O:O,$A:$A,'20-1'!$E:$E)</f>
        <v>0</v>
      </c>
      <c r="AV287" s="92">
        <f>SUMIF('20-1'!P:P,$A:$A,'20-1'!$E:$E)</f>
        <v>7591.32</v>
      </c>
      <c r="AW287" s="92">
        <f>SUMIF('20-1'!Q:Q,$A:$A,'20-1'!$E:$E)</f>
        <v>0</v>
      </c>
      <c r="AX287" s="92">
        <f>SUMIF('20-1'!R:R,$A:$A,'20-1'!$E:$E)</f>
        <v>0</v>
      </c>
      <c r="AY287" s="92">
        <f>SUMIF('20-1'!S:S,$A:$A,'20-1'!$E:$E)</f>
        <v>0</v>
      </c>
      <c r="AZ287" s="92">
        <f>SUMIF('20-1'!T:T,$A:$A,'20-1'!$E:$E)</f>
        <v>0</v>
      </c>
      <c r="BA287" s="92">
        <f>SUMIF('20-1'!U:U,$A:$A,'20-1'!$E:$E)</f>
        <v>0</v>
      </c>
      <c r="BB287" s="92">
        <f>SUMIF('20-1'!V:V,$A:$A,'20-1'!$E:$E)</f>
        <v>0</v>
      </c>
      <c r="BC287" s="92">
        <f>SUMIF('20-1'!W:W,$A:$A,'20-1'!$E:$E)</f>
        <v>0</v>
      </c>
      <c r="BD287" s="92">
        <f>SUMIF('20-1'!X:X,$A:$A,'20-1'!$E:$E)</f>
        <v>0</v>
      </c>
      <c r="BE287" s="92">
        <f>SUMIF('20-1'!Y:Y,$A:$A,'20-1'!$E:$E)</f>
        <v>0</v>
      </c>
      <c r="BF287" s="92">
        <f>SUMIF('20-1'!Z:Z,$A:$A,'20-1'!$E:$E)</f>
        <v>0</v>
      </c>
      <c r="BG287" s="92">
        <f>SUMIF('20-1'!AA:AA,$A:$A,'20-1'!$E:$E)</f>
        <v>0</v>
      </c>
      <c r="BH287" s="92">
        <f>SUMIF('20-1'!AB:AB,$A:$A,'20-1'!$E:$E)</f>
        <v>14904.77</v>
      </c>
      <c r="BI287" s="89">
        <f>SUMIF(Об!$A:$A,$A:$A,Об!AB:AB)*BI$308</f>
        <v>541016.81149041909</v>
      </c>
      <c r="BJ287" s="89">
        <f>SUMIF(Об!$A:$A,$A:$A,Об!AC:AC)*BJ$308</f>
        <v>513405.91859953472</v>
      </c>
      <c r="BK287" s="84">
        <f>SUMIF(ПП1!$H:$H,$A:$A,ПП1!$M:$M)</f>
        <v>0</v>
      </c>
      <c r="BL287" s="89">
        <f t="shared" si="56"/>
        <v>121415.07376859136</v>
      </c>
      <c r="BM287" s="84">
        <f>SUMIF(Об!$A:$A,$A:$A,Об!Z:Z)</f>
        <v>0</v>
      </c>
      <c r="BN287" s="89">
        <f t="shared" si="58"/>
        <v>4757.0297098323754</v>
      </c>
      <c r="BO287" s="89">
        <f>SUMIF(Об!$A:$A,$A:$A,Об!$AG:$AG)*$BO$308</f>
        <v>274647.04471614602</v>
      </c>
      <c r="BP287" s="89">
        <f>SUMIF(Об!$A:$A,$A:$A,Об!$AE:$AE)*BP$308</f>
        <v>0</v>
      </c>
      <c r="BQ287" s="89">
        <f>SUMIF(Об!$A:$A,$A:$A,Об!AI:AI)*BQ$308</f>
        <v>380449.68517093325</v>
      </c>
      <c r="BR287" s="89">
        <f>SUMIF(Об!$A:$A,$A:$A,Об!AJ:AJ)*BR$308</f>
        <v>142138.41040874412</v>
      </c>
      <c r="BS287" s="89">
        <f>SUMIF(Об!$A:$A,$A:$A,Об!AK:AK)*BS$308</f>
        <v>208071.36274284401</v>
      </c>
      <c r="BT287" s="89">
        <f>SUMIF(Об!$A:$A,$A:$A,Об!AL:AL)*BT$308</f>
        <v>187297.15012505863</v>
      </c>
      <c r="BU287" s="89">
        <f>SUMIF(Об!$A:$A,$A:$A,Об!AM:AM)*BU$308</f>
        <v>0</v>
      </c>
      <c r="BV287" s="89">
        <f>SUMIF(Об!$A:$A,$A:$A,Об!AN:AN)*BV$308</f>
        <v>78301.179175429468</v>
      </c>
    </row>
    <row r="288" spans="1:74" ht="32.25" customHeight="1" x14ac:dyDescent="0.25">
      <c r="A288" s="84" t="s">
        <v>454</v>
      </c>
      <c r="B288" s="84">
        <f>SUMIF(Об!$A:$A,$A:$A,Об!B:B)</f>
        <v>132.19999999999999</v>
      </c>
      <c r="C288" s="84">
        <f>SUMIF(Об!$A:$A,$A:$A,Об!C:C)</f>
        <v>99.149999999999991</v>
      </c>
      <c r="D288" s="84">
        <v>12</v>
      </c>
      <c r="E288" s="84">
        <f>SUMIF(Об!$A:$A,$A:$A,Об!F:F)</f>
        <v>25.37</v>
      </c>
      <c r="F288" s="84">
        <f t="shared" si="61"/>
        <v>25.37</v>
      </c>
      <c r="G288" s="89">
        <f>SUMIF(Лист2!$A:$A,$A:$A,Лист2!$B:$B)</f>
        <v>38692.32</v>
      </c>
      <c r="H288" s="93">
        <v>0</v>
      </c>
      <c r="I288" s="93">
        <v>0</v>
      </c>
      <c r="J288" s="93">
        <v>0</v>
      </c>
      <c r="K288" s="93">
        <v>0</v>
      </c>
      <c r="L288" s="93">
        <v>0</v>
      </c>
      <c r="M288" s="93">
        <v>0</v>
      </c>
      <c r="N288" s="93">
        <v>0</v>
      </c>
      <c r="O288" s="93">
        <v>6493.98</v>
      </c>
      <c r="P288" s="93">
        <v>0</v>
      </c>
      <c r="Q288" s="93">
        <v>0</v>
      </c>
      <c r="R288" s="93">
        <v>0</v>
      </c>
      <c r="S288" s="93">
        <v>0</v>
      </c>
      <c r="T288" s="93">
        <v>0</v>
      </c>
      <c r="U288" s="93">
        <v>60001.859999999993</v>
      </c>
      <c r="V288" s="93">
        <v>383.94</v>
      </c>
      <c r="W288" s="93">
        <v>0</v>
      </c>
      <c r="X288" s="93">
        <v>0</v>
      </c>
      <c r="Y288" s="93">
        <v>0</v>
      </c>
      <c r="Z288" s="93">
        <v>0</v>
      </c>
      <c r="AA288" s="93">
        <v>0</v>
      </c>
      <c r="AB288" s="93">
        <v>0</v>
      </c>
      <c r="AC288" s="93">
        <v>0</v>
      </c>
      <c r="AD288" s="93">
        <v>0</v>
      </c>
      <c r="AE288" s="93">
        <v>0</v>
      </c>
      <c r="AF288" s="93">
        <v>0</v>
      </c>
      <c r="AG288" s="93">
        <v>5708.8799999999983</v>
      </c>
      <c r="AH288" s="90">
        <f t="shared" si="59"/>
        <v>38692.32</v>
      </c>
      <c r="AI288" s="94">
        <v>23691.619999999995</v>
      </c>
      <c r="AJ288" s="94">
        <v>0</v>
      </c>
      <c r="AK288" s="94">
        <v>23691.619999999995</v>
      </c>
      <c r="AL288" s="94">
        <v>43223.49</v>
      </c>
      <c r="AM288" s="94">
        <v>0</v>
      </c>
      <c r="AN288" s="94">
        <v>43223.49</v>
      </c>
      <c r="AP288" s="91">
        <f t="shared" si="60"/>
        <v>0</v>
      </c>
      <c r="AQ288" s="92">
        <f>SUMIF('20-1'!K:K,$A:$A,'20-1'!$E:$E)</f>
        <v>0</v>
      </c>
      <c r="AR288" s="92">
        <f>SUMIF('20-1'!L:L,$A:$A,'20-1'!$E:$E)</f>
        <v>0</v>
      </c>
      <c r="AS288" s="92">
        <f>SUMIF('20-1'!M:M,$A:$A,'20-1'!$E:$E)</f>
        <v>0</v>
      </c>
      <c r="AT288" s="92">
        <f>SUMIF('20-1'!N:N,$A:$A,'20-1'!$E:$E)</f>
        <v>0</v>
      </c>
      <c r="AU288" s="92">
        <f>SUMIF('20-1'!O:O,$A:$A,'20-1'!$E:$E)</f>
        <v>0</v>
      </c>
      <c r="AV288" s="92">
        <f>SUMIF('20-1'!P:P,$A:$A,'20-1'!$E:$E)</f>
        <v>0</v>
      </c>
      <c r="AW288" s="92">
        <f>SUMIF('20-1'!Q:Q,$A:$A,'20-1'!$E:$E)</f>
        <v>0</v>
      </c>
      <c r="AX288" s="92">
        <f>SUMIF('20-1'!R:R,$A:$A,'20-1'!$E:$E)</f>
        <v>0</v>
      </c>
      <c r="AY288" s="92">
        <f>SUMIF('20-1'!S:S,$A:$A,'20-1'!$E:$E)</f>
        <v>0</v>
      </c>
      <c r="AZ288" s="92">
        <f>SUMIF('20-1'!T:T,$A:$A,'20-1'!$E:$E)</f>
        <v>0</v>
      </c>
      <c r="BA288" s="92">
        <f>SUMIF('20-1'!U:U,$A:$A,'20-1'!$E:$E)</f>
        <v>0</v>
      </c>
      <c r="BB288" s="92">
        <f>SUMIF('20-1'!V:V,$A:$A,'20-1'!$E:$E)</f>
        <v>0</v>
      </c>
      <c r="BC288" s="92">
        <f>SUMIF('20-1'!W:W,$A:$A,'20-1'!$E:$E)</f>
        <v>0</v>
      </c>
      <c r="BD288" s="92">
        <f>SUMIF('20-1'!X:X,$A:$A,'20-1'!$E:$E)</f>
        <v>0</v>
      </c>
      <c r="BE288" s="92">
        <f>SUMIF('20-1'!Y:Y,$A:$A,'20-1'!$E:$E)</f>
        <v>0</v>
      </c>
      <c r="BF288" s="92">
        <f>SUMIF('20-1'!Z:Z,$A:$A,'20-1'!$E:$E)</f>
        <v>0</v>
      </c>
      <c r="BG288" s="92">
        <f>SUMIF('20-1'!AA:AA,$A:$A,'20-1'!$E:$E)</f>
        <v>0</v>
      </c>
      <c r="BH288" s="92">
        <f>SUMIF('20-1'!AB:AB,$A:$A,'20-1'!$E:$E)</f>
        <v>0</v>
      </c>
      <c r="BI288" s="89">
        <f>SUMIF(Об!$A:$A,$A:$A,Об!AB:AB)*BI$308</f>
        <v>9160.9285047007179</v>
      </c>
      <c r="BJ288" s="89">
        <f>SUMIF(Об!$A:$A,$A:$A,Об!AC:AC)*BJ$308</f>
        <v>8693.3988265978733</v>
      </c>
      <c r="BK288" s="84">
        <f>SUMIF(ПП1!$H:$H,$A:$A,ПП1!$M:$M)</f>
        <v>0</v>
      </c>
      <c r="BL288" s="89">
        <f t="shared" si="56"/>
        <v>2741.195927283371</v>
      </c>
      <c r="BM288" s="84">
        <f>SUMIF(Об!$A:$A,$A:$A,Об!Z:Z)</f>
        <v>0</v>
      </c>
      <c r="BN288" s="89">
        <f t="shared" si="58"/>
        <v>107.39976562886859</v>
      </c>
      <c r="BO288" s="89">
        <f>SUMIF(Об!$A:$A,$A:$A,Об!$AG:$AG)*$BO$308</f>
        <v>0</v>
      </c>
      <c r="BP288" s="89">
        <f>SUMIF(Об!$A:$A,$A:$A,Об!$AE:$AE)*BP$308</f>
        <v>70.941774788195701</v>
      </c>
      <c r="BQ288" s="89">
        <f>SUMIF(Об!$A:$A,$A:$A,Об!AI:AI)*BQ$308</f>
        <v>6442.0777533426726</v>
      </c>
      <c r="BR288" s="89">
        <f>SUMIF(Об!$A:$A,$A:$A,Об!AJ:AJ)*BR$308</f>
        <v>0</v>
      </c>
      <c r="BS288" s="89">
        <f>SUMIF(Об!$A:$A,$A:$A,Об!AK:AK)*BS$308</f>
        <v>0</v>
      </c>
      <c r="BT288" s="89">
        <f>SUMIF(Об!$A:$A,$A:$A,Об!AL:AL)*BT$308</f>
        <v>0</v>
      </c>
      <c r="BU288" s="89">
        <f>SUMIF(Об!$A:$A,$A:$A,Об!AM:AM)*BU$308</f>
        <v>0</v>
      </c>
      <c r="BV288" s="89">
        <f>SUMIF(Об!$A:$A,$A:$A,Об!AN:AN)*BV$308</f>
        <v>0</v>
      </c>
    </row>
    <row r="289" spans="1:74" ht="32.25" customHeight="1" x14ac:dyDescent="0.25">
      <c r="A289" s="84" t="s">
        <v>455</v>
      </c>
      <c r="B289" s="84">
        <f>SUMIF(Об!$A:$A,$A:$A,Об!B:B)</f>
        <v>32.9</v>
      </c>
      <c r="C289" s="84">
        <f>SUMIF(Об!$A:$A,$A:$A,Об!C:C)</f>
        <v>32.9</v>
      </c>
      <c r="D289" s="84">
        <v>12</v>
      </c>
      <c r="E289" s="84">
        <f>SUMIF(Об!$A:$A,$A:$A,Об!F:F)</f>
        <v>15</v>
      </c>
      <c r="F289" s="84">
        <f t="shared" si="61"/>
        <v>15</v>
      </c>
      <c r="G289" s="89">
        <f>SUMIF(Лист2!$A:$A,$A:$A,Лист2!$B:$B)</f>
        <v>5428.5</v>
      </c>
      <c r="H289" s="93">
        <v>0</v>
      </c>
      <c r="I289" s="93">
        <v>0</v>
      </c>
      <c r="J289" s="93">
        <v>0</v>
      </c>
      <c r="K289" s="93">
        <v>0</v>
      </c>
      <c r="L289" s="93">
        <v>0</v>
      </c>
      <c r="M289" s="93">
        <v>0</v>
      </c>
      <c r="N289" s="93">
        <v>0</v>
      </c>
      <c r="O289" s="93">
        <v>747.66999999999985</v>
      </c>
      <c r="P289" s="93">
        <v>0</v>
      </c>
      <c r="Q289" s="93">
        <v>0</v>
      </c>
      <c r="R289" s="93">
        <v>0</v>
      </c>
      <c r="S289" s="93">
        <v>0</v>
      </c>
      <c r="T289" s="93">
        <v>0</v>
      </c>
      <c r="U289" s="93">
        <v>13739.930000000002</v>
      </c>
      <c r="V289" s="93">
        <v>0</v>
      </c>
      <c r="W289" s="93">
        <v>0</v>
      </c>
      <c r="X289" s="93">
        <v>0</v>
      </c>
      <c r="Y289" s="93">
        <v>0</v>
      </c>
      <c r="Z289" s="93">
        <v>0</v>
      </c>
      <c r="AA289" s="93">
        <v>0</v>
      </c>
      <c r="AB289" s="93">
        <v>0</v>
      </c>
      <c r="AC289" s="93">
        <v>0</v>
      </c>
      <c r="AD289" s="93">
        <v>0</v>
      </c>
      <c r="AE289" s="93">
        <v>0</v>
      </c>
      <c r="AF289" s="93">
        <v>0</v>
      </c>
      <c r="AG289" s="93">
        <v>1902.9599999999998</v>
      </c>
      <c r="AH289" s="90">
        <f t="shared" si="59"/>
        <v>5428.5</v>
      </c>
      <c r="AI289" s="94">
        <v>9341.98</v>
      </c>
      <c r="AJ289" s="94">
        <v>0</v>
      </c>
      <c r="AK289" s="94">
        <v>9341.98</v>
      </c>
      <c r="AL289" s="94">
        <v>-3419.98</v>
      </c>
      <c r="AM289" s="94">
        <v>0</v>
      </c>
      <c r="AN289" s="94">
        <v>-3419.98</v>
      </c>
      <c r="AP289" s="91">
        <f t="shared" si="60"/>
        <v>0</v>
      </c>
      <c r="AQ289" s="92">
        <f>SUMIF('20-1'!K:K,$A:$A,'20-1'!$E:$E)</f>
        <v>0</v>
      </c>
      <c r="AR289" s="92">
        <f>SUMIF('20-1'!L:L,$A:$A,'20-1'!$E:$E)</f>
        <v>0</v>
      </c>
      <c r="AS289" s="92">
        <f>SUMIF('20-1'!M:M,$A:$A,'20-1'!$E:$E)</f>
        <v>0</v>
      </c>
      <c r="AT289" s="92">
        <f>SUMIF('20-1'!N:N,$A:$A,'20-1'!$E:$E)</f>
        <v>0</v>
      </c>
      <c r="AU289" s="92">
        <f>SUMIF('20-1'!O:O,$A:$A,'20-1'!$E:$E)</f>
        <v>0</v>
      </c>
      <c r="AV289" s="92">
        <f>SUMIF('20-1'!P:P,$A:$A,'20-1'!$E:$E)</f>
        <v>0</v>
      </c>
      <c r="AW289" s="92">
        <f>SUMIF('20-1'!Q:Q,$A:$A,'20-1'!$E:$E)</f>
        <v>0</v>
      </c>
      <c r="AX289" s="92">
        <f>SUMIF('20-1'!R:R,$A:$A,'20-1'!$E:$E)</f>
        <v>0</v>
      </c>
      <c r="AY289" s="92">
        <f>SUMIF('20-1'!S:S,$A:$A,'20-1'!$E:$E)</f>
        <v>0</v>
      </c>
      <c r="AZ289" s="92">
        <f>SUMIF('20-1'!T:T,$A:$A,'20-1'!$E:$E)</f>
        <v>0</v>
      </c>
      <c r="BA289" s="92">
        <f>SUMIF('20-1'!U:U,$A:$A,'20-1'!$E:$E)</f>
        <v>0</v>
      </c>
      <c r="BB289" s="92">
        <f>SUMIF('20-1'!V:V,$A:$A,'20-1'!$E:$E)</f>
        <v>0</v>
      </c>
      <c r="BC289" s="92">
        <f>SUMIF('20-1'!W:W,$A:$A,'20-1'!$E:$E)</f>
        <v>0</v>
      </c>
      <c r="BD289" s="92">
        <f>SUMIF('20-1'!X:X,$A:$A,'20-1'!$E:$E)</f>
        <v>0</v>
      </c>
      <c r="BE289" s="92">
        <f>SUMIF('20-1'!Y:Y,$A:$A,'20-1'!$E:$E)</f>
        <v>0</v>
      </c>
      <c r="BF289" s="92">
        <f>SUMIF('20-1'!Z:Z,$A:$A,'20-1'!$E:$E)</f>
        <v>0</v>
      </c>
      <c r="BG289" s="92">
        <f>SUMIF('20-1'!AA:AA,$A:$A,'20-1'!$E:$E)</f>
        <v>0</v>
      </c>
      <c r="BH289" s="92">
        <f>SUMIF('20-1'!AB:AB,$A:$A,'20-1'!$E:$E)</f>
        <v>0</v>
      </c>
      <c r="BI289" s="89">
        <f>SUMIF(Об!$A:$A,$A:$A,Об!AB:AB)*BI$308</f>
        <v>3039.7836389778477</v>
      </c>
      <c r="BJ289" s="89">
        <f>SUMIF(Об!$A:$A,$A:$A,Об!AC:AC)*BJ$308</f>
        <v>2884.6477195670204</v>
      </c>
      <c r="BK289" s="84">
        <f>SUMIF(ПП1!$H:$H,$A:$A,ПП1!$M:$M)</f>
        <v>0</v>
      </c>
      <c r="BL289" s="89">
        <f t="shared" si="56"/>
        <v>682.18869899866036</v>
      </c>
      <c r="BM289" s="84">
        <f>SUMIF(Об!$A:$A,$A:$A,Об!Z:Z)</f>
        <v>0</v>
      </c>
      <c r="BN289" s="89">
        <f t="shared" si="58"/>
        <v>26.728080856201032</v>
      </c>
      <c r="BO289" s="89">
        <f>SUMIF(Об!$A:$A,$A:$A,Об!$AG:$AG)*$BO$308</f>
        <v>0</v>
      </c>
      <c r="BP289" s="89">
        <f>SUMIF(Об!$A:$A,$A:$A,Об!$AE:$AE)*BP$308</f>
        <v>0</v>
      </c>
      <c r="BQ289" s="89">
        <f>SUMIF(Об!$A:$A,$A:$A,Об!AI:AI)*BQ$308</f>
        <v>2137.6132938474425</v>
      </c>
      <c r="BR289" s="89">
        <f>SUMIF(Об!$A:$A,$A:$A,Об!AJ:AJ)*BR$308</f>
        <v>0</v>
      </c>
      <c r="BS289" s="89">
        <f>SUMIF(Об!$A:$A,$A:$A,Об!AK:AK)*BS$308</f>
        <v>1169.0799819382746</v>
      </c>
      <c r="BT289" s="89">
        <f>SUMIF(Об!$A:$A,$A:$A,Об!AL:AL)*BT$308</f>
        <v>1052.3569702185005</v>
      </c>
      <c r="BU289" s="89">
        <f>SUMIF(Об!$A:$A,$A:$A,Об!AM:AM)*BU$308</f>
        <v>0</v>
      </c>
      <c r="BV289" s="89">
        <f>SUMIF(Об!$A:$A,$A:$A,Об!AN:AN)*BV$308</f>
        <v>439.94685250988465</v>
      </c>
    </row>
    <row r="290" spans="1:74" ht="32.25" customHeight="1" x14ac:dyDescent="0.25">
      <c r="A290" s="84" t="s">
        <v>456</v>
      </c>
      <c r="B290" s="84">
        <f>SUMIF(Об!$A:$A,$A:$A,Об!B:B)</f>
        <v>482.1</v>
      </c>
      <c r="C290" s="84">
        <f>SUMIF(Об!$A:$A,$A:$A,Об!C:C)</f>
        <v>482.10000000000008</v>
      </c>
      <c r="D290" s="84">
        <v>12</v>
      </c>
      <c r="E290" s="84">
        <f>SUMIF(Об!$A:$A,$A:$A,Об!F:F)</f>
        <v>15</v>
      </c>
      <c r="F290" s="84">
        <f t="shared" si="61"/>
        <v>15</v>
      </c>
      <c r="G290" s="89">
        <f>SUMIF(Лист2!$A:$A,$A:$A,Лист2!$B:$B)</f>
        <v>80802</v>
      </c>
      <c r="H290" s="93">
        <v>219818.10000000003</v>
      </c>
      <c r="I290" s="93">
        <v>0</v>
      </c>
      <c r="J290" s="93">
        <v>0</v>
      </c>
      <c r="K290" s="93">
        <v>0</v>
      </c>
      <c r="L290" s="93">
        <v>0</v>
      </c>
      <c r="M290" s="93">
        <v>0</v>
      </c>
      <c r="N290" s="93">
        <v>0</v>
      </c>
      <c r="O290" s="93">
        <v>20863.2</v>
      </c>
      <c r="P290" s="93">
        <v>0</v>
      </c>
      <c r="Q290" s="93">
        <v>0</v>
      </c>
      <c r="R290" s="93">
        <v>0</v>
      </c>
      <c r="S290" s="93">
        <v>0</v>
      </c>
      <c r="T290" s="93">
        <v>0</v>
      </c>
      <c r="U290" s="93">
        <v>0</v>
      </c>
      <c r="V290" s="93">
        <v>0</v>
      </c>
      <c r="W290" s="93">
        <v>9068.6400000000012</v>
      </c>
      <c r="X290" s="93">
        <v>0</v>
      </c>
      <c r="Y290" s="93">
        <v>0</v>
      </c>
      <c r="Z290" s="93">
        <v>0</v>
      </c>
      <c r="AA290" s="93">
        <v>0</v>
      </c>
      <c r="AB290" s="93">
        <v>0</v>
      </c>
      <c r="AC290" s="93">
        <v>0</v>
      </c>
      <c r="AD290" s="93">
        <v>0</v>
      </c>
      <c r="AE290" s="93">
        <v>0</v>
      </c>
      <c r="AF290" s="93">
        <v>0</v>
      </c>
      <c r="AG290" s="93">
        <v>15795</v>
      </c>
      <c r="AH290" s="90">
        <f t="shared" si="59"/>
        <v>80802</v>
      </c>
      <c r="AI290" s="94">
        <v>73537.029999999984</v>
      </c>
      <c r="AJ290" s="94">
        <v>0</v>
      </c>
      <c r="AK290" s="94">
        <v>73537.029999999984</v>
      </c>
      <c r="AL290" s="94">
        <v>16184.630000000001</v>
      </c>
      <c r="AM290" s="94">
        <v>0</v>
      </c>
      <c r="AN290" s="94">
        <v>16184.630000000001</v>
      </c>
      <c r="AP290" s="91">
        <f t="shared" si="60"/>
        <v>0</v>
      </c>
      <c r="AQ290" s="92">
        <f>SUMIF('20-1'!K:K,$A:$A,'20-1'!$E:$E)</f>
        <v>0</v>
      </c>
      <c r="AR290" s="92">
        <f>SUMIF('20-1'!L:L,$A:$A,'20-1'!$E:$E)</f>
        <v>0</v>
      </c>
      <c r="AS290" s="92">
        <f>SUMIF('20-1'!M:M,$A:$A,'20-1'!$E:$E)</f>
        <v>0</v>
      </c>
      <c r="AT290" s="92">
        <f>SUMIF('20-1'!N:N,$A:$A,'20-1'!$E:$E)</f>
        <v>0</v>
      </c>
      <c r="AU290" s="92">
        <f>SUMIF('20-1'!O:O,$A:$A,'20-1'!$E:$E)</f>
        <v>0</v>
      </c>
      <c r="AV290" s="92">
        <f>SUMIF('20-1'!P:P,$A:$A,'20-1'!$E:$E)</f>
        <v>0</v>
      </c>
      <c r="AW290" s="92">
        <f>SUMIF('20-1'!Q:Q,$A:$A,'20-1'!$E:$E)</f>
        <v>0</v>
      </c>
      <c r="AX290" s="92">
        <f>SUMIF('20-1'!R:R,$A:$A,'20-1'!$E:$E)</f>
        <v>0</v>
      </c>
      <c r="AY290" s="92">
        <f>SUMIF('20-1'!S:S,$A:$A,'20-1'!$E:$E)</f>
        <v>0</v>
      </c>
      <c r="AZ290" s="92">
        <f>SUMIF('20-1'!T:T,$A:$A,'20-1'!$E:$E)</f>
        <v>0</v>
      </c>
      <c r="BA290" s="92">
        <f>SUMIF('20-1'!U:U,$A:$A,'20-1'!$E:$E)</f>
        <v>0</v>
      </c>
      <c r="BB290" s="92">
        <f>SUMIF('20-1'!V:V,$A:$A,'20-1'!$E:$E)</f>
        <v>0</v>
      </c>
      <c r="BC290" s="92">
        <f>SUMIF('20-1'!W:W,$A:$A,'20-1'!$E:$E)</f>
        <v>0</v>
      </c>
      <c r="BD290" s="92">
        <f>SUMIF('20-1'!X:X,$A:$A,'20-1'!$E:$E)</f>
        <v>0</v>
      </c>
      <c r="BE290" s="92">
        <f>SUMIF('20-1'!Y:Y,$A:$A,'20-1'!$E:$E)</f>
        <v>0</v>
      </c>
      <c r="BF290" s="92">
        <f>SUMIF('20-1'!Z:Z,$A:$A,'20-1'!$E:$E)</f>
        <v>0</v>
      </c>
      <c r="BG290" s="92">
        <f>SUMIF('20-1'!AA:AA,$A:$A,'20-1'!$E:$E)</f>
        <v>0</v>
      </c>
      <c r="BH290" s="92">
        <f>SUMIF('20-1'!AB:AB,$A:$A,'20-1'!$E:$E)</f>
        <v>0</v>
      </c>
      <c r="BI290" s="89">
        <f>SUMIF(Об!$A:$A,$A:$A,Об!AB:AB)*BI$308</f>
        <v>44543.455694565971</v>
      </c>
      <c r="BJ290" s="89">
        <f>SUMIF(Об!$A:$A,$A:$A,Об!AC:AC)*BJ$308</f>
        <v>42270.172206786039</v>
      </c>
      <c r="BK290" s="84">
        <f>SUMIF(ПП1!$H:$H,$A:$A,ПП1!$M:$M)</f>
        <v>0</v>
      </c>
      <c r="BL290" s="89">
        <f t="shared" si="56"/>
        <v>9996.4489904940474</v>
      </c>
      <c r="BM290" s="84">
        <f>SUMIF(Об!$A:$A,$A:$A,Об!Z:Z)</f>
        <v>0</v>
      </c>
      <c r="BN290" s="89">
        <f t="shared" si="58"/>
        <v>391.65981096579083</v>
      </c>
      <c r="BO290" s="89">
        <f>SUMIF(Об!$A:$A,$A:$A,Об!$AG:$AG)*$BO$308</f>
        <v>0</v>
      </c>
      <c r="BP290" s="89">
        <f>SUMIF(Об!$A:$A,$A:$A,Об!$AE:$AE)*BP$308</f>
        <v>0</v>
      </c>
      <c r="BQ290" s="89">
        <f>SUMIF(Об!$A:$A,$A:$A,Об!AI:AI)*BQ$308</f>
        <v>31323.506655436242</v>
      </c>
      <c r="BR290" s="89">
        <f>SUMIF(Об!$A:$A,$A:$A,Об!AJ:AJ)*BR$308</f>
        <v>0</v>
      </c>
      <c r="BS290" s="89">
        <f>SUMIF(Об!$A:$A,$A:$A,Об!AK:AK)*BS$308</f>
        <v>17131.108185180619</v>
      </c>
      <c r="BT290" s="89">
        <f>SUMIF(Об!$A:$A,$A:$A,Об!AL:AL)*BT$308</f>
        <v>15420.708065116691</v>
      </c>
      <c r="BU290" s="89">
        <f>SUMIF(Об!$A:$A,$A:$A,Об!AM:AM)*BU$308</f>
        <v>0</v>
      </c>
      <c r="BV290" s="89">
        <f>SUMIF(Об!$A:$A,$A:$A,Об!AN:AN)*BV$308</f>
        <v>6446.7591974168827</v>
      </c>
    </row>
    <row r="291" spans="1:74" ht="32.25" customHeight="1" x14ac:dyDescent="0.25">
      <c r="A291" s="84" t="s">
        <v>457</v>
      </c>
      <c r="B291" s="84">
        <f>SUMIF(Об!$A:$A,$A:$A,Об!B:B)</f>
        <v>43.6</v>
      </c>
      <c r="C291" s="84">
        <f>SUMIF(Об!$A:$A,$A:$A,Об!C:C)</f>
        <v>43.6</v>
      </c>
      <c r="D291" s="84">
        <v>12</v>
      </c>
      <c r="E291" s="84">
        <f>SUMIF(Об!$A:$A,$A:$A,Об!F:F)</f>
        <v>25.37</v>
      </c>
      <c r="F291" s="84">
        <f t="shared" si="61"/>
        <v>25.37</v>
      </c>
      <c r="G291" s="89">
        <f>SUMIF(Лист2!$A:$A,$A:$A,Лист2!$B:$B)</f>
        <v>13273.560000000005</v>
      </c>
      <c r="H291" s="93">
        <v>0</v>
      </c>
      <c r="I291" s="93">
        <v>0</v>
      </c>
      <c r="J291" s="93">
        <v>0</v>
      </c>
      <c r="K291" s="93">
        <v>0</v>
      </c>
      <c r="L291" s="93">
        <v>0</v>
      </c>
      <c r="M291" s="93">
        <v>0</v>
      </c>
      <c r="N291" s="93">
        <v>0</v>
      </c>
      <c r="O291" s="93">
        <v>2607.9</v>
      </c>
      <c r="P291" s="93">
        <v>0</v>
      </c>
      <c r="Q291" s="93">
        <v>0</v>
      </c>
      <c r="R291" s="93">
        <v>0</v>
      </c>
      <c r="S291" s="93">
        <v>0</v>
      </c>
      <c r="T291" s="93">
        <v>0</v>
      </c>
      <c r="U291" s="93">
        <v>0</v>
      </c>
      <c r="V291" s="93">
        <v>0</v>
      </c>
      <c r="W291" s="93">
        <v>0</v>
      </c>
      <c r="X291" s="93">
        <v>0</v>
      </c>
      <c r="Y291" s="93">
        <v>0</v>
      </c>
      <c r="Z291" s="93">
        <v>0</v>
      </c>
      <c r="AA291" s="93">
        <v>0</v>
      </c>
      <c r="AB291" s="93">
        <v>0</v>
      </c>
      <c r="AC291" s="93">
        <v>0</v>
      </c>
      <c r="AD291" s="93">
        <v>0</v>
      </c>
      <c r="AE291" s="93">
        <v>0</v>
      </c>
      <c r="AF291" s="93">
        <v>0</v>
      </c>
      <c r="AG291" s="93">
        <v>1215</v>
      </c>
      <c r="AH291" s="90">
        <f t="shared" si="59"/>
        <v>13273.560000000005</v>
      </c>
      <c r="AI291" s="94">
        <v>8849.0400000000009</v>
      </c>
      <c r="AJ291" s="94">
        <v>0</v>
      </c>
      <c r="AK291" s="94">
        <v>8849.0400000000009</v>
      </c>
      <c r="AL291" s="94">
        <v>5530.65</v>
      </c>
      <c r="AM291" s="94">
        <v>0</v>
      </c>
      <c r="AN291" s="94">
        <v>5530.65</v>
      </c>
      <c r="AP291" s="91">
        <f t="shared" si="60"/>
        <v>0</v>
      </c>
      <c r="AQ291" s="92">
        <f>SUMIF('20-1'!K:K,$A:$A,'20-1'!$E:$E)</f>
        <v>0</v>
      </c>
      <c r="AR291" s="92">
        <f>SUMIF('20-1'!L:L,$A:$A,'20-1'!$E:$E)</f>
        <v>0</v>
      </c>
      <c r="AS291" s="92">
        <f>SUMIF('20-1'!M:M,$A:$A,'20-1'!$E:$E)</f>
        <v>0</v>
      </c>
      <c r="AT291" s="92">
        <f>SUMIF('20-1'!N:N,$A:$A,'20-1'!$E:$E)</f>
        <v>0</v>
      </c>
      <c r="AU291" s="92">
        <f>SUMIF('20-1'!O:O,$A:$A,'20-1'!$E:$E)</f>
        <v>0</v>
      </c>
      <c r="AV291" s="92">
        <f>SUMIF('20-1'!P:P,$A:$A,'20-1'!$E:$E)</f>
        <v>0</v>
      </c>
      <c r="AW291" s="92">
        <f>SUMIF('20-1'!Q:Q,$A:$A,'20-1'!$E:$E)</f>
        <v>0</v>
      </c>
      <c r="AX291" s="92">
        <f>SUMIF('20-1'!R:R,$A:$A,'20-1'!$E:$E)</f>
        <v>0</v>
      </c>
      <c r="AY291" s="92">
        <f>SUMIF('20-1'!S:S,$A:$A,'20-1'!$E:$E)</f>
        <v>0</v>
      </c>
      <c r="AZ291" s="92">
        <f>SUMIF('20-1'!T:T,$A:$A,'20-1'!$E:$E)</f>
        <v>0</v>
      </c>
      <c r="BA291" s="92">
        <f>SUMIF('20-1'!U:U,$A:$A,'20-1'!$E:$E)</f>
        <v>0</v>
      </c>
      <c r="BB291" s="92">
        <f>SUMIF('20-1'!V:V,$A:$A,'20-1'!$E:$E)</f>
        <v>0</v>
      </c>
      <c r="BC291" s="92">
        <f>SUMIF('20-1'!W:W,$A:$A,'20-1'!$E:$E)</f>
        <v>0</v>
      </c>
      <c r="BD291" s="92">
        <f>SUMIF('20-1'!X:X,$A:$A,'20-1'!$E:$E)</f>
        <v>0</v>
      </c>
      <c r="BE291" s="92">
        <f>SUMIF('20-1'!Y:Y,$A:$A,'20-1'!$E:$E)</f>
        <v>0</v>
      </c>
      <c r="BF291" s="92">
        <f>SUMIF('20-1'!Z:Z,$A:$A,'20-1'!$E:$E)</f>
        <v>0</v>
      </c>
      <c r="BG291" s="92">
        <f>SUMIF('20-1'!AA:AA,$A:$A,'20-1'!$E:$E)</f>
        <v>0</v>
      </c>
      <c r="BH291" s="92">
        <f>SUMIF('20-1'!AB:AB,$A:$A,'20-1'!$E:$E)</f>
        <v>0</v>
      </c>
      <c r="BI291" s="89">
        <f>SUMIF(Об!$A:$A,$A:$A,Об!AB:AB)*BI$308</f>
        <v>4028.4062814417671</v>
      </c>
      <c r="BJ291" s="89">
        <f>SUMIF(Об!$A:$A,$A:$A,Об!AC:AC)*BJ$308</f>
        <v>3822.8158228912489</v>
      </c>
      <c r="BK291" s="84">
        <f>SUMIF(ПП1!$H:$H,$A:$A,ПП1!$M:$M)</f>
        <v>0</v>
      </c>
      <c r="BL291" s="89">
        <f t="shared" si="56"/>
        <v>904.05554031433417</v>
      </c>
      <c r="BM291" s="89">
        <f>$BM$307*B291/$BM$308</f>
        <v>126.96035877218929</v>
      </c>
      <c r="BN291" s="89">
        <f t="shared" si="58"/>
        <v>35.420800162017173</v>
      </c>
      <c r="BO291" s="89">
        <f>SUMIF(Об!$A:$A,$A:$A,Об!$AG:$AG)*$BO$308</f>
        <v>0</v>
      </c>
      <c r="BP291" s="89">
        <f>SUMIF(Об!$A:$A,$A:$A,Об!$AE:$AE)*BP$308</f>
        <v>31.195777919973104</v>
      </c>
      <c r="BQ291" s="89">
        <f>SUMIF(Об!$A:$A,$A:$A,Об!AI:AI)*BQ$308</f>
        <v>2832.8249122112006</v>
      </c>
      <c r="BR291" s="89">
        <f>SUMIF(Об!$A:$A,$A:$A,Об!AJ:AJ)*BR$308</f>
        <v>0</v>
      </c>
      <c r="BS291" s="89">
        <f>SUMIF(Об!$A:$A,$A:$A,Об!AK:AK)*BS$308</f>
        <v>1549.2974836628812</v>
      </c>
      <c r="BT291" s="89">
        <f>SUMIF(Об!$A:$A,$A:$A,Об!AL:AL)*BT$308</f>
        <v>1394.6128845448823</v>
      </c>
      <c r="BU291" s="89">
        <f>SUMIF(Об!$A:$A,$A:$A,Об!AM:AM)*BU$308</f>
        <v>0</v>
      </c>
      <c r="BV291" s="89">
        <f>SUMIF(Об!$A:$A,$A:$A,Об!AN:AN)*BV$308</f>
        <v>583.02987141127574</v>
      </c>
    </row>
    <row r="292" spans="1:74" ht="32.25" customHeight="1" x14ac:dyDescent="0.25">
      <c r="A292" s="84" t="s">
        <v>460</v>
      </c>
      <c r="B292" s="84">
        <f>SUMIF(Об!$A:$A,$A:$A,Об!B:B)</f>
        <v>144</v>
      </c>
      <c r="C292" s="84">
        <f>SUMIF(Об!$A:$A,$A:$A,Об!C:C)</f>
        <v>144</v>
      </c>
      <c r="D292" s="84">
        <v>12</v>
      </c>
      <c r="E292" s="84">
        <f>SUMIF(Об!$A:$A,$A:$A,Об!F:F)</f>
        <v>25.37</v>
      </c>
      <c r="F292" s="84">
        <f t="shared" si="61"/>
        <v>25.37</v>
      </c>
      <c r="G292" s="89">
        <f>SUMIF(Лист2!$A:$A,$A:$A,Лист2!$B:$B)</f>
        <v>43839.48</v>
      </c>
      <c r="H292" s="93">
        <v>0</v>
      </c>
      <c r="I292" s="93">
        <v>0</v>
      </c>
      <c r="J292" s="93">
        <v>0</v>
      </c>
      <c r="K292" s="93">
        <v>0</v>
      </c>
      <c r="L292" s="93">
        <v>0</v>
      </c>
      <c r="M292" s="93">
        <v>0</v>
      </c>
      <c r="N292" s="93">
        <v>0</v>
      </c>
      <c r="O292" s="93">
        <v>4058.7600000000007</v>
      </c>
      <c r="P292" s="93">
        <v>0</v>
      </c>
      <c r="Q292" s="93">
        <v>0</v>
      </c>
      <c r="R292" s="93">
        <v>0</v>
      </c>
      <c r="S292" s="93">
        <v>0</v>
      </c>
      <c r="T292" s="93">
        <v>0</v>
      </c>
      <c r="U292" s="93">
        <v>30441.469999999987</v>
      </c>
      <c r="V292" s="93">
        <v>0</v>
      </c>
      <c r="W292" s="93">
        <v>3078.9599999999996</v>
      </c>
      <c r="X292" s="93">
        <v>0</v>
      </c>
      <c r="Y292" s="93">
        <v>0</v>
      </c>
      <c r="Z292" s="93">
        <v>0</v>
      </c>
      <c r="AA292" s="93">
        <v>0</v>
      </c>
      <c r="AB292" s="93">
        <v>0</v>
      </c>
      <c r="AC292" s="93">
        <v>0</v>
      </c>
      <c r="AD292" s="93">
        <v>0</v>
      </c>
      <c r="AE292" s="93">
        <v>0</v>
      </c>
      <c r="AF292" s="93">
        <v>0</v>
      </c>
      <c r="AG292" s="93">
        <v>3805.9199999999996</v>
      </c>
      <c r="AH292" s="90">
        <f t="shared" si="59"/>
        <v>43839.48</v>
      </c>
      <c r="AI292" s="94">
        <v>46613.24</v>
      </c>
      <c r="AJ292" s="94">
        <v>0</v>
      </c>
      <c r="AK292" s="94">
        <v>46613.24</v>
      </c>
      <c r="AL292" s="94">
        <v>5834.64</v>
      </c>
      <c r="AM292" s="94">
        <v>0</v>
      </c>
      <c r="AN292" s="94">
        <v>5834.64</v>
      </c>
      <c r="AP292" s="91">
        <f t="shared" si="60"/>
        <v>0</v>
      </c>
      <c r="AQ292" s="92">
        <f>SUMIF('20-1'!K:K,$A:$A,'20-1'!$E:$E)</f>
        <v>0</v>
      </c>
      <c r="AR292" s="92">
        <f>SUMIF('20-1'!L:L,$A:$A,'20-1'!$E:$E)</f>
        <v>0</v>
      </c>
      <c r="AS292" s="92">
        <f>SUMIF('20-1'!M:M,$A:$A,'20-1'!$E:$E)</f>
        <v>0</v>
      </c>
      <c r="AT292" s="92">
        <f>SUMIF('20-1'!N:N,$A:$A,'20-1'!$E:$E)</f>
        <v>0</v>
      </c>
      <c r="AU292" s="92">
        <f>SUMIF('20-1'!O:O,$A:$A,'20-1'!$E:$E)</f>
        <v>0</v>
      </c>
      <c r="AV292" s="92">
        <f>SUMIF('20-1'!P:P,$A:$A,'20-1'!$E:$E)</f>
        <v>0</v>
      </c>
      <c r="AW292" s="92">
        <f>SUMIF('20-1'!Q:Q,$A:$A,'20-1'!$E:$E)</f>
        <v>0</v>
      </c>
      <c r="AX292" s="92">
        <f>SUMIF('20-1'!R:R,$A:$A,'20-1'!$E:$E)</f>
        <v>0</v>
      </c>
      <c r="AY292" s="92">
        <f>SUMIF('20-1'!S:S,$A:$A,'20-1'!$E:$E)</f>
        <v>0</v>
      </c>
      <c r="AZ292" s="92">
        <f>SUMIF('20-1'!T:T,$A:$A,'20-1'!$E:$E)</f>
        <v>0</v>
      </c>
      <c r="BA292" s="92">
        <f>SUMIF('20-1'!U:U,$A:$A,'20-1'!$E:$E)</f>
        <v>0</v>
      </c>
      <c r="BB292" s="92">
        <f>SUMIF('20-1'!V:V,$A:$A,'20-1'!$E:$E)</f>
        <v>0</v>
      </c>
      <c r="BC292" s="92">
        <f>SUMIF('20-1'!W:W,$A:$A,'20-1'!$E:$E)</f>
        <v>0</v>
      </c>
      <c r="BD292" s="92">
        <f>SUMIF('20-1'!X:X,$A:$A,'20-1'!$E:$E)</f>
        <v>0</v>
      </c>
      <c r="BE292" s="92">
        <f>SUMIF('20-1'!Y:Y,$A:$A,'20-1'!$E:$E)</f>
        <v>0</v>
      </c>
      <c r="BF292" s="92">
        <f>SUMIF('20-1'!Z:Z,$A:$A,'20-1'!$E:$E)</f>
        <v>0</v>
      </c>
      <c r="BG292" s="92">
        <f>SUMIF('20-1'!AA:AA,$A:$A,'20-1'!$E:$E)</f>
        <v>0</v>
      </c>
      <c r="BH292" s="92">
        <f>SUMIF('20-1'!AB:AB,$A:$A,'20-1'!$E:$E)</f>
        <v>0</v>
      </c>
      <c r="BI292" s="89">
        <f>SUMIF(Об!$A:$A,$A:$A,Об!AB:AB)*BI$308</f>
        <v>13304.828085495745</v>
      </c>
      <c r="BJ292" s="89">
        <f>SUMIF(Об!$A:$A,$A:$A,Об!AC:AC)*BJ$308</f>
        <v>12625.813726980272</v>
      </c>
      <c r="BK292" s="84">
        <f>SUMIF(ПП1!$H:$H,$A:$A,ПП1!$M:$M)</f>
        <v>0</v>
      </c>
      <c r="BL292" s="89">
        <f t="shared" si="56"/>
        <v>2985.8715092950488</v>
      </c>
      <c r="BM292" s="89">
        <f>$BM$307*B292/$BM$308</f>
        <v>419.3186161283316</v>
      </c>
      <c r="BN292" s="89">
        <f t="shared" si="58"/>
        <v>116.98612897546957</v>
      </c>
      <c r="BO292" s="89">
        <f>SUMIF(Об!$A:$A,$A:$A,Об!$AG:$AG)*$BO$308</f>
        <v>0</v>
      </c>
      <c r="BP292" s="89">
        <f>SUMIF(Об!$A:$A,$A:$A,Об!$AE:$AE)*BP$308</f>
        <v>103.03192707514053</v>
      </c>
      <c r="BQ292" s="89">
        <f>SUMIF(Об!$A:$A,$A:$A,Об!AI:AI)*BQ$308</f>
        <v>9356.1189761103888</v>
      </c>
      <c r="BR292" s="89">
        <f>SUMIF(Об!$A:$A,$A:$A,Об!AJ:AJ)*BR$308</f>
        <v>0</v>
      </c>
      <c r="BS292" s="89">
        <f>SUMIF(Об!$A:$A,$A:$A,Об!AK:AK)*BS$308</f>
        <v>5116.9458176021753</v>
      </c>
      <c r="BT292" s="89">
        <f>SUMIF(Об!$A:$A,$A:$A,Об!AL:AL)*BT$308</f>
        <v>4606.0609030840142</v>
      </c>
      <c r="BU292" s="89">
        <f>SUMIF(Об!$A:$A,$A:$A,Об!AM:AM)*BU$308</f>
        <v>0</v>
      </c>
      <c r="BV292" s="89">
        <f>SUMIF(Об!$A:$A,$A:$A,Об!AN:AN)*BV$308</f>
        <v>1925.6032450280666</v>
      </c>
    </row>
    <row r="293" spans="1:74" ht="32.25" customHeight="1" x14ac:dyDescent="0.25">
      <c r="A293" s="84" t="s">
        <v>461</v>
      </c>
      <c r="B293" s="84">
        <f>SUMIF(Об!$A:$A,$A:$A,Об!B:B)</f>
        <v>31.5</v>
      </c>
      <c r="C293" s="84">
        <f>SUMIF(Об!$A:$A,$A:$A,Об!C:C)</f>
        <v>31.5</v>
      </c>
      <c r="D293" s="84">
        <v>12</v>
      </c>
      <c r="E293" s="84">
        <f>SUMIF(Об!$A:$A,$A:$A,Об!F:F)</f>
        <v>25.37</v>
      </c>
      <c r="F293" s="84">
        <f t="shared" si="61"/>
        <v>25.37</v>
      </c>
      <c r="G293" s="89">
        <f>SUMIF(Лист2!$A:$A,$A:$A,Лист2!$B:$B)</f>
        <v>9589.92</v>
      </c>
      <c r="H293" s="93">
        <v>0</v>
      </c>
      <c r="I293" s="93">
        <v>0</v>
      </c>
      <c r="J293" s="93">
        <v>0</v>
      </c>
      <c r="K293" s="93">
        <v>0</v>
      </c>
      <c r="L293" s="93">
        <v>0</v>
      </c>
      <c r="M293" s="93">
        <v>0</v>
      </c>
      <c r="N293" s="93">
        <v>0</v>
      </c>
      <c r="O293" s="93">
        <v>811.73999999999978</v>
      </c>
      <c r="P293" s="93">
        <v>0</v>
      </c>
      <c r="Q293" s="93">
        <v>0</v>
      </c>
      <c r="R293" s="93">
        <v>0</v>
      </c>
      <c r="S293" s="93">
        <v>0</v>
      </c>
      <c r="T293" s="93">
        <v>0</v>
      </c>
      <c r="U293" s="93">
        <v>14373.06</v>
      </c>
      <c r="V293" s="93">
        <v>0</v>
      </c>
      <c r="W293" s="93">
        <v>0</v>
      </c>
      <c r="X293" s="93">
        <v>0</v>
      </c>
      <c r="Y293" s="93">
        <v>0</v>
      </c>
      <c r="Z293" s="93">
        <v>0</v>
      </c>
      <c r="AA293" s="93">
        <v>0</v>
      </c>
      <c r="AB293" s="93">
        <v>0</v>
      </c>
      <c r="AC293" s="93">
        <v>0</v>
      </c>
      <c r="AD293" s="93">
        <v>0</v>
      </c>
      <c r="AE293" s="93">
        <v>0</v>
      </c>
      <c r="AF293" s="93">
        <v>0</v>
      </c>
      <c r="AG293" s="93">
        <v>1902.9599999999998</v>
      </c>
      <c r="AH293" s="90">
        <f t="shared" si="59"/>
        <v>9589.92</v>
      </c>
      <c r="AI293" s="94">
        <v>0</v>
      </c>
      <c r="AJ293" s="94">
        <v>0</v>
      </c>
      <c r="AK293" s="94">
        <v>0</v>
      </c>
      <c r="AL293" s="94">
        <v>33789.58</v>
      </c>
      <c r="AM293" s="94">
        <v>0</v>
      </c>
      <c r="AN293" s="94">
        <v>33789.58</v>
      </c>
      <c r="AP293" s="91">
        <f t="shared" si="60"/>
        <v>0</v>
      </c>
      <c r="AQ293" s="92">
        <f>SUMIF('20-1'!K:K,$A:$A,'20-1'!$E:$E)</f>
        <v>0</v>
      </c>
      <c r="AR293" s="92">
        <f>SUMIF('20-1'!L:L,$A:$A,'20-1'!$E:$E)</f>
        <v>0</v>
      </c>
      <c r="AS293" s="92">
        <f>SUMIF('20-1'!M:M,$A:$A,'20-1'!$E:$E)</f>
        <v>0</v>
      </c>
      <c r="AT293" s="92">
        <f>SUMIF('20-1'!N:N,$A:$A,'20-1'!$E:$E)</f>
        <v>0</v>
      </c>
      <c r="AU293" s="92">
        <f>SUMIF('20-1'!O:O,$A:$A,'20-1'!$E:$E)</f>
        <v>0</v>
      </c>
      <c r="AV293" s="92">
        <f>SUMIF('20-1'!P:P,$A:$A,'20-1'!$E:$E)</f>
        <v>0</v>
      </c>
      <c r="AW293" s="92">
        <f>SUMIF('20-1'!Q:Q,$A:$A,'20-1'!$E:$E)</f>
        <v>0</v>
      </c>
      <c r="AX293" s="92">
        <f>SUMIF('20-1'!R:R,$A:$A,'20-1'!$E:$E)</f>
        <v>0</v>
      </c>
      <c r="AY293" s="92">
        <f>SUMIF('20-1'!S:S,$A:$A,'20-1'!$E:$E)</f>
        <v>0</v>
      </c>
      <c r="AZ293" s="92">
        <f>SUMIF('20-1'!T:T,$A:$A,'20-1'!$E:$E)</f>
        <v>0</v>
      </c>
      <c r="BA293" s="92">
        <f>SUMIF('20-1'!U:U,$A:$A,'20-1'!$E:$E)</f>
        <v>0</v>
      </c>
      <c r="BB293" s="92">
        <f>SUMIF('20-1'!V:V,$A:$A,'20-1'!$E:$E)</f>
        <v>0</v>
      </c>
      <c r="BC293" s="92">
        <f>SUMIF('20-1'!W:W,$A:$A,'20-1'!$E:$E)</f>
        <v>0</v>
      </c>
      <c r="BD293" s="92">
        <f>SUMIF('20-1'!X:X,$A:$A,'20-1'!$E:$E)</f>
        <v>0</v>
      </c>
      <c r="BE293" s="92">
        <f>SUMIF('20-1'!Y:Y,$A:$A,'20-1'!$E:$E)</f>
        <v>0</v>
      </c>
      <c r="BF293" s="92">
        <f>SUMIF('20-1'!Z:Z,$A:$A,'20-1'!$E:$E)</f>
        <v>0</v>
      </c>
      <c r="BG293" s="92">
        <f>SUMIF('20-1'!AA:AA,$A:$A,'20-1'!$E:$E)</f>
        <v>0</v>
      </c>
      <c r="BH293" s="92">
        <f>SUMIF('20-1'!AB:AB,$A:$A,'20-1'!$E:$E)</f>
        <v>0</v>
      </c>
      <c r="BI293" s="89">
        <f>SUMIF(Об!$A:$A,$A:$A,Об!AB:AB)*BI$308</f>
        <v>2910.4311437021947</v>
      </c>
      <c r="BJ293" s="89">
        <f>SUMIF(Об!$A:$A,$A:$A,Об!AC:AC)*BJ$308</f>
        <v>2761.8967527769346</v>
      </c>
      <c r="BK293" s="84">
        <f>SUMIF(ПП1!$H:$H,$A:$A,ПП1!$M:$M)</f>
        <v>0</v>
      </c>
      <c r="BL293" s="89">
        <f t="shared" si="56"/>
        <v>653.15939265829195</v>
      </c>
      <c r="BM293" s="84">
        <f>SUMIF(Об!$A:$A,$A:$A,Об!Z:Z)</f>
        <v>0</v>
      </c>
      <c r="BN293" s="89">
        <f t="shared" si="58"/>
        <v>25.590715713383968</v>
      </c>
      <c r="BO293" s="89">
        <f>SUMIF(Об!$A:$A,$A:$A,Об!$AG:$AG)*$BO$308</f>
        <v>0</v>
      </c>
      <c r="BP293" s="89">
        <f>SUMIF(Об!$A:$A,$A:$A,Об!$AE:$AE)*BP$308</f>
        <v>22.538234047686988</v>
      </c>
      <c r="BQ293" s="89">
        <f>SUMIF(Об!$A:$A,$A:$A,Об!AI:AI)*BQ$308</f>
        <v>2046.6510260241478</v>
      </c>
      <c r="BR293" s="89">
        <f>SUMIF(Об!$A:$A,$A:$A,Об!AJ:AJ)*BR$308</f>
        <v>0</v>
      </c>
      <c r="BS293" s="89">
        <f>SUMIF(Об!$A:$A,$A:$A,Об!AK:AK)*BS$308</f>
        <v>1119.3318976004757</v>
      </c>
      <c r="BT293" s="89">
        <f>SUMIF(Об!$A:$A,$A:$A,Об!AL:AL)*BT$308</f>
        <v>1007.5758225496279</v>
      </c>
      <c r="BU293" s="89">
        <f>SUMIF(Об!$A:$A,$A:$A,Об!AM:AM)*BU$308</f>
        <v>0</v>
      </c>
      <c r="BV293" s="89">
        <f>SUMIF(Об!$A:$A,$A:$A,Об!AN:AN)*BV$308</f>
        <v>421.22570984988954</v>
      </c>
    </row>
    <row r="294" spans="1:74" ht="32.25" customHeight="1" x14ac:dyDescent="0.25">
      <c r="A294" s="84" t="s">
        <v>462</v>
      </c>
      <c r="B294" s="84">
        <f>SUMIF(Об!$A:$A,$A:$A,Об!B:B)</f>
        <v>38.700000000000003</v>
      </c>
      <c r="C294" s="84">
        <f>SUMIF(Об!$A:$A,$A:$A,Об!C:C)</f>
        <v>38.700000000000003</v>
      </c>
      <c r="D294" s="84">
        <v>12</v>
      </c>
      <c r="E294" s="84">
        <f>SUMIF(Об!$A:$A,$A:$A,Об!F:F)</f>
        <v>25.37</v>
      </c>
      <c r="F294" s="84">
        <f t="shared" si="61"/>
        <v>25.37</v>
      </c>
      <c r="G294" s="89">
        <f>SUMIF(Лист2!$A:$A,$A:$A,Лист2!$B:$B)</f>
        <v>10800.019999999999</v>
      </c>
      <c r="H294" s="93">
        <v>0</v>
      </c>
      <c r="I294" s="93">
        <v>0</v>
      </c>
      <c r="J294" s="93">
        <v>0</v>
      </c>
      <c r="K294" s="93">
        <v>0</v>
      </c>
      <c r="L294" s="93">
        <v>0</v>
      </c>
      <c r="M294" s="93">
        <v>0</v>
      </c>
      <c r="N294" s="93">
        <v>0</v>
      </c>
      <c r="O294" s="93">
        <v>747.66999999999985</v>
      </c>
      <c r="P294" s="93">
        <v>0</v>
      </c>
      <c r="Q294" s="93">
        <v>0</v>
      </c>
      <c r="R294" s="93">
        <v>0</v>
      </c>
      <c r="S294" s="93">
        <v>0</v>
      </c>
      <c r="T294" s="93">
        <v>0</v>
      </c>
      <c r="U294" s="93">
        <v>13781.669999999998</v>
      </c>
      <c r="V294" s="93">
        <v>2861.74</v>
      </c>
      <c r="W294" s="93">
        <v>0</v>
      </c>
      <c r="X294" s="93">
        <v>0</v>
      </c>
      <c r="Y294" s="93">
        <v>0</v>
      </c>
      <c r="Z294" s="93">
        <v>0</v>
      </c>
      <c r="AA294" s="93">
        <v>0</v>
      </c>
      <c r="AB294" s="93">
        <v>0</v>
      </c>
      <c r="AC294" s="93">
        <v>0</v>
      </c>
      <c r="AD294" s="93">
        <v>0</v>
      </c>
      <c r="AE294" s="93">
        <v>0</v>
      </c>
      <c r="AF294" s="93">
        <v>0</v>
      </c>
      <c r="AG294" s="93">
        <v>1902.9599999999998</v>
      </c>
      <c r="AH294" s="90">
        <f t="shared" si="59"/>
        <v>10800.019999999999</v>
      </c>
      <c r="AI294" s="94">
        <v>0</v>
      </c>
      <c r="AJ294" s="94">
        <v>0</v>
      </c>
      <c r="AK294" s="94">
        <v>0</v>
      </c>
      <c r="AL294" s="94">
        <v>40530.879999999997</v>
      </c>
      <c r="AM294" s="94">
        <v>0</v>
      </c>
      <c r="AN294" s="94">
        <v>40530.879999999997</v>
      </c>
      <c r="AP294" s="91">
        <f t="shared" si="60"/>
        <v>0</v>
      </c>
      <c r="AQ294" s="92">
        <f>SUMIF('20-1'!K:K,$A:$A,'20-1'!$E:$E)</f>
        <v>0</v>
      </c>
      <c r="AR294" s="92">
        <f>SUMIF('20-1'!L:L,$A:$A,'20-1'!$E:$E)</f>
        <v>0</v>
      </c>
      <c r="AS294" s="92">
        <f>SUMIF('20-1'!M:M,$A:$A,'20-1'!$E:$E)</f>
        <v>0</v>
      </c>
      <c r="AT294" s="92">
        <f>SUMIF('20-1'!N:N,$A:$A,'20-1'!$E:$E)</f>
        <v>0</v>
      </c>
      <c r="AU294" s="92">
        <f>SUMIF('20-1'!O:O,$A:$A,'20-1'!$E:$E)</f>
        <v>0</v>
      </c>
      <c r="AV294" s="92">
        <f>SUMIF('20-1'!P:P,$A:$A,'20-1'!$E:$E)</f>
        <v>0</v>
      </c>
      <c r="AW294" s="92">
        <f>SUMIF('20-1'!Q:Q,$A:$A,'20-1'!$E:$E)</f>
        <v>0</v>
      </c>
      <c r="AX294" s="92">
        <f>SUMIF('20-1'!R:R,$A:$A,'20-1'!$E:$E)</f>
        <v>0</v>
      </c>
      <c r="AY294" s="92">
        <f>SUMIF('20-1'!S:S,$A:$A,'20-1'!$E:$E)</f>
        <v>0</v>
      </c>
      <c r="AZ294" s="92">
        <f>SUMIF('20-1'!T:T,$A:$A,'20-1'!$E:$E)</f>
        <v>0</v>
      </c>
      <c r="BA294" s="92">
        <f>SUMIF('20-1'!U:U,$A:$A,'20-1'!$E:$E)</f>
        <v>0</v>
      </c>
      <c r="BB294" s="92">
        <f>SUMIF('20-1'!V:V,$A:$A,'20-1'!$E:$E)</f>
        <v>0</v>
      </c>
      <c r="BC294" s="92">
        <f>SUMIF('20-1'!W:W,$A:$A,'20-1'!$E:$E)</f>
        <v>0</v>
      </c>
      <c r="BD294" s="92">
        <f>SUMIF('20-1'!X:X,$A:$A,'20-1'!$E:$E)</f>
        <v>0</v>
      </c>
      <c r="BE294" s="92">
        <f>SUMIF('20-1'!Y:Y,$A:$A,'20-1'!$E:$E)</f>
        <v>0</v>
      </c>
      <c r="BF294" s="92">
        <f>SUMIF('20-1'!Z:Z,$A:$A,'20-1'!$E:$E)</f>
        <v>0</v>
      </c>
      <c r="BG294" s="92">
        <f>SUMIF('20-1'!AA:AA,$A:$A,'20-1'!$E:$E)</f>
        <v>0</v>
      </c>
      <c r="BH294" s="92">
        <f>SUMIF('20-1'!AB:AB,$A:$A,'20-1'!$E:$E)</f>
        <v>0</v>
      </c>
      <c r="BI294" s="89">
        <f>SUMIF(Об!$A:$A,$A:$A,Об!AB:AB)*BI$308</f>
        <v>3575.6725479769821</v>
      </c>
      <c r="BJ294" s="89">
        <f>SUMIF(Об!$A:$A,$A:$A,Об!AC:AC)*BJ$308</f>
        <v>3393.1874391259485</v>
      </c>
      <c r="BK294" s="84">
        <f>SUMIF(ПП1!$H:$H,$A:$A,ПП1!$M:$M)</f>
        <v>0</v>
      </c>
      <c r="BL294" s="89">
        <f t="shared" si="56"/>
        <v>802.45296812304434</v>
      </c>
      <c r="BM294" s="84">
        <f>SUMIF(Об!$A:$A,$A:$A,Об!Z:Z)</f>
        <v>0</v>
      </c>
      <c r="BN294" s="89">
        <f t="shared" si="58"/>
        <v>31.440022162157447</v>
      </c>
      <c r="BO294" s="89">
        <f>SUMIF(Об!$A:$A,$A:$A,Об!$AG:$AG)*$BO$308</f>
        <v>0</v>
      </c>
      <c r="BP294" s="89">
        <f>SUMIF(Об!$A:$A,$A:$A,Об!$AE:$AE)*BP$308</f>
        <v>27.689830401444013</v>
      </c>
      <c r="BQ294" s="89">
        <f>SUMIF(Об!$A:$A,$A:$A,Об!AI:AI)*BQ$308</f>
        <v>2514.4569748296672</v>
      </c>
      <c r="BR294" s="89">
        <f>SUMIF(Об!$A:$A,$A:$A,Об!AJ:AJ)*BR$308</f>
        <v>0</v>
      </c>
      <c r="BS294" s="89">
        <f>SUMIF(Об!$A:$A,$A:$A,Об!AK:AK)*BS$308</f>
        <v>1375.1791884805848</v>
      </c>
      <c r="BT294" s="89">
        <f>SUMIF(Об!$A:$A,$A:$A,Об!AL:AL)*BT$308</f>
        <v>1237.8788677038287</v>
      </c>
      <c r="BU294" s="89">
        <f>SUMIF(Об!$A:$A,$A:$A,Об!AM:AM)*BU$308</f>
        <v>0</v>
      </c>
      <c r="BV294" s="89">
        <f>SUMIF(Об!$A:$A,$A:$A,Об!AN:AN)*BV$308</f>
        <v>517.50587210129299</v>
      </c>
    </row>
    <row r="295" spans="1:74" ht="32.25" customHeight="1" x14ac:dyDescent="0.25">
      <c r="A295" s="84" t="s">
        <v>463</v>
      </c>
      <c r="B295" s="84">
        <f>SUMIF(Об!$A:$A,$A:$A,Об!B:B)</f>
        <v>281.60000000000002</v>
      </c>
      <c r="C295" s="84">
        <f>SUMIF(Об!$A:$A,$A:$A,Об!C:C)</f>
        <v>281.60000000000002</v>
      </c>
      <c r="D295" s="84">
        <v>12</v>
      </c>
      <c r="E295" s="84">
        <f>SUMIF(Об!$A:$A,$A:$A,Об!F:F)</f>
        <v>25.37</v>
      </c>
      <c r="F295" s="84">
        <f t="shared" si="61"/>
        <v>25.37</v>
      </c>
      <c r="G295" s="89">
        <f>SUMIF(Лист2!$A:$A,$A:$A,Лист2!$B:$B)</f>
        <v>72897.990000000005</v>
      </c>
      <c r="H295" s="93">
        <v>0</v>
      </c>
      <c r="I295" s="93">
        <v>0</v>
      </c>
      <c r="J295" s="93">
        <v>0</v>
      </c>
      <c r="K295" s="93">
        <v>0</v>
      </c>
      <c r="L295" s="93">
        <v>0</v>
      </c>
      <c r="M295" s="93">
        <v>0</v>
      </c>
      <c r="N295" s="93">
        <v>0</v>
      </c>
      <c r="O295" s="93">
        <v>10022.060000000001</v>
      </c>
      <c r="P295" s="93">
        <v>0</v>
      </c>
      <c r="Q295" s="93">
        <v>0</v>
      </c>
      <c r="R295" s="93">
        <v>0</v>
      </c>
      <c r="S295" s="93">
        <v>0</v>
      </c>
      <c r="T295" s="93">
        <v>0</v>
      </c>
      <c r="U295" s="93">
        <v>140339.56</v>
      </c>
      <c r="V295" s="93">
        <v>0</v>
      </c>
      <c r="W295" s="93">
        <v>0</v>
      </c>
      <c r="X295" s="93">
        <v>0</v>
      </c>
      <c r="Y295" s="93">
        <v>0</v>
      </c>
      <c r="Z295" s="93">
        <v>0</v>
      </c>
      <c r="AA295" s="93">
        <v>0</v>
      </c>
      <c r="AB295" s="93">
        <v>0</v>
      </c>
      <c r="AC295" s="93">
        <v>0</v>
      </c>
      <c r="AD295" s="93">
        <v>0</v>
      </c>
      <c r="AE295" s="93">
        <v>0</v>
      </c>
      <c r="AF295" s="93">
        <v>0</v>
      </c>
      <c r="AG295" s="93">
        <v>5708.8799999999983</v>
      </c>
      <c r="AH295" s="90">
        <f t="shared" si="59"/>
        <v>72897.990000000005</v>
      </c>
      <c r="AI295" s="94">
        <v>75751.83</v>
      </c>
      <c r="AJ295" s="94">
        <v>0</v>
      </c>
      <c r="AK295" s="94">
        <v>75751.83</v>
      </c>
      <c r="AL295" s="94">
        <v>6162.75</v>
      </c>
      <c r="AM295" s="94">
        <v>0</v>
      </c>
      <c r="AN295" s="94">
        <v>6162.75</v>
      </c>
      <c r="AP295" s="91">
        <f t="shared" si="60"/>
        <v>0</v>
      </c>
      <c r="AQ295" s="92">
        <f>SUMIF('20-1'!K:K,$A:$A,'20-1'!$E:$E)</f>
        <v>0</v>
      </c>
      <c r="AR295" s="92">
        <f>SUMIF('20-1'!L:L,$A:$A,'20-1'!$E:$E)</f>
        <v>0</v>
      </c>
      <c r="AS295" s="92">
        <f>SUMIF('20-1'!M:M,$A:$A,'20-1'!$E:$E)</f>
        <v>0</v>
      </c>
      <c r="AT295" s="92">
        <f>SUMIF('20-1'!N:N,$A:$A,'20-1'!$E:$E)</f>
        <v>0</v>
      </c>
      <c r="AU295" s="92">
        <f>SUMIF('20-1'!O:O,$A:$A,'20-1'!$E:$E)</f>
        <v>0</v>
      </c>
      <c r="AV295" s="92">
        <f>SUMIF('20-1'!P:P,$A:$A,'20-1'!$E:$E)</f>
        <v>0</v>
      </c>
      <c r="AW295" s="92">
        <f>SUMIF('20-1'!Q:Q,$A:$A,'20-1'!$E:$E)</f>
        <v>0</v>
      </c>
      <c r="AX295" s="92">
        <f>SUMIF('20-1'!R:R,$A:$A,'20-1'!$E:$E)</f>
        <v>0</v>
      </c>
      <c r="AY295" s="92">
        <f>SUMIF('20-1'!S:S,$A:$A,'20-1'!$E:$E)</f>
        <v>0</v>
      </c>
      <c r="AZ295" s="92">
        <f>SUMIF('20-1'!T:T,$A:$A,'20-1'!$E:$E)</f>
        <v>0</v>
      </c>
      <c r="BA295" s="92">
        <f>SUMIF('20-1'!U:U,$A:$A,'20-1'!$E:$E)</f>
        <v>0</v>
      </c>
      <c r="BB295" s="92">
        <f>SUMIF('20-1'!V:V,$A:$A,'20-1'!$E:$E)</f>
        <v>0</v>
      </c>
      <c r="BC295" s="92">
        <f>SUMIF('20-1'!W:W,$A:$A,'20-1'!$E:$E)</f>
        <v>0</v>
      </c>
      <c r="BD295" s="92">
        <f>SUMIF('20-1'!X:X,$A:$A,'20-1'!$E:$E)</f>
        <v>0</v>
      </c>
      <c r="BE295" s="92">
        <f>SUMIF('20-1'!Y:Y,$A:$A,'20-1'!$E:$E)</f>
        <v>0</v>
      </c>
      <c r="BF295" s="92">
        <f>SUMIF('20-1'!Z:Z,$A:$A,'20-1'!$E:$E)</f>
        <v>0</v>
      </c>
      <c r="BG295" s="92">
        <f>SUMIF('20-1'!AA:AA,$A:$A,'20-1'!$E:$E)</f>
        <v>0</v>
      </c>
      <c r="BH295" s="92">
        <f>SUMIF('20-1'!AB:AB,$A:$A,'20-1'!$E:$E)</f>
        <v>0</v>
      </c>
      <c r="BI295" s="89">
        <f>SUMIF(Об!$A:$A,$A:$A,Об!AB:AB)*BI$308</f>
        <v>26018.330478302792</v>
      </c>
      <c r="BJ295" s="89">
        <f>SUMIF(Об!$A:$A,$A:$A,Об!AC:AC)*BJ$308</f>
        <v>24690.480177205867</v>
      </c>
      <c r="BK295" s="84">
        <f>SUMIF(ПП1!$H:$H,$A:$A,ПП1!$M:$M)</f>
        <v>0</v>
      </c>
      <c r="BL295" s="89">
        <f t="shared" si="56"/>
        <v>5839.0376181769843</v>
      </c>
      <c r="BM295" s="89">
        <f t="shared" ref="BM295:BM298" si="63">$BM$307*B295/$BM$308</f>
        <v>820.00084931762638</v>
      </c>
      <c r="BN295" s="89">
        <f t="shared" si="58"/>
        <v>228.77287444091829</v>
      </c>
      <c r="BO295" s="89">
        <f>SUMIF(Об!$A:$A,$A:$A,Об!$AG:$AG)*$BO$308</f>
        <v>0</v>
      </c>
      <c r="BP295" s="89">
        <f>SUMIF(Об!$A:$A,$A:$A,Об!$AE:$AE)*BP$308</f>
        <v>201.48465739138592</v>
      </c>
      <c r="BQ295" s="89">
        <f>SUMIF(Об!$A:$A,$A:$A,Об!AI:AI)*BQ$308</f>
        <v>18296.410442171429</v>
      </c>
      <c r="BR295" s="89">
        <f>SUMIF(Об!$A:$A,$A:$A,Об!AJ:AJ)*BR$308</f>
        <v>0</v>
      </c>
      <c r="BS295" s="89">
        <f>SUMIF(Об!$A:$A,$A:$A,Об!AK:AK)*BS$308</f>
        <v>10006.4718210887</v>
      </c>
      <c r="BT295" s="89">
        <f>SUMIF(Об!$A:$A,$A:$A,Об!AL:AL)*BT$308</f>
        <v>9007.4079882531842</v>
      </c>
      <c r="BU295" s="89">
        <f>SUMIF(Об!$A:$A,$A:$A,Об!AM:AM)*BU$308</f>
        <v>0</v>
      </c>
      <c r="BV295" s="89">
        <f>SUMIF(Об!$A:$A,$A:$A,Об!AN:AN)*BV$308</f>
        <v>3765.624123610442</v>
      </c>
    </row>
    <row r="296" spans="1:74" ht="32.25" customHeight="1" x14ac:dyDescent="0.25">
      <c r="A296" s="84" t="s">
        <v>464</v>
      </c>
      <c r="B296" s="84">
        <f>SUMIF(Об!$A:$A,$A:$A,Об!B:B)</f>
        <v>49.1</v>
      </c>
      <c r="C296" s="84">
        <f>SUMIF(Об!$A:$A,$A:$A,Об!C:C)</f>
        <v>49.1</v>
      </c>
      <c r="D296" s="84">
        <v>12</v>
      </c>
      <c r="E296" s="84">
        <f>SUMIF(Об!$A:$A,$A:$A,Об!F:F)</f>
        <v>25.37</v>
      </c>
      <c r="F296" s="84">
        <f t="shared" si="61"/>
        <v>25.37</v>
      </c>
      <c r="G296" s="89">
        <f>SUMIF(Лист2!$A:$A,$A:$A,Лист2!$B:$B)</f>
        <v>13702.37</v>
      </c>
      <c r="H296" s="93">
        <v>0</v>
      </c>
      <c r="I296" s="93">
        <v>0</v>
      </c>
      <c r="J296" s="93">
        <v>0</v>
      </c>
      <c r="K296" s="93">
        <v>0</v>
      </c>
      <c r="L296" s="93">
        <v>0</v>
      </c>
      <c r="M296" s="93">
        <v>0</v>
      </c>
      <c r="N296" s="93">
        <v>0</v>
      </c>
      <c r="O296" s="93">
        <v>5981.3899999999985</v>
      </c>
      <c r="P296" s="93">
        <v>0</v>
      </c>
      <c r="Q296" s="93">
        <v>0</v>
      </c>
      <c r="R296" s="93">
        <v>0</v>
      </c>
      <c r="S296" s="93">
        <v>0</v>
      </c>
      <c r="T296" s="93">
        <v>0</v>
      </c>
      <c r="U296" s="93">
        <v>20505.499999999996</v>
      </c>
      <c r="V296" s="93">
        <v>0</v>
      </c>
      <c r="W296" s="93">
        <v>0</v>
      </c>
      <c r="X296" s="93">
        <v>0</v>
      </c>
      <c r="Y296" s="93">
        <v>0</v>
      </c>
      <c r="Z296" s="93">
        <v>0</v>
      </c>
      <c r="AA296" s="93">
        <v>0</v>
      </c>
      <c r="AB296" s="93">
        <v>0</v>
      </c>
      <c r="AC296" s="93">
        <v>0</v>
      </c>
      <c r="AD296" s="93">
        <v>0</v>
      </c>
      <c r="AE296" s="93">
        <v>0</v>
      </c>
      <c r="AF296" s="93">
        <v>0</v>
      </c>
      <c r="AG296" s="93">
        <v>1902.9599999999998</v>
      </c>
      <c r="AH296" s="90">
        <f t="shared" si="59"/>
        <v>13702.37</v>
      </c>
      <c r="AI296" s="94">
        <v>34260.32</v>
      </c>
      <c r="AJ296" s="94">
        <v>0</v>
      </c>
      <c r="AK296" s="94">
        <v>34260.32</v>
      </c>
      <c r="AL296" s="94">
        <v>1789.95</v>
      </c>
      <c r="AM296" s="94">
        <v>0</v>
      </c>
      <c r="AN296" s="94">
        <v>1789.95</v>
      </c>
      <c r="AP296" s="91">
        <f t="shared" si="60"/>
        <v>0</v>
      </c>
      <c r="AQ296" s="92">
        <f>SUMIF('20-1'!K:K,$A:$A,'20-1'!$E:$E)</f>
        <v>0</v>
      </c>
      <c r="AR296" s="92">
        <f>SUMIF('20-1'!L:L,$A:$A,'20-1'!$E:$E)</f>
        <v>0</v>
      </c>
      <c r="AS296" s="92">
        <f>SUMIF('20-1'!M:M,$A:$A,'20-1'!$E:$E)</f>
        <v>0</v>
      </c>
      <c r="AT296" s="92">
        <f>SUMIF('20-1'!N:N,$A:$A,'20-1'!$E:$E)</f>
        <v>0</v>
      </c>
      <c r="AU296" s="92">
        <f>SUMIF('20-1'!O:O,$A:$A,'20-1'!$E:$E)</f>
        <v>0</v>
      </c>
      <c r="AV296" s="92">
        <f>SUMIF('20-1'!P:P,$A:$A,'20-1'!$E:$E)</f>
        <v>0</v>
      </c>
      <c r="AW296" s="92">
        <f>SUMIF('20-1'!Q:Q,$A:$A,'20-1'!$E:$E)</f>
        <v>0</v>
      </c>
      <c r="AX296" s="92">
        <f>SUMIF('20-1'!R:R,$A:$A,'20-1'!$E:$E)</f>
        <v>0</v>
      </c>
      <c r="AY296" s="92">
        <f>SUMIF('20-1'!S:S,$A:$A,'20-1'!$E:$E)</f>
        <v>0</v>
      </c>
      <c r="AZ296" s="92">
        <f>SUMIF('20-1'!T:T,$A:$A,'20-1'!$E:$E)</f>
        <v>0</v>
      </c>
      <c r="BA296" s="92">
        <f>SUMIF('20-1'!U:U,$A:$A,'20-1'!$E:$E)</f>
        <v>0</v>
      </c>
      <c r="BB296" s="92">
        <f>SUMIF('20-1'!V:V,$A:$A,'20-1'!$E:$E)</f>
        <v>0</v>
      </c>
      <c r="BC296" s="92">
        <f>SUMIF('20-1'!W:W,$A:$A,'20-1'!$E:$E)</f>
        <v>0</v>
      </c>
      <c r="BD296" s="92">
        <f>SUMIF('20-1'!X:X,$A:$A,'20-1'!$E:$E)</f>
        <v>0</v>
      </c>
      <c r="BE296" s="92">
        <f>SUMIF('20-1'!Y:Y,$A:$A,'20-1'!$E:$E)</f>
        <v>0</v>
      </c>
      <c r="BF296" s="92">
        <f>SUMIF('20-1'!Z:Z,$A:$A,'20-1'!$E:$E)</f>
        <v>0</v>
      </c>
      <c r="BG296" s="92">
        <f>SUMIF('20-1'!AA:AA,$A:$A,'20-1'!$E:$E)</f>
        <v>0</v>
      </c>
      <c r="BH296" s="92">
        <f>SUMIF('20-1'!AB:AB,$A:$A,'20-1'!$E:$E)</f>
        <v>0</v>
      </c>
      <c r="BI296" s="89">
        <f>SUMIF(Об!$A:$A,$A:$A,Об!AB:AB)*BI$308</f>
        <v>4536.5767985961193</v>
      </c>
      <c r="BJ296" s="89">
        <f>SUMIF(Об!$A:$A,$A:$A,Об!AC:AC)*BJ$308</f>
        <v>4305.0517638523015</v>
      </c>
      <c r="BK296" s="84">
        <f>SUMIF(ПП1!$H:$H,$A:$A,ПП1!$M:$M)</f>
        <v>0</v>
      </c>
      <c r="BL296" s="89">
        <f t="shared" si="56"/>
        <v>1018.0992437943534</v>
      </c>
      <c r="BM296" s="89">
        <f t="shared" si="63"/>
        <v>142.97600036042419</v>
      </c>
      <c r="BN296" s="89">
        <f t="shared" si="58"/>
        <v>39.889020365941363</v>
      </c>
      <c r="BO296" s="89">
        <f>SUMIF(Об!$A:$A,$A:$A,Об!$AG:$AG)*$BO$308</f>
        <v>0</v>
      </c>
      <c r="BP296" s="89">
        <f>SUMIF(Об!$A:$A,$A:$A,Об!$AE:$AE)*BP$308</f>
        <v>35.131025134648603</v>
      </c>
      <c r="BQ296" s="89">
        <f>SUMIF(Об!$A:$A,$A:$A,Об!AI:AI)*BQ$308</f>
        <v>3190.1766786598619</v>
      </c>
      <c r="BR296" s="89">
        <f>SUMIF(Об!$A:$A,$A:$A,Об!AJ:AJ)*BR$308</f>
        <v>0</v>
      </c>
      <c r="BS296" s="89">
        <f>SUMIF(Об!$A:$A,$A:$A,Об!AK:AK)*BS$308</f>
        <v>1744.7363864185195</v>
      </c>
      <c r="BT296" s="89">
        <f>SUMIF(Об!$A:$A,$A:$A,Об!AL:AL)*BT$308</f>
        <v>1570.5388218154521</v>
      </c>
      <c r="BU296" s="89">
        <f>SUMIF(Об!$A:$A,$A:$A,Об!AM:AM)*BU$308</f>
        <v>0</v>
      </c>
      <c r="BV296" s="89">
        <f>SUMIF(Об!$A:$A,$A:$A,Об!AN:AN)*BV$308</f>
        <v>656.57721757554214</v>
      </c>
    </row>
    <row r="297" spans="1:74" ht="32.25" customHeight="1" x14ac:dyDescent="0.25">
      <c r="A297" s="84" t="s">
        <v>465</v>
      </c>
      <c r="B297" s="84">
        <f>SUMIF(Об!$A:$A,$A:$A,Об!B:B)</f>
        <v>45</v>
      </c>
      <c r="C297" s="84">
        <f>SUMIF(Об!$A:$A,$A:$A,Об!C:C)</f>
        <v>45</v>
      </c>
      <c r="D297" s="84">
        <v>12</v>
      </c>
      <c r="E297" s="84">
        <f>SUMIF(Об!$A:$A,$A:$A,Об!F:F)</f>
        <v>25.37</v>
      </c>
      <c r="F297" s="84">
        <f t="shared" si="61"/>
        <v>25.37</v>
      </c>
      <c r="G297" s="89">
        <f>SUMIF(Лист2!$A:$A,$A:$A,Лист2!$B:$B)</f>
        <v>12558.149999999998</v>
      </c>
      <c r="H297" s="93">
        <v>0</v>
      </c>
      <c r="I297" s="93">
        <v>0</v>
      </c>
      <c r="J297" s="93">
        <v>0</v>
      </c>
      <c r="K297" s="93">
        <v>0</v>
      </c>
      <c r="L297" s="93">
        <v>0</v>
      </c>
      <c r="M297" s="93">
        <v>0</v>
      </c>
      <c r="N297" s="93">
        <v>0</v>
      </c>
      <c r="O297" s="93">
        <v>4486.0399999999991</v>
      </c>
      <c r="P297" s="93">
        <v>0</v>
      </c>
      <c r="Q297" s="93">
        <v>0</v>
      </c>
      <c r="R297" s="93">
        <v>0</v>
      </c>
      <c r="S297" s="93">
        <v>0</v>
      </c>
      <c r="T297" s="93">
        <v>0</v>
      </c>
      <c r="U297" s="93">
        <v>18793.27</v>
      </c>
      <c r="V297" s="93">
        <v>0</v>
      </c>
      <c r="W297" s="93">
        <v>4</v>
      </c>
      <c r="X297" s="93">
        <v>0</v>
      </c>
      <c r="Y297" s="93">
        <v>0</v>
      </c>
      <c r="Z297" s="93">
        <v>0</v>
      </c>
      <c r="AA297" s="93">
        <v>0</v>
      </c>
      <c r="AB297" s="93">
        <v>0</v>
      </c>
      <c r="AC297" s="93">
        <v>0</v>
      </c>
      <c r="AD297" s="93">
        <v>0</v>
      </c>
      <c r="AE297" s="93">
        <v>0</v>
      </c>
      <c r="AF297" s="93">
        <v>0</v>
      </c>
      <c r="AG297" s="93">
        <v>1902.9599999999998</v>
      </c>
      <c r="AH297" s="90">
        <f t="shared" si="59"/>
        <v>12558.149999999998</v>
      </c>
      <c r="AI297" s="94">
        <v>23705.580000000005</v>
      </c>
      <c r="AJ297" s="94">
        <v>0</v>
      </c>
      <c r="AK297" s="94">
        <v>23705.580000000005</v>
      </c>
      <c r="AL297" s="94">
        <v>-30</v>
      </c>
      <c r="AM297" s="94">
        <v>0</v>
      </c>
      <c r="AN297" s="94">
        <v>-30</v>
      </c>
      <c r="AP297" s="91">
        <f t="shared" si="60"/>
        <v>0</v>
      </c>
      <c r="AQ297" s="92">
        <f>SUMIF('20-1'!K:K,$A:$A,'20-1'!$E:$E)</f>
        <v>0</v>
      </c>
      <c r="AR297" s="92">
        <f>SUMIF('20-1'!L:L,$A:$A,'20-1'!$E:$E)</f>
        <v>0</v>
      </c>
      <c r="AS297" s="92">
        <f>SUMIF('20-1'!M:M,$A:$A,'20-1'!$E:$E)</f>
        <v>0</v>
      </c>
      <c r="AT297" s="92">
        <f>SUMIF('20-1'!N:N,$A:$A,'20-1'!$E:$E)</f>
        <v>0</v>
      </c>
      <c r="AU297" s="92">
        <f>SUMIF('20-1'!O:O,$A:$A,'20-1'!$E:$E)</f>
        <v>0</v>
      </c>
      <c r="AV297" s="92">
        <f>SUMIF('20-1'!P:P,$A:$A,'20-1'!$E:$E)</f>
        <v>0</v>
      </c>
      <c r="AW297" s="92">
        <f>SUMIF('20-1'!Q:Q,$A:$A,'20-1'!$E:$E)</f>
        <v>0</v>
      </c>
      <c r="AX297" s="92">
        <f>SUMIF('20-1'!R:R,$A:$A,'20-1'!$E:$E)</f>
        <v>0</v>
      </c>
      <c r="AY297" s="92">
        <f>SUMIF('20-1'!S:S,$A:$A,'20-1'!$E:$E)</f>
        <v>0</v>
      </c>
      <c r="AZ297" s="92">
        <f>SUMIF('20-1'!T:T,$A:$A,'20-1'!$E:$E)</f>
        <v>0</v>
      </c>
      <c r="BA297" s="92">
        <f>SUMIF('20-1'!U:U,$A:$A,'20-1'!$E:$E)</f>
        <v>0</v>
      </c>
      <c r="BB297" s="92">
        <f>SUMIF('20-1'!V:V,$A:$A,'20-1'!$E:$E)</f>
        <v>0</v>
      </c>
      <c r="BC297" s="92">
        <f>SUMIF('20-1'!W:W,$A:$A,'20-1'!$E:$E)</f>
        <v>0</v>
      </c>
      <c r="BD297" s="92">
        <f>SUMIF('20-1'!X:X,$A:$A,'20-1'!$E:$E)</f>
        <v>0</v>
      </c>
      <c r="BE297" s="92">
        <f>SUMIF('20-1'!Y:Y,$A:$A,'20-1'!$E:$E)</f>
        <v>0</v>
      </c>
      <c r="BF297" s="92">
        <f>SUMIF('20-1'!Z:Z,$A:$A,'20-1'!$E:$E)</f>
        <v>0</v>
      </c>
      <c r="BG297" s="92">
        <f>SUMIF('20-1'!AA:AA,$A:$A,'20-1'!$E:$E)</f>
        <v>0</v>
      </c>
      <c r="BH297" s="92">
        <f>SUMIF('20-1'!AB:AB,$A:$A,'20-1'!$E:$E)</f>
        <v>0</v>
      </c>
      <c r="BI297" s="89">
        <f>SUMIF(Об!$A:$A,$A:$A,Об!AB:AB)*BI$308</f>
        <v>4157.7587767174209</v>
      </c>
      <c r="BJ297" s="89">
        <f>SUMIF(Об!$A:$A,$A:$A,Об!AC:AC)*BJ$308</f>
        <v>3945.5667896813352</v>
      </c>
      <c r="BK297" s="84">
        <f>SUMIF(ПП1!$H:$H,$A:$A,ПП1!$M:$M)</f>
        <v>0</v>
      </c>
      <c r="BL297" s="89">
        <f t="shared" si="56"/>
        <v>933.08484665470269</v>
      </c>
      <c r="BM297" s="89">
        <f t="shared" si="63"/>
        <v>131.03706754010361</v>
      </c>
      <c r="BN297" s="89">
        <f t="shared" si="58"/>
        <v>36.55816530483424</v>
      </c>
      <c r="BO297" s="89">
        <f>SUMIF(Об!$A:$A,$A:$A,Об!$AG:$AG)*$BO$308</f>
        <v>0</v>
      </c>
      <c r="BP297" s="89">
        <f>SUMIF(Об!$A:$A,$A:$A,Об!$AE:$AE)*BP$308</f>
        <v>32.197477210981404</v>
      </c>
      <c r="BQ297" s="89">
        <f>SUMIF(Об!$A:$A,$A:$A,Об!AI:AI)*BQ$308</f>
        <v>2923.7871800344965</v>
      </c>
      <c r="BR297" s="89">
        <f>SUMIF(Об!$A:$A,$A:$A,Об!AJ:AJ)*BR$308</f>
        <v>0</v>
      </c>
      <c r="BS297" s="89">
        <f>SUMIF(Об!$A:$A,$A:$A,Об!AK:AK)*BS$308</f>
        <v>1599.0455680006796</v>
      </c>
      <c r="BT297" s="89">
        <f>SUMIF(Об!$A:$A,$A:$A,Об!AL:AL)*BT$308</f>
        <v>1439.3940322137544</v>
      </c>
      <c r="BU297" s="89">
        <f>SUMIF(Об!$A:$A,$A:$A,Об!AM:AM)*BU$308</f>
        <v>0</v>
      </c>
      <c r="BV297" s="89">
        <f>SUMIF(Об!$A:$A,$A:$A,Об!AN:AN)*BV$308</f>
        <v>601.75101407127079</v>
      </c>
    </row>
    <row r="298" spans="1:74" ht="32.25" customHeight="1" x14ac:dyDescent="0.25">
      <c r="A298" s="84" t="s">
        <v>466</v>
      </c>
      <c r="B298" s="84">
        <f>SUMIF(Об!$A:$A,$A:$A,Об!B:B)</f>
        <v>116.7</v>
      </c>
      <c r="C298" s="84">
        <f>SUMIF(Об!$A:$A,$A:$A,Об!C:C)</f>
        <v>116.7</v>
      </c>
      <c r="D298" s="84">
        <v>12</v>
      </c>
      <c r="E298" s="84">
        <f>SUMIF(Об!$A:$A,$A:$A,Об!F:F)</f>
        <v>25.37</v>
      </c>
      <c r="F298" s="84">
        <f t="shared" si="61"/>
        <v>25.37</v>
      </c>
      <c r="G298" s="89">
        <f>SUMIF(Лист2!$A:$A,$A:$A,Лист2!$B:$B)</f>
        <v>32567.48</v>
      </c>
      <c r="H298" s="93">
        <v>0</v>
      </c>
      <c r="I298" s="93">
        <v>0</v>
      </c>
      <c r="J298" s="93">
        <v>0</v>
      </c>
      <c r="K298" s="93">
        <v>0</v>
      </c>
      <c r="L298" s="93">
        <v>0</v>
      </c>
      <c r="M298" s="93">
        <v>0</v>
      </c>
      <c r="N298" s="93">
        <v>0</v>
      </c>
      <c r="O298" s="93">
        <v>8371.52</v>
      </c>
      <c r="P298" s="93">
        <v>0</v>
      </c>
      <c r="Q298" s="93">
        <v>0</v>
      </c>
      <c r="R298" s="93">
        <v>0</v>
      </c>
      <c r="S298" s="93">
        <v>0</v>
      </c>
      <c r="T298" s="93">
        <v>0</v>
      </c>
      <c r="U298" s="93">
        <v>40342.840000000011</v>
      </c>
      <c r="V298" s="93">
        <v>0</v>
      </c>
      <c r="W298" s="93">
        <v>0</v>
      </c>
      <c r="X298" s="93">
        <v>0</v>
      </c>
      <c r="Y298" s="93">
        <v>0</v>
      </c>
      <c r="Z298" s="93">
        <v>0</v>
      </c>
      <c r="AA298" s="93">
        <v>0</v>
      </c>
      <c r="AB298" s="93">
        <v>0</v>
      </c>
      <c r="AC298" s="93">
        <v>0</v>
      </c>
      <c r="AD298" s="93">
        <v>0</v>
      </c>
      <c r="AE298" s="93">
        <v>0</v>
      </c>
      <c r="AF298" s="93">
        <v>0</v>
      </c>
      <c r="AG298" s="93">
        <v>7611.8399999999992</v>
      </c>
      <c r="AH298" s="90">
        <f t="shared" si="59"/>
        <v>32567.48</v>
      </c>
      <c r="AI298" s="94">
        <v>26781.48</v>
      </c>
      <c r="AJ298" s="94">
        <v>0</v>
      </c>
      <c r="AK298" s="94">
        <v>26781.48</v>
      </c>
      <c r="AL298" s="94">
        <v>16742.05</v>
      </c>
      <c r="AM298" s="94">
        <v>0</v>
      </c>
      <c r="AN298" s="94">
        <v>16742.05</v>
      </c>
      <c r="AP298" s="91">
        <f t="shared" si="60"/>
        <v>0</v>
      </c>
      <c r="AQ298" s="92">
        <f>SUMIF('20-1'!K:K,$A:$A,'20-1'!$E:$E)</f>
        <v>0</v>
      </c>
      <c r="AR298" s="92">
        <f>SUMIF('20-1'!L:L,$A:$A,'20-1'!$E:$E)</f>
        <v>0</v>
      </c>
      <c r="AS298" s="92">
        <f>SUMIF('20-1'!M:M,$A:$A,'20-1'!$E:$E)</f>
        <v>0</v>
      </c>
      <c r="AT298" s="92">
        <f>SUMIF('20-1'!N:N,$A:$A,'20-1'!$E:$E)</f>
        <v>0</v>
      </c>
      <c r="AU298" s="92">
        <f>SUMIF('20-1'!O:O,$A:$A,'20-1'!$E:$E)</f>
        <v>0</v>
      </c>
      <c r="AV298" s="92">
        <f>SUMIF('20-1'!P:P,$A:$A,'20-1'!$E:$E)</f>
        <v>0</v>
      </c>
      <c r="AW298" s="92">
        <f>SUMIF('20-1'!Q:Q,$A:$A,'20-1'!$E:$E)</f>
        <v>0</v>
      </c>
      <c r="AX298" s="92">
        <f>SUMIF('20-1'!R:R,$A:$A,'20-1'!$E:$E)</f>
        <v>0</v>
      </c>
      <c r="AY298" s="92">
        <f>SUMIF('20-1'!S:S,$A:$A,'20-1'!$E:$E)</f>
        <v>0</v>
      </c>
      <c r="AZ298" s="92">
        <f>SUMIF('20-1'!T:T,$A:$A,'20-1'!$E:$E)</f>
        <v>0</v>
      </c>
      <c r="BA298" s="92">
        <f>SUMIF('20-1'!U:U,$A:$A,'20-1'!$E:$E)</f>
        <v>0</v>
      </c>
      <c r="BB298" s="92">
        <f>SUMIF('20-1'!V:V,$A:$A,'20-1'!$E:$E)</f>
        <v>0</v>
      </c>
      <c r="BC298" s="92">
        <f>SUMIF('20-1'!W:W,$A:$A,'20-1'!$E:$E)</f>
        <v>0</v>
      </c>
      <c r="BD298" s="92">
        <f>SUMIF('20-1'!X:X,$A:$A,'20-1'!$E:$E)</f>
        <v>0</v>
      </c>
      <c r="BE298" s="92">
        <f>SUMIF('20-1'!Y:Y,$A:$A,'20-1'!$E:$E)</f>
        <v>0</v>
      </c>
      <c r="BF298" s="92">
        <f>SUMIF('20-1'!Z:Z,$A:$A,'20-1'!$E:$E)</f>
        <v>0</v>
      </c>
      <c r="BG298" s="92">
        <f>SUMIF('20-1'!AA:AA,$A:$A,'20-1'!$E:$E)</f>
        <v>0</v>
      </c>
      <c r="BH298" s="92">
        <f>SUMIF('20-1'!AB:AB,$A:$A,'20-1'!$E:$E)</f>
        <v>0</v>
      </c>
      <c r="BI298" s="89">
        <f>SUMIF(Об!$A:$A,$A:$A,Об!AB:AB)*BI$308</f>
        <v>10782.454427620512</v>
      </c>
      <c r="BJ298" s="89">
        <f>SUMIF(Об!$A:$A,$A:$A,Об!AC:AC)*BJ$308</f>
        <v>10232.169874573598</v>
      </c>
      <c r="BK298" s="84">
        <f>SUMIF(ПП1!$H:$H,$A:$A,ПП1!$M:$M)</f>
        <v>0</v>
      </c>
      <c r="BL298" s="89">
        <f t="shared" si="56"/>
        <v>2419.8000356578627</v>
      </c>
      <c r="BM298" s="89">
        <f t="shared" si="63"/>
        <v>339.82279515400211</v>
      </c>
      <c r="BN298" s="89">
        <f t="shared" si="58"/>
        <v>94.807508690536807</v>
      </c>
      <c r="BO298" s="89">
        <f>SUMIF(Об!$A:$A,$A:$A,Об!$AG:$AG)*$BO$308</f>
        <v>0</v>
      </c>
      <c r="BP298" s="89">
        <f>SUMIF(Об!$A:$A,$A:$A,Об!$AE:$AE)*BP$308</f>
        <v>83.498790900478454</v>
      </c>
      <c r="BQ298" s="89">
        <f>SUMIF(Об!$A:$A,$A:$A,Об!AI:AI)*BQ$308</f>
        <v>7582.3547535561274</v>
      </c>
      <c r="BR298" s="89">
        <f>SUMIF(Об!$A:$A,$A:$A,Об!AJ:AJ)*BR$308</f>
        <v>0</v>
      </c>
      <c r="BS298" s="89">
        <f>SUMIF(Об!$A:$A,$A:$A,Об!AK:AK)*BS$308</f>
        <v>4146.8581730150963</v>
      </c>
      <c r="BT298" s="89">
        <f>SUMIF(Об!$A:$A,$A:$A,Об!AL:AL)*BT$308</f>
        <v>3732.8285235410031</v>
      </c>
      <c r="BU298" s="89">
        <f>SUMIF(Об!$A:$A,$A:$A,Об!AM:AM)*BU$308</f>
        <v>0</v>
      </c>
      <c r="BV298" s="89">
        <f>SUMIF(Об!$A:$A,$A:$A,Об!AN:AN)*BV$308</f>
        <v>1560.5409631581624</v>
      </c>
    </row>
    <row r="299" spans="1:74" ht="32.25" customHeight="1" x14ac:dyDescent="0.25">
      <c r="A299" s="84" t="s">
        <v>468</v>
      </c>
      <c r="B299" s="84">
        <f>SUMIF(Об!$A:$A,$A:$A,Об!B:B)</f>
        <v>45.3</v>
      </c>
      <c r="C299" s="84">
        <f>SUMIF(Об!$A:$A,$A:$A,Об!C:C)</f>
        <v>45.29999999999999</v>
      </c>
      <c r="D299" s="84">
        <v>12</v>
      </c>
      <c r="E299" s="84">
        <f>SUMIF(Об!$A:$A,$A:$A,Об!F:F)</f>
        <v>25.37</v>
      </c>
      <c r="F299" s="84">
        <f t="shared" si="61"/>
        <v>25.37</v>
      </c>
      <c r="G299" s="89">
        <f>SUMIF(Лист2!$A:$A,$A:$A,Лист2!$B:$B)</f>
        <v>12641.86</v>
      </c>
      <c r="H299" s="93">
        <v>0</v>
      </c>
      <c r="I299" s="93">
        <v>0</v>
      </c>
      <c r="J299" s="93">
        <v>0</v>
      </c>
      <c r="K299" s="93">
        <v>0</v>
      </c>
      <c r="L299" s="93">
        <v>0</v>
      </c>
      <c r="M299" s="93">
        <v>0</v>
      </c>
      <c r="N299" s="93">
        <v>0</v>
      </c>
      <c r="O299" s="93">
        <v>0</v>
      </c>
      <c r="P299" s="93">
        <v>0</v>
      </c>
      <c r="Q299" s="93">
        <v>0</v>
      </c>
      <c r="R299" s="93">
        <v>0</v>
      </c>
      <c r="S299" s="93">
        <v>0</v>
      </c>
      <c r="T299" s="93">
        <v>0</v>
      </c>
      <c r="U299" s="93">
        <v>0</v>
      </c>
      <c r="V299" s="93">
        <v>0</v>
      </c>
      <c r="W299" s="93">
        <v>0</v>
      </c>
      <c r="X299" s="93">
        <v>0</v>
      </c>
      <c r="Y299" s="93">
        <v>0</v>
      </c>
      <c r="Z299" s="93">
        <v>0</v>
      </c>
      <c r="AA299" s="93">
        <v>0</v>
      </c>
      <c r="AB299" s="93">
        <v>0</v>
      </c>
      <c r="AC299" s="93">
        <v>0</v>
      </c>
      <c r="AD299" s="93">
        <v>0</v>
      </c>
      <c r="AE299" s="93">
        <v>0</v>
      </c>
      <c r="AF299" s="93">
        <v>0</v>
      </c>
      <c r="AG299" s="93">
        <v>1902.9599999999998</v>
      </c>
      <c r="AH299" s="90">
        <f t="shared" si="59"/>
        <v>12641.86</v>
      </c>
      <c r="AI299" s="94">
        <v>15870.67</v>
      </c>
      <c r="AJ299" s="94">
        <v>0</v>
      </c>
      <c r="AK299" s="94">
        <v>15870.67</v>
      </c>
      <c r="AL299" s="94">
        <v>218.97</v>
      </c>
      <c r="AM299" s="94">
        <v>0</v>
      </c>
      <c r="AN299" s="94">
        <v>218.97</v>
      </c>
      <c r="AP299" s="91">
        <f t="shared" si="60"/>
        <v>0</v>
      </c>
      <c r="AQ299" s="92">
        <f>SUMIF('20-1'!K:K,$A:$A,'20-1'!$E:$E)</f>
        <v>0</v>
      </c>
      <c r="AR299" s="92">
        <f>SUMIF('20-1'!L:L,$A:$A,'20-1'!$E:$E)</f>
        <v>0</v>
      </c>
      <c r="AS299" s="92">
        <f>SUMIF('20-1'!M:M,$A:$A,'20-1'!$E:$E)</f>
        <v>0</v>
      </c>
      <c r="AT299" s="92">
        <f>SUMIF('20-1'!N:N,$A:$A,'20-1'!$E:$E)</f>
        <v>0</v>
      </c>
      <c r="AU299" s="92">
        <f>SUMIF('20-1'!O:O,$A:$A,'20-1'!$E:$E)</f>
        <v>0</v>
      </c>
      <c r="AV299" s="92">
        <f>SUMIF('20-1'!P:P,$A:$A,'20-1'!$E:$E)</f>
        <v>0</v>
      </c>
      <c r="AW299" s="92">
        <f>SUMIF('20-1'!Q:Q,$A:$A,'20-1'!$E:$E)</f>
        <v>0</v>
      </c>
      <c r="AX299" s="92">
        <f>SUMIF('20-1'!R:R,$A:$A,'20-1'!$E:$E)</f>
        <v>0</v>
      </c>
      <c r="AY299" s="92">
        <f>SUMIF('20-1'!S:S,$A:$A,'20-1'!$E:$E)</f>
        <v>0</v>
      </c>
      <c r="AZ299" s="92">
        <f>SUMIF('20-1'!T:T,$A:$A,'20-1'!$E:$E)</f>
        <v>0</v>
      </c>
      <c r="BA299" s="92">
        <f>SUMIF('20-1'!U:U,$A:$A,'20-1'!$E:$E)</f>
        <v>0</v>
      </c>
      <c r="BB299" s="92">
        <f>SUMIF('20-1'!V:V,$A:$A,'20-1'!$E:$E)</f>
        <v>0</v>
      </c>
      <c r="BC299" s="92">
        <f>SUMIF('20-1'!W:W,$A:$A,'20-1'!$E:$E)</f>
        <v>0</v>
      </c>
      <c r="BD299" s="92">
        <f>SUMIF('20-1'!X:X,$A:$A,'20-1'!$E:$E)</f>
        <v>0</v>
      </c>
      <c r="BE299" s="92">
        <f>SUMIF('20-1'!Y:Y,$A:$A,'20-1'!$E:$E)</f>
        <v>0</v>
      </c>
      <c r="BF299" s="92">
        <f>SUMIF('20-1'!Z:Z,$A:$A,'20-1'!$E:$E)</f>
        <v>0</v>
      </c>
      <c r="BG299" s="92">
        <f>SUMIF('20-1'!AA:AA,$A:$A,'20-1'!$E:$E)</f>
        <v>0</v>
      </c>
      <c r="BH299" s="92">
        <f>SUMIF('20-1'!AB:AB,$A:$A,'20-1'!$E:$E)</f>
        <v>0</v>
      </c>
      <c r="BI299" s="89">
        <f>SUMIF(Об!$A:$A,$A:$A,Об!AB:AB)*BI$308</f>
        <v>4185.4771685622018</v>
      </c>
      <c r="BJ299" s="89">
        <f>SUMIF(Об!$A:$A,$A:$A,Об!AC:AC)*BJ$308</f>
        <v>3971.8705682792101</v>
      </c>
      <c r="BK299" s="84">
        <f>SUMIF(ПП1!$H:$H,$A:$A,ПП1!$M:$M)</f>
        <v>0</v>
      </c>
      <c r="BL299" s="89">
        <f t="shared" si="56"/>
        <v>939.30541229906726</v>
      </c>
      <c r="BM299" s="89">
        <f>$BM$307*B299/$BM$308</f>
        <v>131.91064799037099</v>
      </c>
      <c r="BN299" s="89">
        <f t="shared" si="58"/>
        <v>36.801886406866466</v>
      </c>
      <c r="BO299" s="89">
        <f>SUMIF(Об!$A:$A,$A:$A,Об!$AG:$AG)*$BO$308</f>
        <v>0</v>
      </c>
      <c r="BP299" s="89">
        <f>SUMIF(Об!$A:$A,$A:$A,Об!$AE:$AE)*BP$308</f>
        <v>32.412127059054612</v>
      </c>
      <c r="BQ299" s="89">
        <f>SUMIF(Об!$A:$A,$A:$A,Об!AI:AI)*BQ$308</f>
        <v>2943.279094568059</v>
      </c>
      <c r="BR299" s="89">
        <f>SUMIF(Об!$A:$A,$A:$A,Об!AJ:AJ)*BR$308</f>
        <v>0</v>
      </c>
      <c r="BS299" s="89">
        <f>SUMIF(Об!$A:$A,$A:$A,Об!AK:AK)*BS$308</f>
        <v>1609.7058717873506</v>
      </c>
      <c r="BT299" s="89">
        <f>SUMIF(Об!$A:$A,$A:$A,Об!AL:AL)*BT$308</f>
        <v>1448.9899924285126</v>
      </c>
      <c r="BU299" s="89">
        <f>SUMIF(Об!$A:$A,$A:$A,Об!AM:AM)*BU$308</f>
        <v>0</v>
      </c>
      <c r="BV299" s="89">
        <f>SUMIF(Об!$A:$A,$A:$A,Об!AN:AN)*BV$308</f>
        <v>605.76268749841256</v>
      </c>
    </row>
    <row r="300" spans="1:74" ht="32.25" customHeight="1" x14ac:dyDescent="0.25">
      <c r="A300" s="84" t="s">
        <v>469</v>
      </c>
      <c r="B300" s="84">
        <f>SUMIF(Об!$A:$A,$A:$A,Об!B:B)</f>
        <v>16.600000000000001</v>
      </c>
      <c r="C300" s="84">
        <f>SUMIF(Об!$A:$A,$A:$A,Об!C:C)</f>
        <v>16.600000000000001</v>
      </c>
      <c r="D300" s="84">
        <v>12</v>
      </c>
      <c r="E300" s="84">
        <f>SUMIF(Об!$A:$A,$A:$A,Об!F:F)</f>
        <v>25.37</v>
      </c>
      <c r="F300" s="84">
        <f t="shared" si="61"/>
        <v>25.37</v>
      </c>
      <c r="G300" s="89">
        <f>SUMIF(Лист2!$A:$A,$A:$A,Лист2!$B:$B)</f>
        <v>5053.68</v>
      </c>
      <c r="H300" s="93">
        <v>0</v>
      </c>
      <c r="I300" s="93">
        <v>0</v>
      </c>
      <c r="J300" s="93">
        <v>0</v>
      </c>
      <c r="K300" s="93">
        <v>0</v>
      </c>
      <c r="L300" s="93">
        <v>0</v>
      </c>
      <c r="M300" s="93">
        <v>0</v>
      </c>
      <c r="N300" s="93">
        <v>0</v>
      </c>
      <c r="O300" s="93">
        <v>4870.4399999999987</v>
      </c>
      <c r="P300" s="93">
        <v>0</v>
      </c>
      <c r="Q300" s="93">
        <v>0</v>
      </c>
      <c r="R300" s="93">
        <v>0</v>
      </c>
      <c r="S300" s="93">
        <v>0</v>
      </c>
      <c r="T300" s="93">
        <v>0</v>
      </c>
      <c r="U300" s="93">
        <v>7574.340000000002</v>
      </c>
      <c r="V300" s="93">
        <v>0</v>
      </c>
      <c r="W300" s="93">
        <v>0</v>
      </c>
      <c r="X300" s="93">
        <v>0</v>
      </c>
      <c r="Y300" s="93">
        <v>0</v>
      </c>
      <c r="Z300" s="93">
        <v>0</v>
      </c>
      <c r="AA300" s="93">
        <v>0</v>
      </c>
      <c r="AB300" s="93">
        <v>0</v>
      </c>
      <c r="AC300" s="93">
        <v>0</v>
      </c>
      <c r="AD300" s="93">
        <v>0</v>
      </c>
      <c r="AE300" s="93">
        <v>0</v>
      </c>
      <c r="AF300" s="93">
        <v>0</v>
      </c>
      <c r="AG300" s="93">
        <v>1902.9599999999998</v>
      </c>
      <c r="AH300" s="90">
        <f t="shared" si="59"/>
        <v>5053.68</v>
      </c>
      <c r="AI300" s="94">
        <v>4632.54</v>
      </c>
      <c r="AJ300" s="94">
        <v>0</v>
      </c>
      <c r="AK300" s="94">
        <v>4632.54</v>
      </c>
      <c r="AL300" s="94">
        <v>421.14</v>
      </c>
      <c r="AM300" s="94">
        <v>0</v>
      </c>
      <c r="AN300" s="94">
        <v>421.14</v>
      </c>
      <c r="AP300" s="91">
        <f t="shared" si="60"/>
        <v>0</v>
      </c>
      <c r="AQ300" s="92">
        <f>SUMIF('20-1'!K:K,$A:$A,'20-1'!$E:$E)</f>
        <v>0</v>
      </c>
      <c r="AR300" s="92">
        <f>SUMIF('20-1'!L:L,$A:$A,'20-1'!$E:$E)</f>
        <v>0</v>
      </c>
      <c r="AS300" s="92">
        <f>SUMIF('20-1'!M:M,$A:$A,'20-1'!$E:$E)</f>
        <v>0</v>
      </c>
      <c r="AT300" s="92">
        <f>SUMIF('20-1'!N:N,$A:$A,'20-1'!$E:$E)</f>
        <v>0</v>
      </c>
      <c r="AU300" s="92">
        <f>SUMIF('20-1'!O:O,$A:$A,'20-1'!$E:$E)</f>
        <v>0</v>
      </c>
      <c r="AV300" s="92">
        <f>SUMIF('20-1'!P:P,$A:$A,'20-1'!$E:$E)</f>
        <v>0</v>
      </c>
      <c r="AW300" s="92">
        <f>SUMIF('20-1'!Q:Q,$A:$A,'20-1'!$E:$E)</f>
        <v>0</v>
      </c>
      <c r="AX300" s="92">
        <f>SUMIF('20-1'!R:R,$A:$A,'20-1'!$E:$E)</f>
        <v>0</v>
      </c>
      <c r="AY300" s="92">
        <f>SUMIF('20-1'!S:S,$A:$A,'20-1'!$E:$E)</f>
        <v>0</v>
      </c>
      <c r="AZ300" s="92">
        <f>SUMIF('20-1'!T:T,$A:$A,'20-1'!$E:$E)</f>
        <v>0</v>
      </c>
      <c r="BA300" s="92">
        <f>SUMIF('20-1'!U:U,$A:$A,'20-1'!$E:$E)</f>
        <v>0</v>
      </c>
      <c r="BB300" s="92">
        <f>SUMIF('20-1'!V:V,$A:$A,'20-1'!$E:$E)</f>
        <v>0</v>
      </c>
      <c r="BC300" s="92">
        <f>SUMIF('20-1'!W:W,$A:$A,'20-1'!$E:$E)</f>
        <v>0</v>
      </c>
      <c r="BD300" s="92">
        <f>SUMIF('20-1'!X:X,$A:$A,'20-1'!$E:$E)</f>
        <v>0</v>
      </c>
      <c r="BE300" s="92">
        <f>SUMIF('20-1'!Y:Y,$A:$A,'20-1'!$E:$E)</f>
        <v>0</v>
      </c>
      <c r="BF300" s="92">
        <f>SUMIF('20-1'!Z:Z,$A:$A,'20-1'!$E:$E)</f>
        <v>0</v>
      </c>
      <c r="BG300" s="92">
        <f>SUMIF('20-1'!AA:AA,$A:$A,'20-1'!$E:$E)</f>
        <v>0</v>
      </c>
      <c r="BH300" s="92">
        <f>SUMIF('20-1'!AB:AB,$A:$A,'20-1'!$E:$E)</f>
        <v>0</v>
      </c>
      <c r="BI300" s="89">
        <f>SUMIF(Об!$A:$A,$A:$A,Об!AB:AB)*BI$308</f>
        <v>1533.7510154113152</v>
      </c>
      <c r="BJ300" s="89">
        <f>SUMIF(Об!$A:$A,$A:$A,Об!AC:AC)*BJ$308</f>
        <v>1455.4757490824481</v>
      </c>
      <c r="BK300" s="84">
        <f>SUMIF(ПП1!$H:$H,$A:$A,ПП1!$M:$M)</f>
        <v>0</v>
      </c>
      <c r="BL300" s="89">
        <f t="shared" si="56"/>
        <v>344.20463232151258</v>
      </c>
      <c r="BM300" s="84">
        <f>SUMIF(Об!$A:$A,$A:$A,Об!Z:Z)</f>
        <v>0</v>
      </c>
      <c r="BN300" s="89">
        <f t="shared" si="58"/>
        <v>13.485900979116632</v>
      </c>
      <c r="BO300" s="89">
        <f>SUMIF(Об!$A:$A,$A:$A,Об!$AG:$AG)*$BO$308</f>
        <v>0</v>
      </c>
      <c r="BP300" s="89">
        <f>SUMIF(Об!$A:$A,$A:$A,Об!$AE:$AE)*BP$308</f>
        <v>11.877291593384255</v>
      </c>
      <c r="BQ300" s="89">
        <f>SUMIF(Об!$A:$A,$A:$A,Об!AI:AI)*BQ$308</f>
        <v>1078.552604190503</v>
      </c>
      <c r="BR300" s="89">
        <f>SUMIF(Об!$A:$A,$A:$A,Об!AJ:AJ)*BR$308</f>
        <v>0</v>
      </c>
      <c r="BS300" s="89">
        <f>SUMIF(Об!$A:$A,$A:$A,Об!AK:AK)*BS$308</f>
        <v>589.87014286247302</v>
      </c>
      <c r="BT300" s="89">
        <f>SUMIF(Об!$A:$A,$A:$A,Об!AL:AL)*BT$308</f>
        <v>530.97646521662944</v>
      </c>
      <c r="BU300" s="89">
        <f>SUMIF(Об!$A:$A,$A:$A,Об!AM:AM)*BU$308</f>
        <v>0</v>
      </c>
      <c r="BV300" s="89">
        <f>SUMIF(Об!$A:$A,$A:$A,Об!AN:AN)*BV$308</f>
        <v>221.97926296851324</v>
      </c>
    </row>
    <row r="301" spans="1:74" ht="32.25" customHeight="1" x14ac:dyDescent="0.25">
      <c r="A301" s="84" t="s">
        <v>470</v>
      </c>
      <c r="B301" s="84">
        <f>SUMIF(Об!$A:$A,$A:$A,Об!B:B)</f>
        <v>27.3</v>
      </c>
      <c r="C301" s="84">
        <f>SUMIF(Об!$A:$A,$A:$A,Об!C:C)</f>
        <v>27.3</v>
      </c>
      <c r="D301" s="84">
        <v>12</v>
      </c>
      <c r="E301" s="84">
        <f>SUMIF(Об!$A:$A,$A:$A,Об!F:F)</f>
        <v>25.37</v>
      </c>
      <c r="F301" s="84">
        <f t="shared" si="61"/>
        <v>25.37</v>
      </c>
      <c r="G301" s="89">
        <f>SUMIF(Лист2!$A:$A,$A:$A,Лист2!$B:$B)</f>
        <v>8242.44</v>
      </c>
      <c r="H301" s="93">
        <v>0</v>
      </c>
      <c r="I301" s="93">
        <v>0</v>
      </c>
      <c r="J301" s="93">
        <v>0</v>
      </c>
      <c r="K301" s="93">
        <v>0</v>
      </c>
      <c r="L301" s="93">
        <v>0</v>
      </c>
      <c r="M301" s="93">
        <v>0</v>
      </c>
      <c r="N301" s="93">
        <v>0</v>
      </c>
      <c r="O301" s="93">
        <v>0</v>
      </c>
      <c r="P301" s="93">
        <v>0</v>
      </c>
      <c r="Q301" s="93">
        <v>0</v>
      </c>
      <c r="R301" s="93">
        <v>0</v>
      </c>
      <c r="S301" s="93">
        <v>0</v>
      </c>
      <c r="T301" s="93">
        <v>0</v>
      </c>
      <c r="U301" s="93">
        <v>0</v>
      </c>
      <c r="V301" s="93">
        <v>0</v>
      </c>
      <c r="W301" s="93">
        <v>0</v>
      </c>
      <c r="X301" s="93">
        <v>0</v>
      </c>
      <c r="Y301" s="93">
        <v>0</v>
      </c>
      <c r="Z301" s="93">
        <v>0</v>
      </c>
      <c r="AA301" s="93">
        <v>0</v>
      </c>
      <c r="AB301" s="93">
        <v>0</v>
      </c>
      <c r="AC301" s="93">
        <v>0</v>
      </c>
      <c r="AD301" s="93">
        <v>0</v>
      </c>
      <c r="AE301" s="93">
        <v>0</v>
      </c>
      <c r="AF301" s="93">
        <v>0</v>
      </c>
      <c r="AG301" s="93">
        <v>0</v>
      </c>
      <c r="AH301" s="90">
        <f t="shared" si="59"/>
        <v>8242.44</v>
      </c>
      <c r="AI301" s="94">
        <v>0</v>
      </c>
      <c r="AJ301" s="94">
        <v>0</v>
      </c>
      <c r="AK301" s="94">
        <v>0</v>
      </c>
      <c r="AL301" s="94">
        <v>29181.040000000001</v>
      </c>
      <c r="AM301" s="94">
        <v>0</v>
      </c>
      <c r="AN301" s="94">
        <v>29181.040000000001</v>
      </c>
      <c r="AP301" s="91">
        <f t="shared" si="60"/>
        <v>0</v>
      </c>
      <c r="AQ301" s="92">
        <f>SUMIF('20-1'!K:K,$A:$A,'20-1'!$E:$E)</f>
        <v>0</v>
      </c>
      <c r="AR301" s="92">
        <f>SUMIF('20-1'!L:L,$A:$A,'20-1'!$E:$E)</f>
        <v>0</v>
      </c>
      <c r="AS301" s="92">
        <f>SUMIF('20-1'!M:M,$A:$A,'20-1'!$E:$E)</f>
        <v>0</v>
      </c>
      <c r="AT301" s="92">
        <f>SUMIF('20-1'!N:N,$A:$A,'20-1'!$E:$E)</f>
        <v>0</v>
      </c>
      <c r="AU301" s="92">
        <f>SUMIF('20-1'!O:O,$A:$A,'20-1'!$E:$E)</f>
        <v>0</v>
      </c>
      <c r="AV301" s="92">
        <f>SUMIF('20-1'!P:P,$A:$A,'20-1'!$E:$E)</f>
        <v>0</v>
      </c>
      <c r="AW301" s="92">
        <f>SUMIF('20-1'!Q:Q,$A:$A,'20-1'!$E:$E)</f>
        <v>0</v>
      </c>
      <c r="AX301" s="92">
        <f>SUMIF('20-1'!R:R,$A:$A,'20-1'!$E:$E)</f>
        <v>0</v>
      </c>
      <c r="AY301" s="92">
        <f>SUMIF('20-1'!S:S,$A:$A,'20-1'!$E:$E)</f>
        <v>0</v>
      </c>
      <c r="AZ301" s="92">
        <f>SUMIF('20-1'!T:T,$A:$A,'20-1'!$E:$E)</f>
        <v>0</v>
      </c>
      <c r="BA301" s="92">
        <f>SUMIF('20-1'!U:U,$A:$A,'20-1'!$E:$E)</f>
        <v>0</v>
      </c>
      <c r="BB301" s="92">
        <f>SUMIF('20-1'!V:V,$A:$A,'20-1'!$E:$E)</f>
        <v>0</v>
      </c>
      <c r="BC301" s="92">
        <f>SUMIF('20-1'!W:W,$A:$A,'20-1'!$E:$E)</f>
        <v>0</v>
      </c>
      <c r="BD301" s="92">
        <f>SUMIF('20-1'!X:X,$A:$A,'20-1'!$E:$E)</f>
        <v>0</v>
      </c>
      <c r="BE301" s="92">
        <f>SUMIF('20-1'!Y:Y,$A:$A,'20-1'!$E:$E)</f>
        <v>0</v>
      </c>
      <c r="BF301" s="92">
        <f>SUMIF('20-1'!Z:Z,$A:$A,'20-1'!$E:$E)</f>
        <v>0</v>
      </c>
      <c r="BG301" s="92">
        <f>SUMIF('20-1'!AA:AA,$A:$A,'20-1'!$E:$E)</f>
        <v>0</v>
      </c>
      <c r="BH301" s="92">
        <f>SUMIF('20-1'!AB:AB,$A:$A,'20-1'!$E:$E)</f>
        <v>0</v>
      </c>
      <c r="BI301" s="89">
        <f>SUMIF(Об!$A:$A,$A:$A,Об!AB:AB)*BI$308</f>
        <v>2522.3736578752355</v>
      </c>
      <c r="BJ301" s="89">
        <f>SUMIF(Об!$A:$A,$A:$A,Об!AC:AC)*BJ$308</f>
        <v>2393.6438524066771</v>
      </c>
      <c r="BK301" s="84">
        <f>SUMIF(ПП1!$H:$H,$A:$A,ПП1!$M:$M)</f>
        <v>0</v>
      </c>
      <c r="BL301" s="89">
        <f>$B301/$B$307*BL$307</f>
        <v>566.07147363718639</v>
      </c>
      <c r="BM301" s="89">
        <f>$BM$307*B301/$BM$308</f>
        <v>79.495820974329533</v>
      </c>
      <c r="BN301" s="89">
        <f t="shared" si="58"/>
        <v>22.178620284932776</v>
      </c>
      <c r="BO301" s="89">
        <f>SUMIF(Об!$A:$A,$A:$A,Об!$AG:$AG)*$BO$308</f>
        <v>0</v>
      </c>
      <c r="BP301" s="89">
        <f>SUMIF(Об!$A:$A,$A:$A,Об!$AE:$AE)*BP$308</f>
        <v>19.533136174662058</v>
      </c>
      <c r="BQ301" s="89">
        <f>SUMIF(Об!$A:$A,$A:$A,Об!AI:AI)*BQ$308</f>
        <v>1773.7642225542613</v>
      </c>
      <c r="BR301" s="89">
        <f>SUMIF(Об!$A:$A,$A:$A,Об!AJ:AJ)*BR$308</f>
        <v>0</v>
      </c>
      <c r="BS301" s="89">
        <f>SUMIF(Об!$A:$A,$A:$A,Об!AK:AK)*BS$308</f>
        <v>970.08764458707913</v>
      </c>
      <c r="BT301" s="89">
        <f>SUMIF(Об!$A:$A,$A:$A,Об!AL:AL)*BT$308</f>
        <v>873.23237954301101</v>
      </c>
      <c r="BU301" s="89">
        <f>SUMIF(Об!$A:$A,$A:$A,Об!AM:AM)*BU$308</f>
        <v>0</v>
      </c>
      <c r="BV301" s="89">
        <f>SUMIF(Об!$A:$A,$A:$A,Об!AN:AN)*BV$308</f>
        <v>365.06228186990433</v>
      </c>
    </row>
    <row r="302" spans="1:74" ht="32.25" customHeight="1" x14ac:dyDescent="0.25">
      <c r="A302" s="84" t="s">
        <v>471</v>
      </c>
      <c r="B302" s="84">
        <f>SUMIF(Об!$A:$A,$A:$A,Об!B:B)</f>
        <v>48.2</v>
      </c>
      <c r="C302" s="84">
        <f>SUMIF(Об!$A:$A,$A:$A,Об!C:C)</f>
        <v>48.20000000000001</v>
      </c>
      <c r="D302" s="84">
        <v>12</v>
      </c>
      <c r="E302" s="84">
        <f>SUMIF(Об!$A:$A,$A:$A,Об!F:F)</f>
        <v>25.37</v>
      </c>
      <c r="F302" s="84">
        <f t="shared" si="61"/>
        <v>25.37</v>
      </c>
      <c r="G302" s="89">
        <f>SUMIF(Лист2!$A:$A,$A:$A,Лист2!$B:$B)</f>
        <v>9782.64</v>
      </c>
      <c r="H302" s="93">
        <v>0</v>
      </c>
      <c r="I302" s="93">
        <v>0</v>
      </c>
      <c r="J302" s="93">
        <v>0</v>
      </c>
      <c r="K302" s="93">
        <v>0</v>
      </c>
      <c r="L302" s="93">
        <v>0</v>
      </c>
      <c r="M302" s="93">
        <v>0</v>
      </c>
      <c r="N302" s="93">
        <v>0</v>
      </c>
      <c r="O302" s="93">
        <v>2298.6799999999998</v>
      </c>
      <c r="P302" s="93">
        <v>0</v>
      </c>
      <c r="Q302" s="93">
        <v>0</v>
      </c>
      <c r="R302" s="93">
        <v>0</v>
      </c>
      <c r="S302" s="93">
        <v>0</v>
      </c>
      <c r="T302" s="93">
        <v>0</v>
      </c>
      <c r="U302" s="93">
        <v>14539.219999999998</v>
      </c>
      <c r="V302" s="93">
        <v>0</v>
      </c>
      <c r="W302" s="93">
        <v>0</v>
      </c>
      <c r="X302" s="93">
        <v>0</v>
      </c>
      <c r="Y302" s="93">
        <v>0</v>
      </c>
      <c r="Z302" s="93">
        <v>0</v>
      </c>
      <c r="AA302" s="93">
        <v>0</v>
      </c>
      <c r="AB302" s="93">
        <v>0</v>
      </c>
      <c r="AC302" s="93">
        <v>0</v>
      </c>
      <c r="AD302" s="93">
        <v>0</v>
      </c>
      <c r="AE302" s="93">
        <v>0</v>
      </c>
      <c r="AF302" s="93">
        <v>0</v>
      </c>
      <c r="AG302" s="93">
        <v>2537.2800000000002</v>
      </c>
      <c r="AH302" s="90">
        <f t="shared" si="59"/>
        <v>9782.64</v>
      </c>
      <c r="AI302" s="94">
        <v>6965.630000000001</v>
      </c>
      <c r="AJ302" s="94">
        <v>0</v>
      </c>
      <c r="AK302" s="94">
        <v>6965.630000000001</v>
      </c>
      <c r="AL302" s="94">
        <v>21571.51</v>
      </c>
      <c r="AM302" s="94">
        <v>0</v>
      </c>
      <c r="AN302" s="94">
        <v>21571.51</v>
      </c>
      <c r="AP302" s="91">
        <f t="shared" si="60"/>
        <v>0</v>
      </c>
      <c r="AQ302" s="92">
        <f>SUMIF('20-1'!K:K,$A:$A,'20-1'!$E:$E)</f>
        <v>0</v>
      </c>
      <c r="AR302" s="92">
        <f>SUMIF('20-1'!L:L,$A:$A,'20-1'!$E:$E)</f>
        <v>0</v>
      </c>
      <c r="AS302" s="92">
        <f>SUMIF('20-1'!M:M,$A:$A,'20-1'!$E:$E)</f>
        <v>0</v>
      </c>
      <c r="AT302" s="92">
        <f>SUMIF('20-1'!N:N,$A:$A,'20-1'!$E:$E)</f>
        <v>0</v>
      </c>
      <c r="AU302" s="92">
        <f>SUMIF('20-1'!O:O,$A:$A,'20-1'!$E:$E)</f>
        <v>0</v>
      </c>
      <c r="AV302" s="92">
        <f>SUMIF('20-1'!P:P,$A:$A,'20-1'!$E:$E)</f>
        <v>0</v>
      </c>
      <c r="AW302" s="92">
        <f>SUMIF('20-1'!Q:Q,$A:$A,'20-1'!$E:$E)</f>
        <v>0</v>
      </c>
      <c r="AX302" s="92">
        <f>SUMIF('20-1'!R:R,$A:$A,'20-1'!$E:$E)</f>
        <v>0</v>
      </c>
      <c r="AY302" s="92">
        <f>SUMIF('20-1'!S:S,$A:$A,'20-1'!$E:$E)</f>
        <v>0</v>
      </c>
      <c r="AZ302" s="92">
        <f>SUMIF('20-1'!T:T,$A:$A,'20-1'!$E:$E)</f>
        <v>0</v>
      </c>
      <c r="BA302" s="92">
        <f>SUMIF('20-1'!U:U,$A:$A,'20-1'!$E:$E)</f>
        <v>0</v>
      </c>
      <c r="BB302" s="92">
        <f>SUMIF('20-1'!V:V,$A:$A,'20-1'!$E:$E)</f>
        <v>0</v>
      </c>
      <c r="BC302" s="92">
        <f>SUMIF('20-1'!W:W,$A:$A,'20-1'!$E:$E)</f>
        <v>0</v>
      </c>
      <c r="BD302" s="92">
        <f>SUMIF('20-1'!X:X,$A:$A,'20-1'!$E:$E)</f>
        <v>0</v>
      </c>
      <c r="BE302" s="92">
        <f>SUMIF('20-1'!Y:Y,$A:$A,'20-1'!$E:$E)</f>
        <v>0</v>
      </c>
      <c r="BF302" s="92">
        <f>SUMIF('20-1'!Z:Z,$A:$A,'20-1'!$E:$E)</f>
        <v>0</v>
      </c>
      <c r="BG302" s="92">
        <f>SUMIF('20-1'!AA:AA,$A:$A,'20-1'!$E:$E)</f>
        <v>0</v>
      </c>
      <c r="BH302" s="92">
        <f>SUMIF('20-1'!AB:AB,$A:$A,'20-1'!$E:$E)</f>
        <v>0</v>
      </c>
      <c r="BI302" s="89">
        <f>SUMIF(Об!$A:$A,$A:$A,Об!AB:AB)*BI$308</f>
        <v>4453.4216230617712</v>
      </c>
      <c r="BJ302" s="89">
        <f>SUMIF(Об!$A:$A,$A:$A,Об!AC:AC)*BJ$308</f>
        <v>4226.1404280586748</v>
      </c>
      <c r="BK302" s="84">
        <f>SUMIF(ПП1!$H:$H,$A:$A,ПП1!$M:$M)</f>
        <v>0</v>
      </c>
      <c r="BL302" s="89">
        <f>B302/$B$307*$BL$307</f>
        <v>999.43754686125942</v>
      </c>
      <c r="BM302" s="84">
        <f>SUMIF(Об!$A:$A,$A:$A,Об!Z:Z)</f>
        <v>0</v>
      </c>
      <c r="BN302" s="89">
        <f t="shared" si="58"/>
        <v>39.15785705984468</v>
      </c>
      <c r="BO302" s="89">
        <f>SUMIF(Об!$A:$A,$A:$A,Об!$AG:$AG)*$BO$308</f>
        <v>0</v>
      </c>
      <c r="BP302" s="89">
        <f>SUMIF(Об!$A:$A,$A:$A,Об!$AE:$AE)*BP$308</f>
        <v>34.487075590428987</v>
      </c>
      <c r="BQ302" s="89">
        <f>SUMIF(Об!$A:$A,$A:$A,Об!AI:AI)*BQ$308</f>
        <v>3131.700935059172</v>
      </c>
      <c r="BR302" s="89">
        <f>SUMIF(Об!$A:$A,$A:$A,Об!AJ:AJ)*BR$308</f>
        <v>0</v>
      </c>
      <c r="BS302" s="89">
        <f>SUMIF(Об!$A:$A,$A:$A,Об!AK:AK)*BS$308</f>
        <v>1712.7554750585061</v>
      </c>
      <c r="BT302" s="89">
        <f>SUMIF(Об!$A:$A,$A:$A,Об!AL:AL)*BT$308</f>
        <v>1541.7509411711769</v>
      </c>
      <c r="BU302" s="89">
        <f>SUMIF(Об!$A:$A,$A:$A,Об!AM:AM)*BU$308</f>
        <v>0</v>
      </c>
      <c r="BV302" s="89">
        <f>SUMIF(Об!$A:$A,$A:$A,Об!AN:AN)*BV$308</f>
        <v>644.54219729411682</v>
      </c>
    </row>
    <row r="303" spans="1:74" ht="32.25" customHeight="1" x14ac:dyDescent="0.25">
      <c r="A303" s="84" t="s">
        <v>472</v>
      </c>
      <c r="B303" s="84">
        <f>SUMIF(Об!$A:$A,$A:$A,Об!B:B)</f>
        <v>265.5</v>
      </c>
      <c r="C303" s="84">
        <f>SUMIF(Об!$A:$A,$A:$A,Об!C:C)</f>
        <v>265.5</v>
      </c>
      <c r="D303" s="84">
        <v>12</v>
      </c>
      <c r="E303" s="84">
        <f>SUMIF(Об!$A:$A,$A:$A,Об!F:F)</f>
        <v>19.940000000000001</v>
      </c>
      <c r="F303" s="84">
        <f t="shared" si="61"/>
        <v>19.940000000000001</v>
      </c>
      <c r="G303" s="89">
        <f>SUMIF(Лист2!$A:$A,$A:$A,Лист2!$B:$B)</f>
        <v>62352.58</v>
      </c>
      <c r="H303" s="93">
        <v>121057.26</v>
      </c>
      <c r="I303" s="93">
        <v>0</v>
      </c>
      <c r="J303" s="93">
        <v>0</v>
      </c>
      <c r="K303" s="93">
        <v>0</v>
      </c>
      <c r="L303" s="93">
        <v>54973.05</v>
      </c>
      <c r="M303" s="93">
        <v>0</v>
      </c>
      <c r="N303" s="93">
        <v>0</v>
      </c>
      <c r="O303" s="93">
        <v>0</v>
      </c>
      <c r="P303" s="93">
        <v>0</v>
      </c>
      <c r="Q303" s="93">
        <v>0</v>
      </c>
      <c r="R303" s="93">
        <v>0</v>
      </c>
      <c r="S303" s="93">
        <v>0</v>
      </c>
      <c r="T303" s="93">
        <v>0</v>
      </c>
      <c r="U303" s="93">
        <v>0</v>
      </c>
      <c r="V303" s="93">
        <v>0</v>
      </c>
      <c r="W303" s="93">
        <v>7395.6799999999985</v>
      </c>
      <c r="X303" s="93">
        <v>0</v>
      </c>
      <c r="Y303" s="93">
        <v>0</v>
      </c>
      <c r="Z303" s="93">
        <v>0</v>
      </c>
      <c r="AA303" s="93">
        <v>0</v>
      </c>
      <c r="AB303" s="93">
        <v>0</v>
      </c>
      <c r="AC303" s="93">
        <v>0</v>
      </c>
      <c r="AD303" s="93">
        <v>0</v>
      </c>
      <c r="AE303" s="93">
        <v>0</v>
      </c>
      <c r="AF303" s="93">
        <v>0</v>
      </c>
      <c r="AG303" s="93">
        <v>0</v>
      </c>
      <c r="AH303" s="90">
        <f t="shared" si="59"/>
        <v>62352.58</v>
      </c>
      <c r="AI303" s="94">
        <v>45255.610000000008</v>
      </c>
      <c r="AJ303" s="94">
        <v>0</v>
      </c>
      <c r="AK303" s="94">
        <v>45255.610000000008</v>
      </c>
      <c r="AL303" s="94">
        <v>54515.1</v>
      </c>
      <c r="AM303" s="94">
        <v>0</v>
      </c>
      <c r="AN303" s="94">
        <v>54515.1</v>
      </c>
      <c r="AP303" s="91">
        <f t="shared" si="60"/>
        <v>0</v>
      </c>
      <c r="AQ303" s="92">
        <f>SUMIF('20-1'!K:K,$A:$A,'20-1'!$E:$E)</f>
        <v>0</v>
      </c>
      <c r="AR303" s="92">
        <f>SUMIF('20-1'!L:L,$A:$A,'20-1'!$E:$E)</f>
        <v>0</v>
      </c>
      <c r="AS303" s="92">
        <f>SUMIF('20-1'!M:M,$A:$A,'20-1'!$E:$E)</f>
        <v>0</v>
      </c>
      <c r="AT303" s="92">
        <f>SUMIF('20-1'!N:N,$A:$A,'20-1'!$E:$E)</f>
        <v>0</v>
      </c>
      <c r="AU303" s="92">
        <f>SUMIF('20-1'!O:O,$A:$A,'20-1'!$E:$E)</f>
        <v>0</v>
      </c>
      <c r="AV303" s="92">
        <f>SUMIF('20-1'!P:P,$A:$A,'20-1'!$E:$E)</f>
        <v>0</v>
      </c>
      <c r="AW303" s="92">
        <f>SUMIF('20-1'!Q:Q,$A:$A,'20-1'!$E:$E)</f>
        <v>0</v>
      </c>
      <c r="AX303" s="92">
        <f>SUMIF('20-1'!R:R,$A:$A,'20-1'!$E:$E)</f>
        <v>0</v>
      </c>
      <c r="AY303" s="92">
        <f>SUMIF('20-1'!S:S,$A:$A,'20-1'!$E:$E)</f>
        <v>0</v>
      </c>
      <c r="AZ303" s="92">
        <f>SUMIF('20-1'!T:T,$A:$A,'20-1'!$E:$E)</f>
        <v>0</v>
      </c>
      <c r="BA303" s="92">
        <f>SUMIF('20-1'!U:U,$A:$A,'20-1'!$E:$E)</f>
        <v>0</v>
      </c>
      <c r="BB303" s="92">
        <f>SUMIF('20-1'!V:V,$A:$A,'20-1'!$E:$E)</f>
        <v>0</v>
      </c>
      <c r="BC303" s="92">
        <f>SUMIF('20-1'!W:W,$A:$A,'20-1'!$E:$E)</f>
        <v>0</v>
      </c>
      <c r="BD303" s="92">
        <f>SUMIF('20-1'!X:X,$A:$A,'20-1'!$E:$E)</f>
        <v>0</v>
      </c>
      <c r="BE303" s="92">
        <f>SUMIF('20-1'!Y:Y,$A:$A,'20-1'!$E:$E)</f>
        <v>0</v>
      </c>
      <c r="BF303" s="92">
        <f>SUMIF('20-1'!Z:Z,$A:$A,'20-1'!$E:$E)</f>
        <v>0</v>
      </c>
      <c r="BG303" s="92">
        <f>SUMIF('20-1'!AA:AA,$A:$A,'20-1'!$E:$E)</f>
        <v>0</v>
      </c>
      <c r="BH303" s="92">
        <f>SUMIF('20-1'!AB:AB,$A:$A,'20-1'!$E:$E)</f>
        <v>0</v>
      </c>
      <c r="BI303" s="89">
        <f>SUMIF(Об!$A:$A,$A:$A,Об!AB:AB)*BI$308</f>
        <v>24530.776782632784</v>
      </c>
      <c r="BJ303" s="89">
        <f>SUMIF(Об!$A:$A,$A:$A,Об!AC:AC)*BJ$308</f>
        <v>23278.844059119878</v>
      </c>
      <c r="BK303" s="84">
        <f>SUMIF(ПП1!$H:$H,$A:$A,ПП1!$M:$M)</f>
        <v>0</v>
      </c>
      <c r="BL303" s="89">
        <f>B303/$B$307*$BL$307</f>
        <v>5505.200595262746</v>
      </c>
      <c r="BM303" s="84">
        <f>SUMIF(Об!$A:$A,$A:$A,Об!Z:Z)</f>
        <v>0</v>
      </c>
      <c r="BN303" s="89">
        <f t="shared" si="58"/>
        <v>215.69317529852202</v>
      </c>
      <c r="BO303" s="89">
        <f>SUMIF(Об!$A:$A,$A:$A,Об!$AG:$AG)*$BO$308</f>
        <v>0</v>
      </c>
      <c r="BP303" s="89">
        <f>SUMIF(Об!$A:$A,$A:$A,Об!$AE:$AE)*BP$308</f>
        <v>0</v>
      </c>
      <c r="BQ303" s="89">
        <f>SUMIF(Об!$A:$A,$A:$A,Об!AI:AI)*BQ$308</f>
        <v>17250.34436220353</v>
      </c>
      <c r="BR303" s="89">
        <f>SUMIF(Об!$A:$A,$A:$A,Об!AJ:AJ)*BR$308</f>
        <v>0</v>
      </c>
      <c r="BS303" s="89">
        <f>SUMIF(Об!$A:$A,$A:$A,Об!AK:AK)*BS$308</f>
        <v>9434.3688512040117</v>
      </c>
      <c r="BT303" s="89">
        <f>SUMIF(Об!$A:$A,$A:$A,Об!AL:AL)*BT$308</f>
        <v>8492.4247900611517</v>
      </c>
      <c r="BU303" s="89">
        <f>SUMIF(Об!$A:$A,$A:$A,Об!AM:AM)*BU$308</f>
        <v>0</v>
      </c>
      <c r="BV303" s="89">
        <f>SUMIF(Об!$A:$A,$A:$A,Об!AN:AN)*BV$308</f>
        <v>3550.3309830204976</v>
      </c>
    </row>
    <row r="304" spans="1:74" ht="32.25" customHeight="1" x14ac:dyDescent="0.25">
      <c r="A304" s="84" t="s">
        <v>473</v>
      </c>
      <c r="B304" s="84">
        <f>SUMIF(Об!$A:$A,$A:$A,Об!B:B)</f>
        <v>97.2</v>
      </c>
      <c r="C304" s="84">
        <f>SUMIF(Об!$A:$A,$A:$A,Об!C:C)</f>
        <v>97.2</v>
      </c>
      <c r="D304" s="84">
        <v>12</v>
      </c>
      <c r="E304" s="84">
        <f>SUMIF(Об!$A:$A,$A:$A,Об!F:F)</f>
        <v>19.940000000000001</v>
      </c>
      <c r="F304" s="84">
        <f t="shared" si="61"/>
        <v>19.940000000000001</v>
      </c>
      <c r="G304" s="89">
        <f>SUMIF(Лист2!$A:$A,$A:$A,Лист2!$B:$B)</f>
        <v>26805.83</v>
      </c>
      <c r="H304" s="93">
        <v>51203.98</v>
      </c>
      <c r="I304" s="93">
        <v>0</v>
      </c>
      <c r="J304" s="93">
        <v>0</v>
      </c>
      <c r="K304" s="93">
        <v>0</v>
      </c>
      <c r="L304" s="93">
        <v>25351.74</v>
      </c>
      <c r="M304" s="93">
        <v>0</v>
      </c>
      <c r="N304" s="93">
        <v>0</v>
      </c>
      <c r="O304" s="93">
        <v>0</v>
      </c>
      <c r="P304" s="93">
        <v>0</v>
      </c>
      <c r="Q304" s="93">
        <v>0</v>
      </c>
      <c r="R304" s="93">
        <v>0</v>
      </c>
      <c r="S304" s="93">
        <v>0</v>
      </c>
      <c r="T304" s="93">
        <v>0</v>
      </c>
      <c r="U304" s="93">
        <v>0</v>
      </c>
      <c r="V304" s="93">
        <v>0</v>
      </c>
      <c r="W304" s="93">
        <v>970.75</v>
      </c>
      <c r="X304" s="93">
        <v>0</v>
      </c>
      <c r="Y304" s="93">
        <v>0</v>
      </c>
      <c r="Z304" s="93">
        <v>0</v>
      </c>
      <c r="AA304" s="93">
        <v>0</v>
      </c>
      <c r="AB304" s="93">
        <v>0</v>
      </c>
      <c r="AC304" s="93">
        <v>0</v>
      </c>
      <c r="AD304" s="93">
        <v>0</v>
      </c>
      <c r="AE304" s="93">
        <v>0</v>
      </c>
      <c r="AF304" s="93">
        <v>0</v>
      </c>
      <c r="AG304" s="93">
        <v>0</v>
      </c>
      <c r="AH304" s="90">
        <f t="shared" si="59"/>
        <v>26805.83</v>
      </c>
      <c r="AI304" s="94">
        <v>31270.389999999992</v>
      </c>
      <c r="AJ304" s="94">
        <v>0</v>
      </c>
      <c r="AK304" s="94">
        <v>31270.389999999992</v>
      </c>
      <c r="AL304" s="94">
        <v>2668.3599999999997</v>
      </c>
      <c r="AM304" s="94">
        <v>0</v>
      </c>
      <c r="AN304" s="94">
        <v>2668.3599999999997</v>
      </c>
      <c r="AP304" s="91">
        <f t="shared" ref="AP304:AP305" si="64">SUM(AQ304:BE304)</f>
        <v>0</v>
      </c>
      <c r="AQ304" s="92">
        <f>SUMIF('20-1'!K:K,$A:$A,'20-1'!$E:$E)</f>
        <v>0</v>
      </c>
      <c r="AR304" s="92">
        <f>SUMIF('20-1'!L:L,$A:$A,'20-1'!$E:$E)</f>
        <v>0</v>
      </c>
      <c r="AS304" s="92">
        <f>SUMIF('20-1'!M:M,$A:$A,'20-1'!$E:$E)</f>
        <v>0</v>
      </c>
      <c r="AT304" s="92">
        <f>SUMIF('20-1'!N:N,$A:$A,'20-1'!$E:$E)</f>
        <v>0</v>
      </c>
      <c r="AU304" s="92">
        <f>SUMIF('20-1'!O:O,$A:$A,'20-1'!$E:$E)</f>
        <v>0</v>
      </c>
      <c r="AV304" s="92">
        <f>SUMIF('20-1'!P:P,$A:$A,'20-1'!$E:$E)</f>
        <v>0</v>
      </c>
      <c r="AW304" s="92">
        <f>SUMIF('20-1'!Q:Q,$A:$A,'20-1'!$E:$E)</f>
        <v>0</v>
      </c>
      <c r="AX304" s="92">
        <f>SUMIF('20-1'!R:R,$A:$A,'20-1'!$E:$E)</f>
        <v>0</v>
      </c>
      <c r="AY304" s="92">
        <f>SUMIF('20-1'!S:S,$A:$A,'20-1'!$E:$E)</f>
        <v>0</v>
      </c>
      <c r="AZ304" s="92">
        <f>SUMIF('20-1'!T:T,$A:$A,'20-1'!$E:$E)</f>
        <v>0</v>
      </c>
      <c r="BA304" s="92">
        <f>SUMIF('20-1'!U:U,$A:$A,'20-1'!$E:$E)</f>
        <v>0</v>
      </c>
      <c r="BB304" s="92">
        <f>SUMIF('20-1'!V:V,$A:$A,'20-1'!$E:$E)</f>
        <v>0</v>
      </c>
      <c r="BC304" s="92">
        <f>SUMIF('20-1'!W:W,$A:$A,'20-1'!$E:$E)</f>
        <v>0</v>
      </c>
      <c r="BD304" s="92">
        <f>SUMIF('20-1'!X:X,$A:$A,'20-1'!$E:$E)</f>
        <v>0</v>
      </c>
      <c r="BE304" s="92">
        <f>SUMIF('20-1'!Y:Y,$A:$A,'20-1'!$E:$E)</f>
        <v>0</v>
      </c>
      <c r="BF304" s="92">
        <f>SUMIF('20-1'!Z:Z,$A:$A,'20-1'!$E:$E)</f>
        <v>0</v>
      </c>
      <c r="BG304" s="92">
        <f>SUMIF('20-1'!AA:AA,$A:$A,'20-1'!$E:$E)</f>
        <v>0</v>
      </c>
      <c r="BH304" s="92">
        <f>SUMIF('20-1'!AB:AB,$A:$A,'20-1'!$E:$E)</f>
        <v>0</v>
      </c>
      <c r="BI304" s="89">
        <f>SUMIF(Об!$A:$A,$A:$A,Об!AB:AB)*BI$308</f>
        <v>8980.7589577096278</v>
      </c>
      <c r="BJ304" s="89">
        <f>SUMIF(Об!$A:$A,$A:$A,Об!AC:AC)*BJ$308</f>
        <v>8522.4242657116829</v>
      </c>
      <c r="BK304" s="84">
        <f>SUMIF(ПП1!$H:$H,$A:$A,ПП1!$M:$M)</f>
        <v>0</v>
      </c>
      <c r="BL304" s="89">
        <f>B304/$B$307*$BL$307</f>
        <v>2015.4632687741578</v>
      </c>
      <c r="BM304" s="84">
        <f>SUMIF(Об!$A:$A,$A:$A,Об!Z:Z)</f>
        <v>0</v>
      </c>
      <c r="BN304" s="89">
        <f t="shared" si="58"/>
        <v>78.96563705844197</v>
      </c>
      <c r="BO304" s="89">
        <f>SUMIF(Об!$A:$A,$A:$A,Об!$AG:$AG)*$BO$308</f>
        <v>0</v>
      </c>
      <c r="BP304" s="89">
        <f>SUMIF(Об!$A:$A,$A:$A,Об!$AE:$AE)*BP$308</f>
        <v>0</v>
      </c>
      <c r="BQ304" s="89">
        <f>SUMIF(Об!$A:$A,$A:$A,Об!AI:AI)*BQ$308</f>
        <v>6315.3803088745117</v>
      </c>
      <c r="BR304" s="89">
        <f>SUMIF(Об!$A:$A,$A:$A,Об!AJ:AJ)*BR$308</f>
        <v>0</v>
      </c>
      <c r="BS304" s="89">
        <f>SUMIF(Об!$A:$A,$A:$A,Об!AK:AK)*BS$308</f>
        <v>3453.9384268814683</v>
      </c>
      <c r="BT304" s="89">
        <f>SUMIF(Об!$A:$A,$A:$A,Об!AL:AL)*BT$308</f>
        <v>3109.0911095817096</v>
      </c>
      <c r="BU304" s="89">
        <f>SUMIF(Об!$A:$A,$A:$A,Об!AM:AM)*BU$308</f>
        <v>0</v>
      </c>
      <c r="BV304" s="89">
        <f>SUMIF(Об!$A:$A,$A:$A,Об!AN:AN)*BV$308</f>
        <v>1299.782190393945</v>
      </c>
    </row>
    <row r="305" spans="1:75" ht="32.25" customHeight="1" x14ac:dyDescent="0.25">
      <c r="A305" s="84" t="s">
        <v>475</v>
      </c>
      <c r="B305" s="84">
        <f>SUMIF(Об!$A:$A,$A:$A,Об!B:B)</f>
        <v>193</v>
      </c>
      <c r="C305" s="84">
        <f>SUMIF(Об!$A:$A,$A:$A,Об!C:C)</f>
        <v>193</v>
      </c>
      <c r="D305" s="84">
        <v>12</v>
      </c>
      <c r="E305" s="84">
        <f>SUMIF(Об!$A:$A,$A:$A,Об!F:F)</f>
        <v>20.18</v>
      </c>
      <c r="F305" s="84">
        <f t="shared" ref="F305:F306" si="65">E305</f>
        <v>20.18</v>
      </c>
      <c r="G305" s="89">
        <f>SUMIF(Лист2!$A:$A,$A:$A,Лист2!$B:$B)</f>
        <v>46736.760000000009</v>
      </c>
      <c r="H305" s="93">
        <v>0</v>
      </c>
      <c r="I305" s="93">
        <v>0</v>
      </c>
      <c r="J305" s="93">
        <v>0</v>
      </c>
      <c r="K305" s="93">
        <v>0</v>
      </c>
      <c r="L305" s="93">
        <v>0</v>
      </c>
      <c r="M305" s="93">
        <v>0</v>
      </c>
      <c r="N305" s="93">
        <v>0</v>
      </c>
      <c r="O305" s="93">
        <v>6493.9199999999983</v>
      </c>
      <c r="P305" s="93">
        <v>0</v>
      </c>
      <c r="Q305" s="93">
        <v>0</v>
      </c>
      <c r="R305" s="93">
        <v>0</v>
      </c>
      <c r="S305" s="93">
        <v>0</v>
      </c>
      <c r="T305" s="93">
        <v>0</v>
      </c>
      <c r="U305" s="93">
        <v>68443.14</v>
      </c>
      <c r="V305" s="93">
        <v>23584.560000000009</v>
      </c>
      <c r="W305" s="93">
        <v>0</v>
      </c>
      <c r="X305" s="93">
        <v>0</v>
      </c>
      <c r="Y305" s="93">
        <v>0</v>
      </c>
      <c r="Z305" s="93">
        <v>0</v>
      </c>
      <c r="AA305" s="93">
        <v>0</v>
      </c>
      <c r="AB305" s="93">
        <v>0</v>
      </c>
      <c r="AC305" s="93">
        <v>0</v>
      </c>
      <c r="AD305" s="93">
        <v>0</v>
      </c>
      <c r="AE305" s="93">
        <v>0</v>
      </c>
      <c r="AF305" s="93">
        <v>0</v>
      </c>
      <c r="AG305" s="93">
        <v>5708.8799999999983</v>
      </c>
      <c r="AH305" s="90">
        <f t="shared" si="59"/>
        <v>46736.760000000009</v>
      </c>
      <c r="AI305" s="94">
        <v>45247.48000000001</v>
      </c>
      <c r="AJ305" s="94">
        <v>0</v>
      </c>
      <c r="AK305" s="94">
        <v>45247.48000000001</v>
      </c>
      <c r="AL305" s="94">
        <v>3894.73</v>
      </c>
      <c r="AM305" s="94">
        <v>0</v>
      </c>
      <c r="AN305" s="94">
        <v>3894.73</v>
      </c>
      <c r="AP305" s="91">
        <f t="shared" si="64"/>
        <v>0</v>
      </c>
      <c r="AQ305" s="92">
        <f>SUMIF('20-1'!K:K,$A:$A,'20-1'!$E:$E)</f>
        <v>0</v>
      </c>
      <c r="AR305" s="92">
        <f>SUMIF('20-1'!L:L,$A:$A,'20-1'!$E:$E)</f>
        <v>0</v>
      </c>
      <c r="AS305" s="92">
        <f>SUMIF('20-1'!M:M,$A:$A,'20-1'!$E:$E)</f>
        <v>0</v>
      </c>
      <c r="AT305" s="92">
        <f>SUMIF('20-1'!N:N,$A:$A,'20-1'!$E:$E)</f>
        <v>0</v>
      </c>
      <c r="AU305" s="92">
        <f>SUMIF('20-1'!O:O,$A:$A,'20-1'!$E:$E)</f>
        <v>0</v>
      </c>
      <c r="AV305" s="92">
        <f>SUMIF('20-1'!P:P,$A:$A,'20-1'!$E:$E)</f>
        <v>0</v>
      </c>
      <c r="AW305" s="92">
        <f>SUMIF('20-1'!Q:Q,$A:$A,'20-1'!$E:$E)</f>
        <v>0</v>
      </c>
      <c r="AX305" s="92">
        <f>SUMIF('20-1'!R:R,$A:$A,'20-1'!$E:$E)</f>
        <v>0</v>
      </c>
      <c r="AY305" s="92">
        <f>SUMIF('20-1'!S:S,$A:$A,'20-1'!$E:$E)</f>
        <v>0</v>
      </c>
      <c r="AZ305" s="92">
        <f>SUMIF('20-1'!T:T,$A:$A,'20-1'!$E:$E)</f>
        <v>0</v>
      </c>
      <c r="BA305" s="92">
        <f>SUMIF('20-1'!U:U,$A:$A,'20-1'!$E:$E)</f>
        <v>0</v>
      </c>
      <c r="BB305" s="92">
        <f>SUMIF('20-1'!V:V,$A:$A,'20-1'!$E:$E)</f>
        <v>0</v>
      </c>
      <c r="BC305" s="92">
        <f>SUMIF('20-1'!W:W,$A:$A,'20-1'!$E:$E)</f>
        <v>0</v>
      </c>
      <c r="BD305" s="92">
        <f>SUMIF('20-1'!X:X,$A:$A,'20-1'!$E:$E)</f>
        <v>0</v>
      </c>
      <c r="BE305" s="92">
        <f>SUMIF('20-1'!Y:Y,$A:$A,'20-1'!$E:$E)</f>
        <v>0</v>
      </c>
      <c r="BF305" s="92">
        <f>SUMIF('20-1'!Z:Z,$A:$A,'20-1'!$E:$E)</f>
        <v>0</v>
      </c>
      <c r="BG305" s="92">
        <f>SUMIF('20-1'!AA:AA,$A:$A,'20-1'!$E:$E)</f>
        <v>0</v>
      </c>
      <c r="BH305" s="92">
        <f>SUMIF('20-1'!AB:AB,$A:$A,'20-1'!$E:$E)</f>
        <v>0</v>
      </c>
      <c r="BI305" s="89">
        <f>SUMIF(Об!$A:$A,$A:$A,Об!AB:AB)*BI$308</f>
        <v>17832.165420143603</v>
      </c>
      <c r="BJ305" s="89">
        <f>SUMIF(Об!$A:$A,$A:$A,Об!AC:AC)*BJ$308</f>
        <v>16922.097564633281</v>
      </c>
      <c r="BK305" s="84">
        <f>SUMIF(ПП1!$H:$H,$A:$A,ПП1!$M:$M)</f>
        <v>0</v>
      </c>
      <c r="BL305" s="89">
        <f>B305/$B$307*$BL$307</f>
        <v>4001.8972312079468</v>
      </c>
      <c r="BM305" s="84">
        <f>SUMIF(Об!$A:$A,$A:$A,Об!Z:Z)</f>
        <v>0</v>
      </c>
      <c r="BN305" s="89">
        <f t="shared" si="58"/>
        <v>156.79390897406685</v>
      </c>
      <c r="BO305" s="89">
        <f>SUMIF(Об!$A:$A,$A:$A,Об!$AG:$AG)*$BO$308</f>
        <v>0</v>
      </c>
      <c r="BP305" s="89">
        <f>SUMIF(Об!$A:$A,$A:$A,Об!$AE:$AE)*BP$308</f>
        <v>138.09140226043138</v>
      </c>
      <c r="BQ305" s="89">
        <f>SUMIF(Об!$A:$A,$A:$A,Об!AI:AI)*BQ$308</f>
        <v>12539.79834992573</v>
      </c>
      <c r="BR305" s="89">
        <f>SUMIF(Об!$A:$A,$A:$A,Об!AJ:AJ)*BR$308</f>
        <v>0</v>
      </c>
      <c r="BS305" s="89">
        <f>SUMIF(Об!$A:$A,$A:$A,Об!AK:AK)*BS$308</f>
        <v>6858.1287694251369</v>
      </c>
      <c r="BT305" s="89">
        <f>SUMIF(Об!$A:$A,$A:$A,Об!AL:AL)*BT$308</f>
        <v>6173.4010714945462</v>
      </c>
      <c r="BU305" s="89">
        <f>SUMIF(Об!$A:$A,$A:$A,Об!AM:AM)*BU$308</f>
        <v>0</v>
      </c>
      <c r="BV305" s="89">
        <f>SUMIF(Об!$A:$A,$A:$A,Об!AN:AN)*BV$308</f>
        <v>2580.8432381278949</v>
      </c>
    </row>
    <row r="306" spans="1:75" ht="32.25" customHeight="1" x14ac:dyDescent="0.25">
      <c r="A306" s="84" t="s">
        <v>476</v>
      </c>
      <c r="B306" s="84">
        <f>SUMIF(Об!$A:$A,$A:$A,Об!B:B)</f>
        <v>416.2</v>
      </c>
      <c r="C306" s="84">
        <f>SUMIF(Об!$A:$A,$A:$A,Об!C:C)</f>
        <v>416.2</v>
      </c>
      <c r="D306" s="84">
        <v>12</v>
      </c>
      <c r="E306" s="84">
        <f>SUMIF(Об!$A:$A,$A:$A,Об!F:F)</f>
        <v>20.18</v>
      </c>
      <c r="F306" s="84">
        <f t="shared" si="65"/>
        <v>20.18</v>
      </c>
      <c r="G306" s="89">
        <f>SUMIF(Лист2!$A:$A,$A:$A,Лист2!$B:$B)</f>
        <v>99682.920000000027</v>
      </c>
      <c r="H306" s="93">
        <v>0</v>
      </c>
      <c r="I306" s="93">
        <v>0</v>
      </c>
      <c r="J306" s="93">
        <v>10577.53</v>
      </c>
      <c r="K306" s="93">
        <v>0</v>
      </c>
      <c r="L306" s="93">
        <v>0</v>
      </c>
      <c r="M306" s="93">
        <v>0</v>
      </c>
      <c r="N306" s="93">
        <v>0</v>
      </c>
      <c r="O306" s="93">
        <v>16972.520000000004</v>
      </c>
      <c r="P306" s="93">
        <v>0</v>
      </c>
      <c r="Q306" s="93">
        <v>0</v>
      </c>
      <c r="R306" s="93">
        <v>0</v>
      </c>
      <c r="S306" s="93">
        <v>0</v>
      </c>
      <c r="T306" s="93">
        <v>0</v>
      </c>
      <c r="U306" s="93">
        <v>162647.67000000001</v>
      </c>
      <c r="V306" s="93">
        <v>32766.310000000005</v>
      </c>
      <c r="W306" s="93">
        <v>9255.76</v>
      </c>
      <c r="X306" s="93">
        <v>0</v>
      </c>
      <c r="Y306" s="93">
        <v>0</v>
      </c>
      <c r="Z306" s="93">
        <v>0</v>
      </c>
      <c r="AA306" s="93">
        <v>0</v>
      </c>
      <c r="AB306" s="93">
        <v>0</v>
      </c>
      <c r="AC306" s="93">
        <v>0</v>
      </c>
      <c r="AD306" s="93">
        <v>0</v>
      </c>
      <c r="AE306" s="93">
        <v>0</v>
      </c>
      <c r="AF306" s="93">
        <v>0</v>
      </c>
      <c r="AG306" s="93">
        <v>17126.639999999996</v>
      </c>
      <c r="AH306" s="90">
        <f t="shared" si="59"/>
        <v>99682.920000000027</v>
      </c>
      <c r="AI306" s="94">
        <v>97381.09</v>
      </c>
      <c r="AJ306" s="94">
        <v>0</v>
      </c>
      <c r="AK306" s="94">
        <v>97381.09</v>
      </c>
      <c r="AL306" s="94">
        <v>17090.39</v>
      </c>
      <c r="AM306" s="94">
        <v>0</v>
      </c>
      <c r="AN306" s="94">
        <v>17090.39</v>
      </c>
      <c r="AP306" s="91">
        <f>SUM(AQ306:BE306)</f>
        <v>0</v>
      </c>
      <c r="AQ306" s="92">
        <f>SUMIF('20-1'!K:K,$A:$A,'20-1'!$E:$E)</f>
        <v>0</v>
      </c>
      <c r="AR306" s="92">
        <f>SUMIF('20-1'!L:L,$A:$A,'20-1'!$E:$E)</f>
        <v>0</v>
      </c>
      <c r="AS306" s="92">
        <f>SUMIF('20-1'!M:M,$A:$A,'20-1'!$E:$E)</f>
        <v>0</v>
      </c>
      <c r="AT306" s="92">
        <f>SUMIF('20-1'!N:N,$A:$A,'20-1'!$E:$E)</f>
        <v>0</v>
      </c>
      <c r="AU306" s="92">
        <f>SUMIF('20-1'!O:O,$A:$A,'20-1'!$E:$E)</f>
        <v>0</v>
      </c>
      <c r="AV306" s="92">
        <f>SUMIF('20-1'!P:P,$A:$A,'20-1'!$E:$E)</f>
        <v>0</v>
      </c>
      <c r="AW306" s="92">
        <f>SUMIF('20-1'!Q:Q,$A:$A,'20-1'!$E:$E)</f>
        <v>0</v>
      </c>
      <c r="AX306" s="92">
        <f>SUMIF('20-1'!R:R,$A:$A,'20-1'!$E:$E)</f>
        <v>0</v>
      </c>
      <c r="AY306" s="92">
        <f>SUMIF('20-1'!S:S,$A:$A,'20-1'!$E:$E)</f>
        <v>0</v>
      </c>
      <c r="AZ306" s="92">
        <f>SUMIF('20-1'!T:T,$A:$A,'20-1'!$E:$E)</f>
        <v>0</v>
      </c>
      <c r="BA306" s="92">
        <f>SUMIF('20-1'!U:U,$A:$A,'20-1'!$E:$E)</f>
        <v>0</v>
      </c>
      <c r="BB306" s="92">
        <f>SUMIF('20-1'!V:V,$A:$A,'20-1'!$E:$E)</f>
        <v>0</v>
      </c>
      <c r="BC306" s="92">
        <f>SUMIF('20-1'!W:W,$A:$A,'20-1'!$E:$E)</f>
        <v>0</v>
      </c>
      <c r="BD306" s="92">
        <f>SUMIF('20-1'!X:X,$A:$A,'20-1'!$E:$E)</f>
        <v>0</v>
      </c>
      <c r="BE306" s="92">
        <f>SUMIF('20-1'!Y:Y,$A:$A,'20-1'!$E:$E)</f>
        <v>0</v>
      </c>
      <c r="BF306" s="92">
        <f>SUMIF('20-1'!Z:Z,$A:$A,'20-1'!$E:$E)</f>
        <v>0</v>
      </c>
      <c r="BG306" s="92">
        <f>SUMIF('20-1'!AA:AA,$A:$A,'20-1'!$E:$E)</f>
        <v>0</v>
      </c>
      <c r="BH306" s="92">
        <f>SUMIF('20-1'!AB:AB,$A:$A,'20-1'!$E:$E)</f>
        <v>0</v>
      </c>
      <c r="BI306" s="89">
        <f>SUMIF(Об!$A:$A,$A:$A,Об!AB:AB)*BI$308</f>
        <v>38454.648952662006</v>
      </c>
      <c r="BJ306" s="89">
        <f>SUMIF(Об!$A:$A,$A:$A,Об!AC:AC)*BJ$308</f>
        <v>36492.108841452697</v>
      </c>
      <c r="BK306" s="84">
        <f>SUMIF(ПП1!$H:$H,$A:$A,ПП1!$M:$M)</f>
        <v>0</v>
      </c>
      <c r="BL306" s="89">
        <f>B306/$B$307*$BL$307</f>
        <v>8629.9980706152728</v>
      </c>
      <c r="BM306" s="84">
        <f>SUMIF(Об!$A:$A,$A:$A,Об!Z:Z)</f>
        <v>0</v>
      </c>
      <c r="BN306" s="89">
        <f t="shared" si="58"/>
        <v>338.1224088860447</v>
      </c>
      <c r="BO306" s="89">
        <f>SUMIF(Об!$A:$A,$A:$A,Об!$AG:$AG)*$BO$308</f>
        <v>0</v>
      </c>
      <c r="BP306" s="89">
        <f>SUMIF(Об!$A:$A,$A:$A,Об!$AE:$AE)*BP$308</f>
        <v>297.7908892268992</v>
      </c>
      <c r="BQ306" s="89">
        <f>SUMIF(Об!$A:$A,$A:$A,Об!AI:AI)*BQ$308</f>
        <v>27041.782762896833</v>
      </c>
      <c r="BR306" s="89">
        <f>SUMIF(Об!$A:$A,$A:$A,Об!AJ:AJ)*BR$308</f>
        <v>0</v>
      </c>
      <c r="BS306" s="89">
        <f>SUMIF(Об!$A:$A,$A:$A,Об!AK:AK)*BS$308</f>
        <v>14789.39478670851</v>
      </c>
      <c r="BT306" s="89">
        <f>SUMIF(Об!$A:$A,$A:$A,Об!AL:AL)*BT$308</f>
        <v>13312.795471274769</v>
      </c>
      <c r="BU306" s="89">
        <f>SUMIF(Об!$A:$A,$A:$A,Об!AM:AM)*BU$308</f>
        <v>0</v>
      </c>
      <c r="BV306" s="89">
        <f>SUMIF(Об!$A:$A,$A:$A,Об!AN:AN)*BV$308</f>
        <v>5565.5282679213988</v>
      </c>
    </row>
    <row r="307" spans="1:75" ht="32.25" customHeight="1" x14ac:dyDescent="0.25">
      <c r="A307" s="84" t="s">
        <v>1708</v>
      </c>
      <c r="B307" s="84">
        <f>SUM(B2:B306)</f>
        <v>1352705.8480000005</v>
      </c>
      <c r="C307" s="84">
        <f>SUM(C2:C306)</f>
        <v>1343794.4813333335</v>
      </c>
      <c r="AH307" s="89">
        <f t="shared" ref="AH307:BJ307" si="66">SUM(AH2:AH306)</f>
        <v>560426087.31000006</v>
      </c>
      <c r="AI307" s="84">
        <f t="shared" si="66"/>
        <v>546355365.1899997</v>
      </c>
      <c r="AJ307" s="84">
        <f t="shared" si="66"/>
        <v>19703801.23</v>
      </c>
      <c r="AK307" s="84">
        <f t="shared" si="66"/>
        <v>566059166.41999984</v>
      </c>
      <c r="AL307" s="84">
        <f t="shared" si="66"/>
        <v>91895421.929999962</v>
      </c>
      <c r="AM307" s="84">
        <f t="shared" si="66"/>
        <v>8355408.4300000006</v>
      </c>
      <c r="AN307" s="84">
        <f t="shared" si="66"/>
        <v>100250830.35999997</v>
      </c>
      <c r="AO307" s="84">
        <f t="shared" si="66"/>
        <v>0</v>
      </c>
      <c r="AP307" s="84">
        <f t="shared" si="66"/>
        <v>41548251.79999999</v>
      </c>
      <c r="AQ307" s="84">
        <f t="shared" si="66"/>
        <v>31150403.769999992</v>
      </c>
      <c r="AR307" s="84">
        <f t="shared" si="66"/>
        <v>206677.66999999998</v>
      </c>
      <c r="AS307" s="84">
        <f t="shared" si="66"/>
        <v>1809192.18</v>
      </c>
      <c r="AT307" s="84">
        <f t="shared" si="66"/>
        <v>3455.93</v>
      </c>
      <c r="AU307" s="84">
        <f t="shared" si="66"/>
        <v>716847.46000000008</v>
      </c>
      <c r="AV307" s="84">
        <f t="shared" si="66"/>
        <v>2262967.830000001</v>
      </c>
      <c r="AW307" s="84">
        <f t="shared" si="66"/>
        <v>288870.84999999998</v>
      </c>
      <c r="AX307" s="84">
        <f t="shared" si="66"/>
        <v>10000</v>
      </c>
      <c r="AY307" s="84">
        <f t="shared" si="66"/>
        <v>204067.82</v>
      </c>
      <c r="AZ307" s="84">
        <f t="shared" si="66"/>
        <v>826588.82</v>
      </c>
      <c r="BA307" s="84">
        <f t="shared" si="66"/>
        <v>138898.51999999999</v>
      </c>
      <c r="BB307" s="84">
        <f t="shared" si="66"/>
        <v>12184.26</v>
      </c>
      <c r="BC307" s="84">
        <f t="shared" si="66"/>
        <v>12942.42</v>
      </c>
      <c r="BD307" s="84">
        <f t="shared" si="66"/>
        <v>141399.67999999999</v>
      </c>
      <c r="BE307" s="84">
        <f t="shared" si="66"/>
        <v>3763754.5900000003</v>
      </c>
      <c r="BF307" s="84">
        <f t="shared" si="66"/>
        <v>1255834.6299999999</v>
      </c>
      <c r="BG307" s="84">
        <f t="shared" si="66"/>
        <v>66677.98000000001</v>
      </c>
      <c r="BH307" s="84">
        <f t="shared" si="66"/>
        <v>11114847.769999992</v>
      </c>
      <c r="BI307" s="84">
        <f t="shared" si="66"/>
        <v>121530694.45314701</v>
      </c>
      <c r="BJ307" s="84">
        <f t="shared" si="66"/>
        <v>115328353.01710807</v>
      </c>
      <c r="BK307" s="95">
        <f>'60-19'!F408</f>
        <v>8629756.6300000008</v>
      </c>
      <c r="BL307" s="89">
        <f>26106773.3+1941878.45</f>
        <v>28048651.75</v>
      </c>
      <c r="BM307" s="95">
        <f>'60-19'!F342+'60-19'!F341+'60-19'!F340+'60-19'!F339+'60-19'!F338+'60-19'!F337</f>
        <v>2131548.29</v>
      </c>
      <c r="BN307" s="95">
        <f>'60-19'!F642</f>
        <v>1098943.2</v>
      </c>
      <c r="BO307" s="84">
        <f t="shared" ref="BO307:BV307" si="67">SUM(BO2:BO306)</f>
        <v>6951982.5056764651</v>
      </c>
      <c r="BP307" s="84">
        <f t="shared" si="67"/>
        <v>558259.71356394328</v>
      </c>
      <c r="BQ307" s="89">
        <f t="shared" si="67"/>
        <v>85461881.149183929</v>
      </c>
      <c r="BR307" s="89">
        <f t="shared" si="67"/>
        <v>23808346.057899088</v>
      </c>
      <c r="BS307" s="89">
        <f t="shared" si="67"/>
        <v>46735362.19207982</v>
      </c>
      <c r="BT307" s="89">
        <f t="shared" si="67"/>
        <v>42069221.027101748</v>
      </c>
      <c r="BU307" s="89">
        <f t="shared" si="67"/>
        <v>18526455.505690884</v>
      </c>
      <c r="BV307" s="89">
        <f t="shared" si="67"/>
        <v>17587398.479978889</v>
      </c>
      <c r="BW307" s="90">
        <f>SUM(BI307:BV307,AP307)</f>
        <v>560015105.77142978</v>
      </c>
    </row>
    <row r="308" spans="1:75" ht="32.25" customHeight="1" x14ac:dyDescent="0.25">
      <c r="BI308" s="89">
        <v>1.1299999999999999</v>
      </c>
      <c r="BJ308" s="89">
        <v>0.95482</v>
      </c>
      <c r="BK308" s="84">
        <v>634662.2300000001</v>
      </c>
      <c r="BM308" s="84">
        <v>732004.11800000013</v>
      </c>
      <c r="BO308" s="84">
        <v>0.98</v>
      </c>
      <c r="BP308" s="84">
        <v>0.97</v>
      </c>
      <c r="BQ308" s="89">
        <v>0.95482</v>
      </c>
      <c r="BR308" s="89">
        <v>0.37309999999999999</v>
      </c>
      <c r="BS308" s="89">
        <v>0.91300000000000003</v>
      </c>
      <c r="BT308" s="89">
        <v>0.91300000000000003</v>
      </c>
      <c r="BU308" s="89">
        <v>0.91300000000000003</v>
      </c>
      <c r="BV308" s="89">
        <v>0.91300000000000003</v>
      </c>
    </row>
    <row r="309" spans="1:75" ht="32.25" customHeight="1" x14ac:dyDescent="0.25">
      <c r="BQ309" s="89">
        <v>89111106.230000004</v>
      </c>
      <c r="BR309" s="89">
        <f>23423546.76+BR310</f>
        <v>24961185.560000002</v>
      </c>
      <c r="BS309" s="89">
        <v>48573588.76535102</v>
      </c>
      <c r="BT309" s="89">
        <v>43723915.810272664</v>
      </c>
      <c r="BU309" s="89">
        <v>19211691.845767833</v>
      </c>
      <c r="BV309" s="89">
        <v>18279157.818608493</v>
      </c>
    </row>
    <row r="310" spans="1:75" ht="32.25" customHeight="1" x14ac:dyDescent="0.25">
      <c r="BR310" s="96">
        <v>1537638.8</v>
      </c>
      <c r="BS310" s="96">
        <v>3069295.6</v>
      </c>
    </row>
    <row r="311" spans="1:75" ht="32.25" customHeight="1" x14ac:dyDescent="0.25">
      <c r="BS311" s="96">
        <v>38186329.350000001</v>
      </c>
      <c r="BW311" s="84">
        <f>493067299*1.18</f>
        <v>581819412.81999993</v>
      </c>
    </row>
    <row r="312" spans="1:75" ht="32.25" customHeight="1" x14ac:dyDescent="0.25">
      <c r="BS312" s="96">
        <v>5068199.28</v>
      </c>
    </row>
    <row r="313" spans="1:75" ht="32.25" customHeight="1" x14ac:dyDescent="0.25">
      <c r="BS313" s="96">
        <v>81481137.579999998</v>
      </c>
    </row>
    <row r="314" spans="1:75" ht="32.25" customHeight="1" x14ac:dyDescent="0.25">
      <c r="BS314" s="152">
        <v>1983392.43</v>
      </c>
      <c r="BT314" s="153"/>
    </row>
    <row r="315" spans="1:75" ht="32.25" customHeight="1" x14ac:dyDescent="0.25">
      <c r="BS315" s="89">
        <f>SUM(BS310:BS314)</f>
        <v>129788354.24000001</v>
      </c>
    </row>
  </sheetData>
  <autoFilter ref="A1:CH315">
    <filterColumn colId="34" showButton="0"/>
    <filterColumn colId="35" showButton="0"/>
    <filterColumn colId="37" showButton="0"/>
    <filterColumn colId="38" showButton="0"/>
  </autoFilter>
  <mergeCells count="2">
    <mergeCell ref="AI1:AK1"/>
    <mergeCell ref="AL1:AN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74"/>
  <sheetViews>
    <sheetView zoomScale="85" zoomScaleNormal="85" workbookViewId="0">
      <pane xSplit="1" ySplit="1" topLeftCell="BE2" activePane="bottomRight" state="frozen"/>
      <selection activeCell="BX1" sqref="BX1"/>
      <selection pane="topRight" activeCell="BX1" sqref="BX1"/>
      <selection pane="bottomLeft" activeCell="BX1" sqref="BX1"/>
      <selection pane="bottomRight" sqref="A1:XFD1048576"/>
    </sheetView>
  </sheetViews>
  <sheetFormatPr defaultRowHeight="15" x14ac:dyDescent="0.25"/>
  <cols>
    <col min="1" max="1" width="31.85546875" customWidth="1"/>
    <col min="2" max="3" width="14.7109375" bestFit="1" customWidth="1"/>
    <col min="7" max="7" width="14.7109375" bestFit="1" customWidth="1"/>
    <col min="8" max="8" width="15.7109375" bestFit="1" customWidth="1"/>
    <col min="9" max="9" width="12.140625" bestFit="1" customWidth="1"/>
    <col min="10" max="10" width="14.7109375" bestFit="1" customWidth="1"/>
    <col min="11" max="11" width="11.140625" customWidth="1"/>
    <col min="12" max="12" width="11" bestFit="1" customWidth="1"/>
    <col min="13" max="13" width="10.85546875" customWidth="1"/>
    <col min="14" max="14" width="12.140625" customWidth="1"/>
    <col min="15" max="17" width="12.140625" bestFit="1" customWidth="1"/>
    <col min="18" max="20" width="13.140625" bestFit="1" customWidth="1"/>
    <col min="21" max="21" width="11.85546875" bestFit="1" customWidth="1"/>
    <col min="22" max="22" width="12.140625" bestFit="1" customWidth="1"/>
    <col min="23" max="23" width="14.7109375" bestFit="1" customWidth="1"/>
    <col min="24" max="24" width="15.7109375" bestFit="1" customWidth="1"/>
    <col min="25" max="25" width="13.140625" bestFit="1" customWidth="1"/>
    <col min="26" max="26" width="12.28515625" customWidth="1"/>
    <col min="27" max="27" width="14.7109375" bestFit="1" customWidth="1"/>
    <col min="28" max="29" width="14.7109375" customWidth="1"/>
    <col min="30" max="30" width="22.42578125" customWidth="1"/>
    <col min="31" max="31" width="16" bestFit="1" customWidth="1"/>
    <col min="32" max="33" width="12.140625" bestFit="1" customWidth="1"/>
    <col min="35" max="35" width="13.140625" bestFit="1" customWidth="1"/>
    <col min="36" max="36" width="14.42578125" bestFit="1" customWidth="1"/>
    <col min="37" max="39" width="14.42578125" customWidth="1"/>
    <col min="40" max="40" width="16.5703125" bestFit="1" customWidth="1"/>
    <col min="46" max="47" width="15.7109375" bestFit="1" customWidth="1"/>
    <col min="53" max="53" width="12.85546875" customWidth="1"/>
    <col min="59" max="59" width="12.140625" bestFit="1" customWidth="1"/>
    <col min="67" max="68" width="10.5703125" bestFit="1" customWidth="1"/>
    <col min="69" max="69" width="12.140625" bestFit="1" customWidth="1"/>
    <col min="74" max="74" width="10.5703125" bestFit="1" customWidth="1"/>
    <col min="257" max="257" width="31.85546875" customWidth="1"/>
    <col min="258" max="259" width="14.7109375" bestFit="1" customWidth="1"/>
    <col min="263" max="263" width="14.7109375" bestFit="1" customWidth="1"/>
    <col min="264" max="264" width="15.7109375" bestFit="1" customWidth="1"/>
    <col min="265" max="265" width="12.140625" bestFit="1" customWidth="1"/>
    <col min="266" max="266" width="14.7109375" bestFit="1" customWidth="1"/>
    <col min="267" max="267" width="11.140625" customWidth="1"/>
    <col min="268" max="268" width="11" bestFit="1" customWidth="1"/>
    <col min="269" max="269" width="10.85546875" customWidth="1"/>
    <col min="270" max="270" width="12.140625" customWidth="1"/>
    <col min="271" max="273" width="12.140625" bestFit="1" customWidth="1"/>
    <col min="274" max="276" width="13.140625" bestFit="1" customWidth="1"/>
    <col min="277" max="277" width="11.85546875" bestFit="1" customWidth="1"/>
    <col min="278" max="278" width="12.140625" bestFit="1" customWidth="1"/>
    <col min="279" max="279" width="14.7109375" bestFit="1" customWidth="1"/>
    <col min="280" max="280" width="15.7109375" bestFit="1" customWidth="1"/>
    <col min="281" max="281" width="13.140625" bestFit="1" customWidth="1"/>
    <col min="282" max="282" width="12.28515625" customWidth="1"/>
    <col min="283" max="283" width="14.7109375" bestFit="1" customWidth="1"/>
    <col min="284" max="285" width="14.7109375" customWidth="1"/>
    <col min="286" max="286" width="22.42578125" customWidth="1"/>
    <col min="287" max="287" width="10.28515625" customWidth="1"/>
    <col min="288" max="289" width="12.140625" bestFit="1" customWidth="1"/>
    <col min="291" max="291" width="13.140625" bestFit="1" customWidth="1"/>
    <col min="292" max="292" width="14.42578125" bestFit="1" customWidth="1"/>
    <col min="293" max="295" width="14.42578125" customWidth="1"/>
    <col min="296" max="296" width="16.5703125" bestFit="1" customWidth="1"/>
    <col min="302" max="303" width="15.7109375" bestFit="1" customWidth="1"/>
    <col min="309" max="309" width="12.85546875" customWidth="1"/>
    <col min="315" max="315" width="12.140625" bestFit="1" customWidth="1"/>
    <col min="323" max="324" width="10.5703125" bestFit="1" customWidth="1"/>
    <col min="325" max="325" width="12.140625" bestFit="1" customWidth="1"/>
    <col min="330" max="330" width="10.5703125" bestFit="1" customWidth="1"/>
    <col min="513" max="513" width="31.85546875" customWidth="1"/>
    <col min="514" max="515" width="14.7109375" bestFit="1" customWidth="1"/>
    <col min="519" max="519" width="14.7109375" bestFit="1" customWidth="1"/>
    <col min="520" max="520" width="15.7109375" bestFit="1" customWidth="1"/>
    <col min="521" max="521" width="12.140625" bestFit="1" customWidth="1"/>
    <col min="522" max="522" width="14.7109375" bestFit="1" customWidth="1"/>
    <col min="523" max="523" width="11.140625" customWidth="1"/>
    <col min="524" max="524" width="11" bestFit="1" customWidth="1"/>
    <col min="525" max="525" width="10.85546875" customWidth="1"/>
    <col min="526" max="526" width="12.140625" customWidth="1"/>
    <col min="527" max="529" width="12.140625" bestFit="1" customWidth="1"/>
    <col min="530" max="532" width="13.140625" bestFit="1" customWidth="1"/>
    <col min="533" max="533" width="11.85546875" bestFit="1" customWidth="1"/>
    <col min="534" max="534" width="12.140625" bestFit="1" customWidth="1"/>
    <col min="535" max="535" width="14.7109375" bestFit="1" customWidth="1"/>
    <col min="536" max="536" width="15.7109375" bestFit="1" customWidth="1"/>
    <col min="537" max="537" width="13.140625" bestFit="1" customWidth="1"/>
    <col min="538" max="538" width="12.28515625" customWidth="1"/>
    <col min="539" max="539" width="14.7109375" bestFit="1" customWidth="1"/>
    <col min="540" max="541" width="14.7109375" customWidth="1"/>
    <col min="542" max="542" width="22.42578125" customWidth="1"/>
    <col min="543" max="543" width="10.28515625" customWidth="1"/>
    <col min="544" max="545" width="12.140625" bestFit="1" customWidth="1"/>
    <col min="547" max="547" width="13.140625" bestFit="1" customWidth="1"/>
    <col min="548" max="548" width="14.42578125" bestFit="1" customWidth="1"/>
    <col min="549" max="551" width="14.42578125" customWidth="1"/>
    <col min="552" max="552" width="16.5703125" bestFit="1" customWidth="1"/>
    <col min="558" max="559" width="15.7109375" bestFit="1" customWidth="1"/>
    <col min="565" max="565" width="12.85546875" customWidth="1"/>
    <col min="571" max="571" width="12.140625" bestFit="1" customWidth="1"/>
    <col min="579" max="580" width="10.5703125" bestFit="1" customWidth="1"/>
    <col min="581" max="581" width="12.140625" bestFit="1" customWidth="1"/>
    <col min="586" max="586" width="10.5703125" bestFit="1" customWidth="1"/>
    <col min="769" max="769" width="31.85546875" customWidth="1"/>
    <col min="770" max="771" width="14.7109375" bestFit="1" customWidth="1"/>
    <col min="775" max="775" width="14.7109375" bestFit="1" customWidth="1"/>
    <col min="776" max="776" width="15.7109375" bestFit="1" customWidth="1"/>
    <col min="777" max="777" width="12.140625" bestFit="1" customWidth="1"/>
    <col min="778" max="778" width="14.7109375" bestFit="1" customWidth="1"/>
    <col min="779" max="779" width="11.140625" customWidth="1"/>
    <col min="780" max="780" width="11" bestFit="1" customWidth="1"/>
    <col min="781" max="781" width="10.85546875" customWidth="1"/>
    <col min="782" max="782" width="12.140625" customWidth="1"/>
    <col min="783" max="785" width="12.140625" bestFit="1" customWidth="1"/>
    <col min="786" max="788" width="13.140625" bestFit="1" customWidth="1"/>
    <col min="789" max="789" width="11.85546875" bestFit="1" customWidth="1"/>
    <col min="790" max="790" width="12.140625" bestFit="1" customWidth="1"/>
    <col min="791" max="791" width="14.7109375" bestFit="1" customWidth="1"/>
    <col min="792" max="792" width="15.7109375" bestFit="1" customWidth="1"/>
    <col min="793" max="793" width="13.140625" bestFit="1" customWidth="1"/>
    <col min="794" max="794" width="12.28515625" customWidth="1"/>
    <col min="795" max="795" width="14.7109375" bestFit="1" customWidth="1"/>
    <col min="796" max="797" width="14.7109375" customWidth="1"/>
    <col min="798" max="798" width="22.42578125" customWidth="1"/>
    <col min="799" max="799" width="10.28515625" customWidth="1"/>
    <col min="800" max="801" width="12.140625" bestFit="1" customWidth="1"/>
    <col min="803" max="803" width="13.140625" bestFit="1" customWidth="1"/>
    <col min="804" max="804" width="14.42578125" bestFit="1" customWidth="1"/>
    <col min="805" max="807" width="14.42578125" customWidth="1"/>
    <col min="808" max="808" width="16.5703125" bestFit="1" customWidth="1"/>
    <col min="814" max="815" width="15.7109375" bestFit="1" customWidth="1"/>
    <col min="821" max="821" width="12.85546875" customWidth="1"/>
    <col min="827" max="827" width="12.140625" bestFit="1" customWidth="1"/>
    <col min="835" max="836" width="10.5703125" bestFit="1" customWidth="1"/>
    <col min="837" max="837" width="12.140625" bestFit="1" customWidth="1"/>
    <col min="842" max="842" width="10.5703125" bestFit="1" customWidth="1"/>
    <col min="1025" max="1025" width="31.85546875" customWidth="1"/>
    <col min="1026" max="1027" width="14.7109375" bestFit="1" customWidth="1"/>
    <col min="1031" max="1031" width="14.7109375" bestFit="1" customWidth="1"/>
    <col min="1032" max="1032" width="15.7109375" bestFit="1" customWidth="1"/>
    <col min="1033" max="1033" width="12.140625" bestFit="1" customWidth="1"/>
    <col min="1034" max="1034" width="14.7109375" bestFit="1" customWidth="1"/>
    <col min="1035" max="1035" width="11.140625" customWidth="1"/>
    <col min="1036" max="1036" width="11" bestFit="1" customWidth="1"/>
    <col min="1037" max="1037" width="10.85546875" customWidth="1"/>
    <col min="1038" max="1038" width="12.140625" customWidth="1"/>
    <col min="1039" max="1041" width="12.140625" bestFit="1" customWidth="1"/>
    <col min="1042" max="1044" width="13.140625" bestFit="1" customWidth="1"/>
    <col min="1045" max="1045" width="11.85546875" bestFit="1" customWidth="1"/>
    <col min="1046" max="1046" width="12.140625" bestFit="1" customWidth="1"/>
    <col min="1047" max="1047" width="14.7109375" bestFit="1" customWidth="1"/>
    <col min="1048" max="1048" width="15.7109375" bestFit="1" customWidth="1"/>
    <col min="1049" max="1049" width="13.140625" bestFit="1" customWidth="1"/>
    <col min="1050" max="1050" width="12.28515625" customWidth="1"/>
    <col min="1051" max="1051" width="14.7109375" bestFit="1" customWidth="1"/>
    <col min="1052" max="1053" width="14.7109375" customWidth="1"/>
    <col min="1054" max="1054" width="22.42578125" customWidth="1"/>
    <col min="1055" max="1055" width="10.28515625" customWidth="1"/>
    <col min="1056" max="1057" width="12.140625" bestFit="1" customWidth="1"/>
    <col min="1059" max="1059" width="13.140625" bestFit="1" customWidth="1"/>
    <col min="1060" max="1060" width="14.42578125" bestFit="1" customWidth="1"/>
    <col min="1061" max="1063" width="14.42578125" customWidth="1"/>
    <col min="1064" max="1064" width="16.5703125" bestFit="1" customWidth="1"/>
    <col min="1070" max="1071" width="15.7109375" bestFit="1" customWidth="1"/>
    <col min="1077" max="1077" width="12.85546875" customWidth="1"/>
    <col min="1083" max="1083" width="12.140625" bestFit="1" customWidth="1"/>
    <col min="1091" max="1092" width="10.5703125" bestFit="1" customWidth="1"/>
    <col min="1093" max="1093" width="12.140625" bestFit="1" customWidth="1"/>
    <col min="1098" max="1098" width="10.5703125" bestFit="1" customWidth="1"/>
    <col min="1281" max="1281" width="31.85546875" customWidth="1"/>
    <col min="1282" max="1283" width="14.7109375" bestFit="1" customWidth="1"/>
    <col min="1287" max="1287" width="14.7109375" bestFit="1" customWidth="1"/>
    <col min="1288" max="1288" width="15.7109375" bestFit="1" customWidth="1"/>
    <col min="1289" max="1289" width="12.140625" bestFit="1" customWidth="1"/>
    <col min="1290" max="1290" width="14.7109375" bestFit="1" customWidth="1"/>
    <col min="1291" max="1291" width="11.140625" customWidth="1"/>
    <col min="1292" max="1292" width="11" bestFit="1" customWidth="1"/>
    <col min="1293" max="1293" width="10.85546875" customWidth="1"/>
    <col min="1294" max="1294" width="12.140625" customWidth="1"/>
    <col min="1295" max="1297" width="12.140625" bestFit="1" customWidth="1"/>
    <col min="1298" max="1300" width="13.140625" bestFit="1" customWidth="1"/>
    <col min="1301" max="1301" width="11.85546875" bestFit="1" customWidth="1"/>
    <col min="1302" max="1302" width="12.140625" bestFit="1" customWidth="1"/>
    <col min="1303" max="1303" width="14.7109375" bestFit="1" customWidth="1"/>
    <col min="1304" max="1304" width="15.7109375" bestFit="1" customWidth="1"/>
    <col min="1305" max="1305" width="13.140625" bestFit="1" customWidth="1"/>
    <col min="1306" max="1306" width="12.28515625" customWidth="1"/>
    <col min="1307" max="1307" width="14.7109375" bestFit="1" customWidth="1"/>
    <col min="1308" max="1309" width="14.7109375" customWidth="1"/>
    <col min="1310" max="1310" width="22.42578125" customWidth="1"/>
    <col min="1311" max="1311" width="10.28515625" customWidth="1"/>
    <col min="1312" max="1313" width="12.140625" bestFit="1" customWidth="1"/>
    <col min="1315" max="1315" width="13.140625" bestFit="1" customWidth="1"/>
    <col min="1316" max="1316" width="14.42578125" bestFit="1" customWidth="1"/>
    <col min="1317" max="1319" width="14.42578125" customWidth="1"/>
    <col min="1320" max="1320" width="16.5703125" bestFit="1" customWidth="1"/>
    <col min="1326" max="1327" width="15.7109375" bestFit="1" customWidth="1"/>
    <col min="1333" max="1333" width="12.85546875" customWidth="1"/>
    <col min="1339" max="1339" width="12.140625" bestFit="1" customWidth="1"/>
    <col min="1347" max="1348" width="10.5703125" bestFit="1" customWidth="1"/>
    <col min="1349" max="1349" width="12.140625" bestFit="1" customWidth="1"/>
    <col min="1354" max="1354" width="10.5703125" bestFit="1" customWidth="1"/>
    <col min="1537" max="1537" width="31.85546875" customWidth="1"/>
    <col min="1538" max="1539" width="14.7109375" bestFit="1" customWidth="1"/>
    <col min="1543" max="1543" width="14.7109375" bestFit="1" customWidth="1"/>
    <col min="1544" max="1544" width="15.7109375" bestFit="1" customWidth="1"/>
    <col min="1545" max="1545" width="12.140625" bestFit="1" customWidth="1"/>
    <col min="1546" max="1546" width="14.7109375" bestFit="1" customWidth="1"/>
    <col min="1547" max="1547" width="11.140625" customWidth="1"/>
    <col min="1548" max="1548" width="11" bestFit="1" customWidth="1"/>
    <col min="1549" max="1549" width="10.85546875" customWidth="1"/>
    <col min="1550" max="1550" width="12.140625" customWidth="1"/>
    <col min="1551" max="1553" width="12.140625" bestFit="1" customWidth="1"/>
    <col min="1554" max="1556" width="13.140625" bestFit="1" customWidth="1"/>
    <col min="1557" max="1557" width="11.85546875" bestFit="1" customWidth="1"/>
    <col min="1558" max="1558" width="12.140625" bestFit="1" customWidth="1"/>
    <col min="1559" max="1559" width="14.7109375" bestFit="1" customWidth="1"/>
    <col min="1560" max="1560" width="15.7109375" bestFit="1" customWidth="1"/>
    <col min="1561" max="1561" width="13.140625" bestFit="1" customWidth="1"/>
    <col min="1562" max="1562" width="12.28515625" customWidth="1"/>
    <col min="1563" max="1563" width="14.7109375" bestFit="1" customWidth="1"/>
    <col min="1564" max="1565" width="14.7109375" customWidth="1"/>
    <col min="1566" max="1566" width="22.42578125" customWidth="1"/>
    <col min="1567" max="1567" width="10.28515625" customWidth="1"/>
    <col min="1568" max="1569" width="12.140625" bestFit="1" customWidth="1"/>
    <col min="1571" max="1571" width="13.140625" bestFit="1" customWidth="1"/>
    <col min="1572" max="1572" width="14.42578125" bestFit="1" customWidth="1"/>
    <col min="1573" max="1575" width="14.42578125" customWidth="1"/>
    <col min="1576" max="1576" width="16.5703125" bestFit="1" customWidth="1"/>
    <col min="1582" max="1583" width="15.7109375" bestFit="1" customWidth="1"/>
    <col min="1589" max="1589" width="12.85546875" customWidth="1"/>
    <col min="1595" max="1595" width="12.140625" bestFit="1" customWidth="1"/>
    <col min="1603" max="1604" width="10.5703125" bestFit="1" customWidth="1"/>
    <col min="1605" max="1605" width="12.140625" bestFit="1" customWidth="1"/>
    <col min="1610" max="1610" width="10.5703125" bestFit="1" customWidth="1"/>
    <col min="1793" max="1793" width="31.85546875" customWidth="1"/>
    <col min="1794" max="1795" width="14.7109375" bestFit="1" customWidth="1"/>
    <col min="1799" max="1799" width="14.7109375" bestFit="1" customWidth="1"/>
    <col min="1800" max="1800" width="15.7109375" bestFit="1" customWidth="1"/>
    <col min="1801" max="1801" width="12.140625" bestFit="1" customWidth="1"/>
    <col min="1802" max="1802" width="14.7109375" bestFit="1" customWidth="1"/>
    <col min="1803" max="1803" width="11.140625" customWidth="1"/>
    <col min="1804" max="1804" width="11" bestFit="1" customWidth="1"/>
    <col min="1805" max="1805" width="10.85546875" customWidth="1"/>
    <col min="1806" max="1806" width="12.140625" customWidth="1"/>
    <col min="1807" max="1809" width="12.140625" bestFit="1" customWidth="1"/>
    <col min="1810" max="1812" width="13.140625" bestFit="1" customWidth="1"/>
    <col min="1813" max="1813" width="11.85546875" bestFit="1" customWidth="1"/>
    <col min="1814" max="1814" width="12.140625" bestFit="1" customWidth="1"/>
    <col min="1815" max="1815" width="14.7109375" bestFit="1" customWidth="1"/>
    <col min="1816" max="1816" width="15.7109375" bestFit="1" customWidth="1"/>
    <col min="1817" max="1817" width="13.140625" bestFit="1" customWidth="1"/>
    <col min="1818" max="1818" width="12.28515625" customWidth="1"/>
    <col min="1819" max="1819" width="14.7109375" bestFit="1" customWidth="1"/>
    <col min="1820" max="1821" width="14.7109375" customWidth="1"/>
    <col min="1822" max="1822" width="22.42578125" customWidth="1"/>
    <col min="1823" max="1823" width="10.28515625" customWidth="1"/>
    <col min="1824" max="1825" width="12.140625" bestFit="1" customWidth="1"/>
    <col min="1827" max="1827" width="13.140625" bestFit="1" customWidth="1"/>
    <col min="1828" max="1828" width="14.42578125" bestFit="1" customWidth="1"/>
    <col min="1829" max="1831" width="14.42578125" customWidth="1"/>
    <col min="1832" max="1832" width="16.5703125" bestFit="1" customWidth="1"/>
    <col min="1838" max="1839" width="15.7109375" bestFit="1" customWidth="1"/>
    <col min="1845" max="1845" width="12.85546875" customWidth="1"/>
    <col min="1851" max="1851" width="12.140625" bestFit="1" customWidth="1"/>
    <col min="1859" max="1860" width="10.5703125" bestFit="1" customWidth="1"/>
    <col min="1861" max="1861" width="12.140625" bestFit="1" customWidth="1"/>
    <col min="1866" max="1866" width="10.5703125" bestFit="1" customWidth="1"/>
    <col min="2049" max="2049" width="31.85546875" customWidth="1"/>
    <col min="2050" max="2051" width="14.7109375" bestFit="1" customWidth="1"/>
    <col min="2055" max="2055" width="14.7109375" bestFit="1" customWidth="1"/>
    <col min="2056" max="2056" width="15.7109375" bestFit="1" customWidth="1"/>
    <col min="2057" max="2057" width="12.140625" bestFit="1" customWidth="1"/>
    <col min="2058" max="2058" width="14.7109375" bestFit="1" customWidth="1"/>
    <col min="2059" max="2059" width="11.140625" customWidth="1"/>
    <col min="2060" max="2060" width="11" bestFit="1" customWidth="1"/>
    <col min="2061" max="2061" width="10.85546875" customWidth="1"/>
    <col min="2062" max="2062" width="12.140625" customWidth="1"/>
    <col min="2063" max="2065" width="12.140625" bestFit="1" customWidth="1"/>
    <col min="2066" max="2068" width="13.140625" bestFit="1" customWidth="1"/>
    <col min="2069" max="2069" width="11.85546875" bestFit="1" customWidth="1"/>
    <col min="2070" max="2070" width="12.140625" bestFit="1" customWidth="1"/>
    <col min="2071" max="2071" width="14.7109375" bestFit="1" customWidth="1"/>
    <col min="2072" max="2072" width="15.7109375" bestFit="1" customWidth="1"/>
    <col min="2073" max="2073" width="13.140625" bestFit="1" customWidth="1"/>
    <col min="2074" max="2074" width="12.28515625" customWidth="1"/>
    <col min="2075" max="2075" width="14.7109375" bestFit="1" customWidth="1"/>
    <col min="2076" max="2077" width="14.7109375" customWidth="1"/>
    <col min="2078" max="2078" width="22.42578125" customWidth="1"/>
    <col min="2079" max="2079" width="10.28515625" customWidth="1"/>
    <col min="2080" max="2081" width="12.140625" bestFit="1" customWidth="1"/>
    <col min="2083" max="2083" width="13.140625" bestFit="1" customWidth="1"/>
    <col min="2084" max="2084" width="14.42578125" bestFit="1" customWidth="1"/>
    <col min="2085" max="2087" width="14.42578125" customWidth="1"/>
    <col min="2088" max="2088" width="16.5703125" bestFit="1" customWidth="1"/>
    <col min="2094" max="2095" width="15.7109375" bestFit="1" customWidth="1"/>
    <col min="2101" max="2101" width="12.85546875" customWidth="1"/>
    <col min="2107" max="2107" width="12.140625" bestFit="1" customWidth="1"/>
    <col min="2115" max="2116" width="10.5703125" bestFit="1" customWidth="1"/>
    <col min="2117" max="2117" width="12.140625" bestFit="1" customWidth="1"/>
    <col min="2122" max="2122" width="10.5703125" bestFit="1" customWidth="1"/>
    <col min="2305" max="2305" width="31.85546875" customWidth="1"/>
    <col min="2306" max="2307" width="14.7109375" bestFit="1" customWidth="1"/>
    <col min="2311" max="2311" width="14.7109375" bestFit="1" customWidth="1"/>
    <col min="2312" max="2312" width="15.7109375" bestFit="1" customWidth="1"/>
    <col min="2313" max="2313" width="12.140625" bestFit="1" customWidth="1"/>
    <col min="2314" max="2314" width="14.7109375" bestFit="1" customWidth="1"/>
    <col min="2315" max="2315" width="11.140625" customWidth="1"/>
    <col min="2316" max="2316" width="11" bestFit="1" customWidth="1"/>
    <col min="2317" max="2317" width="10.85546875" customWidth="1"/>
    <col min="2318" max="2318" width="12.140625" customWidth="1"/>
    <col min="2319" max="2321" width="12.140625" bestFit="1" customWidth="1"/>
    <col min="2322" max="2324" width="13.140625" bestFit="1" customWidth="1"/>
    <col min="2325" max="2325" width="11.85546875" bestFit="1" customWidth="1"/>
    <col min="2326" max="2326" width="12.140625" bestFit="1" customWidth="1"/>
    <col min="2327" max="2327" width="14.7109375" bestFit="1" customWidth="1"/>
    <col min="2328" max="2328" width="15.7109375" bestFit="1" customWidth="1"/>
    <col min="2329" max="2329" width="13.140625" bestFit="1" customWidth="1"/>
    <col min="2330" max="2330" width="12.28515625" customWidth="1"/>
    <col min="2331" max="2331" width="14.7109375" bestFit="1" customWidth="1"/>
    <col min="2332" max="2333" width="14.7109375" customWidth="1"/>
    <col min="2334" max="2334" width="22.42578125" customWidth="1"/>
    <col min="2335" max="2335" width="10.28515625" customWidth="1"/>
    <col min="2336" max="2337" width="12.140625" bestFit="1" customWidth="1"/>
    <col min="2339" max="2339" width="13.140625" bestFit="1" customWidth="1"/>
    <col min="2340" max="2340" width="14.42578125" bestFit="1" customWidth="1"/>
    <col min="2341" max="2343" width="14.42578125" customWidth="1"/>
    <col min="2344" max="2344" width="16.5703125" bestFit="1" customWidth="1"/>
    <col min="2350" max="2351" width="15.7109375" bestFit="1" customWidth="1"/>
    <col min="2357" max="2357" width="12.85546875" customWidth="1"/>
    <col min="2363" max="2363" width="12.140625" bestFit="1" customWidth="1"/>
    <col min="2371" max="2372" width="10.5703125" bestFit="1" customWidth="1"/>
    <col min="2373" max="2373" width="12.140625" bestFit="1" customWidth="1"/>
    <col min="2378" max="2378" width="10.5703125" bestFit="1" customWidth="1"/>
    <col min="2561" max="2561" width="31.85546875" customWidth="1"/>
    <col min="2562" max="2563" width="14.7109375" bestFit="1" customWidth="1"/>
    <col min="2567" max="2567" width="14.7109375" bestFit="1" customWidth="1"/>
    <col min="2568" max="2568" width="15.7109375" bestFit="1" customWidth="1"/>
    <col min="2569" max="2569" width="12.140625" bestFit="1" customWidth="1"/>
    <col min="2570" max="2570" width="14.7109375" bestFit="1" customWidth="1"/>
    <col min="2571" max="2571" width="11.140625" customWidth="1"/>
    <col min="2572" max="2572" width="11" bestFit="1" customWidth="1"/>
    <col min="2573" max="2573" width="10.85546875" customWidth="1"/>
    <col min="2574" max="2574" width="12.140625" customWidth="1"/>
    <col min="2575" max="2577" width="12.140625" bestFit="1" customWidth="1"/>
    <col min="2578" max="2580" width="13.140625" bestFit="1" customWidth="1"/>
    <col min="2581" max="2581" width="11.85546875" bestFit="1" customWidth="1"/>
    <col min="2582" max="2582" width="12.140625" bestFit="1" customWidth="1"/>
    <col min="2583" max="2583" width="14.7109375" bestFit="1" customWidth="1"/>
    <col min="2584" max="2584" width="15.7109375" bestFit="1" customWidth="1"/>
    <col min="2585" max="2585" width="13.140625" bestFit="1" customWidth="1"/>
    <col min="2586" max="2586" width="12.28515625" customWidth="1"/>
    <col min="2587" max="2587" width="14.7109375" bestFit="1" customWidth="1"/>
    <col min="2588" max="2589" width="14.7109375" customWidth="1"/>
    <col min="2590" max="2590" width="22.42578125" customWidth="1"/>
    <col min="2591" max="2591" width="10.28515625" customWidth="1"/>
    <col min="2592" max="2593" width="12.140625" bestFit="1" customWidth="1"/>
    <col min="2595" max="2595" width="13.140625" bestFit="1" customWidth="1"/>
    <col min="2596" max="2596" width="14.42578125" bestFit="1" customWidth="1"/>
    <col min="2597" max="2599" width="14.42578125" customWidth="1"/>
    <col min="2600" max="2600" width="16.5703125" bestFit="1" customWidth="1"/>
    <col min="2606" max="2607" width="15.7109375" bestFit="1" customWidth="1"/>
    <col min="2613" max="2613" width="12.85546875" customWidth="1"/>
    <col min="2619" max="2619" width="12.140625" bestFit="1" customWidth="1"/>
    <col min="2627" max="2628" width="10.5703125" bestFit="1" customWidth="1"/>
    <col min="2629" max="2629" width="12.140625" bestFit="1" customWidth="1"/>
    <col min="2634" max="2634" width="10.5703125" bestFit="1" customWidth="1"/>
    <col min="2817" max="2817" width="31.85546875" customWidth="1"/>
    <col min="2818" max="2819" width="14.7109375" bestFit="1" customWidth="1"/>
    <col min="2823" max="2823" width="14.7109375" bestFit="1" customWidth="1"/>
    <col min="2824" max="2824" width="15.7109375" bestFit="1" customWidth="1"/>
    <col min="2825" max="2825" width="12.140625" bestFit="1" customWidth="1"/>
    <col min="2826" max="2826" width="14.7109375" bestFit="1" customWidth="1"/>
    <col min="2827" max="2827" width="11.140625" customWidth="1"/>
    <col min="2828" max="2828" width="11" bestFit="1" customWidth="1"/>
    <col min="2829" max="2829" width="10.85546875" customWidth="1"/>
    <col min="2830" max="2830" width="12.140625" customWidth="1"/>
    <col min="2831" max="2833" width="12.140625" bestFit="1" customWidth="1"/>
    <col min="2834" max="2836" width="13.140625" bestFit="1" customWidth="1"/>
    <col min="2837" max="2837" width="11.85546875" bestFit="1" customWidth="1"/>
    <col min="2838" max="2838" width="12.140625" bestFit="1" customWidth="1"/>
    <col min="2839" max="2839" width="14.7109375" bestFit="1" customWidth="1"/>
    <col min="2840" max="2840" width="15.7109375" bestFit="1" customWidth="1"/>
    <col min="2841" max="2841" width="13.140625" bestFit="1" customWidth="1"/>
    <col min="2842" max="2842" width="12.28515625" customWidth="1"/>
    <col min="2843" max="2843" width="14.7109375" bestFit="1" customWidth="1"/>
    <col min="2844" max="2845" width="14.7109375" customWidth="1"/>
    <col min="2846" max="2846" width="22.42578125" customWidth="1"/>
    <col min="2847" max="2847" width="10.28515625" customWidth="1"/>
    <col min="2848" max="2849" width="12.140625" bestFit="1" customWidth="1"/>
    <col min="2851" max="2851" width="13.140625" bestFit="1" customWidth="1"/>
    <col min="2852" max="2852" width="14.42578125" bestFit="1" customWidth="1"/>
    <col min="2853" max="2855" width="14.42578125" customWidth="1"/>
    <col min="2856" max="2856" width="16.5703125" bestFit="1" customWidth="1"/>
    <col min="2862" max="2863" width="15.7109375" bestFit="1" customWidth="1"/>
    <col min="2869" max="2869" width="12.85546875" customWidth="1"/>
    <col min="2875" max="2875" width="12.140625" bestFit="1" customWidth="1"/>
    <col min="2883" max="2884" width="10.5703125" bestFit="1" customWidth="1"/>
    <col min="2885" max="2885" width="12.140625" bestFit="1" customWidth="1"/>
    <col min="2890" max="2890" width="10.5703125" bestFit="1" customWidth="1"/>
    <col min="3073" max="3073" width="31.85546875" customWidth="1"/>
    <col min="3074" max="3075" width="14.7109375" bestFit="1" customWidth="1"/>
    <col min="3079" max="3079" width="14.7109375" bestFit="1" customWidth="1"/>
    <col min="3080" max="3080" width="15.7109375" bestFit="1" customWidth="1"/>
    <col min="3081" max="3081" width="12.140625" bestFit="1" customWidth="1"/>
    <col min="3082" max="3082" width="14.7109375" bestFit="1" customWidth="1"/>
    <col min="3083" max="3083" width="11.140625" customWidth="1"/>
    <col min="3084" max="3084" width="11" bestFit="1" customWidth="1"/>
    <col min="3085" max="3085" width="10.85546875" customWidth="1"/>
    <col min="3086" max="3086" width="12.140625" customWidth="1"/>
    <col min="3087" max="3089" width="12.140625" bestFit="1" customWidth="1"/>
    <col min="3090" max="3092" width="13.140625" bestFit="1" customWidth="1"/>
    <col min="3093" max="3093" width="11.85546875" bestFit="1" customWidth="1"/>
    <col min="3094" max="3094" width="12.140625" bestFit="1" customWidth="1"/>
    <col min="3095" max="3095" width="14.7109375" bestFit="1" customWidth="1"/>
    <col min="3096" max="3096" width="15.7109375" bestFit="1" customWidth="1"/>
    <col min="3097" max="3097" width="13.140625" bestFit="1" customWidth="1"/>
    <col min="3098" max="3098" width="12.28515625" customWidth="1"/>
    <col min="3099" max="3099" width="14.7109375" bestFit="1" customWidth="1"/>
    <col min="3100" max="3101" width="14.7109375" customWidth="1"/>
    <col min="3102" max="3102" width="22.42578125" customWidth="1"/>
    <col min="3103" max="3103" width="10.28515625" customWidth="1"/>
    <col min="3104" max="3105" width="12.140625" bestFit="1" customWidth="1"/>
    <col min="3107" max="3107" width="13.140625" bestFit="1" customWidth="1"/>
    <col min="3108" max="3108" width="14.42578125" bestFit="1" customWidth="1"/>
    <col min="3109" max="3111" width="14.42578125" customWidth="1"/>
    <col min="3112" max="3112" width="16.5703125" bestFit="1" customWidth="1"/>
    <col min="3118" max="3119" width="15.7109375" bestFit="1" customWidth="1"/>
    <col min="3125" max="3125" width="12.85546875" customWidth="1"/>
    <col min="3131" max="3131" width="12.140625" bestFit="1" customWidth="1"/>
    <col min="3139" max="3140" width="10.5703125" bestFit="1" customWidth="1"/>
    <col min="3141" max="3141" width="12.140625" bestFit="1" customWidth="1"/>
    <col min="3146" max="3146" width="10.5703125" bestFit="1" customWidth="1"/>
    <col min="3329" max="3329" width="31.85546875" customWidth="1"/>
    <col min="3330" max="3331" width="14.7109375" bestFit="1" customWidth="1"/>
    <col min="3335" max="3335" width="14.7109375" bestFit="1" customWidth="1"/>
    <col min="3336" max="3336" width="15.7109375" bestFit="1" customWidth="1"/>
    <col min="3337" max="3337" width="12.140625" bestFit="1" customWidth="1"/>
    <col min="3338" max="3338" width="14.7109375" bestFit="1" customWidth="1"/>
    <col min="3339" max="3339" width="11.140625" customWidth="1"/>
    <col min="3340" max="3340" width="11" bestFit="1" customWidth="1"/>
    <col min="3341" max="3341" width="10.85546875" customWidth="1"/>
    <col min="3342" max="3342" width="12.140625" customWidth="1"/>
    <col min="3343" max="3345" width="12.140625" bestFit="1" customWidth="1"/>
    <col min="3346" max="3348" width="13.140625" bestFit="1" customWidth="1"/>
    <col min="3349" max="3349" width="11.85546875" bestFit="1" customWidth="1"/>
    <col min="3350" max="3350" width="12.140625" bestFit="1" customWidth="1"/>
    <col min="3351" max="3351" width="14.7109375" bestFit="1" customWidth="1"/>
    <col min="3352" max="3352" width="15.7109375" bestFit="1" customWidth="1"/>
    <col min="3353" max="3353" width="13.140625" bestFit="1" customWidth="1"/>
    <col min="3354" max="3354" width="12.28515625" customWidth="1"/>
    <col min="3355" max="3355" width="14.7109375" bestFit="1" customWidth="1"/>
    <col min="3356" max="3357" width="14.7109375" customWidth="1"/>
    <col min="3358" max="3358" width="22.42578125" customWidth="1"/>
    <col min="3359" max="3359" width="10.28515625" customWidth="1"/>
    <col min="3360" max="3361" width="12.140625" bestFit="1" customWidth="1"/>
    <col min="3363" max="3363" width="13.140625" bestFit="1" customWidth="1"/>
    <col min="3364" max="3364" width="14.42578125" bestFit="1" customWidth="1"/>
    <col min="3365" max="3367" width="14.42578125" customWidth="1"/>
    <col min="3368" max="3368" width="16.5703125" bestFit="1" customWidth="1"/>
    <col min="3374" max="3375" width="15.7109375" bestFit="1" customWidth="1"/>
    <col min="3381" max="3381" width="12.85546875" customWidth="1"/>
    <col min="3387" max="3387" width="12.140625" bestFit="1" customWidth="1"/>
    <col min="3395" max="3396" width="10.5703125" bestFit="1" customWidth="1"/>
    <col min="3397" max="3397" width="12.140625" bestFit="1" customWidth="1"/>
    <col min="3402" max="3402" width="10.5703125" bestFit="1" customWidth="1"/>
    <col min="3585" max="3585" width="31.85546875" customWidth="1"/>
    <col min="3586" max="3587" width="14.7109375" bestFit="1" customWidth="1"/>
    <col min="3591" max="3591" width="14.7109375" bestFit="1" customWidth="1"/>
    <col min="3592" max="3592" width="15.7109375" bestFit="1" customWidth="1"/>
    <col min="3593" max="3593" width="12.140625" bestFit="1" customWidth="1"/>
    <col min="3594" max="3594" width="14.7109375" bestFit="1" customWidth="1"/>
    <col min="3595" max="3595" width="11.140625" customWidth="1"/>
    <col min="3596" max="3596" width="11" bestFit="1" customWidth="1"/>
    <col min="3597" max="3597" width="10.85546875" customWidth="1"/>
    <col min="3598" max="3598" width="12.140625" customWidth="1"/>
    <col min="3599" max="3601" width="12.140625" bestFit="1" customWidth="1"/>
    <col min="3602" max="3604" width="13.140625" bestFit="1" customWidth="1"/>
    <col min="3605" max="3605" width="11.85546875" bestFit="1" customWidth="1"/>
    <col min="3606" max="3606" width="12.140625" bestFit="1" customWidth="1"/>
    <col min="3607" max="3607" width="14.7109375" bestFit="1" customWidth="1"/>
    <col min="3608" max="3608" width="15.7109375" bestFit="1" customWidth="1"/>
    <col min="3609" max="3609" width="13.140625" bestFit="1" customWidth="1"/>
    <col min="3610" max="3610" width="12.28515625" customWidth="1"/>
    <col min="3611" max="3611" width="14.7109375" bestFit="1" customWidth="1"/>
    <col min="3612" max="3613" width="14.7109375" customWidth="1"/>
    <col min="3614" max="3614" width="22.42578125" customWidth="1"/>
    <col min="3615" max="3615" width="10.28515625" customWidth="1"/>
    <col min="3616" max="3617" width="12.140625" bestFit="1" customWidth="1"/>
    <col min="3619" max="3619" width="13.140625" bestFit="1" customWidth="1"/>
    <col min="3620" max="3620" width="14.42578125" bestFit="1" customWidth="1"/>
    <col min="3621" max="3623" width="14.42578125" customWidth="1"/>
    <col min="3624" max="3624" width="16.5703125" bestFit="1" customWidth="1"/>
    <col min="3630" max="3631" width="15.7109375" bestFit="1" customWidth="1"/>
    <col min="3637" max="3637" width="12.85546875" customWidth="1"/>
    <col min="3643" max="3643" width="12.140625" bestFit="1" customWidth="1"/>
    <col min="3651" max="3652" width="10.5703125" bestFit="1" customWidth="1"/>
    <col min="3653" max="3653" width="12.140625" bestFit="1" customWidth="1"/>
    <col min="3658" max="3658" width="10.5703125" bestFit="1" customWidth="1"/>
    <col min="3841" max="3841" width="31.85546875" customWidth="1"/>
    <col min="3842" max="3843" width="14.7109375" bestFit="1" customWidth="1"/>
    <col min="3847" max="3847" width="14.7109375" bestFit="1" customWidth="1"/>
    <col min="3848" max="3848" width="15.7109375" bestFit="1" customWidth="1"/>
    <col min="3849" max="3849" width="12.140625" bestFit="1" customWidth="1"/>
    <col min="3850" max="3850" width="14.7109375" bestFit="1" customWidth="1"/>
    <col min="3851" max="3851" width="11.140625" customWidth="1"/>
    <col min="3852" max="3852" width="11" bestFit="1" customWidth="1"/>
    <col min="3853" max="3853" width="10.85546875" customWidth="1"/>
    <col min="3854" max="3854" width="12.140625" customWidth="1"/>
    <col min="3855" max="3857" width="12.140625" bestFit="1" customWidth="1"/>
    <col min="3858" max="3860" width="13.140625" bestFit="1" customWidth="1"/>
    <col min="3861" max="3861" width="11.85546875" bestFit="1" customWidth="1"/>
    <col min="3862" max="3862" width="12.140625" bestFit="1" customWidth="1"/>
    <col min="3863" max="3863" width="14.7109375" bestFit="1" customWidth="1"/>
    <col min="3864" max="3864" width="15.7109375" bestFit="1" customWidth="1"/>
    <col min="3865" max="3865" width="13.140625" bestFit="1" customWidth="1"/>
    <col min="3866" max="3866" width="12.28515625" customWidth="1"/>
    <col min="3867" max="3867" width="14.7109375" bestFit="1" customWidth="1"/>
    <col min="3868" max="3869" width="14.7109375" customWidth="1"/>
    <col min="3870" max="3870" width="22.42578125" customWidth="1"/>
    <col min="3871" max="3871" width="10.28515625" customWidth="1"/>
    <col min="3872" max="3873" width="12.140625" bestFit="1" customWidth="1"/>
    <col min="3875" max="3875" width="13.140625" bestFit="1" customWidth="1"/>
    <col min="3876" max="3876" width="14.42578125" bestFit="1" customWidth="1"/>
    <col min="3877" max="3879" width="14.42578125" customWidth="1"/>
    <col min="3880" max="3880" width="16.5703125" bestFit="1" customWidth="1"/>
    <col min="3886" max="3887" width="15.7109375" bestFit="1" customWidth="1"/>
    <col min="3893" max="3893" width="12.85546875" customWidth="1"/>
    <col min="3899" max="3899" width="12.140625" bestFit="1" customWidth="1"/>
    <col min="3907" max="3908" width="10.5703125" bestFit="1" customWidth="1"/>
    <col min="3909" max="3909" width="12.140625" bestFit="1" customWidth="1"/>
    <col min="3914" max="3914" width="10.5703125" bestFit="1" customWidth="1"/>
    <col min="4097" max="4097" width="31.85546875" customWidth="1"/>
    <col min="4098" max="4099" width="14.7109375" bestFit="1" customWidth="1"/>
    <col min="4103" max="4103" width="14.7109375" bestFit="1" customWidth="1"/>
    <col min="4104" max="4104" width="15.7109375" bestFit="1" customWidth="1"/>
    <col min="4105" max="4105" width="12.140625" bestFit="1" customWidth="1"/>
    <col min="4106" max="4106" width="14.7109375" bestFit="1" customWidth="1"/>
    <col min="4107" max="4107" width="11.140625" customWidth="1"/>
    <col min="4108" max="4108" width="11" bestFit="1" customWidth="1"/>
    <col min="4109" max="4109" width="10.85546875" customWidth="1"/>
    <col min="4110" max="4110" width="12.140625" customWidth="1"/>
    <col min="4111" max="4113" width="12.140625" bestFit="1" customWidth="1"/>
    <col min="4114" max="4116" width="13.140625" bestFit="1" customWidth="1"/>
    <col min="4117" max="4117" width="11.85546875" bestFit="1" customWidth="1"/>
    <col min="4118" max="4118" width="12.140625" bestFit="1" customWidth="1"/>
    <col min="4119" max="4119" width="14.7109375" bestFit="1" customWidth="1"/>
    <col min="4120" max="4120" width="15.7109375" bestFit="1" customWidth="1"/>
    <col min="4121" max="4121" width="13.140625" bestFit="1" customWidth="1"/>
    <col min="4122" max="4122" width="12.28515625" customWidth="1"/>
    <col min="4123" max="4123" width="14.7109375" bestFit="1" customWidth="1"/>
    <col min="4124" max="4125" width="14.7109375" customWidth="1"/>
    <col min="4126" max="4126" width="22.42578125" customWidth="1"/>
    <col min="4127" max="4127" width="10.28515625" customWidth="1"/>
    <col min="4128" max="4129" width="12.140625" bestFit="1" customWidth="1"/>
    <col min="4131" max="4131" width="13.140625" bestFit="1" customWidth="1"/>
    <col min="4132" max="4132" width="14.42578125" bestFit="1" customWidth="1"/>
    <col min="4133" max="4135" width="14.42578125" customWidth="1"/>
    <col min="4136" max="4136" width="16.5703125" bestFit="1" customWidth="1"/>
    <col min="4142" max="4143" width="15.7109375" bestFit="1" customWidth="1"/>
    <col min="4149" max="4149" width="12.85546875" customWidth="1"/>
    <col min="4155" max="4155" width="12.140625" bestFit="1" customWidth="1"/>
    <col min="4163" max="4164" width="10.5703125" bestFit="1" customWidth="1"/>
    <col min="4165" max="4165" width="12.140625" bestFit="1" customWidth="1"/>
    <col min="4170" max="4170" width="10.5703125" bestFit="1" customWidth="1"/>
    <col min="4353" max="4353" width="31.85546875" customWidth="1"/>
    <col min="4354" max="4355" width="14.7109375" bestFit="1" customWidth="1"/>
    <col min="4359" max="4359" width="14.7109375" bestFit="1" customWidth="1"/>
    <col min="4360" max="4360" width="15.7109375" bestFit="1" customWidth="1"/>
    <col min="4361" max="4361" width="12.140625" bestFit="1" customWidth="1"/>
    <col min="4362" max="4362" width="14.7109375" bestFit="1" customWidth="1"/>
    <col min="4363" max="4363" width="11.140625" customWidth="1"/>
    <col min="4364" max="4364" width="11" bestFit="1" customWidth="1"/>
    <col min="4365" max="4365" width="10.85546875" customWidth="1"/>
    <col min="4366" max="4366" width="12.140625" customWidth="1"/>
    <col min="4367" max="4369" width="12.140625" bestFit="1" customWidth="1"/>
    <col min="4370" max="4372" width="13.140625" bestFit="1" customWidth="1"/>
    <col min="4373" max="4373" width="11.85546875" bestFit="1" customWidth="1"/>
    <col min="4374" max="4374" width="12.140625" bestFit="1" customWidth="1"/>
    <col min="4375" max="4375" width="14.7109375" bestFit="1" customWidth="1"/>
    <col min="4376" max="4376" width="15.7109375" bestFit="1" customWidth="1"/>
    <col min="4377" max="4377" width="13.140625" bestFit="1" customWidth="1"/>
    <col min="4378" max="4378" width="12.28515625" customWidth="1"/>
    <col min="4379" max="4379" width="14.7109375" bestFit="1" customWidth="1"/>
    <col min="4380" max="4381" width="14.7109375" customWidth="1"/>
    <col min="4382" max="4382" width="22.42578125" customWidth="1"/>
    <col min="4383" max="4383" width="10.28515625" customWidth="1"/>
    <col min="4384" max="4385" width="12.140625" bestFit="1" customWidth="1"/>
    <col min="4387" max="4387" width="13.140625" bestFit="1" customWidth="1"/>
    <col min="4388" max="4388" width="14.42578125" bestFit="1" customWidth="1"/>
    <col min="4389" max="4391" width="14.42578125" customWidth="1"/>
    <col min="4392" max="4392" width="16.5703125" bestFit="1" customWidth="1"/>
    <col min="4398" max="4399" width="15.7109375" bestFit="1" customWidth="1"/>
    <col min="4405" max="4405" width="12.85546875" customWidth="1"/>
    <col min="4411" max="4411" width="12.140625" bestFit="1" customWidth="1"/>
    <col min="4419" max="4420" width="10.5703125" bestFit="1" customWidth="1"/>
    <col min="4421" max="4421" width="12.140625" bestFit="1" customWidth="1"/>
    <col min="4426" max="4426" width="10.5703125" bestFit="1" customWidth="1"/>
    <col min="4609" max="4609" width="31.85546875" customWidth="1"/>
    <col min="4610" max="4611" width="14.7109375" bestFit="1" customWidth="1"/>
    <col min="4615" max="4615" width="14.7109375" bestFit="1" customWidth="1"/>
    <col min="4616" max="4616" width="15.7109375" bestFit="1" customWidth="1"/>
    <col min="4617" max="4617" width="12.140625" bestFit="1" customWidth="1"/>
    <col min="4618" max="4618" width="14.7109375" bestFit="1" customWidth="1"/>
    <col min="4619" max="4619" width="11.140625" customWidth="1"/>
    <col min="4620" max="4620" width="11" bestFit="1" customWidth="1"/>
    <col min="4621" max="4621" width="10.85546875" customWidth="1"/>
    <col min="4622" max="4622" width="12.140625" customWidth="1"/>
    <col min="4623" max="4625" width="12.140625" bestFit="1" customWidth="1"/>
    <col min="4626" max="4628" width="13.140625" bestFit="1" customWidth="1"/>
    <col min="4629" max="4629" width="11.85546875" bestFit="1" customWidth="1"/>
    <col min="4630" max="4630" width="12.140625" bestFit="1" customWidth="1"/>
    <col min="4631" max="4631" width="14.7109375" bestFit="1" customWidth="1"/>
    <col min="4632" max="4632" width="15.7109375" bestFit="1" customWidth="1"/>
    <col min="4633" max="4633" width="13.140625" bestFit="1" customWidth="1"/>
    <col min="4634" max="4634" width="12.28515625" customWidth="1"/>
    <col min="4635" max="4635" width="14.7109375" bestFit="1" customWidth="1"/>
    <col min="4636" max="4637" width="14.7109375" customWidth="1"/>
    <col min="4638" max="4638" width="22.42578125" customWidth="1"/>
    <col min="4639" max="4639" width="10.28515625" customWidth="1"/>
    <col min="4640" max="4641" width="12.140625" bestFit="1" customWidth="1"/>
    <col min="4643" max="4643" width="13.140625" bestFit="1" customWidth="1"/>
    <col min="4644" max="4644" width="14.42578125" bestFit="1" customWidth="1"/>
    <col min="4645" max="4647" width="14.42578125" customWidth="1"/>
    <col min="4648" max="4648" width="16.5703125" bestFit="1" customWidth="1"/>
    <col min="4654" max="4655" width="15.7109375" bestFit="1" customWidth="1"/>
    <col min="4661" max="4661" width="12.85546875" customWidth="1"/>
    <col min="4667" max="4667" width="12.140625" bestFit="1" customWidth="1"/>
    <col min="4675" max="4676" width="10.5703125" bestFit="1" customWidth="1"/>
    <col min="4677" max="4677" width="12.140625" bestFit="1" customWidth="1"/>
    <col min="4682" max="4682" width="10.5703125" bestFit="1" customWidth="1"/>
    <col min="4865" max="4865" width="31.85546875" customWidth="1"/>
    <col min="4866" max="4867" width="14.7109375" bestFit="1" customWidth="1"/>
    <col min="4871" max="4871" width="14.7109375" bestFit="1" customWidth="1"/>
    <col min="4872" max="4872" width="15.7109375" bestFit="1" customWidth="1"/>
    <col min="4873" max="4873" width="12.140625" bestFit="1" customWidth="1"/>
    <col min="4874" max="4874" width="14.7109375" bestFit="1" customWidth="1"/>
    <col min="4875" max="4875" width="11.140625" customWidth="1"/>
    <col min="4876" max="4876" width="11" bestFit="1" customWidth="1"/>
    <col min="4877" max="4877" width="10.85546875" customWidth="1"/>
    <col min="4878" max="4878" width="12.140625" customWidth="1"/>
    <col min="4879" max="4881" width="12.140625" bestFit="1" customWidth="1"/>
    <col min="4882" max="4884" width="13.140625" bestFit="1" customWidth="1"/>
    <col min="4885" max="4885" width="11.85546875" bestFit="1" customWidth="1"/>
    <col min="4886" max="4886" width="12.140625" bestFit="1" customWidth="1"/>
    <col min="4887" max="4887" width="14.7109375" bestFit="1" customWidth="1"/>
    <col min="4888" max="4888" width="15.7109375" bestFit="1" customWidth="1"/>
    <col min="4889" max="4889" width="13.140625" bestFit="1" customWidth="1"/>
    <col min="4890" max="4890" width="12.28515625" customWidth="1"/>
    <col min="4891" max="4891" width="14.7109375" bestFit="1" customWidth="1"/>
    <col min="4892" max="4893" width="14.7109375" customWidth="1"/>
    <col min="4894" max="4894" width="22.42578125" customWidth="1"/>
    <col min="4895" max="4895" width="10.28515625" customWidth="1"/>
    <col min="4896" max="4897" width="12.140625" bestFit="1" customWidth="1"/>
    <col min="4899" max="4899" width="13.140625" bestFit="1" customWidth="1"/>
    <col min="4900" max="4900" width="14.42578125" bestFit="1" customWidth="1"/>
    <col min="4901" max="4903" width="14.42578125" customWidth="1"/>
    <col min="4904" max="4904" width="16.5703125" bestFit="1" customWidth="1"/>
    <col min="4910" max="4911" width="15.7109375" bestFit="1" customWidth="1"/>
    <col min="4917" max="4917" width="12.85546875" customWidth="1"/>
    <col min="4923" max="4923" width="12.140625" bestFit="1" customWidth="1"/>
    <col min="4931" max="4932" width="10.5703125" bestFit="1" customWidth="1"/>
    <col min="4933" max="4933" width="12.140625" bestFit="1" customWidth="1"/>
    <col min="4938" max="4938" width="10.5703125" bestFit="1" customWidth="1"/>
    <col min="5121" max="5121" width="31.85546875" customWidth="1"/>
    <col min="5122" max="5123" width="14.7109375" bestFit="1" customWidth="1"/>
    <col min="5127" max="5127" width="14.7109375" bestFit="1" customWidth="1"/>
    <col min="5128" max="5128" width="15.7109375" bestFit="1" customWidth="1"/>
    <col min="5129" max="5129" width="12.140625" bestFit="1" customWidth="1"/>
    <col min="5130" max="5130" width="14.7109375" bestFit="1" customWidth="1"/>
    <col min="5131" max="5131" width="11.140625" customWidth="1"/>
    <col min="5132" max="5132" width="11" bestFit="1" customWidth="1"/>
    <col min="5133" max="5133" width="10.85546875" customWidth="1"/>
    <col min="5134" max="5134" width="12.140625" customWidth="1"/>
    <col min="5135" max="5137" width="12.140625" bestFit="1" customWidth="1"/>
    <col min="5138" max="5140" width="13.140625" bestFit="1" customWidth="1"/>
    <col min="5141" max="5141" width="11.85546875" bestFit="1" customWidth="1"/>
    <col min="5142" max="5142" width="12.140625" bestFit="1" customWidth="1"/>
    <col min="5143" max="5143" width="14.7109375" bestFit="1" customWidth="1"/>
    <col min="5144" max="5144" width="15.7109375" bestFit="1" customWidth="1"/>
    <col min="5145" max="5145" width="13.140625" bestFit="1" customWidth="1"/>
    <col min="5146" max="5146" width="12.28515625" customWidth="1"/>
    <col min="5147" max="5147" width="14.7109375" bestFit="1" customWidth="1"/>
    <col min="5148" max="5149" width="14.7109375" customWidth="1"/>
    <col min="5150" max="5150" width="22.42578125" customWidth="1"/>
    <col min="5151" max="5151" width="10.28515625" customWidth="1"/>
    <col min="5152" max="5153" width="12.140625" bestFit="1" customWidth="1"/>
    <col min="5155" max="5155" width="13.140625" bestFit="1" customWidth="1"/>
    <col min="5156" max="5156" width="14.42578125" bestFit="1" customWidth="1"/>
    <col min="5157" max="5159" width="14.42578125" customWidth="1"/>
    <col min="5160" max="5160" width="16.5703125" bestFit="1" customWidth="1"/>
    <col min="5166" max="5167" width="15.7109375" bestFit="1" customWidth="1"/>
    <col min="5173" max="5173" width="12.85546875" customWidth="1"/>
    <col min="5179" max="5179" width="12.140625" bestFit="1" customWidth="1"/>
    <col min="5187" max="5188" width="10.5703125" bestFit="1" customWidth="1"/>
    <col min="5189" max="5189" width="12.140625" bestFit="1" customWidth="1"/>
    <col min="5194" max="5194" width="10.5703125" bestFit="1" customWidth="1"/>
    <col min="5377" max="5377" width="31.85546875" customWidth="1"/>
    <col min="5378" max="5379" width="14.7109375" bestFit="1" customWidth="1"/>
    <col min="5383" max="5383" width="14.7109375" bestFit="1" customWidth="1"/>
    <col min="5384" max="5384" width="15.7109375" bestFit="1" customWidth="1"/>
    <col min="5385" max="5385" width="12.140625" bestFit="1" customWidth="1"/>
    <col min="5386" max="5386" width="14.7109375" bestFit="1" customWidth="1"/>
    <col min="5387" max="5387" width="11.140625" customWidth="1"/>
    <col min="5388" max="5388" width="11" bestFit="1" customWidth="1"/>
    <col min="5389" max="5389" width="10.85546875" customWidth="1"/>
    <col min="5390" max="5390" width="12.140625" customWidth="1"/>
    <col min="5391" max="5393" width="12.140625" bestFit="1" customWidth="1"/>
    <col min="5394" max="5396" width="13.140625" bestFit="1" customWidth="1"/>
    <col min="5397" max="5397" width="11.85546875" bestFit="1" customWidth="1"/>
    <col min="5398" max="5398" width="12.140625" bestFit="1" customWidth="1"/>
    <col min="5399" max="5399" width="14.7109375" bestFit="1" customWidth="1"/>
    <col min="5400" max="5400" width="15.7109375" bestFit="1" customWidth="1"/>
    <col min="5401" max="5401" width="13.140625" bestFit="1" customWidth="1"/>
    <col min="5402" max="5402" width="12.28515625" customWidth="1"/>
    <col min="5403" max="5403" width="14.7109375" bestFit="1" customWidth="1"/>
    <col min="5404" max="5405" width="14.7109375" customWidth="1"/>
    <col min="5406" max="5406" width="22.42578125" customWidth="1"/>
    <col min="5407" max="5407" width="10.28515625" customWidth="1"/>
    <col min="5408" max="5409" width="12.140625" bestFit="1" customWidth="1"/>
    <col min="5411" max="5411" width="13.140625" bestFit="1" customWidth="1"/>
    <col min="5412" max="5412" width="14.42578125" bestFit="1" customWidth="1"/>
    <col min="5413" max="5415" width="14.42578125" customWidth="1"/>
    <col min="5416" max="5416" width="16.5703125" bestFit="1" customWidth="1"/>
    <col min="5422" max="5423" width="15.7109375" bestFit="1" customWidth="1"/>
    <col min="5429" max="5429" width="12.85546875" customWidth="1"/>
    <col min="5435" max="5435" width="12.140625" bestFit="1" customWidth="1"/>
    <col min="5443" max="5444" width="10.5703125" bestFit="1" customWidth="1"/>
    <col min="5445" max="5445" width="12.140625" bestFit="1" customWidth="1"/>
    <col min="5450" max="5450" width="10.5703125" bestFit="1" customWidth="1"/>
    <col min="5633" max="5633" width="31.85546875" customWidth="1"/>
    <col min="5634" max="5635" width="14.7109375" bestFit="1" customWidth="1"/>
    <col min="5639" max="5639" width="14.7109375" bestFit="1" customWidth="1"/>
    <col min="5640" max="5640" width="15.7109375" bestFit="1" customWidth="1"/>
    <col min="5641" max="5641" width="12.140625" bestFit="1" customWidth="1"/>
    <col min="5642" max="5642" width="14.7109375" bestFit="1" customWidth="1"/>
    <col min="5643" max="5643" width="11.140625" customWidth="1"/>
    <col min="5644" max="5644" width="11" bestFit="1" customWidth="1"/>
    <col min="5645" max="5645" width="10.85546875" customWidth="1"/>
    <col min="5646" max="5646" width="12.140625" customWidth="1"/>
    <col min="5647" max="5649" width="12.140625" bestFit="1" customWidth="1"/>
    <col min="5650" max="5652" width="13.140625" bestFit="1" customWidth="1"/>
    <col min="5653" max="5653" width="11.85546875" bestFit="1" customWidth="1"/>
    <col min="5654" max="5654" width="12.140625" bestFit="1" customWidth="1"/>
    <col min="5655" max="5655" width="14.7109375" bestFit="1" customWidth="1"/>
    <col min="5656" max="5656" width="15.7109375" bestFit="1" customWidth="1"/>
    <col min="5657" max="5657" width="13.140625" bestFit="1" customWidth="1"/>
    <col min="5658" max="5658" width="12.28515625" customWidth="1"/>
    <col min="5659" max="5659" width="14.7109375" bestFit="1" customWidth="1"/>
    <col min="5660" max="5661" width="14.7109375" customWidth="1"/>
    <col min="5662" max="5662" width="22.42578125" customWidth="1"/>
    <col min="5663" max="5663" width="10.28515625" customWidth="1"/>
    <col min="5664" max="5665" width="12.140625" bestFit="1" customWidth="1"/>
    <col min="5667" max="5667" width="13.140625" bestFit="1" customWidth="1"/>
    <col min="5668" max="5668" width="14.42578125" bestFit="1" customWidth="1"/>
    <col min="5669" max="5671" width="14.42578125" customWidth="1"/>
    <col min="5672" max="5672" width="16.5703125" bestFit="1" customWidth="1"/>
    <col min="5678" max="5679" width="15.7109375" bestFit="1" customWidth="1"/>
    <col min="5685" max="5685" width="12.85546875" customWidth="1"/>
    <col min="5691" max="5691" width="12.140625" bestFit="1" customWidth="1"/>
    <col min="5699" max="5700" width="10.5703125" bestFit="1" customWidth="1"/>
    <col min="5701" max="5701" width="12.140625" bestFit="1" customWidth="1"/>
    <col min="5706" max="5706" width="10.5703125" bestFit="1" customWidth="1"/>
    <col min="5889" max="5889" width="31.85546875" customWidth="1"/>
    <col min="5890" max="5891" width="14.7109375" bestFit="1" customWidth="1"/>
    <col min="5895" max="5895" width="14.7109375" bestFit="1" customWidth="1"/>
    <col min="5896" max="5896" width="15.7109375" bestFit="1" customWidth="1"/>
    <col min="5897" max="5897" width="12.140625" bestFit="1" customWidth="1"/>
    <col min="5898" max="5898" width="14.7109375" bestFit="1" customWidth="1"/>
    <col min="5899" max="5899" width="11.140625" customWidth="1"/>
    <col min="5900" max="5900" width="11" bestFit="1" customWidth="1"/>
    <col min="5901" max="5901" width="10.85546875" customWidth="1"/>
    <col min="5902" max="5902" width="12.140625" customWidth="1"/>
    <col min="5903" max="5905" width="12.140625" bestFit="1" customWidth="1"/>
    <col min="5906" max="5908" width="13.140625" bestFit="1" customWidth="1"/>
    <col min="5909" max="5909" width="11.85546875" bestFit="1" customWidth="1"/>
    <col min="5910" max="5910" width="12.140625" bestFit="1" customWidth="1"/>
    <col min="5911" max="5911" width="14.7109375" bestFit="1" customWidth="1"/>
    <col min="5912" max="5912" width="15.7109375" bestFit="1" customWidth="1"/>
    <col min="5913" max="5913" width="13.140625" bestFit="1" customWidth="1"/>
    <col min="5914" max="5914" width="12.28515625" customWidth="1"/>
    <col min="5915" max="5915" width="14.7109375" bestFit="1" customWidth="1"/>
    <col min="5916" max="5917" width="14.7109375" customWidth="1"/>
    <col min="5918" max="5918" width="22.42578125" customWidth="1"/>
    <col min="5919" max="5919" width="10.28515625" customWidth="1"/>
    <col min="5920" max="5921" width="12.140625" bestFit="1" customWidth="1"/>
    <col min="5923" max="5923" width="13.140625" bestFit="1" customWidth="1"/>
    <col min="5924" max="5924" width="14.42578125" bestFit="1" customWidth="1"/>
    <col min="5925" max="5927" width="14.42578125" customWidth="1"/>
    <col min="5928" max="5928" width="16.5703125" bestFit="1" customWidth="1"/>
    <col min="5934" max="5935" width="15.7109375" bestFit="1" customWidth="1"/>
    <col min="5941" max="5941" width="12.85546875" customWidth="1"/>
    <col min="5947" max="5947" width="12.140625" bestFit="1" customWidth="1"/>
    <col min="5955" max="5956" width="10.5703125" bestFit="1" customWidth="1"/>
    <col min="5957" max="5957" width="12.140625" bestFit="1" customWidth="1"/>
    <col min="5962" max="5962" width="10.5703125" bestFit="1" customWidth="1"/>
    <col min="6145" max="6145" width="31.85546875" customWidth="1"/>
    <col min="6146" max="6147" width="14.7109375" bestFit="1" customWidth="1"/>
    <col min="6151" max="6151" width="14.7109375" bestFit="1" customWidth="1"/>
    <col min="6152" max="6152" width="15.7109375" bestFit="1" customWidth="1"/>
    <col min="6153" max="6153" width="12.140625" bestFit="1" customWidth="1"/>
    <col min="6154" max="6154" width="14.7109375" bestFit="1" customWidth="1"/>
    <col min="6155" max="6155" width="11.140625" customWidth="1"/>
    <col min="6156" max="6156" width="11" bestFit="1" customWidth="1"/>
    <col min="6157" max="6157" width="10.85546875" customWidth="1"/>
    <col min="6158" max="6158" width="12.140625" customWidth="1"/>
    <col min="6159" max="6161" width="12.140625" bestFit="1" customWidth="1"/>
    <col min="6162" max="6164" width="13.140625" bestFit="1" customWidth="1"/>
    <col min="6165" max="6165" width="11.85546875" bestFit="1" customWidth="1"/>
    <col min="6166" max="6166" width="12.140625" bestFit="1" customWidth="1"/>
    <col min="6167" max="6167" width="14.7109375" bestFit="1" customWidth="1"/>
    <col min="6168" max="6168" width="15.7109375" bestFit="1" customWidth="1"/>
    <col min="6169" max="6169" width="13.140625" bestFit="1" customWidth="1"/>
    <col min="6170" max="6170" width="12.28515625" customWidth="1"/>
    <col min="6171" max="6171" width="14.7109375" bestFit="1" customWidth="1"/>
    <col min="6172" max="6173" width="14.7109375" customWidth="1"/>
    <col min="6174" max="6174" width="22.42578125" customWidth="1"/>
    <col min="6175" max="6175" width="10.28515625" customWidth="1"/>
    <col min="6176" max="6177" width="12.140625" bestFit="1" customWidth="1"/>
    <col min="6179" max="6179" width="13.140625" bestFit="1" customWidth="1"/>
    <col min="6180" max="6180" width="14.42578125" bestFit="1" customWidth="1"/>
    <col min="6181" max="6183" width="14.42578125" customWidth="1"/>
    <col min="6184" max="6184" width="16.5703125" bestFit="1" customWidth="1"/>
    <col min="6190" max="6191" width="15.7109375" bestFit="1" customWidth="1"/>
    <col min="6197" max="6197" width="12.85546875" customWidth="1"/>
    <col min="6203" max="6203" width="12.140625" bestFit="1" customWidth="1"/>
    <col min="6211" max="6212" width="10.5703125" bestFit="1" customWidth="1"/>
    <col min="6213" max="6213" width="12.140625" bestFit="1" customWidth="1"/>
    <col min="6218" max="6218" width="10.5703125" bestFit="1" customWidth="1"/>
    <col min="6401" max="6401" width="31.85546875" customWidth="1"/>
    <col min="6402" max="6403" width="14.7109375" bestFit="1" customWidth="1"/>
    <col min="6407" max="6407" width="14.7109375" bestFit="1" customWidth="1"/>
    <col min="6408" max="6408" width="15.7109375" bestFit="1" customWidth="1"/>
    <col min="6409" max="6409" width="12.140625" bestFit="1" customWidth="1"/>
    <col min="6410" max="6410" width="14.7109375" bestFit="1" customWidth="1"/>
    <col min="6411" max="6411" width="11.140625" customWidth="1"/>
    <col min="6412" max="6412" width="11" bestFit="1" customWidth="1"/>
    <col min="6413" max="6413" width="10.85546875" customWidth="1"/>
    <col min="6414" max="6414" width="12.140625" customWidth="1"/>
    <col min="6415" max="6417" width="12.140625" bestFit="1" customWidth="1"/>
    <col min="6418" max="6420" width="13.140625" bestFit="1" customWidth="1"/>
    <col min="6421" max="6421" width="11.85546875" bestFit="1" customWidth="1"/>
    <col min="6422" max="6422" width="12.140625" bestFit="1" customWidth="1"/>
    <col min="6423" max="6423" width="14.7109375" bestFit="1" customWidth="1"/>
    <col min="6424" max="6424" width="15.7109375" bestFit="1" customWidth="1"/>
    <col min="6425" max="6425" width="13.140625" bestFit="1" customWidth="1"/>
    <col min="6426" max="6426" width="12.28515625" customWidth="1"/>
    <col min="6427" max="6427" width="14.7109375" bestFit="1" customWidth="1"/>
    <col min="6428" max="6429" width="14.7109375" customWidth="1"/>
    <col min="6430" max="6430" width="22.42578125" customWidth="1"/>
    <col min="6431" max="6431" width="10.28515625" customWidth="1"/>
    <col min="6432" max="6433" width="12.140625" bestFit="1" customWidth="1"/>
    <col min="6435" max="6435" width="13.140625" bestFit="1" customWidth="1"/>
    <col min="6436" max="6436" width="14.42578125" bestFit="1" customWidth="1"/>
    <col min="6437" max="6439" width="14.42578125" customWidth="1"/>
    <col min="6440" max="6440" width="16.5703125" bestFit="1" customWidth="1"/>
    <col min="6446" max="6447" width="15.7109375" bestFit="1" customWidth="1"/>
    <col min="6453" max="6453" width="12.85546875" customWidth="1"/>
    <col min="6459" max="6459" width="12.140625" bestFit="1" customWidth="1"/>
    <col min="6467" max="6468" width="10.5703125" bestFit="1" customWidth="1"/>
    <col min="6469" max="6469" width="12.140625" bestFit="1" customWidth="1"/>
    <col min="6474" max="6474" width="10.5703125" bestFit="1" customWidth="1"/>
    <col min="6657" max="6657" width="31.85546875" customWidth="1"/>
    <col min="6658" max="6659" width="14.7109375" bestFit="1" customWidth="1"/>
    <col min="6663" max="6663" width="14.7109375" bestFit="1" customWidth="1"/>
    <col min="6664" max="6664" width="15.7109375" bestFit="1" customWidth="1"/>
    <col min="6665" max="6665" width="12.140625" bestFit="1" customWidth="1"/>
    <col min="6666" max="6666" width="14.7109375" bestFit="1" customWidth="1"/>
    <col min="6667" max="6667" width="11.140625" customWidth="1"/>
    <col min="6668" max="6668" width="11" bestFit="1" customWidth="1"/>
    <col min="6669" max="6669" width="10.85546875" customWidth="1"/>
    <col min="6670" max="6670" width="12.140625" customWidth="1"/>
    <col min="6671" max="6673" width="12.140625" bestFit="1" customWidth="1"/>
    <col min="6674" max="6676" width="13.140625" bestFit="1" customWidth="1"/>
    <col min="6677" max="6677" width="11.85546875" bestFit="1" customWidth="1"/>
    <col min="6678" max="6678" width="12.140625" bestFit="1" customWidth="1"/>
    <col min="6679" max="6679" width="14.7109375" bestFit="1" customWidth="1"/>
    <col min="6680" max="6680" width="15.7109375" bestFit="1" customWidth="1"/>
    <col min="6681" max="6681" width="13.140625" bestFit="1" customWidth="1"/>
    <col min="6682" max="6682" width="12.28515625" customWidth="1"/>
    <col min="6683" max="6683" width="14.7109375" bestFit="1" customWidth="1"/>
    <col min="6684" max="6685" width="14.7109375" customWidth="1"/>
    <col min="6686" max="6686" width="22.42578125" customWidth="1"/>
    <col min="6687" max="6687" width="10.28515625" customWidth="1"/>
    <col min="6688" max="6689" width="12.140625" bestFit="1" customWidth="1"/>
    <col min="6691" max="6691" width="13.140625" bestFit="1" customWidth="1"/>
    <col min="6692" max="6692" width="14.42578125" bestFit="1" customWidth="1"/>
    <col min="6693" max="6695" width="14.42578125" customWidth="1"/>
    <col min="6696" max="6696" width="16.5703125" bestFit="1" customWidth="1"/>
    <col min="6702" max="6703" width="15.7109375" bestFit="1" customWidth="1"/>
    <col min="6709" max="6709" width="12.85546875" customWidth="1"/>
    <col min="6715" max="6715" width="12.140625" bestFit="1" customWidth="1"/>
    <col min="6723" max="6724" width="10.5703125" bestFit="1" customWidth="1"/>
    <col min="6725" max="6725" width="12.140625" bestFit="1" customWidth="1"/>
    <col min="6730" max="6730" width="10.5703125" bestFit="1" customWidth="1"/>
    <col min="6913" max="6913" width="31.85546875" customWidth="1"/>
    <col min="6914" max="6915" width="14.7109375" bestFit="1" customWidth="1"/>
    <col min="6919" max="6919" width="14.7109375" bestFit="1" customWidth="1"/>
    <col min="6920" max="6920" width="15.7109375" bestFit="1" customWidth="1"/>
    <col min="6921" max="6921" width="12.140625" bestFit="1" customWidth="1"/>
    <col min="6922" max="6922" width="14.7109375" bestFit="1" customWidth="1"/>
    <col min="6923" max="6923" width="11.140625" customWidth="1"/>
    <col min="6924" max="6924" width="11" bestFit="1" customWidth="1"/>
    <col min="6925" max="6925" width="10.85546875" customWidth="1"/>
    <col min="6926" max="6926" width="12.140625" customWidth="1"/>
    <col min="6927" max="6929" width="12.140625" bestFit="1" customWidth="1"/>
    <col min="6930" max="6932" width="13.140625" bestFit="1" customWidth="1"/>
    <col min="6933" max="6933" width="11.85546875" bestFit="1" customWidth="1"/>
    <col min="6934" max="6934" width="12.140625" bestFit="1" customWidth="1"/>
    <col min="6935" max="6935" width="14.7109375" bestFit="1" customWidth="1"/>
    <col min="6936" max="6936" width="15.7109375" bestFit="1" customWidth="1"/>
    <col min="6937" max="6937" width="13.140625" bestFit="1" customWidth="1"/>
    <col min="6938" max="6938" width="12.28515625" customWidth="1"/>
    <col min="6939" max="6939" width="14.7109375" bestFit="1" customWidth="1"/>
    <col min="6940" max="6941" width="14.7109375" customWidth="1"/>
    <col min="6942" max="6942" width="22.42578125" customWidth="1"/>
    <col min="6943" max="6943" width="10.28515625" customWidth="1"/>
    <col min="6944" max="6945" width="12.140625" bestFit="1" customWidth="1"/>
    <col min="6947" max="6947" width="13.140625" bestFit="1" customWidth="1"/>
    <col min="6948" max="6948" width="14.42578125" bestFit="1" customWidth="1"/>
    <col min="6949" max="6951" width="14.42578125" customWidth="1"/>
    <col min="6952" max="6952" width="16.5703125" bestFit="1" customWidth="1"/>
    <col min="6958" max="6959" width="15.7109375" bestFit="1" customWidth="1"/>
    <col min="6965" max="6965" width="12.85546875" customWidth="1"/>
    <col min="6971" max="6971" width="12.140625" bestFit="1" customWidth="1"/>
    <col min="6979" max="6980" width="10.5703125" bestFit="1" customWidth="1"/>
    <col min="6981" max="6981" width="12.140625" bestFit="1" customWidth="1"/>
    <col min="6986" max="6986" width="10.5703125" bestFit="1" customWidth="1"/>
    <col min="7169" max="7169" width="31.85546875" customWidth="1"/>
    <col min="7170" max="7171" width="14.7109375" bestFit="1" customWidth="1"/>
    <col min="7175" max="7175" width="14.7109375" bestFit="1" customWidth="1"/>
    <col min="7176" max="7176" width="15.7109375" bestFit="1" customWidth="1"/>
    <col min="7177" max="7177" width="12.140625" bestFit="1" customWidth="1"/>
    <col min="7178" max="7178" width="14.7109375" bestFit="1" customWidth="1"/>
    <col min="7179" max="7179" width="11.140625" customWidth="1"/>
    <col min="7180" max="7180" width="11" bestFit="1" customWidth="1"/>
    <col min="7181" max="7181" width="10.85546875" customWidth="1"/>
    <col min="7182" max="7182" width="12.140625" customWidth="1"/>
    <col min="7183" max="7185" width="12.140625" bestFit="1" customWidth="1"/>
    <col min="7186" max="7188" width="13.140625" bestFit="1" customWidth="1"/>
    <col min="7189" max="7189" width="11.85546875" bestFit="1" customWidth="1"/>
    <col min="7190" max="7190" width="12.140625" bestFit="1" customWidth="1"/>
    <col min="7191" max="7191" width="14.7109375" bestFit="1" customWidth="1"/>
    <col min="7192" max="7192" width="15.7109375" bestFit="1" customWidth="1"/>
    <col min="7193" max="7193" width="13.140625" bestFit="1" customWidth="1"/>
    <col min="7194" max="7194" width="12.28515625" customWidth="1"/>
    <col min="7195" max="7195" width="14.7109375" bestFit="1" customWidth="1"/>
    <col min="7196" max="7197" width="14.7109375" customWidth="1"/>
    <col min="7198" max="7198" width="22.42578125" customWidth="1"/>
    <col min="7199" max="7199" width="10.28515625" customWidth="1"/>
    <col min="7200" max="7201" width="12.140625" bestFit="1" customWidth="1"/>
    <col min="7203" max="7203" width="13.140625" bestFit="1" customWidth="1"/>
    <col min="7204" max="7204" width="14.42578125" bestFit="1" customWidth="1"/>
    <col min="7205" max="7207" width="14.42578125" customWidth="1"/>
    <col min="7208" max="7208" width="16.5703125" bestFit="1" customWidth="1"/>
    <col min="7214" max="7215" width="15.7109375" bestFit="1" customWidth="1"/>
    <col min="7221" max="7221" width="12.85546875" customWidth="1"/>
    <col min="7227" max="7227" width="12.140625" bestFit="1" customWidth="1"/>
    <col min="7235" max="7236" width="10.5703125" bestFit="1" customWidth="1"/>
    <col min="7237" max="7237" width="12.140625" bestFit="1" customWidth="1"/>
    <col min="7242" max="7242" width="10.5703125" bestFit="1" customWidth="1"/>
    <col min="7425" max="7425" width="31.85546875" customWidth="1"/>
    <col min="7426" max="7427" width="14.7109375" bestFit="1" customWidth="1"/>
    <col min="7431" max="7431" width="14.7109375" bestFit="1" customWidth="1"/>
    <col min="7432" max="7432" width="15.7109375" bestFit="1" customWidth="1"/>
    <col min="7433" max="7433" width="12.140625" bestFit="1" customWidth="1"/>
    <col min="7434" max="7434" width="14.7109375" bestFit="1" customWidth="1"/>
    <col min="7435" max="7435" width="11.140625" customWidth="1"/>
    <col min="7436" max="7436" width="11" bestFit="1" customWidth="1"/>
    <col min="7437" max="7437" width="10.85546875" customWidth="1"/>
    <col min="7438" max="7438" width="12.140625" customWidth="1"/>
    <col min="7439" max="7441" width="12.140625" bestFit="1" customWidth="1"/>
    <col min="7442" max="7444" width="13.140625" bestFit="1" customWidth="1"/>
    <col min="7445" max="7445" width="11.85546875" bestFit="1" customWidth="1"/>
    <col min="7446" max="7446" width="12.140625" bestFit="1" customWidth="1"/>
    <col min="7447" max="7447" width="14.7109375" bestFit="1" customWidth="1"/>
    <col min="7448" max="7448" width="15.7109375" bestFit="1" customWidth="1"/>
    <col min="7449" max="7449" width="13.140625" bestFit="1" customWidth="1"/>
    <col min="7450" max="7450" width="12.28515625" customWidth="1"/>
    <col min="7451" max="7451" width="14.7109375" bestFit="1" customWidth="1"/>
    <col min="7452" max="7453" width="14.7109375" customWidth="1"/>
    <col min="7454" max="7454" width="22.42578125" customWidth="1"/>
    <col min="7455" max="7455" width="10.28515625" customWidth="1"/>
    <col min="7456" max="7457" width="12.140625" bestFit="1" customWidth="1"/>
    <col min="7459" max="7459" width="13.140625" bestFit="1" customWidth="1"/>
    <col min="7460" max="7460" width="14.42578125" bestFit="1" customWidth="1"/>
    <col min="7461" max="7463" width="14.42578125" customWidth="1"/>
    <col min="7464" max="7464" width="16.5703125" bestFit="1" customWidth="1"/>
    <col min="7470" max="7471" width="15.7109375" bestFit="1" customWidth="1"/>
    <col min="7477" max="7477" width="12.85546875" customWidth="1"/>
    <col min="7483" max="7483" width="12.140625" bestFit="1" customWidth="1"/>
    <col min="7491" max="7492" width="10.5703125" bestFit="1" customWidth="1"/>
    <col min="7493" max="7493" width="12.140625" bestFit="1" customWidth="1"/>
    <col min="7498" max="7498" width="10.5703125" bestFit="1" customWidth="1"/>
    <col min="7681" max="7681" width="31.85546875" customWidth="1"/>
    <col min="7682" max="7683" width="14.7109375" bestFit="1" customWidth="1"/>
    <col min="7687" max="7687" width="14.7109375" bestFit="1" customWidth="1"/>
    <col min="7688" max="7688" width="15.7109375" bestFit="1" customWidth="1"/>
    <col min="7689" max="7689" width="12.140625" bestFit="1" customWidth="1"/>
    <col min="7690" max="7690" width="14.7109375" bestFit="1" customWidth="1"/>
    <col min="7691" max="7691" width="11.140625" customWidth="1"/>
    <col min="7692" max="7692" width="11" bestFit="1" customWidth="1"/>
    <col min="7693" max="7693" width="10.85546875" customWidth="1"/>
    <col min="7694" max="7694" width="12.140625" customWidth="1"/>
    <col min="7695" max="7697" width="12.140625" bestFit="1" customWidth="1"/>
    <col min="7698" max="7700" width="13.140625" bestFit="1" customWidth="1"/>
    <col min="7701" max="7701" width="11.85546875" bestFit="1" customWidth="1"/>
    <col min="7702" max="7702" width="12.140625" bestFit="1" customWidth="1"/>
    <col min="7703" max="7703" width="14.7109375" bestFit="1" customWidth="1"/>
    <col min="7704" max="7704" width="15.7109375" bestFit="1" customWidth="1"/>
    <col min="7705" max="7705" width="13.140625" bestFit="1" customWidth="1"/>
    <col min="7706" max="7706" width="12.28515625" customWidth="1"/>
    <col min="7707" max="7707" width="14.7109375" bestFit="1" customWidth="1"/>
    <col min="7708" max="7709" width="14.7109375" customWidth="1"/>
    <col min="7710" max="7710" width="22.42578125" customWidth="1"/>
    <col min="7711" max="7711" width="10.28515625" customWidth="1"/>
    <col min="7712" max="7713" width="12.140625" bestFit="1" customWidth="1"/>
    <col min="7715" max="7715" width="13.140625" bestFit="1" customWidth="1"/>
    <col min="7716" max="7716" width="14.42578125" bestFit="1" customWidth="1"/>
    <col min="7717" max="7719" width="14.42578125" customWidth="1"/>
    <col min="7720" max="7720" width="16.5703125" bestFit="1" customWidth="1"/>
    <col min="7726" max="7727" width="15.7109375" bestFit="1" customWidth="1"/>
    <col min="7733" max="7733" width="12.85546875" customWidth="1"/>
    <col min="7739" max="7739" width="12.140625" bestFit="1" customWidth="1"/>
    <col min="7747" max="7748" width="10.5703125" bestFit="1" customWidth="1"/>
    <col min="7749" max="7749" width="12.140625" bestFit="1" customWidth="1"/>
    <col min="7754" max="7754" width="10.5703125" bestFit="1" customWidth="1"/>
    <col min="7937" max="7937" width="31.85546875" customWidth="1"/>
    <col min="7938" max="7939" width="14.7109375" bestFit="1" customWidth="1"/>
    <col min="7943" max="7943" width="14.7109375" bestFit="1" customWidth="1"/>
    <col min="7944" max="7944" width="15.7109375" bestFit="1" customWidth="1"/>
    <col min="7945" max="7945" width="12.140625" bestFit="1" customWidth="1"/>
    <col min="7946" max="7946" width="14.7109375" bestFit="1" customWidth="1"/>
    <col min="7947" max="7947" width="11.140625" customWidth="1"/>
    <col min="7948" max="7948" width="11" bestFit="1" customWidth="1"/>
    <col min="7949" max="7949" width="10.85546875" customWidth="1"/>
    <col min="7950" max="7950" width="12.140625" customWidth="1"/>
    <col min="7951" max="7953" width="12.140625" bestFit="1" customWidth="1"/>
    <col min="7954" max="7956" width="13.140625" bestFit="1" customWidth="1"/>
    <col min="7957" max="7957" width="11.85546875" bestFit="1" customWidth="1"/>
    <col min="7958" max="7958" width="12.140625" bestFit="1" customWidth="1"/>
    <col min="7959" max="7959" width="14.7109375" bestFit="1" customWidth="1"/>
    <col min="7960" max="7960" width="15.7109375" bestFit="1" customWidth="1"/>
    <col min="7961" max="7961" width="13.140625" bestFit="1" customWidth="1"/>
    <col min="7962" max="7962" width="12.28515625" customWidth="1"/>
    <col min="7963" max="7963" width="14.7109375" bestFit="1" customWidth="1"/>
    <col min="7964" max="7965" width="14.7109375" customWidth="1"/>
    <col min="7966" max="7966" width="22.42578125" customWidth="1"/>
    <col min="7967" max="7967" width="10.28515625" customWidth="1"/>
    <col min="7968" max="7969" width="12.140625" bestFit="1" customWidth="1"/>
    <col min="7971" max="7971" width="13.140625" bestFit="1" customWidth="1"/>
    <col min="7972" max="7972" width="14.42578125" bestFit="1" customWidth="1"/>
    <col min="7973" max="7975" width="14.42578125" customWidth="1"/>
    <col min="7976" max="7976" width="16.5703125" bestFit="1" customWidth="1"/>
    <col min="7982" max="7983" width="15.7109375" bestFit="1" customWidth="1"/>
    <col min="7989" max="7989" width="12.85546875" customWidth="1"/>
    <col min="7995" max="7995" width="12.140625" bestFit="1" customWidth="1"/>
    <col min="8003" max="8004" width="10.5703125" bestFit="1" customWidth="1"/>
    <col min="8005" max="8005" width="12.140625" bestFit="1" customWidth="1"/>
    <col min="8010" max="8010" width="10.5703125" bestFit="1" customWidth="1"/>
    <col min="8193" max="8193" width="31.85546875" customWidth="1"/>
    <col min="8194" max="8195" width="14.7109375" bestFit="1" customWidth="1"/>
    <col min="8199" max="8199" width="14.7109375" bestFit="1" customWidth="1"/>
    <col min="8200" max="8200" width="15.7109375" bestFit="1" customWidth="1"/>
    <col min="8201" max="8201" width="12.140625" bestFit="1" customWidth="1"/>
    <col min="8202" max="8202" width="14.7109375" bestFit="1" customWidth="1"/>
    <col min="8203" max="8203" width="11.140625" customWidth="1"/>
    <col min="8204" max="8204" width="11" bestFit="1" customWidth="1"/>
    <col min="8205" max="8205" width="10.85546875" customWidth="1"/>
    <col min="8206" max="8206" width="12.140625" customWidth="1"/>
    <col min="8207" max="8209" width="12.140625" bestFit="1" customWidth="1"/>
    <col min="8210" max="8212" width="13.140625" bestFit="1" customWidth="1"/>
    <col min="8213" max="8213" width="11.85546875" bestFit="1" customWidth="1"/>
    <col min="8214" max="8214" width="12.140625" bestFit="1" customWidth="1"/>
    <col min="8215" max="8215" width="14.7109375" bestFit="1" customWidth="1"/>
    <col min="8216" max="8216" width="15.7109375" bestFit="1" customWidth="1"/>
    <col min="8217" max="8217" width="13.140625" bestFit="1" customWidth="1"/>
    <col min="8218" max="8218" width="12.28515625" customWidth="1"/>
    <col min="8219" max="8219" width="14.7109375" bestFit="1" customWidth="1"/>
    <col min="8220" max="8221" width="14.7109375" customWidth="1"/>
    <col min="8222" max="8222" width="22.42578125" customWidth="1"/>
    <col min="8223" max="8223" width="10.28515625" customWidth="1"/>
    <col min="8224" max="8225" width="12.140625" bestFit="1" customWidth="1"/>
    <col min="8227" max="8227" width="13.140625" bestFit="1" customWidth="1"/>
    <col min="8228" max="8228" width="14.42578125" bestFit="1" customWidth="1"/>
    <col min="8229" max="8231" width="14.42578125" customWidth="1"/>
    <col min="8232" max="8232" width="16.5703125" bestFit="1" customWidth="1"/>
    <col min="8238" max="8239" width="15.7109375" bestFit="1" customWidth="1"/>
    <col min="8245" max="8245" width="12.85546875" customWidth="1"/>
    <col min="8251" max="8251" width="12.140625" bestFit="1" customWidth="1"/>
    <col min="8259" max="8260" width="10.5703125" bestFit="1" customWidth="1"/>
    <col min="8261" max="8261" width="12.140625" bestFit="1" customWidth="1"/>
    <col min="8266" max="8266" width="10.5703125" bestFit="1" customWidth="1"/>
    <col min="8449" max="8449" width="31.85546875" customWidth="1"/>
    <col min="8450" max="8451" width="14.7109375" bestFit="1" customWidth="1"/>
    <col min="8455" max="8455" width="14.7109375" bestFit="1" customWidth="1"/>
    <col min="8456" max="8456" width="15.7109375" bestFit="1" customWidth="1"/>
    <col min="8457" max="8457" width="12.140625" bestFit="1" customWidth="1"/>
    <col min="8458" max="8458" width="14.7109375" bestFit="1" customWidth="1"/>
    <col min="8459" max="8459" width="11.140625" customWidth="1"/>
    <col min="8460" max="8460" width="11" bestFit="1" customWidth="1"/>
    <col min="8461" max="8461" width="10.85546875" customWidth="1"/>
    <col min="8462" max="8462" width="12.140625" customWidth="1"/>
    <col min="8463" max="8465" width="12.140625" bestFit="1" customWidth="1"/>
    <col min="8466" max="8468" width="13.140625" bestFit="1" customWidth="1"/>
    <col min="8469" max="8469" width="11.85546875" bestFit="1" customWidth="1"/>
    <col min="8470" max="8470" width="12.140625" bestFit="1" customWidth="1"/>
    <col min="8471" max="8471" width="14.7109375" bestFit="1" customWidth="1"/>
    <col min="8472" max="8472" width="15.7109375" bestFit="1" customWidth="1"/>
    <col min="8473" max="8473" width="13.140625" bestFit="1" customWidth="1"/>
    <col min="8474" max="8474" width="12.28515625" customWidth="1"/>
    <col min="8475" max="8475" width="14.7109375" bestFit="1" customWidth="1"/>
    <col min="8476" max="8477" width="14.7109375" customWidth="1"/>
    <col min="8478" max="8478" width="22.42578125" customWidth="1"/>
    <col min="8479" max="8479" width="10.28515625" customWidth="1"/>
    <col min="8480" max="8481" width="12.140625" bestFit="1" customWidth="1"/>
    <col min="8483" max="8483" width="13.140625" bestFit="1" customWidth="1"/>
    <col min="8484" max="8484" width="14.42578125" bestFit="1" customWidth="1"/>
    <col min="8485" max="8487" width="14.42578125" customWidth="1"/>
    <col min="8488" max="8488" width="16.5703125" bestFit="1" customWidth="1"/>
    <col min="8494" max="8495" width="15.7109375" bestFit="1" customWidth="1"/>
    <col min="8501" max="8501" width="12.85546875" customWidth="1"/>
    <col min="8507" max="8507" width="12.140625" bestFit="1" customWidth="1"/>
    <col min="8515" max="8516" width="10.5703125" bestFit="1" customWidth="1"/>
    <col min="8517" max="8517" width="12.140625" bestFit="1" customWidth="1"/>
    <col min="8522" max="8522" width="10.5703125" bestFit="1" customWidth="1"/>
    <col min="8705" max="8705" width="31.85546875" customWidth="1"/>
    <col min="8706" max="8707" width="14.7109375" bestFit="1" customWidth="1"/>
    <col min="8711" max="8711" width="14.7109375" bestFit="1" customWidth="1"/>
    <col min="8712" max="8712" width="15.7109375" bestFit="1" customWidth="1"/>
    <col min="8713" max="8713" width="12.140625" bestFit="1" customWidth="1"/>
    <col min="8714" max="8714" width="14.7109375" bestFit="1" customWidth="1"/>
    <col min="8715" max="8715" width="11.140625" customWidth="1"/>
    <col min="8716" max="8716" width="11" bestFit="1" customWidth="1"/>
    <col min="8717" max="8717" width="10.85546875" customWidth="1"/>
    <col min="8718" max="8718" width="12.140625" customWidth="1"/>
    <col min="8719" max="8721" width="12.140625" bestFit="1" customWidth="1"/>
    <col min="8722" max="8724" width="13.140625" bestFit="1" customWidth="1"/>
    <col min="8725" max="8725" width="11.85546875" bestFit="1" customWidth="1"/>
    <col min="8726" max="8726" width="12.140625" bestFit="1" customWidth="1"/>
    <col min="8727" max="8727" width="14.7109375" bestFit="1" customWidth="1"/>
    <col min="8728" max="8728" width="15.7109375" bestFit="1" customWidth="1"/>
    <col min="8729" max="8729" width="13.140625" bestFit="1" customWidth="1"/>
    <col min="8730" max="8730" width="12.28515625" customWidth="1"/>
    <col min="8731" max="8731" width="14.7109375" bestFit="1" customWidth="1"/>
    <col min="8732" max="8733" width="14.7109375" customWidth="1"/>
    <col min="8734" max="8734" width="22.42578125" customWidth="1"/>
    <col min="8735" max="8735" width="10.28515625" customWidth="1"/>
    <col min="8736" max="8737" width="12.140625" bestFit="1" customWidth="1"/>
    <col min="8739" max="8739" width="13.140625" bestFit="1" customWidth="1"/>
    <col min="8740" max="8740" width="14.42578125" bestFit="1" customWidth="1"/>
    <col min="8741" max="8743" width="14.42578125" customWidth="1"/>
    <col min="8744" max="8744" width="16.5703125" bestFit="1" customWidth="1"/>
    <col min="8750" max="8751" width="15.7109375" bestFit="1" customWidth="1"/>
    <col min="8757" max="8757" width="12.85546875" customWidth="1"/>
    <col min="8763" max="8763" width="12.140625" bestFit="1" customWidth="1"/>
    <col min="8771" max="8772" width="10.5703125" bestFit="1" customWidth="1"/>
    <col min="8773" max="8773" width="12.140625" bestFit="1" customWidth="1"/>
    <col min="8778" max="8778" width="10.5703125" bestFit="1" customWidth="1"/>
    <col min="8961" max="8961" width="31.85546875" customWidth="1"/>
    <col min="8962" max="8963" width="14.7109375" bestFit="1" customWidth="1"/>
    <col min="8967" max="8967" width="14.7109375" bestFit="1" customWidth="1"/>
    <col min="8968" max="8968" width="15.7109375" bestFit="1" customWidth="1"/>
    <col min="8969" max="8969" width="12.140625" bestFit="1" customWidth="1"/>
    <col min="8970" max="8970" width="14.7109375" bestFit="1" customWidth="1"/>
    <col min="8971" max="8971" width="11.140625" customWidth="1"/>
    <col min="8972" max="8972" width="11" bestFit="1" customWidth="1"/>
    <col min="8973" max="8973" width="10.85546875" customWidth="1"/>
    <col min="8974" max="8974" width="12.140625" customWidth="1"/>
    <col min="8975" max="8977" width="12.140625" bestFit="1" customWidth="1"/>
    <col min="8978" max="8980" width="13.140625" bestFit="1" customWidth="1"/>
    <col min="8981" max="8981" width="11.85546875" bestFit="1" customWidth="1"/>
    <col min="8982" max="8982" width="12.140625" bestFit="1" customWidth="1"/>
    <col min="8983" max="8983" width="14.7109375" bestFit="1" customWidth="1"/>
    <col min="8984" max="8984" width="15.7109375" bestFit="1" customWidth="1"/>
    <col min="8985" max="8985" width="13.140625" bestFit="1" customWidth="1"/>
    <col min="8986" max="8986" width="12.28515625" customWidth="1"/>
    <col min="8987" max="8987" width="14.7109375" bestFit="1" customWidth="1"/>
    <col min="8988" max="8989" width="14.7109375" customWidth="1"/>
    <col min="8990" max="8990" width="22.42578125" customWidth="1"/>
    <col min="8991" max="8991" width="10.28515625" customWidth="1"/>
    <col min="8992" max="8993" width="12.140625" bestFit="1" customWidth="1"/>
    <col min="8995" max="8995" width="13.140625" bestFit="1" customWidth="1"/>
    <col min="8996" max="8996" width="14.42578125" bestFit="1" customWidth="1"/>
    <col min="8997" max="8999" width="14.42578125" customWidth="1"/>
    <col min="9000" max="9000" width="16.5703125" bestFit="1" customWidth="1"/>
    <col min="9006" max="9007" width="15.7109375" bestFit="1" customWidth="1"/>
    <col min="9013" max="9013" width="12.85546875" customWidth="1"/>
    <col min="9019" max="9019" width="12.140625" bestFit="1" customWidth="1"/>
    <col min="9027" max="9028" width="10.5703125" bestFit="1" customWidth="1"/>
    <col min="9029" max="9029" width="12.140625" bestFit="1" customWidth="1"/>
    <col min="9034" max="9034" width="10.5703125" bestFit="1" customWidth="1"/>
    <col min="9217" max="9217" width="31.85546875" customWidth="1"/>
    <col min="9218" max="9219" width="14.7109375" bestFit="1" customWidth="1"/>
    <col min="9223" max="9223" width="14.7109375" bestFit="1" customWidth="1"/>
    <col min="9224" max="9224" width="15.7109375" bestFit="1" customWidth="1"/>
    <col min="9225" max="9225" width="12.140625" bestFit="1" customWidth="1"/>
    <col min="9226" max="9226" width="14.7109375" bestFit="1" customWidth="1"/>
    <col min="9227" max="9227" width="11.140625" customWidth="1"/>
    <col min="9228" max="9228" width="11" bestFit="1" customWidth="1"/>
    <col min="9229" max="9229" width="10.85546875" customWidth="1"/>
    <col min="9230" max="9230" width="12.140625" customWidth="1"/>
    <col min="9231" max="9233" width="12.140625" bestFit="1" customWidth="1"/>
    <col min="9234" max="9236" width="13.140625" bestFit="1" customWidth="1"/>
    <col min="9237" max="9237" width="11.85546875" bestFit="1" customWidth="1"/>
    <col min="9238" max="9238" width="12.140625" bestFit="1" customWidth="1"/>
    <col min="9239" max="9239" width="14.7109375" bestFit="1" customWidth="1"/>
    <col min="9240" max="9240" width="15.7109375" bestFit="1" customWidth="1"/>
    <col min="9241" max="9241" width="13.140625" bestFit="1" customWidth="1"/>
    <col min="9242" max="9242" width="12.28515625" customWidth="1"/>
    <col min="9243" max="9243" width="14.7109375" bestFit="1" customWidth="1"/>
    <col min="9244" max="9245" width="14.7109375" customWidth="1"/>
    <col min="9246" max="9246" width="22.42578125" customWidth="1"/>
    <col min="9247" max="9247" width="10.28515625" customWidth="1"/>
    <col min="9248" max="9249" width="12.140625" bestFit="1" customWidth="1"/>
    <col min="9251" max="9251" width="13.140625" bestFit="1" customWidth="1"/>
    <col min="9252" max="9252" width="14.42578125" bestFit="1" customWidth="1"/>
    <col min="9253" max="9255" width="14.42578125" customWidth="1"/>
    <col min="9256" max="9256" width="16.5703125" bestFit="1" customWidth="1"/>
    <col min="9262" max="9263" width="15.7109375" bestFit="1" customWidth="1"/>
    <col min="9269" max="9269" width="12.85546875" customWidth="1"/>
    <col min="9275" max="9275" width="12.140625" bestFit="1" customWidth="1"/>
    <col min="9283" max="9284" width="10.5703125" bestFit="1" customWidth="1"/>
    <col min="9285" max="9285" width="12.140625" bestFit="1" customWidth="1"/>
    <col min="9290" max="9290" width="10.5703125" bestFit="1" customWidth="1"/>
    <col min="9473" max="9473" width="31.85546875" customWidth="1"/>
    <col min="9474" max="9475" width="14.7109375" bestFit="1" customWidth="1"/>
    <col min="9479" max="9479" width="14.7109375" bestFit="1" customWidth="1"/>
    <col min="9480" max="9480" width="15.7109375" bestFit="1" customWidth="1"/>
    <col min="9481" max="9481" width="12.140625" bestFit="1" customWidth="1"/>
    <col min="9482" max="9482" width="14.7109375" bestFit="1" customWidth="1"/>
    <col min="9483" max="9483" width="11.140625" customWidth="1"/>
    <col min="9484" max="9484" width="11" bestFit="1" customWidth="1"/>
    <col min="9485" max="9485" width="10.85546875" customWidth="1"/>
    <col min="9486" max="9486" width="12.140625" customWidth="1"/>
    <col min="9487" max="9489" width="12.140625" bestFit="1" customWidth="1"/>
    <col min="9490" max="9492" width="13.140625" bestFit="1" customWidth="1"/>
    <col min="9493" max="9493" width="11.85546875" bestFit="1" customWidth="1"/>
    <col min="9494" max="9494" width="12.140625" bestFit="1" customWidth="1"/>
    <col min="9495" max="9495" width="14.7109375" bestFit="1" customWidth="1"/>
    <col min="9496" max="9496" width="15.7109375" bestFit="1" customWidth="1"/>
    <col min="9497" max="9497" width="13.140625" bestFit="1" customWidth="1"/>
    <col min="9498" max="9498" width="12.28515625" customWidth="1"/>
    <col min="9499" max="9499" width="14.7109375" bestFit="1" customWidth="1"/>
    <col min="9500" max="9501" width="14.7109375" customWidth="1"/>
    <col min="9502" max="9502" width="22.42578125" customWidth="1"/>
    <col min="9503" max="9503" width="10.28515625" customWidth="1"/>
    <col min="9504" max="9505" width="12.140625" bestFit="1" customWidth="1"/>
    <col min="9507" max="9507" width="13.140625" bestFit="1" customWidth="1"/>
    <col min="9508" max="9508" width="14.42578125" bestFit="1" customWidth="1"/>
    <col min="9509" max="9511" width="14.42578125" customWidth="1"/>
    <col min="9512" max="9512" width="16.5703125" bestFit="1" customWidth="1"/>
    <col min="9518" max="9519" width="15.7109375" bestFit="1" customWidth="1"/>
    <col min="9525" max="9525" width="12.85546875" customWidth="1"/>
    <col min="9531" max="9531" width="12.140625" bestFit="1" customWidth="1"/>
    <col min="9539" max="9540" width="10.5703125" bestFit="1" customWidth="1"/>
    <col min="9541" max="9541" width="12.140625" bestFit="1" customWidth="1"/>
    <col min="9546" max="9546" width="10.5703125" bestFit="1" customWidth="1"/>
    <col min="9729" max="9729" width="31.85546875" customWidth="1"/>
    <col min="9730" max="9731" width="14.7109375" bestFit="1" customWidth="1"/>
    <col min="9735" max="9735" width="14.7109375" bestFit="1" customWidth="1"/>
    <col min="9736" max="9736" width="15.7109375" bestFit="1" customWidth="1"/>
    <col min="9737" max="9737" width="12.140625" bestFit="1" customWidth="1"/>
    <col min="9738" max="9738" width="14.7109375" bestFit="1" customWidth="1"/>
    <col min="9739" max="9739" width="11.140625" customWidth="1"/>
    <col min="9740" max="9740" width="11" bestFit="1" customWidth="1"/>
    <col min="9741" max="9741" width="10.85546875" customWidth="1"/>
    <col min="9742" max="9742" width="12.140625" customWidth="1"/>
    <col min="9743" max="9745" width="12.140625" bestFit="1" customWidth="1"/>
    <col min="9746" max="9748" width="13.140625" bestFit="1" customWidth="1"/>
    <col min="9749" max="9749" width="11.85546875" bestFit="1" customWidth="1"/>
    <col min="9750" max="9750" width="12.140625" bestFit="1" customWidth="1"/>
    <col min="9751" max="9751" width="14.7109375" bestFit="1" customWidth="1"/>
    <col min="9752" max="9752" width="15.7109375" bestFit="1" customWidth="1"/>
    <col min="9753" max="9753" width="13.140625" bestFit="1" customWidth="1"/>
    <col min="9754" max="9754" width="12.28515625" customWidth="1"/>
    <col min="9755" max="9755" width="14.7109375" bestFit="1" customWidth="1"/>
    <col min="9756" max="9757" width="14.7109375" customWidth="1"/>
    <col min="9758" max="9758" width="22.42578125" customWidth="1"/>
    <col min="9759" max="9759" width="10.28515625" customWidth="1"/>
    <col min="9760" max="9761" width="12.140625" bestFit="1" customWidth="1"/>
    <col min="9763" max="9763" width="13.140625" bestFit="1" customWidth="1"/>
    <col min="9764" max="9764" width="14.42578125" bestFit="1" customWidth="1"/>
    <col min="9765" max="9767" width="14.42578125" customWidth="1"/>
    <col min="9768" max="9768" width="16.5703125" bestFit="1" customWidth="1"/>
    <col min="9774" max="9775" width="15.7109375" bestFit="1" customWidth="1"/>
    <col min="9781" max="9781" width="12.85546875" customWidth="1"/>
    <col min="9787" max="9787" width="12.140625" bestFit="1" customWidth="1"/>
    <col min="9795" max="9796" width="10.5703125" bestFit="1" customWidth="1"/>
    <col min="9797" max="9797" width="12.140625" bestFit="1" customWidth="1"/>
    <col min="9802" max="9802" width="10.5703125" bestFit="1" customWidth="1"/>
    <col min="9985" max="9985" width="31.85546875" customWidth="1"/>
    <col min="9986" max="9987" width="14.7109375" bestFit="1" customWidth="1"/>
    <col min="9991" max="9991" width="14.7109375" bestFit="1" customWidth="1"/>
    <col min="9992" max="9992" width="15.7109375" bestFit="1" customWidth="1"/>
    <col min="9993" max="9993" width="12.140625" bestFit="1" customWidth="1"/>
    <col min="9994" max="9994" width="14.7109375" bestFit="1" customWidth="1"/>
    <col min="9995" max="9995" width="11.140625" customWidth="1"/>
    <col min="9996" max="9996" width="11" bestFit="1" customWidth="1"/>
    <col min="9997" max="9997" width="10.85546875" customWidth="1"/>
    <col min="9998" max="9998" width="12.140625" customWidth="1"/>
    <col min="9999" max="10001" width="12.140625" bestFit="1" customWidth="1"/>
    <col min="10002" max="10004" width="13.140625" bestFit="1" customWidth="1"/>
    <col min="10005" max="10005" width="11.85546875" bestFit="1" customWidth="1"/>
    <col min="10006" max="10006" width="12.140625" bestFit="1" customWidth="1"/>
    <col min="10007" max="10007" width="14.7109375" bestFit="1" customWidth="1"/>
    <col min="10008" max="10008" width="15.7109375" bestFit="1" customWidth="1"/>
    <col min="10009" max="10009" width="13.140625" bestFit="1" customWidth="1"/>
    <col min="10010" max="10010" width="12.28515625" customWidth="1"/>
    <col min="10011" max="10011" width="14.7109375" bestFit="1" customWidth="1"/>
    <col min="10012" max="10013" width="14.7109375" customWidth="1"/>
    <col min="10014" max="10014" width="22.42578125" customWidth="1"/>
    <col min="10015" max="10015" width="10.28515625" customWidth="1"/>
    <col min="10016" max="10017" width="12.140625" bestFit="1" customWidth="1"/>
    <col min="10019" max="10019" width="13.140625" bestFit="1" customWidth="1"/>
    <col min="10020" max="10020" width="14.42578125" bestFit="1" customWidth="1"/>
    <col min="10021" max="10023" width="14.42578125" customWidth="1"/>
    <col min="10024" max="10024" width="16.5703125" bestFit="1" customWidth="1"/>
    <col min="10030" max="10031" width="15.7109375" bestFit="1" customWidth="1"/>
    <col min="10037" max="10037" width="12.85546875" customWidth="1"/>
    <col min="10043" max="10043" width="12.140625" bestFit="1" customWidth="1"/>
    <col min="10051" max="10052" width="10.5703125" bestFit="1" customWidth="1"/>
    <col min="10053" max="10053" width="12.140625" bestFit="1" customWidth="1"/>
    <col min="10058" max="10058" width="10.5703125" bestFit="1" customWidth="1"/>
    <col min="10241" max="10241" width="31.85546875" customWidth="1"/>
    <col min="10242" max="10243" width="14.7109375" bestFit="1" customWidth="1"/>
    <col min="10247" max="10247" width="14.7109375" bestFit="1" customWidth="1"/>
    <col min="10248" max="10248" width="15.7109375" bestFit="1" customWidth="1"/>
    <col min="10249" max="10249" width="12.140625" bestFit="1" customWidth="1"/>
    <col min="10250" max="10250" width="14.7109375" bestFit="1" customWidth="1"/>
    <col min="10251" max="10251" width="11.140625" customWidth="1"/>
    <col min="10252" max="10252" width="11" bestFit="1" customWidth="1"/>
    <col min="10253" max="10253" width="10.85546875" customWidth="1"/>
    <col min="10254" max="10254" width="12.140625" customWidth="1"/>
    <col min="10255" max="10257" width="12.140625" bestFit="1" customWidth="1"/>
    <col min="10258" max="10260" width="13.140625" bestFit="1" customWidth="1"/>
    <col min="10261" max="10261" width="11.85546875" bestFit="1" customWidth="1"/>
    <col min="10262" max="10262" width="12.140625" bestFit="1" customWidth="1"/>
    <col min="10263" max="10263" width="14.7109375" bestFit="1" customWidth="1"/>
    <col min="10264" max="10264" width="15.7109375" bestFit="1" customWidth="1"/>
    <col min="10265" max="10265" width="13.140625" bestFit="1" customWidth="1"/>
    <col min="10266" max="10266" width="12.28515625" customWidth="1"/>
    <col min="10267" max="10267" width="14.7109375" bestFit="1" customWidth="1"/>
    <col min="10268" max="10269" width="14.7109375" customWidth="1"/>
    <col min="10270" max="10270" width="22.42578125" customWidth="1"/>
    <col min="10271" max="10271" width="10.28515625" customWidth="1"/>
    <col min="10272" max="10273" width="12.140625" bestFit="1" customWidth="1"/>
    <col min="10275" max="10275" width="13.140625" bestFit="1" customWidth="1"/>
    <col min="10276" max="10276" width="14.42578125" bestFit="1" customWidth="1"/>
    <col min="10277" max="10279" width="14.42578125" customWidth="1"/>
    <col min="10280" max="10280" width="16.5703125" bestFit="1" customWidth="1"/>
    <col min="10286" max="10287" width="15.7109375" bestFit="1" customWidth="1"/>
    <col min="10293" max="10293" width="12.85546875" customWidth="1"/>
    <col min="10299" max="10299" width="12.140625" bestFit="1" customWidth="1"/>
    <col min="10307" max="10308" width="10.5703125" bestFit="1" customWidth="1"/>
    <col min="10309" max="10309" width="12.140625" bestFit="1" customWidth="1"/>
    <col min="10314" max="10314" width="10.5703125" bestFit="1" customWidth="1"/>
    <col min="10497" max="10497" width="31.85546875" customWidth="1"/>
    <col min="10498" max="10499" width="14.7109375" bestFit="1" customWidth="1"/>
    <col min="10503" max="10503" width="14.7109375" bestFit="1" customWidth="1"/>
    <col min="10504" max="10504" width="15.7109375" bestFit="1" customWidth="1"/>
    <col min="10505" max="10505" width="12.140625" bestFit="1" customWidth="1"/>
    <col min="10506" max="10506" width="14.7109375" bestFit="1" customWidth="1"/>
    <col min="10507" max="10507" width="11.140625" customWidth="1"/>
    <col min="10508" max="10508" width="11" bestFit="1" customWidth="1"/>
    <col min="10509" max="10509" width="10.85546875" customWidth="1"/>
    <col min="10510" max="10510" width="12.140625" customWidth="1"/>
    <col min="10511" max="10513" width="12.140625" bestFit="1" customWidth="1"/>
    <col min="10514" max="10516" width="13.140625" bestFit="1" customWidth="1"/>
    <col min="10517" max="10517" width="11.85546875" bestFit="1" customWidth="1"/>
    <col min="10518" max="10518" width="12.140625" bestFit="1" customWidth="1"/>
    <col min="10519" max="10519" width="14.7109375" bestFit="1" customWidth="1"/>
    <col min="10520" max="10520" width="15.7109375" bestFit="1" customWidth="1"/>
    <col min="10521" max="10521" width="13.140625" bestFit="1" customWidth="1"/>
    <col min="10522" max="10522" width="12.28515625" customWidth="1"/>
    <col min="10523" max="10523" width="14.7109375" bestFit="1" customWidth="1"/>
    <col min="10524" max="10525" width="14.7109375" customWidth="1"/>
    <col min="10526" max="10526" width="22.42578125" customWidth="1"/>
    <col min="10527" max="10527" width="10.28515625" customWidth="1"/>
    <col min="10528" max="10529" width="12.140625" bestFit="1" customWidth="1"/>
    <col min="10531" max="10531" width="13.140625" bestFit="1" customWidth="1"/>
    <col min="10532" max="10532" width="14.42578125" bestFit="1" customWidth="1"/>
    <col min="10533" max="10535" width="14.42578125" customWidth="1"/>
    <col min="10536" max="10536" width="16.5703125" bestFit="1" customWidth="1"/>
    <col min="10542" max="10543" width="15.7109375" bestFit="1" customWidth="1"/>
    <col min="10549" max="10549" width="12.85546875" customWidth="1"/>
    <col min="10555" max="10555" width="12.140625" bestFit="1" customWidth="1"/>
    <col min="10563" max="10564" width="10.5703125" bestFit="1" customWidth="1"/>
    <col min="10565" max="10565" width="12.140625" bestFit="1" customWidth="1"/>
    <col min="10570" max="10570" width="10.5703125" bestFit="1" customWidth="1"/>
    <col min="10753" max="10753" width="31.85546875" customWidth="1"/>
    <col min="10754" max="10755" width="14.7109375" bestFit="1" customWidth="1"/>
    <col min="10759" max="10759" width="14.7109375" bestFit="1" customWidth="1"/>
    <col min="10760" max="10760" width="15.7109375" bestFit="1" customWidth="1"/>
    <col min="10761" max="10761" width="12.140625" bestFit="1" customWidth="1"/>
    <col min="10762" max="10762" width="14.7109375" bestFit="1" customWidth="1"/>
    <col min="10763" max="10763" width="11.140625" customWidth="1"/>
    <col min="10764" max="10764" width="11" bestFit="1" customWidth="1"/>
    <col min="10765" max="10765" width="10.85546875" customWidth="1"/>
    <col min="10766" max="10766" width="12.140625" customWidth="1"/>
    <col min="10767" max="10769" width="12.140625" bestFit="1" customWidth="1"/>
    <col min="10770" max="10772" width="13.140625" bestFit="1" customWidth="1"/>
    <col min="10773" max="10773" width="11.85546875" bestFit="1" customWidth="1"/>
    <col min="10774" max="10774" width="12.140625" bestFit="1" customWidth="1"/>
    <col min="10775" max="10775" width="14.7109375" bestFit="1" customWidth="1"/>
    <col min="10776" max="10776" width="15.7109375" bestFit="1" customWidth="1"/>
    <col min="10777" max="10777" width="13.140625" bestFit="1" customWidth="1"/>
    <col min="10778" max="10778" width="12.28515625" customWidth="1"/>
    <col min="10779" max="10779" width="14.7109375" bestFit="1" customWidth="1"/>
    <col min="10780" max="10781" width="14.7109375" customWidth="1"/>
    <col min="10782" max="10782" width="22.42578125" customWidth="1"/>
    <col min="10783" max="10783" width="10.28515625" customWidth="1"/>
    <col min="10784" max="10785" width="12.140625" bestFit="1" customWidth="1"/>
    <col min="10787" max="10787" width="13.140625" bestFit="1" customWidth="1"/>
    <col min="10788" max="10788" width="14.42578125" bestFit="1" customWidth="1"/>
    <col min="10789" max="10791" width="14.42578125" customWidth="1"/>
    <col min="10792" max="10792" width="16.5703125" bestFit="1" customWidth="1"/>
    <col min="10798" max="10799" width="15.7109375" bestFit="1" customWidth="1"/>
    <col min="10805" max="10805" width="12.85546875" customWidth="1"/>
    <col min="10811" max="10811" width="12.140625" bestFit="1" customWidth="1"/>
    <col min="10819" max="10820" width="10.5703125" bestFit="1" customWidth="1"/>
    <col min="10821" max="10821" width="12.140625" bestFit="1" customWidth="1"/>
    <col min="10826" max="10826" width="10.5703125" bestFit="1" customWidth="1"/>
    <col min="11009" max="11009" width="31.85546875" customWidth="1"/>
    <col min="11010" max="11011" width="14.7109375" bestFit="1" customWidth="1"/>
    <col min="11015" max="11015" width="14.7109375" bestFit="1" customWidth="1"/>
    <col min="11016" max="11016" width="15.7109375" bestFit="1" customWidth="1"/>
    <col min="11017" max="11017" width="12.140625" bestFit="1" customWidth="1"/>
    <col min="11018" max="11018" width="14.7109375" bestFit="1" customWidth="1"/>
    <col min="11019" max="11019" width="11.140625" customWidth="1"/>
    <col min="11020" max="11020" width="11" bestFit="1" customWidth="1"/>
    <col min="11021" max="11021" width="10.85546875" customWidth="1"/>
    <col min="11022" max="11022" width="12.140625" customWidth="1"/>
    <col min="11023" max="11025" width="12.140625" bestFit="1" customWidth="1"/>
    <col min="11026" max="11028" width="13.140625" bestFit="1" customWidth="1"/>
    <col min="11029" max="11029" width="11.85546875" bestFit="1" customWidth="1"/>
    <col min="11030" max="11030" width="12.140625" bestFit="1" customWidth="1"/>
    <col min="11031" max="11031" width="14.7109375" bestFit="1" customWidth="1"/>
    <col min="11032" max="11032" width="15.7109375" bestFit="1" customWidth="1"/>
    <col min="11033" max="11033" width="13.140625" bestFit="1" customWidth="1"/>
    <col min="11034" max="11034" width="12.28515625" customWidth="1"/>
    <col min="11035" max="11035" width="14.7109375" bestFit="1" customWidth="1"/>
    <col min="11036" max="11037" width="14.7109375" customWidth="1"/>
    <col min="11038" max="11038" width="22.42578125" customWidth="1"/>
    <col min="11039" max="11039" width="10.28515625" customWidth="1"/>
    <col min="11040" max="11041" width="12.140625" bestFit="1" customWidth="1"/>
    <col min="11043" max="11043" width="13.140625" bestFit="1" customWidth="1"/>
    <col min="11044" max="11044" width="14.42578125" bestFit="1" customWidth="1"/>
    <col min="11045" max="11047" width="14.42578125" customWidth="1"/>
    <col min="11048" max="11048" width="16.5703125" bestFit="1" customWidth="1"/>
    <col min="11054" max="11055" width="15.7109375" bestFit="1" customWidth="1"/>
    <col min="11061" max="11061" width="12.85546875" customWidth="1"/>
    <col min="11067" max="11067" width="12.140625" bestFit="1" customWidth="1"/>
    <col min="11075" max="11076" width="10.5703125" bestFit="1" customWidth="1"/>
    <col min="11077" max="11077" width="12.140625" bestFit="1" customWidth="1"/>
    <col min="11082" max="11082" width="10.5703125" bestFit="1" customWidth="1"/>
    <col min="11265" max="11265" width="31.85546875" customWidth="1"/>
    <col min="11266" max="11267" width="14.7109375" bestFit="1" customWidth="1"/>
    <col min="11271" max="11271" width="14.7109375" bestFit="1" customWidth="1"/>
    <col min="11272" max="11272" width="15.7109375" bestFit="1" customWidth="1"/>
    <col min="11273" max="11273" width="12.140625" bestFit="1" customWidth="1"/>
    <col min="11274" max="11274" width="14.7109375" bestFit="1" customWidth="1"/>
    <col min="11275" max="11275" width="11.140625" customWidth="1"/>
    <col min="11276" max="11276" width="11" bestFit="1" customWidth="1"/>
    <col min="11277" max="11277" width="10.85546875" customWidth="1"/>
    <col min="11278" max="11278" width="12.140625" customWidth="1"/>
    <col min="11279" max="11281" width="12.140625" bestFit="1" customWidth="1"/>
    <col min="11282" max="11284" width="13.140625" bestFit="1" customWidth="1"/>
    <col min="11285" max="11285" width="11.85546875" bestFit="1" customWidth="1"/>
    <col min="11286" max="11286" width="12.140625" bestFit="1" customWidth="1"/>
    <col min="11287" max="11287" width="14.7109375" bestFit="1" customWidth="1"/>
    <col min="11288" max="11288" width="15.7109375" bestFit="1" customWidth="1"/>
    <col min="11289" max="11289" width="13.140625" bestFit="1" customWidth="1"/>
    <col min="11290" max="11290" width="12.28515625" customWidth="1"/>
    <col min="11291" max="11291" width="14.7109375" bestFit="1" customWidth="1"/>
    <col min="11292" max="11293" width="14.7109375" customWidth="1"/>
    <col min="11294" max="11294" width="22.42578125" customWidth="1"/>
    <col min="11295" max="11295" width="10.28515625" customWidth="1"/>
    <col min="11296" max="11297" width="12.140625" bestFit="1" customWidth="1"/>
    <col min="11299" max="11299" width="13.140625" bestFit="1" customWidth="1"/>
    <col min="11300" max="11300" width="14.42578125" bestFit="1" customWidth="1"/>
    <col min="11301" max="11303" width="14.42578125" customWidth="1"/>
    <col min="11304" max="11304" width="16.5703125" bestFit="1" customWidth="1"/>
    <col min="11310" max="11311" width="15.7109375" bestFit="1" customWidth="1"/>
    <col min="11317" max="11317" width="12.85546875" customWidth="1"/>
    <col min="11323" max="11323" width="12.140625" bestFit="1" customWidth="1"/>
    <col min="11331" max="11332" width="10.5703125" bestFit="1" customWidth="1"/>
    <col min="11333" max="11333" width="12.140625" bestFit="1" customWidth="1"/>
    <col min="11338" max="11338" width="10.5703125" bestFit="1" customWidth="1"/>
    <col min="11521" max="11521" width="31.85546875" customWidth="1"/>
    <col min="11522" max="11523" width="14.7109375" bestFit="1" customWidth="1"/>
    <col min="11527" max="11527" width="14.7109375" bestFit="1" customWidth="1"/>
    <col min="11528" max="11528" width="15.7109375" bestFit="1" customWidth="1"/>
    <col min="11529" max="11529" width="12.140625" bestFit="1" customWidth="1"/>
    <col min="11530" max="11530" width="14.7109375" bestFit="1" customWidth="1"/>
    <col min="11531" max="11531" width="11.140625" customWidth="1"/>
    <col min="11532" max="11532" width="11" bestFit="1" customWidth="1"/>
    <col min="11533" max="11533" width="10.85546875" customWidth="1"/>
    <col min="11534" max="11534" width="12.140625" customWidth="1"/>
    <col min="11535" max="11537" width="12.140625" bestFit="1" customWidth="1"/>
    <col min="11538" max="11540" width="13.140625" bestFit="1" customWidth="1"/>
    <col min="11541" max="11541" width="11.85546875" bestFit="1" customWidth="1"/>
    <col min="11542" max="11542" width="12.140625" bestFit="1" customWidth="1"/>
    <col min="11543" max="11543" width="14.7109375" bestFit="1" customWidth="1"/>
    <col min="11544" max="11544" width="15.7109375" bestFit="1" customWidth="1"/>
    <col min="11545" max="11545" width="13.140625" bestFit="1" customWidth="1"/>
    <col min="11546" max="11546" width="12.28515625" customWidth="1"/>
    <col min="11547" max="11547" width="14.7109375" bestFit="1" customWidth="1"/>
    <col min="11548" max="11549" width="14.7109375" customWidth="1"/>
    <col min="11550" max="11550" width="22.42578125" customWidth="1"/>
    <col min="11551" max="11551" width="10.28515625" customWidth="1"/>
    <col min="11552" max="11553" width="12.140625" bestFit="1" customWidth="1"/>
    <col min="11555" max="11555" width="13.140625" bestFit="1" customWidth="1"/>
    <col min="11556" max="11556" width="14.42578125" bestFit="1" customWidth="1"/>
    <col min="11557" max="11559" width="14.42578125" customWidth="1"/>
    <col min="11560" max="11560" width="16.5703125" bestFit="1" customWidth="1"/>
    <col min="11566" max="11567" width="15.7109375" bestFit="1" customWidth="1"/>
    <col min="11573" max="11573" width="12.85546875" customWidth="1"/>
    <col min="11579" max="11579" width="12.140625" bestFit="1" customWidth="1"/>
    <col min="11587" max="11588" width="10.5703125" bestFit="1" customWidth="1"/>
    <col min="11589" max="11589" width="12.140625" bestFit="1" customWidth="1"/>
    <col min="11594" max="11594" width="10.5703125" bestFit="1" customWidth="1"/>
    <col min="11777" max="11777" width="31.85546875" customWidth="1"/>
    <col min="11778" max="11779" width="14.7109375" bestFit="1" customWidth="1"/>
    <col min="11783" max="11783" width="14.7109375" bestFit="1" customWidth="1"/>
    <col min="11784" max="11784" width="15.7109375" bestFit="1" customWidth="1"/>
    <col min="11785" max="11785" width="12.140625" bestFit="1" customWidth="1"/>
    <col min="11786" max="11786" width="14.7109375" bestFit="1" customWidth="1"/>
    <col min="11787" max="11787" width="11.140625" customWidth="1"/>
    <col min="11788" max="11788" width="11" bestFit="1" customWidth="1"/>
    <col min="11789" max="11789" width="10.85546875" customWidth="1"/>
    <col min="11790" max="11790" width="12.140625" customWidth="1"/>
    <col min="11791" max="11793" width="12.140625" bestFit="1" customWidth="1"/>
    <col min="11794" max="11796" width="13.140625" bestFit="1" customWidth="1"/>
    <col min="11797" max="11797" width="11.85546875" bestFit="1" customWidth="1"/>
    <col min="11798" max="11798" width="12.140625" bestFit="1" customWidth="1"/>
    <col min="11799" max="11799" width="14.7109375" bestFit="1" customWidth="1"/>
    <col min="11800" max="11800" width="15.7109375" bestFit="1" customWidth="1"/>
    <col min="11801" max="11801" width="13.140625" bestFit="1" customWidth="1"/>
    <col min="11802" max="11802" width="12.28515625" customWidth="1"/>
    <col min="11803" max="11803" width="14.7109375" bestFit="1" customWidth="1"/>
    <col min="11804" max="11805" width="14.7109375" customWidth="1"/>
    <col min="11806" max="11806" width="22.42578125" customWidth="1"/>
    <col min="11807" max="11807" width="10.28515625" customWidth="1"/>
    <col min="11808" max="11809" width="12.140625" bestFit="1" customWidth="1"/>
    <col min="11811" max="11811" width="13.140625" bestFit="1" customWidth="1"/>
    <col min="11812" max="11812" width="14.42578125" bestFit="1" customWidth="1"/>
    <col min="11813" max="11815" width="14.42578125" customWidth="1"/>
    <col min="11816" max="11816" width="16.5703125" bestFit="1" customWidth="1"/>
    <col min="11822" max="11823" width="15.7109375" bestFit="1" customWidth="1"/>
    <col min="11829" max="11829" width="12.85546875" customWidth="1"/>
    <col min="11835" max="11835" width="12.140625" bestFit="1" customWidth="1"/>
    <col min="11843" max="11844" width="10.5703125" bestFit="1" customWidth="1"/>
    <col min="11845" max="11845" width="12.140625" bestFit="1" customWidth="1"/>
    <col min="11850" max="11850" width="10.5703125" bestFit="1" customWidth="1"/>
    <col min="12033" max="12033" width="31.85546875" customWidth="1"/>
    <col min="12034" max="12035" width="14.7109375" bestFit="1" customWidth="1"/>
    <col min="12039" max="12039" width="14.7109375" bestFit="1" customWidth="1"/>
    <col min="12040" max="12040" width="15.7109375" bestFit="1" customWidth="1"/>
    <col min="12041" max="12041" width="12.140625" bestFit="1" customWidth="1"/>
    <col min="12042" max="12042" width="14.7109375" bestFit="1" customWidth="1"/>
    <col min="12043" max="12043" width="11.140625" customWidth="1"/>
    <col min="12044" max="12044" width="11" bestFit="1" customWidth="1"/>
    <col min="12045" max="12045" width="10.85546875" customWidth="1"/>
    <col min="12046" max="12046" width="12.140625" customWidth="1"/>
    <col min="12047" max="12049" width="12.140625" bestFit="1" customWidth="1"/>
    <col min="12050" max="12052" width="13.140625" bestFit="1" customWidth="1"/>
    <col min="12053" max="12053" width="11.85546875" bestFit="1" customWidth="1"/>
    <col min="12054" max="12054" width="12.140625" bestFit="1" customWidth="1"/>
    <col min="12055" max="12055" width="14.7109375" bestFit="1" customWidth="1"/>
    <col min="12056" max="12056" width="15.7109375" bestFit="1" customWidth="1"/>
    <col min="12057" max="12057" width="13.140625" bestFit="1" customWidth="1"/>
    <col min="12058" max="12058" width="12.28515625" customWidth="1"/>
    <col min="12059" max="12059" width="14.7109375" bestFit="1" customWidth="1"/>
    <col min="12060" max="12061" width="14.7109375" customWidth="1"/>
    <col min="12062" max="12062" width="22.42578125" customWidth="1"/>
    <col min="12063" max="12063" width="10.28515625" customWidth="1"/>
    <col min="12064" max="12065" width="12.140625" bestFit="1" customWidth="1"/>
    <col min="12067" max="12067" width="13.140625" bestFit="1" customWidth="1"/>
    <col min="12068" max="12068" width="14.42578125" bestFit="1" customWidth="1"/>
    <col min="12069" max="12071" width="14.42578125" customWidth="1"/>
    <col min="12072" max="12072" width="16.5703125" bestFit="1" customWidth="1"/>
    <col min="12078" max="12079" width="15.7109375" bestFit="1" customWidth="1"/>
    <col min="12085" max="12085" width="12.85546875" customWidth="1"/>
    <col min="12091" max="12091" width="12.140625" bestFit="1" customWidth="1"/>
    <col min="12099" max="12100" width="10.5703125" bestFit="1" customWidth="1"/>
    <col min="12101" max="12101" width="12.140625" bestFit="1" customWidth="1"/>
    <col min="12106" max="12106" width="10.5703125" bestFit="1" customWidth="1"/>
    <col min="12289" max="12289" width="31.85546875" customWidth="1"/>
    <col min="12290" max="12291" width="14.7109375" bestFit="1" customWidth="1"/>
    <col min="12295" max="12295" width="14.7109375" bestFit="1" customWidth="1"/>
    <col min="12296" max="12296" width="15.7109375" bestFit="1" customWidth="1"/>
    <col min="12297" max="12297" width="12.140625" bestFit="1" customWidth="1"/>
    <col min="12298" max="12298" width="14.7109375" bestFit="1" customWidth="1"/>
    <col min="12299" max="12299" width="11.140625" customWidth="1"/>
    <col min="12300" max="12300" width="11" bestFit="1" customWidth="1"/>
    <col min="12301" max="12301" width="10.85546875" customWidth="1"/>
    <col min="12302" max="12302" width="12.140625" customWidth="1"/>
    <col min="12303" max="12305" width="12.140625" bestFit="1" customWidth="1"/>
    <col min="12306" max="12308" width="13.140625" bestFit="1" customWidth="1"/>
    <col min="12309" max="12309" width="11.85546875" bestFit="1" customWidth="1"/>
    <col min="12310" max="12310" width="12.140625" bestFit="1" customWidth="1"/>
    <col min="12311" max="12311" width="14.7109375" bestFit="1" customWidth="1"/>
    <col min="12312" max="12312" width="15.7109375" bestFit="1" customWidth="1"/>
    <col min="12313" max="12313" width="13.140625" bestFit="1" customWidth="1"/>
    <col min="12314" max="12314" width="12.28515625" customWidth="1"/>
    <col min="12315" max="12315" width="14.7109375" bestFit="1" customWidth="1"/>
    <col min="12316" max="12317" width="14.7109375" customWidth="1"/>
    <col min="12318" max="12318" width="22.42578125" customWidth="1"/>
    <col min="12319" max="12319" width="10.28515625" customWidth="1"/>
    <col min="12320" max="12321" width="12.140625" bestFit="1" customWidth="1"/>
    <col min="12323" max="12323" width="13.140625" bestFit="1" customWidth="1"/>
    <col min="12324" max="12324" width="14.42578125" bestFit="1" customWidth="1"/>
    <col min="12325" max="12327" width="14.42578125" customWidth="1"/>
    <col min="12328" max="12328" width="16.5703125" bestFit="1" customWidth="1"/>
    <col min="12334" max="12335" width="15.7109375" bestFit="1" customWidth="1"/>
    <col min="12341" max="12341" width="12.85546875" customWidth="1"/>
    <col min="12347" max="12347" width="12.140625" bestFit="1" customWidth="1"/>
    <col min="12355" max="12356" width="10.5703125" bestFit="1" customWidth="1"/>
    <col min="12357" max="12357" width="12.140625" bestFit="1" customWidth="1"/>
    <col min="12362" max="12362" width="10.5703125" bestFit="1" customWidth="1"/>
    <col min="12545" max="12545" width="31.85546875" customWidth="1"/>
    <col min="12546" max="12547" width="14.7109375" bestFit="1" customWidth="1"/>
    <col min="12551" max="12551" width="14.7109375" bestFit="1" customWidth="1"/>
    <col min="12552" max="12552" width="15.7109375" bestFit="1" customWidth="1"/>
    <col min="12553" max="12553" width="12.140625" bestFit="1" customWidth="1"/>
    <col min="12554" max="12554" width="14.7109375" bestFit="1" customWidth="1"/>
    <col min="12555" max="12555" width="11.140625" customWidth="1"/>
    <col min="12556" max="12556" width="11" bestFit="1" customWidth="1"/>
    <col min="12557" max="12557" width="10.85546875" customWidth="1"/>
    <col min="12558" max="12558" width="12.140625" customWidth="1"/>
    <col min="12559" max="12561" width="12.140625" bestFit="1" customWidth="1"/>
    <col min="12562" max="12564" width="13.140625" bestFit="1" customWidth="1"/>
    <col min="12565" max="12565" width="11.85546875" bestFit="1" customWidth="1"/>
    <col min="12566" max="12566" width="12.140625" bestFit="1" customWidth="1"/>
    <col min="12567" max="12567" width="14.7109375" bestFit="1" customWidth="1"/>
    <col min="12568" max="12568" width="15.7109375" bestFit="1" customWidth="1"/>
    <col min="12569" max="12569" width="13.140625" bestFit="1" customWidth="1"/>
    <col min="12570" max="12570" width="12.28515625" customWidth="1"/>
    <col min="12571" max="12571" width="14.7109375" bestFit="1" customWidth="1"/>
    <col min="12572" max="12573" width="14.7109375" customWidth="1"/>
    <col min="12574" max="12574" width="22.42578125" customWidth="1"/>
    <col min="12575" max="12575" width="10.28515625" customWidth="1"/>
    <col min="12576" max="12577" width="12.140625" bestFit="1" customWidth="1"/>
    <col min="12579" max="12579" width="13.140625" bestFit="1" customWidth="1"/>
    <col min="12580" max="12580" width="14.42578125" bestFit="1" customWidth="1"/>
    <col min="12581" max="12583" width="14.42578125" customWidth="1"/>
    <col min="12584" max="12584" width="16.5703125" bestFit="1" customWidth="1"/>
    <col min="12590" max="12591" width="15.7109375" bestFit="1" customWidth="1"/>
    <col min="12597" max="12597" width="12.85546875" customWidth="1"/>
    <col min="12603" max="12603" width="12.140625" bestFit="1" customWidth="1"/>
    <col min="12611" max="12612" width="10.5703125" bestFit="1" customWidth="1"/>
    <col min="12613" max="12613" width="12.140625" bestFit="1" customWidth="1"/>
    <col min="12618" max="12618" width="10.5703125" bestFit="1" customWidth="1"/>
    <col min="12801" max="12801" width="31.85546875" customWidth="1"/>
    <col min="12802" max="12803" width="14.7109375" bestFit="1" customWidth="1"/>
    <col min="12807" max="12807" width="14.7109375" bestFit="1" customWidth="1"/>
    <col min="12808" max="12808" width="15.7109375" bestFit="1" customWidth="1"/>
    <col min="12809" max="12809" width="12.140625" bestFit="1" customWidth="1"/>
    <col min="12810" max="12810" width="14.7109375" bestFit="1" customWidth="1"/>
    <col min="12811" max="12811" width="11.140625" customWidth="1"/>
    <col min="12812" max="12812" width="11" bestFit="1" customWidth="1"/>
    <col min="12813" max="12813" width="10.85546875" customWidth="1"/>
    <col min="12814" max="12814" width="12.140625" customWidth="1"/>
    <col min="12815" max="12817" width="12.140625" bestFit="1" customWidth="1"/>
    <col min="12818" max="12820" width="13.140625" bestFit="1" customWidth="1"/>
    <col min="12821" max="12821" width="11.85546875" bestFit="1" customWidth="1"/>
    <col min="12822" max="12822" width="12.140625" bestFit="1" customWidth="1"/>
    <col min="12823" max="12823" width="14.7109375" bestFit="1" customWidth="1"/>
    <col min="12824" max="12824" width="15.7109375" bestFit="1" customWidth="1"/>
    <col min="12825" max="12825" width="13.140625" bestFit="1" customWidth="1"/>
    <col min="12826" max="12826" width="12.28515625" customWidth="1"/>
    <col min="12827" max="12827" width="14.7109375" bestFit="1" customWidth="1"/>
    <col min="12828" max="12829" width="14.7109375" customWidth="1"/>
    <col min="12830" max="12830" width="22.42578125" customWidth="1"/>
    <col min="12831" max="12831" width="10.28515625" customWidth="1"/>
    <col min="12832" max="12833" width="12.140625" bestFit="1" customWidth="1"/>
    <col min="12835" max="12835" width="13.140625" bestFit="1" customWidth="1"/>
    <col min="12836" max="12836" width="14.42578125" bestFit="1" customWidth="1"/>
    <col min="12837" max="12839" width="14.42578125" customWidth="1"/>
    <col min="12840" max="12840" width="16.5703125" bestFit="1" customWidth="1"/>
    <col min="12846" max="12847" width="15.7109375" bestFit="1" customWidth="1"/>
    <col min="12853" max="12853" width="12.85546875" customWidth="1"/>
    <col min="12859" max="12859" width="12.140625" bestFit="1" customWidth="1"/>
    <col min="12867" max="12868" width="10.5703125" bestFit="1" customWidth="1"/>
    <col min="12869" max="12869" width="12.140625" bestFit="1" customWidth="1"/>
    <col min="12874" max="12874" width="10.5703125" bestFit="1" customWidth="1"/>
    <col min="13057" max="13057" width="31.85546875" customWidth="1"/>
    <col min="13058" max="13059" width="14.7109375" bestFit="1" customWidth="1"/>
    <col min="13063" max="13063" width="14.7109375" bestFit="1" customWidth="1"/>
    <col min="13064" max="13064" width="15.7109375" bestFit="1" customWidth="1"/>
    <col min="13065" max="13065" width="12.140625" bestFit="1" customWidth="1"/>
    <col min="13066" max="13066" width="14.7109375" bestFit="1" customWidth="1"/>
    <col min="13067" max="13067" width="11.140625" customWidth="1"/>
    <col min="13068" max="13068" width="11" bestFit="1" customWidth="1"/>
    <col min="13069" max="13069" width="10.85546875" customWidth="1"/>
    <col min="13070" max="13070" width="12.140625" customWidth="1"/>
    <col min="13071" max="13073" width="12.140625" bestFit="1" customWidth="1"/>
    <col min="13074" max="13076" width="13.140625" bestFit="1" customWidth="1"/>
    <col min="13077" max="13077" width="11.85546875" bestFit="1" customWidth="1"/>
    <col min="13078" max="13078" width="12.140625" bestFit="1" customWidth="1"/>
    <col min="13079" max="13079" width="14.7109375" bestFit="1" customWidth="1"/>
    <col min="13080" max="13080" width="15.7109375" bestFit="1" customWidth="1"/>
    <col min="13081" max="13081" width="13.140625" bestFit="1" customWidth="1"/>
    <col min="13082" max="13082" width="12.28515625" customWidth="1"/>
    <col min="13083" max="13083" width="14.7109375" bestFit="1" customWidth="1"/>
    <col min="13084" max="13085" width="14.7109375" customWidth="1"/>
    <col min="13086" max="13086" width="22.42578125" customWidth="1"/>
    <col min="13087" max="13087" width="10.28515625" customWidth="1"/>
    <col min="13088" max="13089" width="12.140625" bestFit="1" customWidth="1"/>
    <col min="13091" max="13091" width="13.140625" bestFit="1" customWidth="1"/>
    <col min="13092" max="13092" width="14.42578125" bestFit="1" customWidth="1"/>
    <col min="13093" max="13095" width="14.42578125" customWidth="1"/>
    <col min="13096" max="13096" width="16.5703125" bestFit="1" customWidth="1"/>
    <col min="13102" max="13103" width="15.7109375" bestFit="1" customWidth="1"/>
    <col min="13109" max="13109" width="12.85546875" customWidth="1"/>
    <col min="13115" max="13115" width="12.140625" bestFit="1" customWidth="1"/>
    <col min="13123" max="13124" width="10.5703125" bestFit="1" customWidth="1"/>
    <col min="13125" max="13125" width="12.140625" bestFit="1" customWidth="1"/>
    <col min="13130" max="13130" width="10.5703125" bestFit="1" customWidth="1"/>
    <col min="13313" max="13313" width="31.85546875" customWidth="1"/>
    <col min="13314" max="13315" width="14.7109375" bestFit="1" customWidth="1"/>
    <col min="13319" max="13319" width="14.7109375" bestFit="1" customWidth="1"/>
    <col min="13320" max="13320" width="15.7109375" bestFit="1" customWidth="1"/>
    <col min="13321" max="13321" width="12.140625" bestFit="1" customWidth="1"/>
    <col min="13322" max="13322" width="14.7109375" bestFit="1" customWidth="1"/>
    <col min="13323" max="13323" width="11.140625" customWidth="1"/>
    <col min="13324" max="13324" width="11" bestFit="1" customWidth="1"/>
    <col min="13325" max="13325" width="10.85546875" customWidth="1"/>
    <col min="13326" max="13326" width="12.140625" customWidth="1"/>
    <col min="13327" max="13329" width="12.140625" bestFit="1" customWidth="1"/>
    <col min="13330" max="13332" width="13.140625" bestFit="1" customWidth="1"/>
    <col min="13333" max="13333" width="11.85546875" bestFit="1" customWidth="1"/>
    <col min="13334" max="13334" width="12.140625" bestFit="1" customWidth="1"/>
    <col min="13335" max="13335" width="14.7109375" bestFit="1" customWidth="1"/>
    <col min="13336" max="13336" width="15.7109375" bestFit="1" customWidth="1"/>
    <col min="13337" max="13337" width="13.140625" bestFit="1" customWidth="1"/>
    <col min="13338" max="13338" width="12.28515625" customWidth="1"/>
    <col min="13339" max="13339" width="14.7109375" bestFit="1" customWidth="1"/>
    <col min="13340" max="13341" width="14.7109375" customWidth="1"/>
    <col min="13342" max="13342" width="22.42578125" customWidth="1"/>
    <col min="13343" max="13343" width="10.28515625" customWidth="1"/>
    <col min="13344" max="13345" width="12.140625" bestFit="1" customWidth="1"/>
    <col min="13347" max="13347" width="13.140625" bestFit="1" customWidth="1"/>
    <col min="13348" max="13348" width="14.42578125" bestFit="1" customWidth="1"/>
    <col min="13349" max="13351" width="14.42578125" customWidth="1"/>
    <col min="13352" max="13352" width="16.5703125" bestFit="1" customWidth="1"/>
    <col min="13358" max="13359" width="15.7109375" bestFit="1" customWidth="1"/>
    <col min="13365" max="13365" width="12.85546875" customWidth="1"/>
    <col min="13371" max="13371" width="12.140625" bestFit="1" customWidth="1"/>
    <col min="13379" max="13380" width="10.5703125" bestFit="1" customWidth="1"/>
    <col min="13381" max="13381" width="12.140625" bestFit="1" customWidth="1"/>
    <col min="13386" max="13386" width="10.5703125" bestFit="1" customWidth="1"/>
    <col min="13569" max="13569" width="31.85546875" customWidth="1"/>
    <col min="13570" max="13571" width="14.7109375" bestFit="1" customWidth="1"/>
    <col min="13575" max="13575" width="14.7109375" bestFit="1" customWidth="1"/>
    <col min="13576" max="13576" width="15.7109375" bestFit="1" customWidth="1"/>
    <col min="13577" max="13577" width="12.140625" bestFit="1" customWidth="1"/>
    <col min="13578" max="13578" width="14.7109375" bestFit="1" customWidth="1"/>
    <col min="13579" max="13579" width="11.140625" customWidth="1"/>
    <col min="13580" max="13580" width="11" bestFit="1" customWidth="1"/>
    <col min="13581" max="13581" width="10.85546875" customWidth="1"/>
    <col min="13582" max="13582" width="12.140625" customWidth="1"/>
    <col min="13583" max="13585" width="12.140625" bestFit="1" customWidth="1"/>
    <col min="13586" max="13588" width="13.140625" bestFit="1" customWidth="1"/>
    <col min="13589" max="13589" width="11.85546875" bestFit="1" customWidth="1"/>
    <col min="13590" max="13590" width="12.140625" bestFit="1" customWidth="1"/>
    <col min="13591" max="13591" width="14.7109375" bestFit="1" customWidth="1"/>
    <col min="13592" max="13592" width="15.7109375" bestFit="1" customWidth="1"/>
    <col min="13593" max="13593" width="13.140625" bestFit="1" customWidth="1"/>
    <col min="13594" max="13594" width="12.28515625" customWidth="1"/>
    <col min="13595" max="13595" width="14.7109375" bestFit="1" customWidth="1"/>
    <col min="13596" max="13597" width="14.7109375" customWidth="1"/>
    <col min="13598" max="13598" width="22.42578125" customWidth="1"/>
    <col min="13599" max="13599" width="10.28515625" customWidth="1"/>
    <col min="13600" max="13601" width="12.140625" bestFit="1" customWidth="1"/>
    <col min="13603" max="13603" width="13.140625" bestFit="1" customWidth="1"/>
    <col min="13604" max="13604" width="14.42578125" bestFit="1" customWidth="1"/>
    <col min="13605" max="13607" width="14.42578125" customWidth="1"/>
    <col min="13608" max="13608" width="16.5703125" bestFit="1" customWidth="1"/>
    <col min="13614" max="13615" width="15.7109375" bestFit="1" customWidth="1"/>
    <col min="13621" max="13621" width="12.85546875" customWidth="1"/>
    <col min="13627" max="13627" width="12.140625" bestFit="1" customWidth="1"/>
    <col min="13635" max="13636" width="10.5703125" bestFit="1" customWidth="1"/>
    <col min="13637" max="13637" width="12.140625" bestFit="1" customWidth="1"/>
    <col min="13642" max="13642" width="10.5703125" bestFit="1" customWidth="1"/>
    <col min="13825" max="13825" width="31.85546875" customWidth="1"/>
    <col min="13826" max="13827" width="14.7109375" bestFit="1" customWidth="1"/>
    <col min="13831" max="13831" width="14.7109375" bestFit="1" customWidth="1"/>
    <col min="13832" max="13832" width="15.7109375" bestFit="1" customWidth="1"/>
    <col min="13833" max="13833" width="12.140625" bestFit="1" customWidth="1"/>
    <col min="13834" max="13834" width="14.7109375" bestFit="1" customWidth="1"/>
    <col min="13835" max="13835" width="11.140625" customWidth="1"/>
    <col min="13836" max="13836" width="11" bestFit="1" customWidth="1"/>
    <col min="13837" max="13837" width="10.85546875" customWidth="1"/>
    <col min="13838" max="13838" width="12.140625" customWidth="1"/>
    <col min="13839" max="13841" width="12.140625" bestFit="1" customWidth="1"/>
    <col min="13842" max="13844" width="13.140625" bestFit="1" customWidth="1"/>
    <col min="13845" max="13845" width="11.85546875" bestFit="1" customWidth="1"/>
    <col min="13846" max="13846" width="12.140625" bestFit="1" customWidth="1"/>
    <col min="13847" max="13847" width="14.7109375" bestFit="1" customWidth="1"/>
    <col min="13848" max="13848" width="15.7109375" bestFit="1" customWidth="1"/>
    <col min="13849" max="13849" width="13.140625" bestFit="1" customWidth="1"/>
    <col min="13850" max="13850" width="12.28515625" customWidth="1"/>
    <col min="13851" max="13851" width="14.7109375" bestFit="1" customWidth="1"/>
    <col min="13852" max="13853" width="14.7109375" customWidth="1"/>
    <col min="13854" max="13854" width="22.42578125" customWidth="1"/>
    <col min="13855" max="13855" width="10.28515625" customWidth="1"/>
    <col min="13856" max="13857" width="12.140625" bestFit="1" customWidth="1"/>
    <col min="13859" max="13859" width="13.140625" bestFit="1" customWidth="1"/>
    <col min="13860" max="13860" width="14.42578125" bestFit="1" customWidth="1"/>
    <col min="13861" max="13863" width="14.42578125" customWidth="1"/>
    <col min="13864" max="13864" width="16.5703125" bestFit="1" customWidth="1"/>
    <col min="13870" max="13871" width="15.7109375" bestFit="1" customWidth="1"/>
    <col min="13877" max="13877" width="12.85546875" customWidth="1"/>
    <col min="13883" max="13883" width="12.140625" bestFit="1" customWidth="1"/>
    <col min="13891" max="13892" width="10.5703125" bestFit="1" customWidth="1"/>
    <col min="13893" max="13893" width="12.140625" bestFit="1" customWidth="1"/>
    <col min="13898" max="13898" width="10.5703125" bestFit="1" customWidth="1"/>
    <col min="14081" max="14081" width="31.85546875" customWidth="1"/>
    <col min="14082" max="14083" width="14.7109375" bestFit="1" customWidth="1"/>
    <col min="14087" max="14087" width="14.7109375" bestFit="1" customWidth="1"/>
    <col min="14088" max="14088" width="15.7109375" bestFit="1" customWidth="1"/>
    <col min="14089" max="14089" width="12.140625" bestFit="1" customWidth="1"/>
    <col min="14090" max="14090" width="14.7109375" bestFit="1" customWidth="1"/>
    <col min="14091" max="14091" width="11.140625" customWidth="1"/>
    <col min="14092" max="14092" width="11" bestFit="1" customWidth="1"/>
    <col min="14093" max="14093" width="10.85546875" customWidth="1"/>
    <col min="14094" max="14094" width="12.140625" customWidth="1"/>
    <col min="14095" max="14097" width="12.140625" bestFit="1" customWidth="1"/>
    <col min="14098" max="14100" width="13.140625" bestFit="1" customWidth="1"/>
    <col min="14101" max="14101" width="11.85546875" bestFit="1" customWidth="1"/>
    <col min="14102" max="14102" width="12.140625" bestFit="1" customWidth="1"/>
    <col min="14103" max="14103" width="14.7109375" bestFit="1" customWidth="1"/>
    <col min="14104" max="14104" width="15.7109375" bestFit="1" customWidth="1"/>
    <col min="14105" max="14105" width="13.140625" bestFit="1" customWidth="1"/>
    <col min="14106" max="14106" width="12.28515625" customWidth="1"/>
    <col min="14107" max="14107" width="14.7109375" bestFit="1" customWidth="1"/>
    <col min="14108" max="14109" width="14.7109375" customWidth="1"/>
    <col min="14110" max="14110" width="22.42578125" customWidth="1"/>
    <col min="14111" max="14111" width="10.28515625" customWidth="1"/>
    <col min="14112" max="14113" width="12.140625" bestFit="1" customWidth="1"/>
    <col min="14115" max="14115" width="13.140625" bestFit="1" customWidth="1"/>
    <col min="14116" max="14116" width="14.42578125" bestFit="1" customWidth="1"/>
    <col min="14117" max="14119" width="14.42578125" customWidth="1"/>
    <col min="14120" max="14120" width="16.5703125" bestFit="1" customWidth="1"/>
    <col min="14126" max="14127" width="15.7109375" bestFit="1" customWidth="1"/>
    <col min="14133" max="14133" width="12.85546875" customWidth="1"/>
    <col min="14139" max="14139" width="12.140625" bestFit="1" customWidth="1"/>
    <col min="14147" max="14148" width="10.5703125" bestFit="1" customWidth="1"/>
    <col min="14149" max="14149" width="12.140625" bestFit="1" customWidth="1"/>
    <col min="14154" max="14154" width="10.5703125" bestFit="1" customWidth="1"/>
    <col min="14337" max="14337" width="31.85546875" customWidth="1"/>
    <col min="14338" max="14339" width="14.7109375" bestFit="1" customWidth="1"/>
    <col min="14343" max="14343" width="14.7109375" bestFit="1" customWidth="1"/>
    <col min="14344" max="14344" width="15.7109375" bestFit="1" customWidth="1"/>
    <col min="14345" max="14345" width="12.140625" bestFit="1" customWidth="1"/>
    <col min="14346" max="14346" width="14.7109375" bestFit="1" customWidth="1"/>
    <col min="14347" max="14347" width="11.140625" customWidth="1"/>
    <col min="14348" max="14348" width="11" bestFit="1" customWidth="1"/>
    <col min="14349" max="14349" width="10.85546875" customWidth="1"/>
    <col min="14350" max="14350" width="12.140625" customWidth="1"/>
    <col min="14351" max="14353" width="12.140625" bestFit="1" customWidth="1"/>
    <col min="14354" max="14356" width="13.140625" bestFit="1" customWidth="1"/>
    <col min="14357" max="14357" width="11.85546875" bestFit="1" customWidth="1"/>
    <col min="14358" max="14358" width="12.140625" bestFit="1" customWidth="1"/>
    <col min="14359" max="14359" width="14.7109375" bestFit="1" customWidth="1"/>
    <col min="14360" max="14360" width="15.7109375" bestFit="1" customWidth="1"/>
    <col min="14361" max="14361" width="13.140625" bestFit="1" customWidth="1"/>
    <col min="14362" max="14362" width="12.28515625" customWidth="1"/>
    <col min="14363" max="14363" width="14.7109375" bestFit="1" customWidth="1"/>
    <col min="14364" max="14365" width="14.7109375" customWidth="1"/>
    <col min="14366" max="14366" width="22.42578125" customWidth="1"/>
    <col min="14367" max="14367" width="10.28515625" customWidth="1"/>
    <col min="14368" max="14369" width="12.140625" bestFit="1" customWidth="1"/>
    <col min="14371" max="14371" width="13.140625" bestFit="1" customWidth="1"/>
    <col min="14372" max="14372" width="14.42578125" bestFit="1" customWidth="1"/>
    <col min="14373" max="14375" width="14.42578125" customWidth="1"/>
    <col min="14376" max="14376" width="16.5703125" bestFit="1" customWidth="1"/>
    <col min="14382" max="14383" width="15.7109375" bestFit="1" customWidth="1"/>
    <col min="14389" max="14389" width="12.85546875" customWidth="1"/>
    <col min="14395" max="14395" width="12.140625" bestFit="1" customWidth="1"/>
    <col min="14403" max="14404" width="10.5703125" bestFit="1" customWidth="1"/>
    <col min="14405" max="14405" width="12.140625" bestFit="1" customWidth="1"/>
    <col min="14410" max="14410" width="10.5703125" bestFit="1" customWidth="1"/>
    <col min="14593" max="14593" width="31.85546875" customWidth="1"/>
    <col min="14594" max="14595" width="14.7109375" bestFit="1" customWidth="1"/>
    <col min="14599" max="14599" width="14.7109375" bestFit="1" customWidth="1"/>
    <col min="14600" max="14600" width="15.7109375" bestFit="1" customWidth="1"/>
    <col min="14601" max="14601" width="12.140625" bestFit="1" customWidth="1"/>
    <col min="14602" max="14602" width="14.7109375" bestFit="1" customWidth="1"/>
    <col min="14603" max="14603" width="11.140625" customWidth="1"/>
    <col min="14604" max="14604" width="11" bestFit="1" customWidth="1"/>
    <col min="14605" max="14605" width="10.85546875" customWidth="1"/>
    <col min="14606" max="14606" width="12.140625" customWidth="1"/>
    <col min="14607" max="14609" width="12.140625" bestFit="1" customWidth="1"/>
    <col min="14610" max="14612" width="13.140625" bestFit="1" customWidth="1"/>
    <col min="14613" max="14613" width="11.85546875" bestFit="1" customWidth="1"/>
    <col min="14614" max="14614" width="12.140625" bestFit="1" customWidth="1"/>
    <col min="14615" max="14615" width="14.7109375" bestFit="1" customWidth="1"/>
    <col min="14616" max="14616" width="15.7109375" bestFit="1" customWidth="1"/>
    <col min="14617" max="14617" width="13.140625" bestFit="1" customWidth="1"/>
    <col min="14618" max="14618" width="12.28515625" customWidth="1"/>
    <col min="14619" max="14619" width="14.7109375" bestFit="1" customWidth="1"/>
    <col min="14620" max="14621" width="14.7109375" customWidth="1"/>
    <col min="14622" max="14622" width="22.42578125" customWidth="1"/>
    <col min="14623" max="14623" width="10.28515625" customWidth="1"/>
    <col min="14624" max="14625" width="12.140625" bestFit="1" customWidth="1"/>
    <col min="14627" max="14627" width="13.140625" bestFit="1" customWidth="1"/>
    <col min="14628" max="14628" width="14.42578125" bestFit="1" customWidth="1"/>
    <col min="14629" max="14631" width="14.42578125" customWidth="1"/>
    <col min="14632" max="14632" width="16.5703125" bestFit="1" customWidth="1"/>
    <col min="14638" max="14639" width="15.7109375" bestFit="1" customWidth="1"/>
    <col min="14645" max="14645" width="12.85546875" customWidth="1"/>
    <col min="14651" max="14651" width="12.140625" bestFit="1" customWidth="1"/>
    <col min="14659" max="14660" width="10.5703125" bestFit="1" customWidth="1"/>
    <col min="14661" max="14661" width="12.140625" bestFit="1" customWidth="1"/>
    <col min="14666" max="14666" width="10.5703125" bestFit="1" customWidth="1"/>
    <col min="14849" max="14849" width="31.85546875" customWidth="1"/>
    <col min="14850" max="14851" width="14.7109375" bestFit="1" customWidth="1"/>
    <col min="14855" max="14855" width="14.7109375" bestFit="1" customWidth="1"/>
    <col min="14856" max="14856" width="15.7109375" bestFit="1" customWidth="1"/>
    <col min="14857" max="14857" width="12.140625" bestFit="1" customWidth="1"/>
    <col min="14858" max="14858" width="14.7109375" bestFit="1" customWidth="1"/>
    <col min="14859" max="14859" width="11.140625" customWidth="1"/>
    <col min="14860" max="14860" width="11" bestFit="1" customWidth="1"/>
    <col min="14861" max="14861" width="10.85546875" customWidth="1"/>
    <col min="14862" max="14862" width="12.140625" customWidth="1"/>
    <col min="14863" max="14865" width="12.140625" bestFit="1" customWidth="1"/>
    <col min="14866" max="14868" width="13.140625" bestFit="1" customWidth="1"/>
    <col min="14869" max="14869" width="11.85546875" bestFit="1" customWidth="1"/>
    <col min="14870" max="14870" width="12.140625" bestFit="1" customWidth="1"/>
    <col min="14871" max="14871" width="14.7109375" bestFit="1" customWidth="1"/>
    <col min="14872" max="14872" width="15.7109375" bestFit="1" customWidth="1"/>
    <col min="14873" max="14873" width="13.140625" bestFit="1" customWidth="1"/>
    <col min="14874" max="14874" width="12.28515625" customWidth="1"/>
    <col min="14875" max="14875" width="14.7109375" bestFit="1" customWidth="1"/>
    <col min="14876" max="14877" width="14.7109375" customWidth="1"/>
    <col min="14878" max="14878" width="22.42578125" customWidth="1"/>
    <col min="14879" max="14879" width="10.28515625" customWidth="1"/>
    <col min="14880" max="14881" width="12.140625" bestFit="1" customWidth="1"/>
    <col min="14883" max="14883" width="13.140625" bestFit="1" customWidth="1"/>
    <col min="14884" max="14884" width="14.42578125" bestFit="1" customWidth="1"/>
    <col min="14885" max="14887" width="14.42578125" customWidth="1"/>
    <col min="14888" max="14888" width="16.5703125" bestFit="1" customWidth="1"/>
    <col min="14894" max="14895" width="15.7109375" bestFit="1" customWidth="1"/>
    <col min="14901" max="14901" width="12.85546875" customWidth="1"/>
    <col min="14907" max="14907" width="12.140625" bestFit="1" customWidth="1"/>
    <col min="14915" max="14916" width="10.5703125" bestFit="1" customWidth="1"/>
    <col min="14917" max="14917" width="12.140625" bestFit="1" customWidth="1"/>
    <col min="14922" max="14922" width="10.5703125" bestFit="1" customWidth="1"/>
    <col min="15105" max="15105" width="31.85546875" customWidth="1"/>
    <col min="15106" max="15107" width="14.7109375" bestFit="1" customWidth="1"/>
    <col min="15111" max="15111" width="14.7109375" bestFit="1" customWidth="1"/>
    <col min="15112" max="15112" width="15.7109375" bestFit="1" customWidth="1"/>
    <col min="15113" max="15113" width="12.140625" bestFit="1" customWidth="1"/>
    <col min="15114" max="15114" width="14.7109375" bestFit="1" customWidth="1"/>
    <col min="15115" max="15115" width="11.140625" customWidth="1"/>
    <col min="15116" max="15116" width="11" bestFit="1" customWidth="1"/>
    <col min="15117" max="15117" width="10.85546875" customWidth="1"/>
    <col min="15118" max="15118" width="12.140625" customWidth="1"/>
    <col min="15119" max="15121" width="12.140625" bestFit="1" customWidth="1"/>
    <col min="15122" max="15124" width="13.140625" bestFit="1" customWidth="1"/>
    <col min="15125" max="15125" width="11.85546875" bestFit="1" customWidth="1"/>
    <col min="15126" max="15126" width="12.140625" bestFit="1" customWidth="1"/>
    <col min="15127" max="15127" width="14.7109375" bestFit="1" customWidth="1"/>
    <col min="15128" max="15128" width="15.7109375" bestFit="1" customWidth="1"/>
    <col min="15129" max="15129" width="13.140625" bestFit="1" customWidth="1"/>
    <col min="15130" max="15130" width="12.28515625" customWidth="1"/>
    <col min="15131" max="15131" width="14.7109375" bestFit="1" customWidth="1"/>
    <col min="15132" max="15133" width="14.7109375" customWidth="1"/>
    <col min="15134" max="15134" width="22.42578125" customWidth="1"/>
    <col min="15135" max="15135" width="10.28515625" customWidth="1"/>
    <col min="15136" max="15137" width="12.140625" bestFit="1" customWidth="1"/>
    <col min="15139" max="15139" width="13.140625" bestFit="1" customWidth="1"/>
    <col min="15140" max="15140" width="14.42578125" bestFit="1" customWidth="1"/>
    <col min="15141" max="15143" width="14.42578125" customWidth="1"/>
    <col min="15144" max="15144" width="16.5703125" bestFit="1" customWidth="1"/>
    <col min="15150" max="15151" width="15.7109375" bestFit="1" customWidth="1"/>
    <col min="15157" max="15157" width="12.85546875" customWidth="1"/>
    <col min="15163" max="15163" width="12.140625" bestFit="1" customWidth="1"/>
    <col min="15171" max="15172" width="10.5703125" bestFit="1" customWidth="1"/>
    <col min="15173" max="15173" width="12.140625" bestFit="1" customWidth="1"/>
    <col min="15178" max="15178" width="10.5703125" bestFit="1" customWidth="1"/>
    <col min="15361" max="15361" width="31.85546875" customWidth="1"/>
    <col min="15362" max="15363" width="14.7109375" bestFit="1" customWidth="1"/>
    <col min="15367" max="15367" width="14.7109375" bestFit="1" customWidth="1"/>
    <col min="15368" max="15368" width="15.7109375" bestFit="1" customWidth="1"/>
    <col min="15369" max="15369" width="12.140625" bestFit="1" customWidth="1"/>
    <col min="15370" max="15370" width="14.7109375" bestFit="1" customWidth="1"/>
    <col min="15371" max="15371" width="11.140625" customWidth="1"/>
    <col min="15372" max="15372" width="11" bestFit="1" customWidth="1"/>
    <col min="15373" max="15373" width="10.85546875" customWidth="1"/>
    <col min="15374" max="15374" width="12.140625" customWidth="1"/>
    <col min="15375" max="15377" width="12.140625" bestFit="1" customWidth="1"/>
    <col min="15378" max="15380" width="13.140625" bestFit="1" customWidth="1"/>
    <col min="15381" max="15381" width="11.85546875" bestFit="1" customWidth="1"/>
    <col min="15382" max="15382" width="12.140625" bestFit="1" customWidth="1"/>
    <col min="15383" max="15383" width="14.7109375" bestFit="1" customWidth="1"/>
    <col min="15384" max="15384" width="15.7109375" bestFit="1" customWidth="1"/>
    <col min="15385" max="15385" width="13.140625" bestFit="1" customWidth="1"/>
    <col min="15386" max="15386" width="12.28515625" customWidth="1"/>
    <col min="15387" max="15387" width="14.7109375" bestFit="1" customWidth="1"/>
    <col min="15388" max="15389" width="14.7109375" customWidth="1"/>
    <col min="15390" max="15390" width="22.42578125" customWidth="1"/>
    <col min="15391" max="15391" width="10.28515625" customWidth="1"/>
    <col min="15392" max="15393" width="12.140625" bestFit="1" customWidth="1"/>
    <col min="15395" max="15395" width="13.140625" bestFit="1" customWidth="1"/>
    <col min="15396" max="15396" width="14.42578125" bestFit="1" customWidth="1"/>
    <col min="15397" max="15399" width="14.42578125" customWidth="1"/>
    <col min="15400" max="15400" width="16.5703125" bestFit="1" customWidth="1"/>
    <col min="15406" max="15407" width="15.7109375" bestFit="1" customWidth="1"/>
    <col min="15413" max="15413" width="12.85546875" customWidth="1"/>
    <col min="15419" max="15419" width="12.140625" bestFit="1" customWidth="1"/>
    <col min="15427" max="15428" width="10.5703125" bestFit="1" customWidth="1"/>
    <col min="15429" max="15429" width="12.140625" bestFit="1" customWidth="1"/>
    <col min="15434" max="15434" width="10.5703125" bestFit="1" customWidth="1"/>
    <col min="15617" max="15617" width="31.85546875" customWidth="1"/>
    <col min="15618" max="15619" width="14.7109375" bestFit="1" customWidth="1"/>
    <col min="15623" max="15623" width="14.7109375" bestFit="1" customWidth="1"/>
    <col min="15624" max="15624" width="15.7109375" bestFit="1" customWidth="1"/>
    <col min="15625" max="15625" width="12.140625" bestFit="1" customWidth="1"/>
    <col min="15626" max="15626" width="14.7109375" bestFit="1" customWidth="1"/>
    <col min="15627" max="15627" width="11.140625" customWidth="1"/>
    <col min="15628" max="15628" width="11" bestFit="1" customWidth="1"/>
    <col min="15629" max="15629" width="10.85546875" customWidth="1"/>
    <col min="15630" max="15630" width="12.140625" customWidth="1"/>
    <col min="15631" max="15633" width="12.140625" bestFit="1" customWidth="1"/>
    <col min="15634" max="15636" width="13.140625" bestFit="1" customWidth="1"/>
    <col min="15637" max="15637" width="11.85546875" bestFit="1" customWidth="1"/>
    <col min="15638" max="15638" width="12.140625" bestFit="1" customWidth="1"/>
    <col min="15639" max="15639" width="14.7109375" bestFit="1" customWidth="1"/>
    <col min="15640" max="15640" width="15.7109375" bestFit="1" customWidth="1"/>
    <col min="15641" max="15641" width="13.140625" bestFit="1" customWidth="1"/>
    <col min="15642" max="15642" width="12.28515625" customWidth="1"/>
    <col min="15643" max="15643" width="14.7109375" bestFit="1" customWidth="1"/>
    <col min="15644" max="15645" width="14.7109375" customWidth="1"/>
    <col min="15646" max="15646" width="22.42578125" customWidth="1"/>
    <col min="15647" max="15647" width="10.28515625" customWidth="1"/>
    <col min="15648" max="15649" width="12.140625" bestFit="1" customWidth="1"/>
    <col min="15651" max="15651" width="13.140625" bestFit="1" customWidth="1"/>
    <col min="15652" max="15652" width="14.42578125" bestFit="1" customWidth="1"/>
    <col min="15653" max="15655" width="14.42578125" customWidth="1"/>
    <col min="15656" max="15656" width="16.5703125" bestFit="1" customWidth="1"/>
    <col min="15662" max="15663" width="15.7109375" bestFit="1" customWidth="1"/>
    <col min="15669" max="15669" width="12.85546875" customWidth="1"/>
    <col min="15675" max="15675" width="12.140625" bestFit="1" customWidth="1"/>
    <col min="15683" max="15684" width="10.5703125" bestFit="1" customWidth="1"/>
    <col min="15685" max="15685" width="12.140625" bestFit="1" customWidth="1"/>
    <col min="15690" max="15690" width="10.5703125" bestFit="1" customWidth="1"/>
    <col min="15873" max="15873" width="31.85546875" customWidth="1"/>
    <col min="15874" max="15875" width="14.7109375" bestFit="1" customWidth="1"/>
    <col min="15879" max="15879" width="14.7109375" bestFit="1" customWidth="1"/>
    <col min="15880" max="15880" width="15.7109375" bestFit="1" customWidth="1"/>
    <col min="15881" max="15881" width="12.140625" bestFit="1" customWidth="1"/>
    <col min="15882" max="15882" width="14.7109375" bestFit="1" customWidth="1"/>
    <col min="15883" max="15883" width="11.140625" customWidth="1"/>
    <col min="15884" max="15884" width="11" bestFit="1" customWidth="1"/>
    <col min="15885" max="15885" width="10.85546875" customWidth="1"/>
    <col min="15886" max="15886" width="12.140625" customWidth="1"/>
    <col min="15887" max="15889" width="12.140625" bestFit="1" customWidth="1"/>
    <col min="15890" max="15892" width="13.140625" bestFit="1" customWidth="1"/>
    <col min="15893" max="15893" width="11.85546875" bestFit="1" customWidth="1"/>
    <col min="15894" max="15894" width="12.140625" bestFit="1" customWidth="1"/>
    <col min="15895" max="15895" width="14.7109375" bestFit="1" customWidth="1"/>
    <col min="15896" max="15896" width="15.7109375" bestFit="1" customWidth="1"/>
    <col min="15897" max="15897" width="13.140625" bestFit="1" customWidth="1"/>
    <col min="15898" max="15898" width="12.28515625" customWidth="1"/>
    <col min="15899" max="15899" width="14.7109375" bestFit="1" customWidth="1"/>
    <col min="15900" max="15901" width="14.7109375" customWidth="1"/>
    <col min="15902" max="15902" width="22.42578125" customWidth="1"/>
    <col min="15903" max="15903" width="10.28515625" customWidth="1"/>
    <col min="15904" max="15905" width="12.140625" bestFit="1" customWidth="1"/>
    <col min="15907" max="15907" width="13.140625" bestFit="1" customWidth="1"/>
    <col min="15908" max="15908" width="14.42578125" bestFit="1" customWidth="1"/>
    <col min="15909" max="15911" width="14.42578125" customWidth="1"/>
    <col min="15912" max="15912" width="16.5703125" bestFit="1" customWidth="1"/>
    <col min="15918" max="15919" width="15.7109375" bestFit="1" customWidth="1"/>
    <col min="15925" max="15925" width="12.85546875" customWidth="1"/>
    <col min="15931" max="15931" width="12.140625" bestFit="1" customWidth="1"/>
    <col min="15939" max="15940" width="10.5703125" bestFit="1" customWidth="1"/>
    <col min="15941" max="15941" width="12.140625" bestFit="1" customWidth="1"/>
    <col min="15946" max="15946" width="10.5703125" bestFit="1" customWidth="1"/>
    <col min="16129" max="16129" width="31.85546875" customWidth="1"/>
    <col min="16130" max="16131" width="14.7109375" bestFit="1" customWidth="1"/>
    <col min="16135" max="16135" width="14.7109375" bestFit="1" customWidth="1"/>
    <col min="16136" max="16136" width="15.7109375" bestFit="1" customWidth="1"/>
    <col min="16137" max="16137" width="12.140625" bestFit="1" customWidth="1"/>
    <col min="16138" max="16138" width="14.7109375" bestFit="1" customWidth="1"/>
    <col min="16139" max="16139" width="11.140625" customWidth="1"/>
    <col min="16140" max="16140" width="11" bestFit="1" customWidth="1"/>
    <col min="16141" max="16141" width="10.85546875" customWidth="1"/>
    <col min="16142" max="16142" width="12.140625" customWidth="1"/>
    <col min="16143" max="16145" width="12.140625" bestFit="1" customWidth="1"/>
    <col min="16146" max="16148" width="13.140625" bestFit="1" customWidth="1"/>
    <col min="16149" max="16149" width="11.85546875" bestFit="1" customWidth="1"/>
    <col min="16150" max="16150" width="12.140625" bestFit="1" customWidth="1"/>
    <col min="16151" max="16151" width="14.7109375" bestFit="1" customWidth="1"/>
    <col min="16152" max="16152" width="15.7109375" bestFit="1" customWidth="1"/>
    <col min="16153" max="16153" width="13.140625" bestFit="1" customWidth="1"/>
    <col min="16154" max="16154" width="12.28515625" customWidth="1"/>
    <col min="16155" max="16155" width="14.7109375" bestFit="1" customWidth="1"/>
    <col min="16156" max="16157" width="14.7109375" customWidth="1"/>
    <col min="16158" max="16158" width="22.42578125" customWidth="1"/>
    <col min="16159" max="16159" width="10.28515625" customWidth="1"/>
    <col min="16160" max="16161" width="12.140625" bestFit="1" customWidth="1"/>
    <col min="16163" max="16163" width="13.140625" bestFit="1" customWidth="1"/>
    <col min="16164" max="16164" width="14.42578125" bestFit="1" customWidth="1"/>
    <col min="16165" max="16167" width="14.42578125" customWidth="1"/>
    <col min="16168" max="16168" width="16.5703125" bestFit="1" customWidth="1"/>
    <col min="16174" max="16175" width="15.7109375" bestFit="1" customWidth="1"/>
    <col min="16181" max="16181" width="12.85546875" customWidth="1"/>
    <col min="16187" max="16187" width="12.140625" bestFit="1" customWidth="1"/>
    <col min="16195" max="16196" width="10.5703125" bestFit="1" customWidth="1"/>
    <col min="16197" max="16197" width="12.140625" bestFit="1" customWidth="1"/>
    <col min="16202" max="16202" width="10.5703125" bestFit="1" customWidth="1"/>
  </cols>
  <sheetData>
    <row r="1" spans="1:74" ht="45" customHeight="1" x14ac:dyDescent="0.25">
      <c r="A1" t="s">
        <v>1673</v>
      </c>
      <c r="B1" t="s">
        <v>1674</v>
      </c>
      <c r="C1" t="s">
        <v>1675</v>
      </c>
      <c r="D1" t="s">
        <v>1676</v>
      </c>
      <c r="E1" t="s">
        <v>1677</v>
      </c>
      <c r="F1" t="s">
        <v>1678</v>
      </c>
      <c r="G1" s="138" t="s">
        <v>861</v>
      </c>
      <c r="H1" s="138" t="s">
        <v>1679</v>
      </c>
      <c r="I1" s="139" t="s">
        <v>856</v>
      </c>
      <c r="J1" s="139" t="s">
        <v>852</v>
      </c>
      <c r="K1" s="140" t="s">
        <v>851</v>
      </c>
      <c r="L1" s="140" t="s">
        <v>1634</v>
      </c>
      <c r="M1" s="140" t="s">
        <v>846</v>
      </c>
      <c r="N1" s="140" t="s">
        <v>1637</v>
      </c>
      <c r="O1" s="140" t="s">
        <v>833</v>
      </c>
      <c r="P1" s="140" t="s">
        <v>1640</v>
      </c>
      <c r="Q1" s="140" t="s">
        <v>823</v>
      </c>
      <c r="R1" s="140" t="s">
        <v>821</v>
      </c>
      <c r="S1" s="140" t="s">
        <v>820</v>
      </c>
      <c r="T1" s="140" t="s">
        <v>1680</v>
      </c>
      <c r="U1" s="140" t="s">
        <v>1646</v>
      </c>
      <c r="V1" s="140" t="s">
        <v>1648</v>
      </c>
      <c r="W1" s="140" t="s">
        <v>1681</v>
      </c>
      <c r="X1" s="2" t="s">
        <v>1608</v>
      </c>
      <c r="Y1" s="140" t="s">
        <v>808</v>
      </c>
      <c r="Z1" s="140" t="s">
        <v>805</v>
      </c>
      <c r="AA1" s="141" t="s">
        <v>1682</v>
      </c>
      <c r="AB1" s="141" t="s">
        <v>1683</v>
      </c>
      <c r="AC1" s="126" t="s">
        <v>1661</v>
      </c>
      <c r="AD1" s="118" t="s">
        <v>1650</v>
      </c>
      <c r="AE1" s="160" t="s">
        <v>1684</v>
      </c>
      <c r="AF1" s="160" t="s">
        <v>1655</v>
      </c>
      <c r="AG1" s="160" t="s">
        <v>1657</v>
      </c>
      <c r="AH1" s="160" t="s">
        <v>1661</v>
      </c>
      <c r="AI1" s="121" t="s">
        <v>1668</v>
      </c>
      <c r="AJ1" s="128" t="s">
        <v>1667</v>
      </c>
      <c r="AK1" s="161" t="s">
        <v>1663</v>
      </c>
      <c r="AL1" s="161" t="s">
        <v>1664</v>
      </c>
      <c r="AM1" s="161" t="s">
        <v>1665</v>
      </c>
      <c r="AN1" s="161" t="s">
        <v>1666</v>
      </c>
      <c r="AO1" s="162"/>
      <c r="AP1" s="162"/>
      <c r="AQ1" s="162"/>
      <c r="AR1" s="163"/>
      <c r="AT1" s="164" t="s">
        <v>1685</v>
      </c>
      <c r="AU1" s="164" t="s">
        <v>1686</v>
      </c>
      <c r="AV1" s="144" t="s">
        <v>2</v>
      </c>
      <c r="AW1" s="144" t="s">
        <v>12</v>
      </c>
      <c r="AX1" s="144" t="s">
        <v>149</v>
      </c>
      <c r="AY1" s="144" t="s">
        <v>10</v>
      </c>
      <c r="AZ1" s="165" t="s">
        <v>11</v>
      </c>
      <c r="BA1" s="166" t="s">
        <v>1687</v>
      </c>
      <c r="BB1" s="145" t="s">
        <v>2</v>
      </c>
      <c r="BC1" s="145" t="s">
        <v>12</v>
      </c>
      <c r="BD1" s="145" t="s">
        <v>149</v>
      </c>
      <c r="BE1" s="145" t="s">
        <v>10</v>
      </c>
      <c r="BF1" s="167" t="s">
        <v>11</v>
      </c>
      <c r="BG1" s="168" t="s">
        <v>1688</v>
      </c>
      <c r="BH1" s="145" t="s">
        <v>2</v>
      </c>
      <c r="BI1" s="145" t="s">
        <v>12</v>
      </c>
      <c r="BJ1" s="145" t="s">
        <v>149</v>
      </c>
      <c r="BK1" s="145" t="s">
        <v>10</v>
      </c>
      <c r="BL1" s="167" t="s">
        <v>11</v>
      </c>
      <c r="BO1" s="168" t="s">
        <v>1689</v>
      </c>
      <c r="BP1" s="168" t="s">
        <v>1690</v>
      </c>
      <c r="BQ1" s="128" t="s">
        <v>1667</v>
      </c>
      <c r="BR1" s="161" t="s">
        <v>1663</v>
      </c>
      <c r="BS1" s="161" t="s">
        <v>1664</v>
      </c>
      <c r="BT1" s="161" t="s">
        <v>1665</v>
      </c>
      <c r="BU1" s="161" t="s">
        <v>1666</v>
      </c>
      <c r="BV1" s="160" t="s">
        <v>1684</v>
      </c>
    </row>
    <row r="2" spans="1:74" x14ac:dyDescent="0.25">
      <c r="A2" t="s">
        <v>156</v>
      </c>
      <c r="B2">
        <v>599.6</v>
      </c>
      <c r="C2">
        <v>599.6</v>
      </c>
      <c r="D2">
        <v>12</v>
      </c>
      <c r="E2">
        <v>28.98</v>
      </c>
      <c r="F2">
        <v>30.14</v>
      </c>
      <c r="G2" s="169">
        <v>0</v>
      </c>
      <c r="H2" s="169">
        <v>0</v>
      </c>
      <c r="I2" s="169">
        <v>0</v>
      </c>
      <c r="J2" s="169">
        <v>0</v>
      </c>
      <c r="K2" s="169">
        <v>0</v>
      </c>
      <c r="L2" s="169">
        <v>0</v>
      </c>
      <c r="M2" s="169">
        <v>0</v>
      </c>
      <c r="N2" s="169">
        <v>0</v>
      </c>
      <c r="O2" s="169">
        <v>0</v>
      </c>
      <c r="P2" s="169">
        <v>0</v>
      </c>
      <c r="Q2" s="169">
        <v>0</v>
      </c>
      <c r="R2" s="169">
        <v>0</v>
      </c>
      <c r="S2" s="169">
        <v>0</v>
      </c>
      <c r="T2" s="169">
        <v>0</v>
      </c>
      <c r="U2" s="169">
        <v>0</v>
      </c>
      <c r="V2" s="169">
        <v>0</v>
      </c>
      <c r="W2" s="169">
        <v>0</v>
      </c>
      <c r="X2" s="169">
        <v>11590.747512015962</v>
      </c>
      <c r="Y2" s="169">
        <v>0</v>
      </c>
      <c r="Z2" s="169">
        <v>8260</v>
      </c>
      <c r="AA2" s="169">
        <v>529.24100555215</v>
      </c>
      <c r="AB2" s="169">
        <v>49026.394543161565</v>
      </c>
      <c r="AC2" s="169">
        <v>55060.100847231901</v>
      </c>
      <c r="AD2" s="169">
        <v>14809.11357384252</v>
      </c>
      <c r="AE2" s="169">
        <v>442.28195499895662</v>
      </c>
      <c r="AF2" s="169">
        <v>0</v>
      </c>
      <c r="AG2" s="169">
        <v>0</v>
      </c>
      <c r="AH2" s="169"/>
      <c r="AI2" s="169">
        <v>40801.2398648421</v>
      </c>
      <c r="AJ2" s="169">
        <v>0</v>
      </c>
      <c r="AK2" s="169">
        <v>23336.685470931185</v>
      </c>
      <c r="AL2" s="169">
        <v>21006.709546437076</v>
      </c>
      <c r="AM2" s="169">
        <v>0</v>
      </c>
      <c r="AN2" s="169">
        <v>8782.0350015123277</v>
      </c>
      <c r="AO2" s="169"/>
      <c r="AP2" s="169"/>
      <c r="AQ2" s="169"/>
      <c r="AR2" s="169"/>
      <c r="AT2" s="169">
        <v>45512.51</v>
      </c>
      <c r="AU2" s="169">
        <v>188793.72</v>
      </c>
      <c r="AV2" s="169">
        <v>1108.83</v>
      </c>
      <c r="AW2" s="169">
        <v>10.34</v>
      </c>
      <c r="AX2" s="169">
        <v>12.58</v>
      </c>
      <c r="AY2" s="169">
        <v>39.1</v>
      </c>
      <c r="AZ2" s="169">
        <v>7.95</v>
      </c>
      <c r="BA2" s="169">
        <v>166982.41</v>
      </c>
      <c r="BB2" s="169">
        <v>1010.16</v>
      </c>
      <c r="BC2" s="169">
        <v>7.370000000000001</v>
      </c>
      <c r="BD2" s="169">
        <v>13.68</v>
      </c>
      <c r="BE2" s="169">
        <v>41.519999999999996</v>
      </c>
      <c r="BF2" s="169">
        <v>5.33</v>
      </c>
      <c r="BG2">
        <v>67323.820000000007</v>
      </c>
      <c r="BH2">
        <v>351.99</v>
      </c>
      <c r="BI2">
        <v>1.26</v>
      </c>
      <c r="BJ2">
        <v>1.26</v>
      </c>
      <c r="BK2">
        <v>3.83</v>
      </c>
      <c r="BL2">
        <v>2.62</v>
      </c>
      <c r="BM2" s="170">
        <v>0</v>
      </c>
      <c r="BR2">
        <v>599.6</v>
      </c>
      <c r="BS2">
        <v>599.6</v>
      </c>
      <c r="BU2">
        <v>599.6</v>
      </c>
      <c r="BV2">
        <v>599.6</v>
      </c>
    </row>
    <row r="3" spans="1:74" x14ac:dyDescent="0.25">
      <c r="A3" t="s">
        <v>157</v>
      </c>
      <c r="B3">
        <v>464.76</v>
      </c>
      <c r="C3">
        <v>464.76</v>
      </c>
      <c r="D3">
        <v>12</v>
      </c>
      <c r="E3">
        <v>28.98</v>
      </c>
      <c r="F3">
        <v>30.14</v>
      </c>
      <c r="G3" s="169">
        <v>0</v>
      </c>
      <c r="H3" s="169">
        <v>0</v>
      </c>
      <c r="I3" s="169">
        <v>0</v>
      </c>
      <c r="J3" s="169">
        <v>0</v>
      </c>
      <c r="K3" s="169">
        <v>0</v>
      </c>
      <c r="L3" s="169">
        <v>0</v>
      </c>
      <c r="M3" s="169">
        <v>0</v>
      </c>
      <c r="N3" s="169">
        <v>0</v>
      </c>
      <c r="O3" s="169">
        <v>0</v>
      </c>
      <c r="P3" s="169">
        <v>0</v>
      </c>
      <c r="Q3" s="169">
        <v>0</v>
      </c>
      <c r="R3" s="169">
        <v>0</v>
      </c>
      <c r="S3" s="169">
        <v>0</v>
      </c>
      <c r="T3" s="169">
        <v>0</v>
      </c>
      <c r="U3" s="169">
        <v>0</v>
      </c>
      <c r="V3" s="169">
        <v>0</v>
      </c>
      <c r="W3" s="169">
        <v>0</v>
      </c>
      <c r="X3" s="169">
        <v>8984.1824777927577</v>
      </c>
      <c r="Y3" s="169">
        <v>0</v>
      </c>
      <c r="Z3" s="169">
        <v>4219.9985999999999</v>
      </c>
      <c r="AA3" s="169">
        <v>410.2235652775471</v>
      </c>
      <c r="AB3" s="169">
        <v>38001.17933268808</v>
      </c>
      <c r="AC3" s="169">
        <v>42678.006120346065</v>
      </c>
      <c r="AD3" s="169">
        <v>11478.791902233237</v>
      </c>
      <c r="AE3" s="169">
        <v>342.82014910826393</v>
      </c>
      <c r="AF3" s="169">
        <v>0</v>
      </c>
      <c r="AG3" s="169">
        <v>0</v>
      </c>
      <c r="AH3" s="169"/>
      <c r="AI3" s="169">
        <v>31625.724215450322</v>
      </c>
      <c r="AJ3" s="169">
        <v>0</v>
      </c>
      <c r="AK3" s="169">
        <v>18088.655669562999</v>
      </c>
      <c r="AL3" s="169">
        <v>16282.652316214297</v>
      </c>
      <c r="AM3" s="169">
        <v>0</v>
      </c>
      <c r="AN3" s="169">
        <v>6807.1023804250653</v>
      </c>
      <c r="AO3" s="169"/>
      <c r="AP3" s="169"/>
      <c r="AQ3" s="169"/>
      <c r="AR3" s="169"/>
      <c r="AT3" s="169">
        <v>21569.39</v>
      </c>
      <c r="AU3" s="169">
        <v>164859.66</v>
      </c>
      <c r="AV3" s="169">
        <v>1253.76</v>
      </c>
      <c r="AW3" s="169">
        <v>28.32</v>
      </c>
      <c r="AX3" s="169">
        <v>24.32</v>
      </c>
      <c r="AY3" s="169">
        <v>97.1</v>
      </c>
      <c r="AZ3" s="169">
        <v>18.78</v>
      </c>
      <c r="BA3" s="169">
        <v>146559.08000000002</v>
      </c>
      <c r="BB3" s="169">
        <v>1115.7</v>
      </c>
      <c r="BC3" s="169">
        <v>29.700000000000003</v>
      </c>
      <c r="BD3" s="169">
        <v>4.7799999999999994</v>
      </c>
      <c r="BE3" s="169">
        <v>85.38</v>
      </c>
      <c r="BF3" s="169">
        <v>0</v>
      </c>
      <c r="BG3">
        <v>39869.97</v>
      </c>
      <c r="BH3">
        <v>342.86</v>
      </c>
      <c r="BI3">
        <v>54.83</v>
      </c>
      <c r="BJ3">
        <v>50.72</v>
      </c>
      <c r="BK3">
        <v>127.73</v>
      </c>
      <c r="BL3">
        <v>18.78</v>
      </c>
      <c r="BM3" s="170">
        <v>0</v>
      </c>
      <c r="BR3">
        <v>464.76</v>
      </c>
      <c r="BS3">
        <v>464.76</v>
      </c>
      <c r="BU3">
        <v>464.76</v>
      </c>
      <c r="BV3">
        <v>464.76</v>
      </c>
    </row>
    <row r="4" spans="1:74" x14ac:dyDescent="0.25">
      <c r="A4" t="s">
        <v>158</v>
      </c>
      <c r="B4">
        <v>1380.6</v>
      </c>
      <c r="C4">
        <v>1380.5999999999997</v>
      </c>
      <c r="D4">
        <v>12</v>
      </c>
      <c r="E4">
        <v>0</v>
      </c>
      <c r="F4">
        <v>0</v>
      </c>
      <c r="G4" s="169">
        <v>0</v>
      </c>
      <c r="H4" s="169">
        <v>0</v>
      </c>
      <c r="I4" s="169">
        <v>0</v>
      </c>
      <c r="J4" s="169">
        <v>0</v>
      </c>
      <c r="K4" s="169">
        <v>0</v>
      </c>
      <c r="L4" s="169">
        <v>0</v>
      </c>
      <c r="M4" s="169">
        <v>0</v>
      </c>
      <c r="N4" s="169">
        <v>0</v>
      </c>
      <c r="O4" s="169">
        <v>0</v>
      </c>
      <c r="P4" s="169">
        <v>0</v>
      </c>
      <c r="Q4" s="169">
        <v>0</v>
      </c>
      <c r="R4" s="169">
        <v>0</v>
      </c>
      <c r="S4" s="169">
        <v>0</v>
      </c>
      <c r="T4" s="169">
        <v>0</v>
      </c>
      <c r="U4" s="169">
        <v>0</v>
      </c>
      <c r="V4" s="169">
        <v>0</v>
      </c>
      <c r="W4" s="169">
        <v>0</v>
      </c>
      <c r="X4" s="169">
        <v>26688.102093210859</v>
      </c>
      <c r="Y4" s="169">
        <v>0</v>
      </c>
      <c r="Z4" s="169">
        <v>9179.9987999999994</v>
      </c>
      <c r="AA4" s="169">
        <v>1218.5959510762141</v>
      </c>
      <c r="AB4" s="169">
        <v>112884.99050415085</v>
      </c>
      <c r="AC4" s="169">
        <v>126777.81058987384</v>
      </c>
      <c r="AD4" s="169">
        <v>34098.502668523979</v>
      </c>
      <c r="AE4" s="169">
        <v>0</v>
      </c>
      <c r="AF4" s="169">
        <v>0</v>
      </c>
      <c r="AG4" s="169">
        <v>0</v>
      </c>
      <c r="AH4" s="169"/>
      <c r="AI4" s="169">
        <v>93946.283784858228</v>
      </c>
      <c r="AJ4" s="169">
        <v>0</v>
      </c>
      <c r="AK4" s="169">
        <v>53733.535625696437</v>
      </c>
      <c r="AL4" s="169">
        <v>48368.684455989016</v>
      </c>
      <c r="AM4" s="169">
        <v>0</v>
      </c>
      <c r="AN4" s="169">
        <v>20220.943167258032</v>
      </c>
      <c r="AO4" s="169"/>
      <c r="AP4" s="169"/>
      <c r="AQ4" s="169"/>
      <c r="AR4" s="169"/>
      <c r="AT4" s="169">
        <v>47354.58</v>
      </c>
      <c r="AU4" s="169">
        <v>1212967.44</v>
      </c>
      <c r="AV4" s="169">
        <v>7598.02</v>
      </c>
      <c r="AW4" s="169">
        <v>0</v>
      </c>
      <c r="AX4" s="169">
        <v>0</v>
      </c>
      <c r="AY4" s="169">
        <v>0</v>
      </c>
      <c r="AZ4" s="169">
        <v>0</v>
      </c>
      <c r="BA4" s="169">
        <v>0</v>
      </c>
      <c r="BB4" s="169">
        <v>0</v>
      </c>
      <c r="BC4" s="169">
        <v>0</v>
      </c>
      <c r="BD4" s="169">
        <v>0</v>
      </c>
      <c r="BE4" s="169">
        <v>0</v>
      </c>
      <c r="BF4" s="169">
        <v>0</v>
      </c>
      <c r="BG4">
        <v>1260322.02</v>
      </c>
      <c r="BH4">
        <v>9260</v>
      </c>
      <c r="BI4">
        <v>0</v>
      </c>
      <c r="BJ4">
        <v>0</v>
      </c>
      <c r="BK4">
        <v>0</v>
      </c>
      <c r="BL4">
        <v>0</v>
      </c>
      <c r="BM4" s="170">
        <v>0</v>
      </c>
      <c r="BR4">
        <v>1380.5999999999997</v>
      </c>
      <c r="BS4">
        <v>1380.5999999999997</v>
      </c>
      <c r="BU4">
        <v>1380.5999999999997</v>
      </c>
    </row>
    <row r="5" spans="1:74" x14ac:dyDescent="0.25">
      <c r="A5" t="s">
        <v>159</v>
      </c>
      <c r="B5">
        <v>490.28</v>
      </c>
      <c r="C5">
        <v>490.28</v>
      </c>
      <c r="D5">
        <v>12</v>
      </c>
      <c r="E5">
        <v>28.98</v>
      </c>
      <c r="F5">
        <v>30.14</v>
      </c>
      <c r="G5" s="169">
        <v>0</v>
      </c>
      <c r="H5" s="169">
        <v>0</v>
      </c>
      <c r="I5" s="169">
        <v>0</v>
      </c>
      <c r="J5" s="169">
        <v>0</v>
      </c>
      <c r="K5" s="169">
        <v>0</v>
      </c>
      <c r="L5" s="169">
        <v>0</v>
      </c>
      <c r="M5" s="169">
        <v>0</v>
      </c>
      <c r="N5" s="169">
        <v>0</v>
      </c>
      <c r="O5" s="169">
        <v>0</v>
      </c>
      <c r="P5" s="169">
        <v>0</v>
      </c>
      <c r="Q5" s="169">
        <v>0</v>
      </c>
      <c r="R5" s="169">
        <v>0</v>
      </c>
      <c r="S5" s="169">
        <v>0</v>
      </c>
      <c r="T5" s="169">
        <v>0</v>
      </c>
      <c r="U5" s="169">
        <v>0</v>
      </c>
      <c r="V5" s="169">
        <v>0</v>
      </c>
      <c r="W5" s="169">
        <v>0</v>
      </c>
      <c r="X5" s="169">
        <v>9477.504486643069</v>
      </c>
      <c r="Y5" s="169">
        <v>0</v>
      </c>
      <c r="Z5" s="169">
        <v>4219.9985999999999</v>
      </c>
      <c r="AA5" s="169">
        <v>432.74896631438969</v>
      </c>
      <c r="AB5" s="169">
        <v>40087.826411976734</v>
      </c>
      <c r="AC5" s="169">
        <v>45021.458044330982</v>
      </c>
      <c r="AD5" s="169">
        <v>12109.093067017195</v>
      </c>
      <c r="AE5" s="169">
        <v>361.64442444444364</v>
      </c>
      <c r="AF5" s="169">
        <v>0</v>
      </c>
      <c r="AG5" s="169">
        <v>0</v>
      </c>
      <c r="AH5" s="169"/>
      <c r="AI5" s="169">
        <v>33362.294664667752</v>
      </c>
      <c r="AJ5" s="169">
        <v>0</v>
      </c>
      <c r="AK5" s="169">
        <v>19081.904857718713</v>
      </c>
      <c r="AL5" s="169">
        <v>17176.733749878531</v>
      </c>
      <c r="AM5" s="169">
        <v>0</v>
      </c>
      <c r="AN5" s="169">
        <v>7180.8807880945023</v>
      </c>
      <c r="AO5" s="169"/>
      <c r="AP5" s="169"/>
      <c r="AQ5" s="169"/>
      <c r="AR5" s="169"/>
      <c r="AT5" s="169">
        <v>16394.05</v>
      </c>
      <c r="AU5" s="169">
        <v>173912.04</v>
      </c>
      <c r="AV5" s="169">
        <v>1431.42</v>
      </c>
      <c r="AW5" s="169">
        <v>98.92</v>
      </c>
      <c r="AX5" s="169">
        <v>98.92</v>
      </c>
      <c r="AY5" s="169">
        <v>283.95999999999998</v>
      </c>
      <c r="AZ5" s="169">
        <v>60.27</v>
      </c>
      <c r="BA5" s="169">
        <v>178721.83000000002</v>
      </c>
      <c r="BB5" s="169">
        <v>1636.24</v>
      </c>
      <c r="BC5" s="169">
        <v>98.789999999999992</v>
      </c>
      <c r="BD5" s="169">
        <v>98.789999999999992</v>
      </c>
      <c r="BE5" s="169">
        <v>287.06</v>
      </c>
      <c r="BF5" s="169">
        <v>40.79</v>
      </c>
      <c r="BG5">
        <v>11584.26</v>
      </c>
      <c r="BH5">
        <v>114.28999999999999</v>
      </c>
      <c r="BI5">
        <v>5.8800000000000008</v>
      </c>
      <c r="BJ5">
        <v>5.8800000000000008</v>
      </c>
      <c r="BK5">
        <v>23.18</v>
      </c>
      <c r="BL5">
        <v>19.48</v>
      </c>
      <c r="BM5" s="170">
        <v>-2.0008883439004421E-11</v>
      </c>
      <c r="BR5">
        <v>490.28</v>
      </c>
      <c r="BS5">
        <v>490.28</v>
      </c>
      <c r="BU5">
        <v>490.28</v>
      </c>
      <c r="BV5">
        <v>490.28</v>
      </c>
    </row>
    <row r="6" spans="1:74" x14ac:dyDescent="0.25">
      <c r="A6" t="s">
        <v>160</v>
      </c>
      <c r="B6">
        <v>1544.17</v>
      </c>
      <c r="C6">
        <v>1544.17</v>
      </c>
      <c r="D6">
        <v>12</v>
      </c>
      <c r="E6">
        <v>28.98</v>
      </c>
      <c r="F6">
        <v>30.14</v>
      </c>
      <c r="G6" s="169">
        <v>0</v>
      </c>
      <c r="H6" s="169">
        <v>0</v>
      </c>
      <c r="I6" s="169">
        <v>0</v>
      </c>
      <c r="J6" s="169">
        <v>0</v>
      </c>
      <c r="K6" s="169">
        <v>0</v>
      </c>
      <c r="L6" s="169">
        <v>0</v>
      </c>
      <c r="M6" s="169">
        <v>0</v>
      </c>
      <c r="N6" s="169">
        <v>0</v>
      </c>
      <c r="O6" s="169">
        <v>0</v>
      </c>
      <c r="P6" s="169">
        <v>0</v>
      </c>
      <c r="Q6" s="169">
        <v>0</v>
      </c>
      <c r="R6" s="169">
        <v>0</v>
      </c>
      <c r="S6" s="169">
        <v>0</v>
      </c>
      <c r="T6" s="169">
        <v>0</v>
      </c>
      <c r="U6" s="169">
        <v>0</v>
      </c>
      <c r="V6" s="169">
        <v>0</v>
      </c>
      <c r="W6" s="169">
        <v>0</v>
      </c>
      <c r="X6" s="169">
        <v>29850.041003385068</v>
      </c>
      <c r="Y6" s="169">
        <v>0</v>
      </c>
      <c r="Z6" s="169">
        <v>10369.993399999999</v>
      </c>
      <c r="AA6" s="169">
        <v>1362.9721206528743</v>
      </c>
      <c r="AB6" s="169">
        <v>126259.31898217779</v>
      </c>
      <c r="AC6" s="169">
        <v>141798.12529231171</v>
      </c>
      <c r="AD6" s="169">
        <v>38138.407116945302</v>
      </c>
      <c r="AE6" s="169">
        <v>1139.0235597910921</v>
      </c>
      <c r="AF6" s="169">
        <v>0</v>
      </c>
      <c r="AG6" s="169">
        <v>0</v>
      </c>
      <c r="AH6" s="169"/>
      <c r="AI6" s="169">
        <v>105076.80213824754</v>
      </c>
      <c r="AJ6" s="169">
        <v>0</v>
      </c>
      <c r="AK6" s="169">
        <v>60099.749172194468</v>
      </c>
      <c r="AL6" s="169">
        <v>54099.283989862794</v>
      </c>
      <c r="AM6" s="169">
        <v>0</v>
      </c>
      <c r="AN6" s="169">
        <v>22616.669426759989</v>
      </c>
      <c r="AO6" s="169"/>
      <c r="AP6" s="169"/>
      <c r="AQ6" s="169"/>
      <c r="AR6" s="169"/>
      <c r="AT6" s="169">
        <v>281230.5</v>
      </c>
      <c r="AU6" s="169">
        <v>448065.12</v>
      </c>
      <c r="AV6" s="169">
        <v>1944.71</v>
      </c>
      <c r="AW6" s="169">
        <v>60.379999999999995</v>
      </c>
      <c r="AX6" s="169">
        <v>60.379999999999995</v>
      </c>
      <c r="AY6" s="169">
        <v>224.28</v>
      </c>
      <c r="AZ6" s="169">
        <v>54.72</v>
      </c>
      <c r="BA6" s="169">
        <v>325275.62</v>
      </c>
      <c r="BB6" s="169">
        <v>3190.2999999999997</v>
      </c>
      <c r="BC6" s="169">
        <v>65.72</v>
      </c>
      <c r="BD6" s="169">
        <v>65.72</v>
      </c>
      <c r="BE6" s="169">
        <v>215.19</v>
      </c>
      <c r="BF6" s="169">
        <v>36.479999999999997</v>
      </c>
      <c r="BG6">
        <v>404020</v>
      </c>
      <c r="BH6">
        <v>6351.4800000000005</v>
      </c>
      <c r="BI6">
        <v>8.75</v>
      </c>
      <c r="BJ6">
        <v>8.75</v>
      </c>
      <c r="BK6">
        <v>26.63</v>
      </c>
      <c r="BL6">
        <v>18.239999999999998</v>
      </c>
      <c r="BM6" s="170">
        <v>0</v>
      </c>
      <c r="BR6">
        <v>1544.17</v>
      </c>
      <c r="BS6">
        <v>1544.17</v>
      </c>
      <c r="BU6">
        <v>1544.17</v>
      </c>
      <c r="BV6">
        <v>1544.17</v>
      </c>
    </row>
    <row r="7" spans="1:74" x14ac:dyDescent="0.25">
      <c r="A7" t="s">
        <v>161</v>
      </c>
      <c r="B7">
        <v>543.29999999999995</v>
      </c>
      <c r="C7">
        <v>543.29999999999995</v>
      </c>
      <c r="D7">
        <v>12</v>
      </c>
      <c r="E7">
        <v>28.98</v>
      </c>
      <c r="F7">
        <v>30.14</v>
      </c>
      <c r="G7" s="169">
        <v>0</v>
      </c>
      <c r="H7" s="169">
        <v>0</v>
      </c>
      <c r="I7" s="169">
        <v>0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  <c r="O7" s="169">
        <v>0</v>
      </c>
      <c r="P7" s="169">
        <v>0</v>
      </c>
      <c r="Q7" s="169">
        <v>0</v>
      </c>
      <c r="R7" s="169">
        <v>0</v>
      </c>
      <c r="S7" s="169">
        <v>0</v>
      </c>
      <c r="T7" s="169">
        <v>0</v>
      </c>
      <c r="U7" s="169">
        <v>0</v>
      </c>
      <c r="V7" s="169">
        <v>0</v>
      </c>
      <c r="W7" s="169">
        <v>0</v>
      </c>
      <c r="X7" s="169">
        <v>10502.423487788976</v>
      </c>
      <c r="Y7" s="169">
        <v>0</v>
      </c>
      <c r="Z7" s="169">
        <v>6240.0051999999996</v>
      </c>
      <c r="AA7" s="169">
        <v>479.54742881334727</v>
      </c>
      <c r="AB7" s="169">
        <v>44423.015602567837</v>
      </c>
      <c r="AC7" s="169">
        <v>49890.181438127227</v>
      </c>
      <c r="AD7" s="169">
        <v>13418.598073163173</v>
      </c>
      <c r="AE7" s="169">
        <v>400.75347923771363</v>
      </c>
      <c r="AF7" s="169">
        <v>0</v>
      </c>
      <c r="AG7" s="169">
        <v>0</v>
      </c>
      <c r="AH7" s="169"/>
      <c r="AI7" s="169">
        <v>36970.169477266027</v>
      </c>
      <c r="AJ7" s="169">
        <v>0</v>
      </c>
      <c r="AK7" s="169">
        <v>21145.46567104221</v>
      </c>
      <c r="AL7" s="169">
        <v>19034.265004301637</v>
      </c>
      <c r="AM7" s="169">
        <v>0</v>
      </c>
      <c r="AN7" s="169">
        <v>7957.4376523042811</v>
      </c>
      <c r="AO7" s="169"/>
      <c r="AP7" s="169"/>
      <c r="AQ7" s="169"/>
      <c r="AR7" s="169"/>
      <c r="AT7" s="169">
        <v>38652.22</v>
      </c>
      <c r="AU7" s="169">
        <v>192719.46000000002</v>
      </c>
      <c r="AV7" s="169">
        <v>1792.94</v>
      </c>
      <c r="AW7" s="169">
        <v>88.56</v>
      </c>
      <c r="AX7" s="169">
        <v>88.56</v>
      </c>
      <c r="AY7" s="169">
        <v>292.87</v>
      </c>
      <c r="AZ7" s="169">
        <v>57.63</v>
      </c>
      <c r="BA7" s="169">
        <v>214290.89</v>
      </c>
      <c r="BB7" s="169">
        <v>2221.3199999999997</v>
      </c>
      <c r="BC7" s="169">
        <v>220.35000000000002</v>
      </c>
      <c r="BD7" s="169">
        <v>185.73000000000002</v>
      </c>
      <c r="BE7" s="169">
        <v>550.4</v>
      </c>
      <c r="BF7" s="169">
        <v>38.42</v>
      </c>
      <c r="BG7">
        <v>17080.79</v>
      </c>
      <c r="BH7">
        <v>190.14</v>
      </c>
      <c r="BI7">
        <v>9.2200000000000006</v>
      </c>
      <c r="BJ7">
        <v>9.2200000000000006</v>
      </c>
      <c r="BK7">
        <v>28.05</v>
      </c>
      <c r="BL7">
        <v>19.21</v>
      </c>
      <c r="BM7" s="170">
        <v>0</v>
      </c>
      <c r="BR7">
        <v>543.29999999999995</v>
      </c>
      <c r="BS7">
        <v>543.29999999999995</v>
      </c>
      <c r="BU7">
        <v>543.29999999999995</v>
      </c>
      <c r="BV7">
        <v>543.29999999999995</v>
      </c>
    </row>
    <row r="8" spans="1:74" x14ac:dyDescent="0.25">
      <c r="A8" t="s">
        <v>162</v>
      </c>
      <c r="B8">
        <v>702.76</v>
      </c>
      <c r="C8">
        <v>702.75999999999988</v>
      </c>
      <c r="D8">
        <v>12</v>
      </c>
      <c r="E8">
        <v>28.98</v>
      </c>
      <c r="F8">
        <v>30.14</v>
      </c>
      <c r="G8" s="169">
        <v>0</v>
      </c>
      <c r="H8" s="169">
        <v>0</v>
      </c>
      <c r="I8" s="169">
        <v>0</v>
      </c>
      <c r="J8" s="169">
        <v>3447.0159999999996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9">
        <v>0</v>
      </c>
      <c r="Q8" s="169">
        <v>0</v>
      </c>
      <c r="R8" s="169">
        <v>0</v>
      </c>
      <c r="S8" s="169">
        <v>0</v>
      </c>
      <c r="T8" s="169">
        <v>0</v>
      </c>
      <c r="U8" s="169">
        <v>0</v>
      </c>
      <c r="V8" s="169">
        <v>0</v>
      </c>
      <c r="W8" s="169">
        <v>0</v>
      </c>
      <c r="X8" s="169">
        <v>13584.912811114635</v>
      </c>
      <c r="Y8" s="169">
        <v>0</v>
      </c>
      <c r="Z8" s="169">
        <v>6060.0079999999998</v>
      </c>
      <c r="AA8" s="169">
        <v>620.29587902239632</v>
      </c>
      <c r="AB8" s="169">
        <v>57461.289241414641</v>
      </c>
      <c r="AC8" s="169">
        <v>64533.082840895077</v>
      </c>
      <c r="AD8" s="169">
        <v>17356.992420202747</v>
      </c>
      <c r="AE8" s="169">
        <v>518.37569495508114</v>
      </c>
      <c r="AF8" s="169">
        <v>0</v>
      </c>
      <c r="AG8" s="169">
        <v>0</v>
      </c>
      <c r="AH8" s="169"/>
      <c r="AI8" s="169">
        <v>47821.01288761913</v>
      </c>
      <c r="AJ8" s="169">
        <v>0</v>
      </c>
      <c r="AK8" s="169">
        <v>27351.716280106059</v>
      </c>
      <c r="AL8" s="169">
        <v>24620.872583145618</v>
      </c>
      <c r="AM8" s="169">
        <v>0</v>
      </c>
      <c r="AN8" s="169">
        <v>10292.966840665114</v>
      </c>
      <c r="AO8" s="169"/>
      <c r="AP8" s="169"/>
      <c r="AQ8" s="169"/>
      <c r="AR8" s="169"/>
      <c r="AT8" s="169">
        <v>70637.89</v>
      </c>
      <c r="AU8" s="169">
        <v>235193.4</v>
      </c>
      <c r="AV8" s="169">
        <v>2002.3</v>
      </c>
      <c r="AW8" s="169">
        <v>101.33</v>
      </c>
      <c r="AX8" s="169">
        <v>91.63000000000001</v>
      </c>
      <c r="AY8" s="169">
        <v>284.28999999999996</v>
      </c>
      <c r="AZ8" s="169">
        <v>42.84</v>
      </c>
      <c r="BA8" s="169">
        <v>241904.21000000002</v>
      </c>
      <c r="BB8" s="169">
        <v>2275.7600000000002</v>
      </c>
      <c r="BC8" s="169">
        <v>57.43</v>
      </c>
      <c r="BD8" s="169">
        <v>54.790000000000006</v>
      </c>
      <c r="BE8" s="169">
        <v>158.74</v>
      </c>
      <c r="BF8" s="169">
        <v>16.96</v>
      </c>
      <c r="BG8">
        <v>63927.08</v>
      </c>
      <c r="BH8">
        <v>607.53</v>
      </c>
      <c r="BI8">
        <v>137.83000000000001</v>
      </c>
      <c r="BJ8">
        <v>106.58</v>
      </c>
      <c r="BK8">
        <v>320.72000000000003</v>
      </c>
      <c r="BL8">
        <v>25.88</v>
      </c>
      <c r="BM8" s="170">
        <v>0</v>
      </c>
      <c r="BR8">
        <v>702.75999999999988</v>
      </c>
      <c r="BS8">
        <v>702.75999999999988</v>
      </c>
      <c r="BU8">
        <v>702.75999999999988</v>
      </c>
      <c r="BV8">
        <v>702.75999999999988</v>
      </c>
    </row>
    <row r="9" spans="1:74" x14ac:dyDescent="0.25">
      <c r="A9" t="s">
        <v>163</v>
      </c>
      <c r="B9">
        <v>1085.1099999999999</v>
      </c>
      <c r="C9">
        <v>1085.1099999999999</v>
      </c>
      <c r="D9">
        <v>12</v>
      </c>
      <c r="E9">
        <v>28.98</v>
      </c>
      <c r="F9">
        <v>30.14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  <c r="Q9" s="169">
        <v>0</v>
      </c>
      <c r="R9" s="169">
        <v>0</v>
      </c>
      <c r="S9" s="169">
        <v>0</v>
      </c>
      <c r="T9" s="169">
        <v>0</v>
      </c>
      <c r="U9" s="169">
        <v>0</v>
      </c>
      <c r="V9" s="169">
        <v>0</v>
      </c>
      <c r="W9" s="169">
        <v>0</v>
      </c>
      <c r="X9" s="169">
        <v>20976.044083995395</v>
      </c>
      <c r="Y9" s="169">
        <v>0</v>
      </c>
      <c r="Z9" s="169">
        <v>9179.9987999999994</v>
      </c>
      <c r="AA9" s="169">
        <v>957.77969902383825</v>
      </c>
      <c r="AB9" s="169">
        <v>88724.20110528692</v>
      </c>
      <c r="AC9" s="169">
        <v>99643.539076617424</v>
      </c>
      <c r="AD9" s="169">
        <v>26800.395647285281</v>
      </c>
      <c r="AE9" s="169">
        <v>800.40789224302489</v>
      </c>
      <c r="AF9" s="169">
        <v>0</v>
      </c>
      <c r="AG9" s="169">
        <v>0</v>
      </c>
      <c r="AH9" s="169"/>
      <c r="AI9" s="169">
        <v>73838.948281752513</v>
      </c>
      <c r="AJ9" s="169">
        <v>0</v>
      </c>
      <c r="AK9" s="169">
        <v>42232.939912211688</v>
      </c>
      <c r="AL9" s="169">
        <v>38016.328545587603</v>
      </c>
      <c r="AM9" s="169">
        <v>0</v>
      </c>
      <c r="AN9" s="169">
        <v>15893.052035508739</v>
      </c>
      <c r="AO9" s="169"/>
      <c r="AP9" s="169"/>
      <c r="AQ9" s="169"/>
      <c r="AR9" s="169"/>
      <c r="AT9" s="169">
        <v>75130.78</v>
      </c>
      <c r="AU9" s="169">
        <v>491067.45999999996</v>
      </c>
      <c r="AV9" s="169">
        <v>3976.2599999999998</v>
      </c>
      <c r="AW9" s="169">
        <v>-4.4000000000000004</v>
      </c>
      <c r="AX9" s="169">
        <v>-4.4000000000000004</v>
      </c>
      <c r="AY9" s="169">
        <v>4.05</v>
      </c>
      <c r="AZ9" s="169">
        <v>0</v>
      </c>
      <c r="BA9" s="169">
        <v>309275.41000000003</v>
      </c>
      <c r="BB9" s="169">
        <v>2739</v>
      </c>
      <c r="BC9" s="169">
        <v>5.4500000000000011</v>
      </c>
      <c r="BD9" s="169">
        <v>4.0500000000000007</v>
      </c>
      <c r="BE9" s="169">
        <v>16.8</v>
      </c>
      <c r="BF9" s="169">
        <v>0</v>
      </c>
      <c r="BG9">
        <v>256922.83</v>
      </c>
      <c r="BH9">
        <v>2468.42</v>
      </c>
      <c r="BI9">
        <v>0</v>
      </c>
      <c r="BJ9">
        <v>0</v>
      </c>
      <c r="BK9">
        <v>0</v>
      </c>
      <c r="BL9">
        <v>0</v>
      </c>
      <c r="BM9" s="170">
        <v>0</v>
      </c>
      <c r="BR9">
        <v>1085.1099999999999</v>
      </c>
      <c r="BS9">
        <v>1085.1099999999999</v>
      </c>
      <c r="BU9">
        <v>1085.1099999999999</v>
      </c>
      <c r="BV9">
        <v>1085.1099999999999</v>
      </c>
    </row>
    <row r="10" spans="1:74" x14ac:dyDescent="0.25">
      <c r="A10" t="s">
        <v>164</v>
      </c>
      <c r="B10">
        <v>1649.55</v>
      </c>
      <c r="C10">
        <v>1649.55</v>
      </c>
      <c r="D10">
        <v>12</v>
      </c>
      <c r="E10">
        <v>28.98</v>
      </c>
      <c r="F10">
        <v>30.14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  <c r="Q10" s="169">
        <v>0</v>
      </c>
      <c r="R10" s="169">
        <v>0</v>
      </c>
      <c r="S10" s="169">
        <v>0</v>
      </c>
      <c r="T10" s="169">
        <v>0</v>
      </c>
      <c r="U10" s="169">
        <v>0</v>
      </c>
      <c r="V10" s="169">
        <v>0</v>
      </c>
      <c r="W10" s="169">
        <v>0</v>
      </c>
      <c r="X10" s="169">
        <v>31887.120677861789</v>
      </c>
      <c r="Y10" s="169">
        <v>0</v>
      </c>
      <c r="Z10" s="169">
        <v>10279.9948</v>
      </c>
      <c r="AA10" s="169">
        <v>1455.9864921756989</v>
      </c>
      <c r="AB10" s="169">
        <v>134875.73235268873</v>
      </c>
      <c r="AC10" s="169">
        <v>151474.96556462874</v>
      </c>
      <c r="AD10" s="169">
        <v>40741.116237044582</v>
      </c>
      <c r="AE10" s="169">
        <v>1216.7548346706619</v>
      </c>
      <c r="AF10" s="169">
        <v>0</v>
      </c>
      <c r="AG10" s="169">
        <v>0</v>
      </c>
      <c r="AH10" s="169"/>
      <c r="AI10" s="169">
        <v>112247.64045872296</v>
      </c>
      <c r="AJ10" s="169">
        <v>0</v>
      </c>
      <c r="AK10" s="169">
        <v>64201.183319837444</v>
      </c>
      <c r="AL10" s="169">
        <v>57791.223703010801</v>
      </c>
      <c r="AM10" s="169">
        <v>0</v>
      </c>
      <c r="AN10" s="169">
        <v>24160.11647222258</v>
      </c>
      <c r="AO10" s="169"/>
      <c r="AP10" s="169"/>
      <c r="AQ10" s="169"/>
      <c r="AR10" s="169"/>
      <c r="AT10" s="169">
        <v>66214.989999999991</v>
      </c>
      <c r="AU10" s="169">
        <v>457423.44</v>
      </c>
      <c r="AV10" s="169">
        <v>3875.6000000000004</v>
      </c>
      <c r="AW10" s="169">
        <v>62.83</v>
      </c>
      <c r="AX10" s="169">
        <v>62.83</v>
      </c>
      <c r="AY10" s="169">
        <v>205.43</v>
      </c>
      <c r="AZ10" s="169">
        <v>57.09</v>
      </c>
      <c r="BA10" s="169">
        <v>443128.84</v>
      </c>
      <c r="BB10" s="169">
        <v>4183.29</v>
      </c>
      <c r="BC10" s="169">
        <v>72.900000000000006</v>
      </c>
      <c r="BD10" s="169">
        <v>72.900000000000006</v>
      </c>
      <c r="BE10" s="169">
        <v>225.59</v>
      </c>
      <c r="BF10" s="169">
        <v>38.06</v>
      </c>
      <c r="BG10">
        <v>80509.59</v>
      </c>
      <c r="BH10">
        <v>820.58</v>
      </c>
      <c r="BI10">
        <v>9.1300000000000008</v>
      </c>
      <c r="BJ10">
        <v>9.1300000000000008</v>
      </c>
      <c r="BK10">
        <v>27.78</v>
      </c>
      <c r="BL10">
        <v>19.03</v>
      </c>
      <c r="BM10" s="170">
        <v>0</v>
      </c>
      <c r="BR10">
        <v>1649.55</v>
      </c>
      <c r="BS10">
        <v>1649.55</v>
      </c>
      <c r="BU10">
        <v>1649.55</v>
      </c>
      <c r="BV10">
        <v>1649.55</v>
      </c>
    </row>
    <row r="11" spans="1:74" x14ac:dyDescent="0.25">
      <c r="A11" t="s">
        <v>165</v>
      </c>
      <c r="B11">
        <v>553.4</v>
      </c>
      <c r="C11">
        <v>553.4</v>
      </c>
      <c r="D11">
        <v>12</v>
      </c>
      <c r="E11">
        <v>28.98</v>
      </c>
      <c r="F11">
        <v>30.14</v>
      </c>
      <c r="G11" s="169">
        <v>83143.845119999998</v>
      </c>
      <c r="H11" s="169">
        <v>0</v>
      </c>
      <c r="I11" s="169">
        <v>0</v>
      </c>
      <c r="J11" s="169">
        <v>2307.7849999999999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69">
        <v>0</v>
      </c>
      <c r="R11" s="169">
        <v>0</v>
      </c>
      <c r="S11" s="169">
        <v>0</v>
      </c>
      <c r="T11" s="169">
        <v>0</v>
      </c>
      <c r="U11" s="169">
        <v>0</v>
      </c>
      <c r="V11" s="169">
        <v>0</v>
      </c>
      <c r="W11" s="169">
        <v>0</v>
      </c>
      <c r="X11" s="169">
        <v>10697.664564959361</v>
      </c>
      <c r="Y11" s="169">
        <v>0</v>
      </c>
      <c r="Z11" s="169">
        <v>6240.0051999999996</v>
      </c>
      <c r="AA11" s="169">
        <v>488.46226229579685</v>
      </c>
      <c r="AB11" s="169">
        <v>45248.843796173474</v>
      </c>
      <c r="AC11" s="169">
        <v>50817.644777948859</v>
      </c>
      <c r="AD11" s="169">
        <v>13668.051120354319</v>
      </c>
      <c r="AE11" s="169">
        <v>408.20352551104497</v>
      </c>
      <c r="AF11" s="169">
        <v>0</v>
      </c>
      <c r="AG11" s="169">
        <v>0</v>
      </c>
      <c r="AH11" s="169"/>
      <c r="AI11" s="169">
        <v>37657.448534362273</v>
      </c>
      <c r="AJ11" s="169">
        <v>0</v>
      </c>
      <c r="AK11" s="169">
        <v>21538.561940649292</v>
      </c>
      <c r="AL11" s="169">
        <v>19388.113847562166</v>
      </c>
      <c r="AM11" s="169">
        <v>0</v>
      </c>
      <c r="AN11" s="169">
        <v>8105.3671945245533</v>
      </c>
      <c r="AO11" s="169"/>
      <c r="AP11" s="169"/>
      <c r="AQ11" s="169"/>
      <c r="AR11" s="169"/>
      <c r="AT11" s="169">
        <v>31863.03</v>
      </c>
      <c r="AU11" s="169">
        <v>180747.78</v>
      </c>
      <c r="AV11" s="169">
        <v>1750.68</v>
      </c>
      <c r="AW11" s="169">
        <v>40.68</v>
      </c>
      <c r="AX11" s="169">
        <v>40.68</v>
      </c>
      <c r="AY11" s="169">
        <v>117.03999999999999</v>
      </c>
      <c r="AZ11" s="169">
        <v>24.78</v>
      </c>
      <c r="BA11" s="169">
        <v>179409.25</v>
      </c>
      <c r="BB11" s="169">
        <v>2925.01</v>
      </c>
      <c r="BC11" s="169">
        <v>43.83</v>
      </c>
      <c r="BD11" s="169">
        <v>43.83</v>
      </c>
      <c r="BE11" s="169">
        <v>121.8</v>
      </c>
      <c r="BF11" s="169">
        <v>15.47</v>
      </c>
      <c r="BG11">
        <v>33201.56</v>
      </c>
      <c r="BH11">
        <v>-662.23</v>
      </c>
      <c r="BI11">
        <v>4.2300000000000004</v>
      </c>
      <c r="BJ11">
        <v>4.2300000000000004</v>
      </c>
      <c r="BK11">
        <v>12.87</v>
      </c>
      <c r="BL11">
        <v>9.31</v>
      </c>
      <c r="BM11" s="170">
        <v>0</v>
      </c>
      <c r="BR11">
        <v>553.4</v>
      </c>
      <c r="BS11">
        <v>553.4</v>
      </c>
      <c r="BU11">
        <v>553.4</v>
      </c>
      <c r="BV11">
        <v>553.4</v>
      </c>
    </row>
    <row r="12" spans="1:74" x14ac:dyDescent="0.25">
      <c r="A12" t="s">
        <v>166</v>
      </c>
      <c r="B12">
        <v>2262.31</v>
      </c>
      <c r="C12">
        <v>2262.31</v>
      </c>
      <c r="D12">
        <v>12</v>
      </c>
      <c r="E12">
        <v>39.82</v>
      </c>
      <c r="F12">
        <v>41.41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0</v>
      </c>
      <c r="U12" s="169">
        <v>0</v>
      </c>
      <c r="V12" s="169">
        <v>0</v>
      </c>
      <c r="W12" s="169">
        <v>0</v>
      </c>
      <c r="X12" s="169">
        <v>43732.261514190839</v>
      </c>
      <c r="Y12" s="169">
        <v>0</v>
      </c>
      <c r="Z12" s="169">
        <v>10530.001399999999</v>
      </c>
      <c r="AA12" s="169">
        <v>1996.8432609584461</v>
      </c>
      <c r="AB12" s="169">
        <v>184978.1565025681</v>
      </c>
      <c r="AC12" s="169">
        <v>207743.52359523217</v>
      </c>
      <c r="AD12" s="169">
        <v>55875.259721880699</v>
      </c>
      <c r="AE12" s="169">
        <v>1668.7439786752659</v>
      </c>
      <c r="AF12" s="169">
        <v>0</v>
      </c>
      <c r="AG12" s="169">
        <v>0</v>
      </c>
      <c r="AH12" s="169"/>
      <c r="AI12" s="169">
        <v>153944.38452073204</v>
      </c>
      <c r="AJ12" s="169">
        <v>147188.65443533706</v>
      </c>
      <c r="AK12" s="169">
        <v>88050.061553939828</v>
      </c>
      <c r="AL12" s="169">
        <v>79258.987781854652</v>
      </c>
      <c r="AM12" s="169">
        <v>49904.167259408525</v>
      </c>
      <c r="AN12" s="169">
        <v>33134.899273301118</v>
      </c>
      <c r="AO12" s="169"/>
      <c r="AP12" s="169"/>
      <c r="AQ12" s="169"/>
      <c r="AR12" s="169"/>
      <c r="AT12" s="169">
        <v>124010</v>
      </c>
      <c r="AU12" s="169">
        <v>1034488.34</v>
      </c>
      <c r="AV12" s="169">
        <v>48363.240000000005</v>
      </c>
      <c r="AW12" s="169">
        <v>910.32</v>
      </c>
      <c r="AX12" s="169">
        <v>910.32</v>
      </c>
      <c r="AY12" s="169">
        <v>2755.2</v>
      </c>
      <c r="AZ12" s="169">
        <v>561.96</v>
      </c>
      <c r="BA12" s="169">
        <v>1020900.75</v>
      </c>
      <c r="BB12" s="169">
        <v>52837.15</v>
      </c>
      <c r="BC12" s="169">
        <v>925.19</v>
      </c>
      <c r="BD12" s="169">
        <v>914.93000000000006</v>
      </c>
      <c r="BE12" s="169">
        <v>2727.14</v>
      </c>
      <c r="BF12" s="169">
        <v>389.89</v>
      </c>
      <c r="BG12">
        <v>137597.59</v>
      </c>
      <c r="BH12">
        <v>7599.38</v>
      </c>
      <c r="BI12">
        <v>204.82</v>
      </c>
      <c r="BJ12">
        <v>167.43</v>
      </c>
      <c r="BK12">
        <v>524.23</v>
      </c>
      <c r="BL12">
        <v>172.07</v>
      </c>
      <c r="BM12" s="170">
        <v>0</v>
      </c>
      <c r="BQ12">
        <v>2262.31</v>
      </c>
      <c r="BR12">
        <v>2262.31</v>
      </c>
      <c r="BS12">
        <v>2262.31</v>
      </c>
      <c r="BT12">
        <v>2262.31</v>
      </c>
      <c r="BU12">
        <v>2262.31</v>
      </c>
      <c r="BV12">
        <v>2262.31</v>
      </c>
    </row>
    <row r="13" spans="1:74" x14ac:dyDescent="0.25">
      <c r="A13" t="s">
        <v>167</v>
      </c>
      <c r="B13">
        <v>2251.6</v>
      </c>
      <c r="C13">
        <v>2251.6</v>
      </c>
      <c r="D13">
        <v>12</v>
      </c>
      <c r="E13">
        <v>39.82</v>
      </c>
      <c r="F13">
        <v>41.41</v>
      </c>
      <c r="G13" s="169">
        <v>451610.53518000006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  <c r="S13" s="169">
        <v>0</v>
      </c>
      <c r="T13" s="169">
        <v>0</v>
      </c>
      <c r="U13" s="169">
        <v>0</v>
      </c>
      <c r="V13" s="169">
        <v>0</v>
      </c>
      <c r="W13" s="169">
        <v>0</v>
      </c>
      <c r="X13" s="169">
        <v>43525.228649191355</v>
      </c>
      <c r="Y13" s="169">
        <v>0</v>
      </c>
      <c r="Z13" s="169">
        <v>10530.001399999999</v>
      </c>
      <c r="AA13" s="169">
        <v>1987.390006839928</v>
      </c>
      <c r="AB13" s="169">
        <v>184102.45155667543</v>
      </c>
      <c r="AC13" s="169">
        <v>206760.04514280744</v>
      </c>
      <c r="AD13" s="169">
        <v>55610.740698572074</v>
      </c>
      <c r="AE13" s="169">
        <v>1660.8439791121591</v>
      </c>
      <c r="AF13" s="169">
        <v>0</v>
      </c>
      <c r="AG13" s="169">
        <v>0</v>
      </c>
      <c r="AH13" s="169"/>
      <c r="AI13" s="169">
        <v>153215.59653048444</v>
      </c>
      <c r="AJ13" s="169">
        <v>146491.84874159817</v>
      </c>
      <c r="AK13" s="169">
        <v>87633.223826465401</v>
      </c>
      <c r="AL13" s="169">
        <v>78883.767869842748</v>
      </c>
      <c r="AM13" s="169">
        <v>49667.915980252146</v>
      </c>
      <c r="AN13" s="169">
        <v>32978.035372590319</v>
      </c>
      <c r="AO13" s="169"/>
      <c r="AP13" s="169"/>
      <c r="AQ13" s="169"/>
      <c r="AR13" s="169"/>
      <c r="AT13" s="169">
        <v>101561.09000000001</v>
      </c>
      <c r="AU13" s="169">
        <v>1048433.16</v>
      </c>
      <c r="AV13" s="169">
        <v>48502.979999999996</v>
      </c>
      <c r="AW13" s="169">
        <v>1012.03</v>
      </c>
      <c r="AX13" s="169">
        <v>1012.03</v>
      </c>
      <c r="AY13" s="169">
        <v>2983.59</v>
      </c>
      <c r="AZ13" s="169">
        <v>593.61</v>
      </c>
      <c r="BA13" s="169">
        <v>1063279.45</v>
      </c>
      <c r="BB13" s="169">
        <v>54419.619999999995</v>
      </c>
      <c r="BC13" s="169">
        <v>1094.94</v>
      </c>
      <c r="BD13" s="169">
        <v>1100.94</v>
      </c>
      <c r="BE13" s="169">
        <v>3142.7</v>
      </c>
      <c r="BF13" s="169">
        <v>416.91</v>
      </c>
      <c r="BG13">
        <v>86714.8</v>
      </c>
      <c r="BH13">
        <v>4611.5</v>
      </c>
      <c r="BI13">
        <v>78.180000000000007</v>
      </c>
      <c r="BJ13">
        <v>78.180000000000007</v>
      </c>
      <c r="BK13">
        <v>270.77999999999997</v>
      </c>
      <c r="BL13">
        <v>176.7</v>
      </c>
      <c r="BM13" s="170">
        <v>0</v>
      </c>
      <c r="BQ13">
        <v>2251.6</v>
      </c>
      <c r="BR13">
        <v>2251.6</v>
      </c>
      <c r="BS13">
        <v>2251.6</v>
      </c>
      <c r="BT13">
        <v>2251.6</v>
      </c>
      <c r="BU13">
        <v>2251.6</v>
      </c>
      <c r="BV13">
        <v>2251.6</v>
      </c>
    </row>
    <row r="14" spans="1:74" x14ac:dyDescent="0.25">
      <c r="A14" t="s">
        <v>168</v>
      </c>
      <c r="B14">
        <v>2242.9</v>
      </c>
      <c r="C14">
        <v>2242.9</v>
      </c>
      <c r="D14">
        <v>12</v>
      </c>
      <c r="E14">
        <v>39.82</v>
      </c>
      <c r="F14">
        <v>41.41</v>
      </c>
      <c r="G14" s="169">
        <v>278726.20986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69">
        <v>0</v>
      </c>
      <c r="R14" s="169">
        <v>0</v>
      </c>
      <c r="S14" s="169">
        <v>0</v>
      </c>
      <c r="T14" s="169">
        <v>0</v>
      </c>
      <c r="U14" s="169">
        <v>0</v>
      </c>
      <c r="V14" s="169">
        <v>0</v>
      </c>
      <c r="W14" s="169">
        <v>0</v>
      </c>
      <c r="X14" s="169">
        <v>43357.050691628749</v>
      </c>
      <c r="Y14" s="169">
        <v>0</v>
      </c>
      <c r="Z14" s="169">
        <v>0</v>
      </c>
      <c r="AA14" s="169">
        <v>1979.7108928500954</v>
      </c>
      <c r="AB14" s="169">
        <v>183391.094597827</v>
      </c>
      <c r="AC14" s="169">
        <v>205961.14107781262</v>
      </c>
      <c r="AD14" s="169">
        <v>55395.865301486636</v>
      </c>
      <c r="AE14" s="169">
        <v>1654.4266125202798</v>
      </c>
      <c r="AF14" s="169">
        <v>0</v>
      </c>
      <c r="AG14" s="169">
        <v>0</v>
      </c>
      <c r="AH14" s="169"/>
      <c r="AI14" s="169">
        <v>152623.58387734214</v>
      </c>
      <c r="AJ14" s="169">
        <v>145925.81610522763</v>
      </c>
      <c r="AK14" s="169">
        <v>87294.616148685032</v>
      </c>
      <c r="AL14" s="169">
        <v>78578.967381093564</v>
      </c>
      <c r="AM14" s="169">
        <v>49476.003176455662</v>
      </c>
      <c r="AN14" s="169">
        <v>32850.610915430283</v>
      </c>
      <c r="AO14" s="169"/>
      <c r="AP14" s="169"/>
      <c r="AQ14" s="169"/>
      <c r="AR14" s="169"/>
      <c r="AT14" s="169">
        <v>182748.86</v>
      </c>
      <c r="AU14" s="169">
        <v>1059578.99</v>
      </c>
      <c r="AV14" s="169">
        <v>48502.94</v>
      </c>
      <c r="AW14" s="169">
        <v>551.31999999999994</v>
      </c>
      <c r="AX14" s="169">
        <v>551.31999999999994</v>
      </c>
      <c r="AY14" s="169">
        <v>1661.58</v>
      </c>
      <c r="AZ14" s="169">
        <v>346.03</v>
      </c>
      <c r="BA14" s="169">
        <v>1014842.41</v>
      </c>
      <c r="BB14" s="169">
        <v>53129.729999999996</v>
      </c>
      <c r="BC14" s="169">
        <v>2592.52</v>
      </c>
      <c r="BD14" s="169">
        <v>2576.2000000000003</v>
      </c>
      <c r="BE14" s="169">
        <v>1549.42</v>
      </c>
      <c r="BF14" s="169">
        <v>220.94</v>
      </c>
      <c r="BG14">
        <v>227485.44</v>
      </c>
      <c r="BH14">
        <v>10655.509999999998</v>
      </c>
      <c r="BI14">
        <v>-1983.1499999999999</v>
      </c>
      <c r="BJ14">
        <v>-1985.98</v>
      </c>
      <c r="BK14">
        <v>312.17</v>
      </c>
      <c r="BL14">
        <v>125.09</v>
      </c>
      <c r="BM14" s="170">
        <v>0</v>
      </c>
      <c r="BQ14">
        <v>2242.9</v>
      </c>
      <c r="BR14">
        <v>2242.9</v>
      </c>
      <c r="BS14">
        <v>2242.9</v>
      </c>
      <c r="BT14">
        <v>2242.9</v>
      </c>
      <c r="BU14">
        <v>2242.9</v>
      </c>
      <c r="BV14">
        <v>2242.9</v>
      </c>
    </row>
    <row r="15" spans="1:74" x14ac:dyDescent="0.25">
      <c r="A15" s="167" t="s">
        <v>169</v>
      </c>
      <c r="B15">
        <v>14973.470000000001</v>
      </c>
      <c r="C15">
        <v>0</v>
      </c>
      <c r="D15">
        <v>0</v>
      </c>
      <c r="E15">
        <v>0</v>
      </c>
      <c r="F15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  <c r="AB15" s="169">
        <v>0</v>
      </c>
      <c r="AC15" s="169">
        <v>0</v>
      </c>
      <c r="AD15" s="169">
        <v>0</v>
      </c>
      <c r="AE15" s="169">
        <v>0</v>
      </c>
      <c r="AF15" s="169">
        <v>0</v>
      </c>
      <c r="AG15" s="169">
        <v>0</v>
      </c>
      <c r="AH15" s="169"/>
      <c r="AI15" s="169">
        <v>0</v>
      </c>
      <c r="AJ15" s="169">
        <v>0</v>
      </c>
      <c r="AK15" s="169">
        <v>0</v>
      </c>
      <c r="AL15" s="169">
        <v>0</v>
      </c>
      <c r="AM15" s="169">
        <v>0</v>
      </c>
      <c r="AN15" s="169">
        <v>0</v>
      </c>
      <c r="AO15" s="169"/>
      <c r="AP15" s="169"/>
      <c r="AQ15" s="169"/>
      <c r="AR15" s="169"/>
      <c r="AT15" s="169">
        <v>1826032.91</v>
      </c>
      <c r="AU15" s="169">
        <v>3.89</v>
      </c>
      <c r="AV15" s="169">
        <v>-0.23</v>
      </c>
      <c r="AW15" s="169">
        <v>0</v>
      </c>
      <c r="AX15" s="169">
        <v>0</v>
      </c>
      <c r="AY15" s="169">
        <v>0</v>
      </c>
      <c r="AZ15" s="169">
        <v>0</v>
      </c>
      <c r="BA15" s="169">
        <v>708107.73</v>
      </c>
      <c r="BB15" s="169">
        <v>57246.55</v>
      </c>
      <c r="BC15" s="169">
        <v>441.52</v>
      </c>
      <c r="BD15" s="169">
        <v>296.94</v>
      </c>
      <c r="BE15" s="169">
        <v>-264.40000000000009</v>
      </c>
      <c r="BF15" s="169">
        <v>0</v>
      </c>
      <c r="BG15">
        <v>1117929.0699999998</v>
      </c>
      <c r="BH15">
        <v>62150.390000000007</v>
      </c>
      <c r="BI15">
        <v>1317.6000000000001</v>
      </c>
      <c r="BJ15">
        <v>734.14</v>
      </c>
      <c r="BK15">
        <v>-14544.2</v>
      </c>
      <c r="BL15">
        <v>0</v>
      </c>
      <c r="BM15" s="170">
        <v>0</v>
      </c>
      <c r="BQ15">
        <v>0</v>
      </c>
      <c r="BR15">
        <v>0</v>
      </c>
      <c r="BS15">
        <v>0</v>
      </c>
      <c r="BU15">
        <v>0</v>
      </c>
    </row>
    <row r="16" spans="1:74" x14ac:dyDescent="0.25">
      <c r="A16" s="167" t="s">
        <v>170</v>
      </c>
      <c r="B16">
        <v>14734.3</v>
      </c>
      <c r="C16">
        <v>14219.391666666665</v>
      </c>
      <c r="D16">
        <v>11.580645161290322</v>
      </c>
      <c r="E16">
        <v>39.619999999999997</v>
      </c>
      <c r="F16">
        <v>41.2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0</v>
      </c>
      <c r="T16" s="169">
        <v>0</v>
      </c>
      <c r="U16" s="169">
        <v>0</v>
      </c>
      <c r="V16" s="169">
        <v>0</v>
      </c>
      <c r="W16" s="169">
        <v>0</v>
      </c>
      <c r="X16" s="169">
        <v>274872.21244629275</v>
      </c>
      <c r="Y16" s="169">
        <v>0</v>
      </c>
      <c r="Z16" s="169">
        <v>0</v>
      </c>
      <c r="AA16" s="169">
        <v>12550.842468323093</v>
      </c>
      <c r="AB16" s="169">
        <v>1162650.9439855632</v>
      </c>
      <c r="AC16" s="169">
        <v>1305739.0579602327</v>
      </c>
      <c r="AD16" s="169">
        <v>351195.10697567795</v>
      </c>
      <c r="AE16" s="169">
        <v>0</v>
      </c>
      <c r="AF16" s="169">
        <v>0</v>
      </c>
      <c r="AG16" s="169">
        <v>680559.16361756402</v>
      </c>
      <c r="AH16" s="169"/>
      <c r="AI16" s="169">
        <v>967593.07892562286</v>
      </c>
      <c r="AJ16" s="169">
        <v>925131.00605386146</v>
      </c>
      <c r="AK16" s="169">
        <v>553424.73467808519</v>
      </c>
      <c r="AL16" s="169">
        <v>498169.83100182517</v>
      </c>
      <c r="AM16" s="169">
        <v>0</v>
      </c>
      <c r="AN16" s="169">
        <v>208264.16830700359</v>
      </c>
      <c r="AO16" s="169"/>
      <c r="AP16" s="169"/>
      <c r="AQ16" s="169"/>
      <c r="AR16" s="169"/>
      <c r="AT16" s="169">
        <v>2412951.5999999996</v>
      </c>
      <c r="AU16" s="169">
        <v>6492026.8499999996</v>
      </c>
      <c r="AV16" s="169">
        <v>280968.42000000004</v>
      </c>
      <c r="AW16" s="169">
        <v>4255.3599999999997</v>
      </c>
      <c r="AX16" s="169">
        <v>4332.34</v>
      </c>
      <c r="AY16" s="169">
        <v>13252.23</v>
      </c>
      <c r="AZ16" s="169">
        <v>2141.37</v>
      </c>
      <c r="BA16" s="169">
        <v>5982815.21</v>
      </c>
      <c r="BB16" s="169">
        <v>316647.76</v>
      </c>
      <c r="BC16" s="169">
        <v>5536.22</v>
      </c>
      <c r="BD16" s="169">
        <v>5008.2</v>
      </c>
      <c r="BE16" s="169">
        <v>14058.849999999999</v>
      </c>
      <c r="BF16" s="169">
        <v>776</v>
      </c>
      <c r="BG16">
        <v>2922163.2399999998</v>
      </c>
      <c r="BH16">
        <v>190690.38</v>
      </c>
      <c r="BI16">
        <v>2007.55</v>
      </c>
      <c r="BJ16">
        <v>1551.3400000000001</v>
      </c>
      <c r="BK16">
        <v>5720.8300000000008</v>
      </c>
      <c r="BL16">
        <v>1365.37</v>
      </c>
      <c r="BM16" s="170">
        <v>0</v>
      </c>
      <c r="BP16">
        <v>14219.391666666665</v>
      </c>
      <c r="BQ16">
        <v>14219.391666666665</v>
      </c>
      <c r="BR16">
        <v>14219.391666666665</v>
      </c>
      <c r="BS16">
        <v>14219.391666666665</v>
      </c>
      <c r="BU16">
        <v>14219.391666666665</v>
      </c>
    </row>
    <row r="17" spans="1:74" x14ac:dyDescent="0.25">
      <c r="A17" s="167" t="s">
        <v>171</v>
      </c>
      <c r="B17">
        <v>28304.400000000001</v>
      </c>
      <c r="C17">
        <v>27315.267741935484</v>
      </c>
      <c r="D17">
        <v>11.580645161290322</v>
      </c>
      <c r="E17">
        <v>39.619999999999997</v>
      </c>
      <c r="F17">
        <v>41.2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  <c r="W17" s="169">
        <v>0</v>
      </c>
      <c r="X17" s="169">
        <v>528025.9700131563</v>
      </c>
      <c r="Y17" s="169">
        <v>0</v>
      </c>
      <c r="Z17" s="169">
        <v>0</v>
      </c>
      <c r="AA17" s="169">
        <v>24110.006281968213</v>
      </c>
      <c r="AB17" s="169">
        <v>2233437.447245202</v>
      </c>
      <c r="AC17" s="169">
        <v>2508307.8661442767</v>
      </c>
      <c r="AD17" s="169">
        <v>674641.26466017251</v>
      </c>
      <c r="AE17" s="169">
        <v>0</v>
      </c>
      <c r="AF17" s="169">
        <v>0</v>
      </c>
      <c r="AG17" s="169">
        <v>1307345.3635867995</v>
      </c>
      <c r="AH17" s="169"/>
      <c r="AI17" s="169">
        <v>1858733.8077236384</v>
      </c>
      <c r="AJ17" s="169">
        <v>1777164.7141534323</v>
      </c>
      <c r="AK17" s="169">
        <v>1063121.7675914292</v>
      </c>
      <c r="AL17" s="169">
        <v>956977.8112708485</v>
      </c>
      <c r="AM17" s="169">
        <v>602545.93319619098</v>
      </c>
      <c r="AN17" s="169">
        <v>400072.777493926</v>
      </c>
      <c r="AO17" s="169"/>
      <c r="AP17" s="169"/>
      <c r="AQ17" s="169"/>
      <c r="AR17" s="169"/>
      <c r="AT17" s="169">
        <v>5088036.9000000004</v>
      </c>
      <c r="AU17" s="169">
        <v>12729566.5</v>
      </c>
      <c r="AV17" s="169">
        <v>185500.39</v>
      </c>
      <c r="AW17" s="169">
        <v>2309.89</v>
      </c>
      <c r="AX17" s="169">
        <v>2380.44</v>
      </c>
      <c r="AY17" s="169">
        <v>8870.52</v>
      </c>
      <c r="AZ17" s="169">
        <v>1279.6500000000001</v>
      </c>
      <c r="BA17" s="169">
        <v>12232917.4</v>
      </c>
      <c r="BB17" s="169">
        <v>228846.86</v>
      </c>
      <c r="BC17" s="169">
        <v>4654.67</v>
      </c>
      <c r="BD17" s="169">
        <v>4877.88</v>
      </c>
      <c r="BE17" s="169">
        <v>8684.0299999999988</v>
      </c>
      <c r="BF17" s="169">
        <v>572.58000000000004</v>
      </c>
      <c r="BG17">
        <v>5584686</v>
      </c>
      <c r="BH17">
        <v>125783.87</v>
      </c>
      <c r="BI17">
        <v>-1451.4199999999998</v>
      </c>
      <c r="BJ17">
        <v>-1740.6</v>
      </c>
      <c r="BK17">
        <v>3587.68</v>
      </c>
      <c r="BL17">
        <v>707.06999999999994</v>
      </c>
      <c r="BM17" s="170">
        <v>0</v>
      </c>
      <c r="BP17">
        <v>27315.267741935484</v>
      </c>
      <c r="BQ17">
        <v>27315.267741935484</v>
      </c>
      <c r="BR17">
        <v>27315.267741935484</v>
      </c>
      <c r="BS17">
        <v>27315.267741935484</v>
      </c>
      <c r="BT17">
        <v>27315.267741935484</v>
      </c>
      <c r="BU17">
        <v>27315.267741935484</v>
      </c>
    </row>
    <row r="18" spans="1:74" x14ac:dyDescent="0.25">
      <c r="A18" s="167" t="s">
        <v>172</v>
      </c>
      <c r="B18">
        <v>14960.1</v>
      </c>
      <c r="C18">
        <v>2493.35</v>
      </c>
      <c r="D18">
        <v>2</v>
      </c>
      <c r="E18">
        <v>39.619999999999997</v>
      </c>
      <c r="F18">
        <v>41.2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  <c r="V18" s="169">
        <v>0</v>
      </c>
      <c r="W18" s="169">
        <v>0</v>
      </c>
      <c r="X18" s="169">
        <v>48198.449481462631</v>
      </c>
      <c r="Y18" s="169">
        <v>0</v>
      </c>
      <c r="Z18" s="169">
        <v>0</v>
      </c>
      <c r="AA18" s="169">
        <v>2200.7722835114291</v>
      </c>
      <c r="AB18" s="169">
        <v>203869.18084421594</v>
      </c>
      <c r="AC18" s="169">
        <v>228959.47706378531</v>
      </c>
      <c r="AD18" s="169">
        <v>61581.559922181856</v>
      </c>
      <c r="AE18" s="169">
        <v>0</v>
      </c>
      <c r="AF18" s="169">
        <v>0</v>
      </c>
      <c r="AG18" s="169">
        <v>0</v>
      </c>
      <c r="AH18" s="169"/>
      <c r="AI18" s="169">
        <v>169666.063070387</v>
      </c>
      <c r="AJ18" s="169">
        <v>162220.39929821627</v>
      </c>
      <c r="AK18" s="169">
        <v>97042.236022258599</v>
      </c>
      <c r="AL18" s="169">
        <v>87353.367657786643</v>
      </c>
      <c r="AM18" s="169">
        <v>55000.665442068617</v>
      </c>
      <c r="AN18" s="169">
        <v>36518.824167813145</v>
      </c>
      <c r="AO18" s="169"/>
      <c r="AP18" s="169"/>
      <c r="AQ18" s="169"/>
      <c r="AR18" s="169"/>
      <c r="AT18" s="169">
        <v>2031099.3800000001</v>
      </c>
      <c r="AU18" s="169">
        <v>1200963.5</v>
      </c>
      <c r="AV18" s="169">
        <v>28539.34</v>
      </c>
      <c r="AW18" s="169">
        <v>319.97000000000003</v>
      </c>
      <c r="AX18" s="169">
        <v>387.48</v>
      </c>
      <c r="AY18" s="169">
        <v>1352.8200000000002</v>
      </c>
      <c r="AZ18" s="169">
        <v>0</v>
      </c>
      <c r="BA18" s="169">
        <v>1979549.05</v>
      </c>
      <c r="BB18" s="169">
        <v>89133.17</v>
      </c>
      <c r="BC18" s="169">
        <v>1247.4000000000001</v>
      </c>
      <c r="BD18" s="169">
        <v>3635.1200000000003</v>
      </c>
      <c r="BE18" s="169">
        <v>3125.48</v>
      </c>
      <c r="BF18" s="169">
        <v>0</v>
      </c>
      <c r="BG18">
        <v>1252513.8299999998</v>
      </c>
      <c r="BH18">
        <v>96681.74</v>
      </c>
      <c r="BI18">
        <v>1192.05</v>
      </c>
      <c r="BJ18">
        <v>-1747.5100000000002</v>
      </c>
      <c r="BK18">
        <v>2451.13</v>
      </c>
      <c r="BL18">
        <v>0</v>
      </c>
      <c r="BM18" s="170">
        <v>0</v>
      </c>
      <c r="BQ18">
        <v>2493.35</v>
      </c>
      <c r="BR18">
        <v>2493.35</v>
      </c>
      <c r="BS18">
        <v>2493.35</v>
      </c>
      <c r="BT18">
        <v>2493.35</v>
      </c>
      <c r="BU18">
        <v>2493.35</v>
      </c>
    </row>
    <row r="19" spans="1:74" x14ac:dyDescent="0.25">
      <c r="A19" t="s">
        <v>173</v>
      </c>
      <c r="B19">
        <v>543.91</v>
      </c>
      <c r="C19">
        <v>543.91</v>
      </c>
      <c r="D19">
        <v>12</v>
      </c>
      <c r="E19">
        <v>28.98</v>
      </c>
      <c r="F19">
        <v>30.14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69">
        <v>0</v>
      </c>
      <c r="V19" s="169">
        <v>0</v>
      </c>
      <c r="W19" s="169">
        <v>0</v>
      </c>
      <c r="X19" s="169">
        <v>10514.21527561808</v>
      </c>
      <c r="Y19" s="169">
        <v>0</v>
      </c>
      <c r="Z19" s="169">
        <v>4939.9991999999993</v>
      </c>
      <c r="AA19" s="169">
        <v>480.085849449416</v>
      </c>
      <c r="AB19" s="169">
        <v>44472.892354854914</v>
      </c>
      <c r="AC19" s="169">
        <v>49946.196550730325</v>
      </c>
      <c r="AD19" s="169">
        <v>13433.66404928066</v>
      </c>
      <c r="AE19" s="169">
        <v>401.2034325274891</v>
      </c>
      <c r="AF19" s="169">
        <v>0</v>
      </c>
      <c r="AG19" s="169">
        <v>0</v>
      </c>
      <c r="AH19" s="169"/>
      <c r="AI19" s="169">
        <v>37011.678410417386</v>
      </c>
      <c r="AJ19" s="169">
        <v>0</v>
      </c>
      <c r="AK19" s="169">
        <v>21169.207128909569</v>
      </c>
      <c r="AL19" s="169">
        <v>19055.636073053014</v>
      </c>
      <c r="AM19" s="169">
        <v>0</v>
      </c>
      <c r="AN19" s="169">
        <v>7966.3720107948129</v>
      </c>
      <c r="AO19" s="169"/>
      <c r="AP19" s="169"/>
      <c r="AQ19" s="169"/>
      <c r="AR19" s="169"/>
      <c r="AT19" s="169">
        <v>22352.210000000003</v>
      </c>
      <c r="AU19" s="169">
        <v>180518.76</v>
      </c>
      <c r="AV19" s="169">
        <v>1896.32</v>
      </c>
      <c r="AW19" s="169">
        <v>36.230000000000004</v>
      </c>
      <c r="AX19" s="169">
        <v>36.56</v>
      </c>
      <c r="AY19" s="169">
        <v>141.94</v>
      </c>
      <c r="AZ19" s="169">
        <v>20.85</v>
      </c>
      <c r="BA19" s="169">
        <v>173208.21</v>
      </c>
      <c r="BB19" s="169">
        <v>1140.53</v>
      </c>
      <c r="BC19" s="169">
        <v>24.099999999999998</v>
      </c>
      <c r="BD19" s="169">
        <v>24.3</v>
      </c>
      <c r="BE19" s="169">
        <v>-360.74</v>
      </c>
      <c r="BF19" s="169">
        <v>10.18</v>
      </c>
      <c r="BG19">
        <v>29662.76</v>
      </c>
      <c r="BH19">
        <v>352.2</v>
      </c>
      <c r="BI19">
        <v>12.13</v>
      </c>
      <c r="BJ19">
        <v>12.26</v>
      </c>
      <c r="BK19">
        <v>50.09</v>
      </c>
      <c r="BL19">
        <v>10.67</v>
      </c>
      <c r="BM19" s="170">
        <v>0</v>
      </c>
      <c r="BR19">
        <v>543.91</v>
      </c>
      <c r="BS19">
        <v>543.91</v>
      </c>
      <c r="BU19">
        <v>543.91</v>
      </c>
      <c r="BV19">
        <v>543.91</v>
      </c>
    </row>
    <row r="20" spans="1:74" x14ac:dyDescent="0.25">
      <c r="A20" t="s">
        <v>174</v>
      </c>
      <c r="B20">
        <v>560.67999999999995</v>
      </c>
      <c r="C20">
        <v>560.67999999999995</v>
      </c>
      <c r="D20">
        <v>12</v>
      </c>
      <c r="E20">
        <v>28.98</v>
      </c>
      <c r="F20">
        <v>30.14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10838.392786919792</v>
      </c>
      <c r="Y20" s="169">
        <v>0</v>
      </c>
      <c r="Z20" s="169">
        <v>4939.9991999999993</v>
      </c>
      <c r="AA20" s="169">
        <v>494.88800365740394</v>
      </c>
      <c r="AB20" s="169">
        <v>45844.094216910977</v>
      </c>
      <c r="AC20" s="169">
        <v>51486.153007047993</v>
      </c>
      <c r="AD20" s="169">
        <v>13847.854900903973</v>
      </c>
      <c r="AE20" s="169">
        <v>413.57345985459466</v>
      </c>
      <c r="AF20" s="169">
        <v>0</v>
      </c>
      <c r="AG20" s="169">
        <v>0</v>
      </c>
      <c r="AH20" s="169"/>
      <c r="AI20" s="169">
        <v>38152.833834922727</v>
      </c>
      <c r="AJ20" s="169">
        <v>0</v>
      </c>
      <c r="AK20" s="169">
        <v>21821.902618148255</v>
      </c>
      <c r="AL20" s="169">
        <v>19643.165291021243</v>
      </c>
      <c r="AM20" s="169">
        <v>0</v>
      </c>
      <c r="AN20" s="169">
        <v>8211.9936368377766</v>
      </c>
      <c r="AO20" s="169"/>
      <c r="AP20" s="169"/>
      <c r="AQ20" s="169"/>
      <c r="AR20" s="169"/>
      <c r="AT20" s="169">
        <v>41026.519999999997</v>
      </c>
      <c r="AU20" s="169">
        <v>198884.52</v>
      </c>
      <c r="AV20" s="169">
        <v>2114.3200000000002</v>
      </c>
      <c r="AW20" s="169">
        <v>21.46</v>
      </c>
      <c r="AX20" s="169">
        <v>2.13</v>
      </c>
      <c r="AY20" s="169">
        <v>8.1300000000000008</v>
      </c>
      <c r="AZ20" s="169">
        <v>0</v>
      </c>
      <c r="BA20" s="169">
        <v>184875.43</v>
      </c>
      <c r="BB20" s="169">
        <v>2136.0100000000002</v>
      </c>
      <c r="BC20" s="169">
        <v>37.799999999999997</v>
      </c>
      <c r="BD20" s="169">
        <v>16.02</v>
      </c>
      <c r="BE20" s="169">
        <v>-228.36</v>
      </c>
      <c r="BF20" s="169">
        <v>0</v>
      </c>
      <c r="BG20">
        <v>55035.61</v>
      </c>
      <c r="BH20">
        <v>682.3</v>
      </c>
      <c r="BI20">
        <v>4.25</v>
      </c>
      <c r="BJ20">
        <v>0</v>
      </c>
      <c r="BK20">
        <v>0</v>
      </c>
      <c r="BL20">
        <v>0</v>
      </c>
      <c r="BM20" s="170">
        <v>0</v>
      </c>
      <c r="BR20">
        <v>560.67999999999995</v>
      </c>
      <c r="BS20">
        <v>560.67999999999995</v>
      </c>
      <c r="BU20">
        <v>560.67999999999995</v>
      </c>
      <c r="BV20">
        <v>560.67999999999995</v>
      </c>
    </row>
    <row r="21" spans="1:74" x14ac:dyDescent="0.25">
      <c r="A21" s="167" t="s">
        <v>175</v>
      </c>
      <c r="B21">
        <v>1343.66</v>
      </c>
      <c r="C21">
        <v>0</v>
      </c>
      <c r="D21">
        <v>0</v>
      </c>
      <c r="E21">
        <v>0</v>
      </c>
      <c r="F21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  <c r="S21" s="169">
        <v>0</v>
      </c>
      <c r="T21" s="169">
        <v>0</v>
      </c>
      <c r="U21" s="169">
        <v>0</v>
      </c>
      <c r="V21" s="169">
        <v>0</v>
      </c>
      <c r="W21" s="169">
        <v>0</v>
      </c>
      <c r="X21" s="169">
        <v>0</v>
      </c>
      <c r="Y21" s="169">
        <v>0</v>
      </c>
      <c r="Z21" s="169">
        <v>0</v>
      </c>
      <c r="AA21" s="169">
        <v>0</v>
      </c>
      <c r="AB21" s="169">
        <v>0</v>
      </c>
      <c r="AC21" s="169">
        <v>0</v>
      </c>
      <c r="AD21" s="169">
        <v>0</v>
      </c>
      <c r="AE21" s="169">
        <v>0</v>
      </c>
      <c r="AF21" s="169">
        <v>0</v>
      </c>
      <c r="AG21" s="169">
        <v>0</v>
      </c>
      <c r="AH21" s="169"/>
      <c r="AI21" s="169">
        <v>0</v>
      </c>
      <c r="AJ21" s="169">
        <v>0</v>
      </c>
      <c r="AK21" s="169">
        <v>0</v>
      </c>
      <c r="AL21" s="169">
        <v>0</v>
      </c>
      <c r="AM21" s="169">
        <v>0</v>
      </c>
      <c r="AN21" s="169">
        <v>0</v>
      </c>
      <c r="AO21" s="169"/>
      <c r="AP21" s="169"/>
      <c r="AQ21" s="169"/>
      <c r="AR21" s="169"/>
      <c r="AT21" s="169">
        <v>335560.78</v>
      </c>
      <c r="AU21" s="169">
        <v>0</v>
      </c>
      <c r="AV21" s="169">
        <v>-321.26999999999987</v>
      </c>
      <c r="AW21" s="169">
        <v>0</v>
      </c>
      <c r="AX21" s="169">
        <v>0</v>
      </c>
      <c r="AY21" s="169">
        <v>0</v>
      </c>
      <c r="AZ21" s="169">
        <v>0</v>
      </c>
      <c r="BA21" s="169">
        <v>0</v>
      </c>
      <c r="BB21" s="169">
        <v>-6.42</v>
      </c>
      <c r="BC21" s="169">
        <v>0</v>
      </c>
      <c r="BD21" s="169">
        <v>0</v>
      </c>
      <c r="BE21" s="169">
        <v>-56.68</v>
      </c>
      <c r="BF21" s="169">
        <v>0</v>
      </c>
      <c r="BG21">
        <v>335560.78</v>
      </c>
      <c r="BH21">
        <v>229.97999999999996</v>
      </c>
      <c r="BI21">
        <v>1085.28</v>
      </c>
      <c r="BJ21">
        <v>72.06</v>
      </c>
      <c r="BK21">
        <v>2373.37</v>
      </c>
      <c r="BL21">
        <v>0</v>
      </c>
      <c r="BM21" s="170">
        <v>0</v>
      </c>
      <c r="BR21">
        <v>0</v>
      </c>
      <c r="BS21">
        <v>0</v>
      </c>
    </row>
    <row r="22" spans="1:74" x14ac:dyDescent="0.25">
      <c r="A22" t="s">
        <v>176</v>
      </c>
      <c r="B22">
        <v>642.20000000000005</v>
      </c>
      <c r="C22">
        <v>642.20000000000005</v>
      </c>
      <c r="D22">
        <v>12</v>
      </c>
      <c r="E22">
        <v>28.98</v>
      </c>
      <c r="F22">
        <v>30.14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169">
        <v>0</v>
      </c>
      <c r="U22" s="169">
        <v>0</v>
      </c>
      <c r="V22" s="169">
        <v>0</v>
      </c>
      <c r="W22" s="169">
        <v>0</v>
      </c>
      <c r="X22" s="169">
        <v>12414.239580081139</v>
      </c>
      <c r="Y22" s="169">
        <v>0</v>
      </c>
      <c r="Z22" s="169">
        <v>8260</v>
      </c>
      <c r="AA22" s="169">
        <v>566.8421843989172</v>
      </c>
      <c r="AB22" s="169">
        <v>52509.590686488264</v>
      </c>
      <c r="AC22" s="169">
        <v>58971.975924103295</v>
      </c>
      <c r="AD22" s="169">
        <v>15861.262069916054</v>
      </c>
      <c r="AE22" s="169">
        <v>473.70492244884912</v>
      </c>
      <c r="AF22" s="169">
        <v>0</v>
      </c>
      <c r="AG22" s="169">
        <v>0</v>
      </c>
      <c r="AH22" s="169"/>
      <c r="AI22" s="169">
        <v>43700.06044229753</v>
      </c>
      <c r="AJ22" s="169">
        <v>0</v>
      </c>
      <c r="AK22" s="169">
        <v>24994.695479372924</v>
      </c>
      <c r="AL22" s="169">
        <v>22499.180905139907</v>
      </c>
      <c r="AM22" s="169">
        <v>0</v>
      </c>
      <c r="AN22" s="169">
        <v>9405.9754469166401</v>
      </c>
      <c r="AO22" s="169"/>
      <c r="AP22" s="169"/>
      <c r="AQ22" s="169"/>
      <c r="AR22" s="169"/>
      <c r="AT22" s="169">
        <v>37480.33</v>
      </c>
      <c r="AU22" s="169">
        <v>227832.27000000002</v>
      </c>
      <c r="AV22" s="169">
        <v>1382.63</v>
      </c>
      <c r="AW22" s="169">
        <v>27.44</v>
      </c>
      <c r="AX22" s="169">
        <v>30.89</v>
      </c>
      <c r="AY22" s="169">
        <v>177.76</v>
      </c>
      <c r="AZ22" s="169">
        <v>29.01</v>
      </c>
      <c r="BA22" s="169">
        <v>210559.90999999997</v>
      </c>
      <c r="BB22" s="169">
        <v>1398.78</v>
      </c>
      <c r="BC22" s="169">
        <v>27.37</v>
      </c>
      <c r="BD22" s="169">
        <v>29.08</v>
      </c>
      <c r="BE22" s="169">
        <v>-105.06</v>
      </c>
      <c r="BF22" s="169">
        <v>17.73</v>
      </c>
      <c r="BG22">
        <v>54752.69</v>
      </c>
      <c r="BH22">
        <v>389.58</v>
      </c>
      <c r="BI22">
        <v>3.45</v>
      </c>
      <c r="BJ22">
        <v>3.48</v>
      </c>
      <c r="BK22">
        <v>-3.120000000000001</v>
      </c>
      <c r="BL22">
        <v>11.28</v>
      </c>
      <c r="BM22" s="170">
        <v>5.8207660913467407E-11</v>
      </c>
      <c r="BR22">
        <v>642.20000000000005</v>
      </c>
      <c r="BS22">
        <v>642.20000000000005</v>
      </c>
      <c r="BU22">
        <v>642.20000000000005</v>
      </c>
      <c r="BV22">
        <v>642.20000000000005</v>
      </c>
    </row>
    <row r="23" spans="1:74" x14ac:dyDescent="0.25">
      <c r="A23" t="s">
        <v>177</v>
      </c>
      <c r="B23">
        <v>646.79999999999995</v>
      </c>
      <c r="C23">
        <v>646.79999999999995</v>
      </c>
      <c r="D23">
        <v>12</v>
      </c>
      <c r="E23">
        <v>28.98</v>
      </c>
      <c r="F23">
        <v>30.14</v>
      </c>
      <c r="G23" s="169">
        <v>0</v>
      </c>
      <c r="H23" s="169">
        <v>0</v>
      </c>
      <c r="I23" s="169">
        <v>0</v>
      </c>
      <c r="J23" s="169">
        <v>4510.6915999999992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169">
        <v>0</v>
      </c>
      <c r="U23" s="169">
        <v>0</v>
      </c>
      <c r="V23" s="169">
        <v>0</v>
      </c>
      <c r="W23" s="169">
        <v>0</v>
      </c>
      <c r="X23" s="169">
        <v>12503.161258792399</v>
      </c>
      <c r="Y23" s="169">
        <v>0</v>
      </c>
      <c r="Z23" s="169">
        <v>8260</v>
      </c>
      <c r="AA23" s="169">
        <v>570.90240558894357</v>
      </c>
      <c r="AB23" s="169">
        <v>52885.710457833389</v>
      </c>
      <c r="AC23" s="169">
        <v>59394.384969962637</v>
      </c>
      <c r="AD23" s="169">
        <v>15974.874348834792</v>
      </c>
      <c r="AE23" s="169">
        <v>477.09801283076234</v>
      </c>
      <c r="AF23" s="169">
        <v>0</v>
      </c>
      <c r="AG23" s="169">
        <v>0</v>
      </c>
      <c r="AH23" s="169"/>
      <c r="AI23" s="169">
        <v>44013.078626717594</v>
      </c>
      <c r="AJ23" s="169">
        <v>0</v>
      </c>
      <c r="AK23" s="169">
        <v>25173.729423946443</v>
      </c>
      <c r="AL23" s="169">
        <v>22660.339784248659</v>
      </c>
      <c r="AM23" s="169">
        <v>0</v>
      </c>
      <c r="AN23" s="169">
        <v>9473.3492978288414</v>
      </c>
      <c r="AO23" s="169"/>
      <c r="AP23" s="169"/>
      <c r="AQ23" s="169"/>
      <c r="AR23" s="169"/>
      <c r="AT23" s="169">
        <v>61327.74</v>
      </c>
      <c r="AU23" s="169">
        <v>229403.48</v>
      </c>
      <c r="AV23" s="169">
        <v>1382.6</v>
      </c>
      <c r="AW23" s="169">
        <v>13.1</v>
      </c>
      <c r="AX23" s="169">
        <v>15.6</v>
      </c>
      <c r="AY23" s="169">
        <v>45.980000000000004</v>
      </c>
      <c r="AZ23" s="169">
        <v>7.71</v>
      </c>
      <c r="BA23" s="169">
        <v>238092.51</v>
      </c>
      <c r="BB23" s="169">
        <v>2976.94</v>
      </c>
      <c r="BC23" s="169">
        <v>14.27</v>
      </c>
      <c r="BD23" s="169">
        <v>14.36</v>
      </c>
      <c r="BE23" s="169">
        <v>-127.54999999999998</v>
      </c>
      <c r="BF23" s="169">
        <v>5.14</v>
      </c>
      <c r="BG23">
        <v>52638.71</v>
      </c>
      <c r="BH23">
        <v>381.03</v>
      </c>
      <c r="BI23">
        <v>1.23</v>
      </c>
      <c r="BJ23">
        <v>1.24</v>
      </c>
      <c r="BK23">
        <v>4.21</v>
      </c>
      <c r="BL23">
        <v>2.57</v>
      </c>
      <c r="BM23" s="170">
        <v>0</v>
      </c>
      <c r="BR23">
        <v>646.79999999999995</v>
      </c>
      <c r="BS23">
        <v>646.79999999999995</v>
      </c>
      <c r="BU23">
        <v>646.79999999999995</v>
      </c>
      <c r="BV23">
        <v>646.79999999999995</v>
      </c>
    </row>
    <row r="24" spans="1:74" x14ac:dyDescent="0.25">
      <c r="A24" t="s">
        <v>178</v>
      </c>
      <c r="B24">
        <v>632.70000000000005</v>
      </c>
      <c r="C24">
        <v>632.70000000000005</v>
      </c>
      <c r="D24">
        <v>12</v>
      </c>
      <c r="E24">
        <v>28.98</v>
      </c>
      <c r="F24">
        <v>30.14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169">
        <v>0</v>
      </c>
      <c r="V24" s="169">
        <v>0</v>
      </c>
      <c r="W24" s="169">
        <v>0</v>
      </c>
      <c r="X24" s="169">
        <v>12230.59698274266</v>
      </c>
      <c r="Y24" s="169">
        <v>0</v>
      </c>
      <c r="Z24" s="169">
        <v>8260</v>
      </c>
      <c r="AA24" s="169">
        <v>558.45694498473199</v>
      </c>
      <c r="AB24" s="169">
        <v>51732.821593492867</v>
      </c>
      <c r="AC24" s="169">
        <v>58099.609416350278</v>
      </c>
      <c r="AD24" s="169">
        <v>15626.628015627353</v>
      </c>
      <c r="AE24" s="169">
        <v>466.69745318185431</v>
      </c>
      <c r="AF24" s="169">
        <v>0</v>
      </c>
      <c r="AG24" s="169">
        <v>0</v>
      </c>
      <c r="AH24" s="169"/>
      <c r="AI24" s="169">
        <v>43053.609844038685</v>
      </c>
      <c r="AJ24" s="169">
        <v>0</v>
      </c>
      <c r="AK24" s="169">
        <v>24624.951463405872</v>
      </c>
      <c r="AL24" s="169">
        <v>22166.35278524139</v>
      </c>
      <c r="AM24" s="169">
        <v>0</v>
      </c>
      <c r="AN24" s="169">
        <v>9266.8337982936118</v>
      </c>
      <c r="AO24" s="169"/>
      <c r="AP24" s="169"/>
      <c r="AQ24" s="169"/>
      <c r="AR24" s="169"/>
      <c r="AT24" s="169">
        <v>45620.639999999999</v>
      </c>
      <c r="AU24" s="169">
        <v>208985.82</v>
      </c>
      <c r="AV24" s="169">
        <v>1382.8200000000002</v>
      </c>
      <c r="AW24" s="169">
        <v>10.98</v>
      </c>
      <c r="AX24" s="169">
        <v>11.07</v>
      </c>
      <c r="AY24" s="169">
        <v>37.380000000000003</v>
      </c>
      <c r="AZ24" s="169">
        <v>7.71</v>
      </c>
      <c r="BA24" s="169">
        <v>194203.86</v>
      </c>
      <c r="BB24" s="169">
        <v>1430.65</v>
      </c>
      <c r="BC24" s="169">
        <v>9.75</v>
      </c>
      <c r="BD24" s="169">
        <v>9.83</v>
      </c>
      <c r="BE24" s="169">
        <v>-267.39999999999998</v>
      </c>
      <c r="BF24" s="169">
        <v>5.14</v>
      </c>
      <c r="BG24">
        <v>60402.6</v>
      </c>
      <c r="BH24">
        <v>446.94</v>
      </c>
      <c r="BI24">
        <v>1.23</v>
      </c>
      <c r="BJ24">
        <v>1.24</v>
      </c>
      <c r="BK24">
        <v>4.2</v>
      </c>
      <c r="BL24">
        <v>2.57</v>
      </c>
      <c r="BM24" s="170">
        <v>0</v>
      </c>
      <c r="BR24">
        <v>632.70000000000005</v>
      </c>
      <c r="BS24">
        <v>632.70000000000005</v>
      </c>
      <c r="BU24">
        <v>632.70000000000005</v>
      </c>
      <c r="BV24">
        <v>632.70000000000005</v>
      </c>
    </row>
    <row r="25" spans="1:74" x14ac:dyDescent="0.25">
      <c r="A25" t="s">
        <v>179</v>
      </c>
      <c r="B25">
        <v>604.79999999999995</v>
      </c>
      <c r="C25">
        <v>604.79999999999995</v>
      </c>
      <c r="D25">
        <v>12</v>
      </c>
      <c r="E25">
        <v>28.98</v>
      </c>
      <c r="F25">
        <v>30.14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169">
        <v>0</v>
      </c>
      <c r="U25" s="169">
        <v>0</v>
      </c>
      <c r="V25" s="169">
        <v>0</v>
      </c>
      <c r="W25" s="169">
        <v>0</v>
      </c>
      <c r="X25" s="169">
        <v>11691.267670559128</v>
      </c>
      <c r="Y25" s="169">
        <v>0</v>
      </c>
      <c r="Z25" s="169">
        <v>8260</v>
      </c>
      <c r="AA25" s="169">
        <v>533.83082081044074</v>
      </c>
      <c r="AB25" s="169">
        <v>49451.573415116931</v>
      </c>
      <c r="AC25" s="169">
        <v>55537.606725159865</v>
      </c>
      <c r="AD25" s="169">
        <v>14937.544845663699</v>
      </c>
      <c r="AE25" s="169">
        <v>446.11762238720632</v>
      </c>
      <c r="AF25" s="169">
        <v>0</v>
      </c>
      <c r="AG25" s="169">
        <v>0</v>
      </c>
      <c r="AH25" s="169"/>
      <c r="AI25" s="169">
        <v>41155.086508099565</v>
      </c>
      <c r="AJ25" s="169">
        <v>0</v>
      </c>
      <c r="AK25" s="169">
        <v>23539.071669144727</v>
      </c>
      <c r="AL25" s="169">
        <v>21188.889148907838</v>
      </c>
      <c r="AM25" s="169">
        <v>0</v>
      </c>
      <c r="AN25" s="169">
        <v>8858.1967460217729</v>
      </c>
      <c r="AO25" s="169"/>
      <c r="AP25" s="169"/>
      <c r="AQ25" s="169"/>
      <c r="AR25" s="169"/>
      <c r="AT25" s="169">
        <v>34809.449999999997</v>
      </c>
      <c r="AU25" s="169">
        <v>207333.6</v>
      </c>
      <c r="AV25" s="169">
        <v>1424.96</v>
      </c>
      <c r="AW25" s="169">
        <v>35.44</v>
      </c>
      <c r="AX25" s="169">
        <v>42.66</v>
      </c>
      <c r="AY25" s="169">
        <v>126.24000000000001</v>
      </c>
      <c r="AZ25" s="169">
        <v>22.41</v>
      </c>
      <c r="BA25" s="169">
        <v>199697.96000000002</v>
      </c>
      <c r="BB25" s="169">
        <v>1536.4099999999999</v>
      </c>
      <c r="BC25" s="169">
        <v>38.67</v>
      </c>
      <c r="BD25" s="169">
        <v>42.28</v>
      </c>
      <c r="BE25" s="169">
        <v>-14.040000000000006</v>
      </c>
      <c r="BF25" s="169">
        <v>14.94</v>
      </c>
      <c r="BG25">
        <v>42445.09</v>
      </c>
      <c r="BH25">
        <v>340.41</v>
      </c>
      <c r="BI25">
        <v>3.58</v>
      </c>
      <c r="BJ25">
        <v>3.6</v>
      </c>
      <c r="BK25">
        <v>12.22</v>
      </c>
      <c r="BL25">
        <v>7.47</v>
      </c>
      <c r="BM25" s="170">
        <v>0</v>
      </c>
      <c r="BR25">
        <v>604.79999999999995</v>
      </c>
      <c r="BS25">
        <v>604.79999999999995</v>
      </c>
      <c r="BU25">
        <v>604.79999999999995</v>
      </c>
      <c r="BV25">
        <v>604.79999999999995</v>
      </c>
    </row>
    <row r="26" spans="1:74" x14ac:dyDescent="0.25">
      <c r="A26" t="s">
        <v>180</v>
      </c>
      <c r="B26">
        <v>1021.95</v>
      </c>
      <c r="C26">
        <v>1021.9500000000002</v>
      </c>
      <c r="D26">
        <v>12</v>
      </c>
      <c r="E26">
        <v>28.98</v>
      </c>
      <c r="F26">
        <v>30.14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69">
        <v>19755.110773690314</v>
      </c>
      <c r="Y26" s="169">
        <v>0</v>
      </c>
      <c r="Z26" s="169">
        <v>7500.0091999999995</v>
      </c>
      <c r="AA26" s="169">
        <v>902.0310967712137</v>
      </c>
      <c r="AB26" s="169">
        <v>83559.913114382871</v>
      </c>
      <c r="AC26" s="169">
        <v>93843.679220861668</v>
      </c>
      <c r="AD26" s="169">
        <v>25240.449661088001</v>
      </c>
      <c r="AE26" s="169">
        <v>753.81928604266807</v>
      </c>
      <c r="AF26" s="169">
        <v>0</v>
      </c>
      <c r="AG26" s="169">
        <v>0</v>
      </c>
      <c r="AH26" s="169"/>
      <c r="AI26" s="169">
        <v>69541.072514802188</v>
      </c>
      <c r="AJ26" s="169">
        <v>0</v>
      </c>
      <c r="AK26" s="169">
        <v>39774.726012371793</v>
      </c>
      <c r="AL26" s="169">
        <v>35803.547066346517</v>
      </c>
      <c r="AM26" s="169">
        <v>0</v>
      </c>
      <c r="AN26" s="169">
        <v>14967.979769505546</v>
      </c>
      <c r="AO26" s="169"/>
      <c r="AP26" s="169"/>
      <c r="AQ26" s="169"/>
      <c r="AR26" s="169"/>
      <c r="AT26" s="169">
        <v>46404.54</v>
      </c>
      <c r="AU26" s="169">
        <v>362506.08</v>
      </c>
      <c r="AV26" s="169">
        <v>1917.7600000000002</v>
      </c>
      <c r="AW26" s="169">
        <v>26.82</v>
      </c>
      <c r="AX26" s="169">
        <v>2.65</v>
      </c>
      <c r="AY26" s="169">
        <v>10.15</v>
      </c>
      <c r="AZ26" s="169">
        <v>0</v>
      </c>
      <c r="BA26" s="169">
        <v>357028.49</v>
      </c>
      <c r="BB26" s="169">
        <v>2265.2399999999998</v>
      </c>
      <c r="BC26" s="169">
        <v>32.159999999999997</v>
      </c>
      <c r="BD26" s="169">
        <v>11.18</v>
      </c>
      <c r="BE26" s="169">
        <v>-226.42</v>
      </c>
      <c r="BF26" s="169">
        <v>0</v>
      </c>
      <c r="BG26">
        <v>51882.13</v>
      </c>
      <c r="BH26">
        <v>400.27</v>
      </c>
      <c r="BI26">
        <v>3.34</v>
      </c>
      <c r="BJ26">
        <v>-3.91</v>
      </c>
      <c r="BK26">
        <v>-11.19</v>
      </c>
      <c r="BL26">
        <v>0</v>
      </c>
      <c r="BM26" s="170">
        <v>0</v>
      </c>
      <c r="BR26">
        <v>1021.9500000000002</v>
      </c>
      <c r="BS26">
        <v>1021.9500000000002</v>
      </c>
      <c r="BU26">
        <v>1021.9500000000002</v>
      </c>
      <c r="BV26">
        <v>1021.9500000000002</v>
      </c>
    </row>
    <row r="27" spans="1:74" x14ac:dyDescent="0.25">
      <c r="A27" t="s">
        <v>181</v>
      </c>
      <c r="B27">
        <v>200.9</v>
      </c>
      <c r="C27">
        <v>200.9</v>
      </c>
      <c r="D27">
        <v>12</v>
      </c>
      <c r="E27">
        <v>24.39</v>
      </c>
      <c r="F27">
        <v>25.37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3883.5576637158215</v>
      </c>
      <c r="Y27" s="169">
        <v>0</v>
      </c>
      <c r="Z27" s="169">
        <v>0</v>
      </c>
      <c r="AA27" s="169">
        <v>177.32574719050524</v>
      </c>
      <c r="AB27" s="169">
        <v>16426.62218766037</v>
      </c>
      <c r="AC27" s="169">
        <v>18448.255937639908</v>
      </c>
      <c r="AD27" s="169">
        <v>4961.8927901683819</v>
      </c>
      <c r="AE27" s="169">
        <v>148.18953428834286</v>
      </c>
      <c r="AF27" s="169">
        <v>0</v>
      </c>
      <c r="AG27" s="169">
        <v>0</v>
      </c>
      <c r="AH27" s="169"/>
      <c r="AI27" s="169">
        <v>13670.728967389558</v>
      </c>
      <c r="AJ27" s="169">
        <v>0</v>
      </c>
      <c r="AK27" s="169">
        <v>7819.1129271348809</v>
      </c>
      <c r="AL27" s="169">
        <v>7038.4388723802676</v>
      </c>
      <c r="AM27" s="169">
        <v>0</v>
      </c>
      <c r="AN27" s="169">
        <v>2942.4797061438071</v>
      </c>
      <c r="AO27" s="169"/>
      <c r="AP27" s="169"/>
      <c r="AQ27" s="169"/>
      <c r="AR27" s="169"/>
      <c r="AT27" s="169">
        <v>5316.75</v>
      </c>
      <c r="AU27" s="169">
        <v>59980.740000000005</v>
      </c>
      <c r="AV27" s="169">
        <v>0</v>
      </c>
      <c r="AW27" s="169">
        <v>0</v>
      </c>
      <c r="AX27" s="169">
        <v>0</v>
      </c>
      <c r="AY27" s="169">
        <v>0</v>
      </c>
      <c r="AZ27" s="169">
        <v>0</v>
      </c>
      <c r="BA27" s="169">
        <v>57402.12</v>
      </c>
      <c r="BB27" s="169">
        <v>0</v>
      </c>
      <c r="BC27" s="169">
        <v>0</v>
      </c>
      <c r="BD27" s="169">
        <v>0</v>
      </c>
      <c r="BE27" s="169">
        <v>0</v>
      </c>
      <c r="BF27" s="169">
        <v>0</v>
      </c>
      <c r="BG27">
        <v>7895.37</v>
      </c>
      <c r="BH27">
        <v>0</v>
      </c>
      <c r="BI27">
        <v>0</v>
      </c>
      <c r="BJ27">
        <v>0</v>
      </c>
      <c r="BK27">
        <v>0</v>
      </c>
      <c r="BL27">
        <v>0</v>
      </c>
      <c r="BM27" s="170">
        <v>0</v>
      </c>
      <c r="BR27">
        <v>200.9</v>
      </c>
      <c r="BS27">
        <v>200.9</v>
      </c>
      <c r="BU27">
        <v>200.9</v>
      </c>
      <c r="BV27">
        <v>200.9</v>
      </c>
    </row>
    <row r="28" spans="1:74" x14ac:dyDescent="0.25">
      <c r="A28" t="s">
        <v>182</v>
      </c>
      <c r="B28">
        <v>144.1</v>
      </c>
      <c r="C28">
        <v>144.1</v>
      </c>
      <c r="D28">
        <v>12</v>
      </c>
      <c r="E28">
        <v>24.39</v>
      </c>
      <c r="F28">
        <v>25.37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169">
        <v>0</v>
      </c>
      <c r="V28" s="169">
        <v>0</v>
      </c>
      <c r="W28" s="169">
        <v>0</v>
      </c>
      <c r="X28" s="169">
        <v>2785.5682396289185</v>
      </c>
      <c r="Y28" s="169">
        <v>0</v>
      </c>
      <c r="Z28" s="169">
        <v>0</v>
      </c>
      <c r="AA28" s="169">
        <v>127.19084206148233</v>
      </c>
      <c r="AB28" s="169">
        <v>11782.360663224785</v>
      </c>
      <c r="AC28" s="169">
        <v>13232.422501811401</v>
      </c>
      <c r="AD28" s="169">
        <v>3559.0281287370026</v>
      </c>
      <c r="AE28" s="169">
        <v>106.29224435515283</v>
      </c>
      <c r="AF28" s="169">
        <v>0</v>
      </c>
      <c r="AG28" s="169">
        <v>0</v>
      </c>
      <c r="AH28" s="169"/>
      <c r="AI28" s="169">
        <v>9805.6348641156546</v>
      </c>
      <c r="AJ28" s="169">
        <v>0</v>
      </c>
      <c r="AK28" s="169">
        <v>5608.4329158792252</v>
      </c>
      <c r="AL28" s="169">
        <v>5048.4770607764876</v>
      </c>
      <c r="AM28" s="169">
        <v>0</v>
      </c>
      <c r="AN28" s="169">
        <v>2110.5591122713913</v>
      </c>
      <c r="AO28" s="169"/>
      <c r="AP28" s="169"/>
      <c r="AQ28" s="169"/>
      <c r="AR28" s="169"/>
      <c r="AT28" s="169">
        <v>3848.39</v>
      </c>
      <c r="AU28" s="169">
        <v>43022.64</v>
      </c>
      <c r="AV28" s="169">
        <v>0</v>
      </c>
      <c r="AW28" s="169">
        <v>0</v>
      </c>
      <c r="AX28" s="169">
        <v>0</v>
      </c>
      <c r="AY28" s="169">
        <v>0</v>
      </c>
      <c r="AZ28" s="169">
        <v>0</v>
      </c>
      <c r="BA28" s="169">
        <v>43215.199999999997</v>
      </c>
      <c r="BB28" s="169">
        <v>0</v>
      </c>
      <c r="BC28" s="169">
        <v>0</v>
      </c>
      <c r="BD28" s="169">
        <v>0</v>
      </c>
      <c r="BE28" s="169">
        <v>0</v>
      </c>
      <c r="BF28" s="169">
        <v>0</v>
      </c>
      <c r="BG28">
        <v>3655.83</v>
      </c>
      <c r="BH28">
        <v>0</v>
      </c>
      <c r="BI28">
        <v>0</v>
      </c>
      <c r="BJ28">
        <v>0</v>
      </c>
      <c r="BK28">
        <v>0</v>
      </c>
      <c r="BL28">
        <v>0</v>
      </c>
      <c r="BM28" s="170">
        <v>0</v>
      </c>
      <c r="BR28">
        <v>144.1</v>
      </c>
      <c r="BS28">
        <v>144.1</v>
      </c>
      <c r="BU28">
        <v>144.1</v>
      </c>
      <c r="BV28">
        <v>144.1</v>
      </c>
    </row>
    <row r="29" spans="1:74" x14ac:dyDescent="0.25">
      <c r="A29" t="s">
        <v>183</v>
      </c>
      <c r="B29">
        <v>144.9</v>
      </c>
      <c r="C29">
        <v>144.9</v>
      </c>
      <c r="D29">
        <v>12</v>
      </c>
      <c r="E29">
        <v>20.21</v>
      </c>
      <c r="F29">
        <v>21.02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169">
        <v>0</v>
      </c>
      <c r="V29" s="169">
        <v>0</v>
      </c>
      <c r="W29" s="169">
        <v>0</v>
      </c>
      <c r="X29" s="169">
        <v>2801.0328794047909</v>
      </c>
      <c r="Y29" s="169">
        <v>0</v>
      </c>
      <c r="Z29" s="169">
        <v>0</v>
      </c>
      <c r="AA29" s="169">
        <v>127.89696748583479</v>
      </c>
      <c r="AB29" s="169">
        <v>11847.772797371767</v>
      </c>
      <c r="AC29" s="169">
        <v>13305.884944569552</v>
      </c>
      <c r="AD29" s="169">
        <v>3578.7867859402622</v>
      </c>
      <c r="AE29" s="169">
        <v>0</v>
      </c>
      <c r="AF29" s="169">
        <v>0</v>
      </c>
      <c r="AG29" s="169">
        <v>0</v>
      </c>
      <c r="AH29" s="169"/>
      <c r="AI29" s="169">
        <v>9860.0728092321897</v>
      </c>
      <c r="AJ29" s="169">
        <v>0</v>
      </c>
      <c r="AK29" s="169">
        <v>5639.5692540659256</v>
      </c>
      <c r="AL29" s="169">
        <v>5076.5046919258366</v>
      </c>
      <c r="AM29" s="169">
        <v>0</v>
      </c>
      <c r="AN29" s="169">
        <v>2122.2763037343834</v>
      </c>
      <c r="AO29" s="169"/>
      <c r="AP29" s="169"/>
      <c r="AQ29" s="169"/>
      <c r="AR29" s="169"/>
      <c r="AT29" s="169">
        <v>12319.32</v>
      </c>
      <c r="AU29" s="169">
        <v>35845.380000000005</v>
      </c>
      <c r="AV29" s="169">
        <v>0</v>
      </c>
      <c r="AW29" s="169">
        <v>0</v>
      </c>
      <c r="AX29" s="169">
        <v>0</v>
      </c>
      <c r="AY29" s="169">
        <v>0</v>
      </c>
      <c r="AZ29" s="169">
        <v>0</v>
      </c>
      <c r="BA29" s="169">
        <v>39916.639999999999</v>
      </c>
      <c r="BB29" s="169">
        <v>0</v>
      </c>
      <c r="BC29" s="169">
        <v>0</v>
      </c>
      <c r="BD29" s="169">
        <v>0</v>
      </c>
      <c r="BE29" s="169">
        <v>0</v>
      </c>
      <c r="BF29" s="169">
        <v>0</v>
      </c>
      <c r="BG29">
        <v>8248.06</v>
      </c>
      <c r="BH29">
        <v>0</v>
      </c>
      <c r="BI29">
        <v>0</v>
      </c>
      <c r="BJ29">
        <v>0</v>
      </c>
      <c r="BK29">
        <v>0</v>
      </c>
      <c r="BL29">
        <v>0</v>
      </c>
      <c r="BM29" s="170">
        <v>0</v>
      </c>
      <c r="BR29">
        <v>144.9</v>
      </c>
      <c r="BS29">
        <v>144.9</v>
      </c>
      <c r="BU29">
        <v>144.9</v>
      </c>
    </row>
    <row r="30" spans="1:74" x14ac:dyDescent="0.25">
      <c r="A30" t="s">
        <v>184</v>
      </c>
      <c r="B30">
        <v>169.83</v>
      </c>
      <c r="C30">
        <v>169.83</v>
      </c>
      <c r="D30">
        <v>12</v>
      </c>
      <c r="E30">
        <v>24.39</v>
      </c>
      <c r="F30">
        <v>25.37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3282.9497164203981</v>
      </c>
      <c r="Y30" s="169">
        <v>0</v>
      </c>
      <c r="Z30" s="169">
        <v>0</v>
      </c>
      <c r="AA30" s="169">
        <v>149.90160102221753</v>
      </c>
      <c r="AB30" s="169">
        <v>13886.178427727033</v>
      </c>
      <c r="AC30" s="169">
        <v>15595.158317020338</v>
      </c>
      <c r="AD30" s="169">
        <v>4194.515941036816</v>
      </c>
      <c r="AE30" s="169">
        <v>125.27142164355037</v>
      </c>
      <c r="AF30" s="169">
        <v>0</v>
      </c>
      <c r="AG30" s="169">
        <v>0</v>
      </c>
      <c r="AH30" s="169"/>
      <c r="AI30" s="169">
        <v>11556.495273926175</v>
      </c>
      <c r="AJ30" s="169">
        <v>0</v>
      </c>
      <c r="AK30" s="169">
        <v>6609.8553928089441</v>
      </c>
      <c r="AL30" s="169">
        <v>5949.915747617425</v>
      </c>
      <c r="AM30" s="169">
        <v>0</v>
      </c>
      <c r="AN30" s="169">
        <v>2487.4132826998643</v>
      </c>
      <c r="AO30" s="169"/>
      <c r="AP30" s="169"/>
      <c r="AQ30" s="169"/>
      <c r="AR30" s="169"/>
      <c r="AT30" s="169">
        <v>5545.29</v>
      </c>
      <c r="AU30" s="169">
        <v>78805.38</v>
      </c>
      <c r="AV30" s="169">
        <v>0</v>
      </c>
      <c r="AW30" s="169">
        <v>0</v>
      </c>
      <c r="AX30" s="169">
        <v>0</v>
      </c>
      <c r="AY30" s="169">
        <v>0</v>
      </c>
      <c r="AZ30" s="169">
        <v>0</v>
      </c>
      <c r="BA30" s="169">
        <v>33114.400000000001</v>
      </c>
      <c r="BB30" s="169">
        <v>0</v>
      </c>
      <c r="BC30" s="169">
        <v>0</v>
      </c>
      <c r="BD30" s="169">
        <v>0</v>
      </c>
      <c r="BE30" s="169">
        <v>0</v>
      </c>
      <c r="BF30" s="169">
        <v>0</v>
      </c>
      <c r="BG30">
        <v>51236.27</v>
      </c>
      <c r="BH30">
        <v>0</v>
      </c>
      <c r="BI30">
        <v>0</v>
      </c>
      <c r="BJ30">
        <v>0</v>
      </c>
      <c r="BK30">
        <v>0</v>
      </c>
      <c r="BL30">
        <v>0</v>
      </c>
      <c r="BM30" s="170">
        <v>0</v>
      </c>
      <c r="BR30">
        <v>169.83</v>
      </c>
      <c r="BS30">
        <v>169.83</v>
      </c>
      <c r="BU30">
        <v>169.83</v>
      </c>
      <c r="BV30">
        <v>169.83</v>
      </c>
    </row>
    <row r="31" spans="1:74" x14ac:dyDescent="0.25">
      <c r="A31" t="s">
        <v>185</v>
      </c>
      <c r="B31">
        <v>70</v>
      </c>
      <c r="C31">
        <v>70</v>
      </c>
      <c r="D31">
        <v>12</v>
      </c>
      <c r="E31">
        <v>24.39</v>
      </c>
      <c r="F31">
        <v>25.37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169">
        <v>0</v>
      </c>
      <c r="V31" s="169">
        <v>0</v>
      </c>
      <c r="W31" s="169">
        <v>0</v>
      </c>
      <c r="X31" s="169">
        <v>1353.1559803887881</v>
      </c>
      <c r="Y31" s="169">
        <v>0</v>
      </c>
      <c r="Z31" s="169">
        <v>0</v>
      </c>
      <c r="AA31" s="169">
        <v>61.785974630838048</v>
      </c>
      <c r="AB31" s="169">
        <v>5723.5617378607567</v>
      </c>
      <c r="AC31" s="169">
        <v>6427.9637413379469</v>
      </c>
      <c r="AD31" s="169">
        <v>1728.8825052851505</v>
      </c>
      <c r="AE31" s="169">
        <v>51.633984072593329</v>
      </c>
      <c r="AF31" s="169">
        <v>0</v>
      </c>
      <c r="AG31" s="169">
        <v>0</v>
      </c>
      <c r="AH31" s="169"/>
      <c r="AI31" s="169">
        <v>4763.3201976967093</v>
      </c>
      <c r="AJ31" s="169">
        <v>0</v>
      </c>
      <c r="AK31" s="169">
        <v>2724.4295913361952</v>
      </c>
      <c r="AL31" s="169">
        <v>2452.417725568037</v>
      </c>
      <c r="AM31" s="169">
        <v>0</v>
      </c>
      <c r="AN31" s="169">
        <v>1025.2542530117794</v>
      </c>
      <c r="AO31" s="169"/>
      <c r="AP31" s="169"/>
      <c r="AQ31" s="169"/>
      <c r="AR31" s="169"/>
      <c r="AT31" s="169">
        <v>32877.599999999999</v>
      </c>
      <c r="AU31" s="169">
        <v>20899.199999999997</v>
      </c>
      <c r="AV31" s="169">
        <v>0</v>
      </c>
      <c r="AW31" s="169">
        <v>0</v>
      </c>
      <c r="AX31" s="169">
        <v>0</v>
      </c>
      <c r="AY31" s="169">
        <v>0</v>
      </c>
      <c r="AZ31" s="169">
        <v>0</v>
      </c>
      <c r="BA31" s="169">
        <v>34526.589999999997</v>
      </c>
      <c r="BB31" s="169">
        <v>0</v>
      </c>
      <c r="BC31" s="169">
        <v>0</v>
      </c>
      <c r="BD31" s="169">
        <v>0</v>
      </c>
      <c r="BE31" s="169">
        <v>0</v>
      </c>
      <c r="BF31" s="169">
        <v>0</v>
      </c>
      <c r="BG31">
        <v>19250.21</v>
      </c>
      <c r="BH31">
        <v>0</v>
      </c>
      <c r="BI31">
        <v>0</v>
      </c>
      <c r="BJ31">
        <v>0</v>
      </c>
      <c r="BK31">
        <v>0</v>
      </c>
      <c r="BL31">
        <v>0</v>
      </c>
      <c r="BM31" s="170">
        <v>0</v>
      </c>
      <c r="BR31">
        <v>70</v>
      </c>
      <c r="BS31">
        <v>70</v>
      </c>
      <c r="BU31">
        <v>70</v>
      </c>
      <c r="BV31">
        <v>70</v>
      </c>
    </row>
    <row r="32" spans="1:74" x14ac:dyDescent="0.25">
      <c r="A32" t="s">
        <v>186</v>
      </c>
      <c r="B32">
        <v>10456.400000000001</v>
      </c>
      <c r="C32">
        <v>10456.400000000001</v>
      </c>
      <c r="D32">
        <v>12</v>
      </c>
      <c r="E32">
        <v>39.82</v>
      </c>
      <c r="F32">
        <v>41.41</v>
      </c>
      <c r="G32" s="169">
        <v>228560.01966000002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69">
        <v>0</v>
      </c>
      <c r="R32" s="169">
        <v>0</v>
      </c>
      <c r="S32" s="169">
        <v>0</v>
      </c>
      <c r="T32" s="169">
        <v>0</v>
      </c>
      <c r="U32" s="169">
        <v>0</v>
      </c>
      <c r="V32" s="169">
        <v>0</v>
      </c>
      <c r="W32" s="169">
        <v>0</v>
      </c>
      <c r="X32" s="169">
        <v>202130.5741905332</v>
      </c>
      <c r="Y32" s="169">
        <v>0</v>
      </c>
      <c r="Z32" s="169">
        <v>44940.004999999997</v>
      </c>
      <c r="AA32" s="169">
        <v>9229.4123589985011</v>
      </c>
      <c r="AB32" s="169">
        <v>854969.29936810327</v>
      </c>
      <c r="AC32" s="169">
        <v>960190.85807037319</v>
      </c>
      <c r="AD32" s="169">
        <v>258255.52897519505</v>
      </c>
      <c r="AE32" s="169">
        <v>7712.9370150952136</v>
      </c>
      <c r="AF32" s="169">
        <v>0</v>
      </c>
      <c r="AG32" s="169">
        <v>0</v>
      </c>
      <c r="AH32" s="169"/>
      <c r="AI32" s="169">
        <v>711531.16164565552</v>
      </c>
      <c r="AJ32" s="169">
        <v>680306.16769481578</v>
      </c>
      <c r="AK32" s="169">
        <v>406967.50826925429</v>
      </c>
      <c r="AL32" s="169">
        <v>366335.1529375661</v>
      </c>
      <c r="AM32" s="169">
        <v>230657.1312204249</v>
      </c>
      <c r="AN32" s="169">
        <v>153149.55101703387</v>
      </c>
      <c r="AO32" s="169"/>
      <c r="AP32" s="169"/>
      <c r="AQ32" s="169"/>
      <c r="AR32" s="169"/>
      <c r="AT32" s="169">
        <v>437139.54000000004</v>
      </c>
      <c r="AU32" s="169">
        <v>4660335.41</v>
      </c>
      <c r="AV32" s="169">
        <v>186593.44</v>
      </c>
      <c r="AW32" s="169">
        <v>2769.4700000000003</v>
      </c>
      <c r="AX32" s="169">
        <v>2730.58</v>
      </c>
      <c r="AY32" s="169">
        <v>7883.84</v>
      </c>
      <c r="AZ32" s="169">
        <v>1657.08</v>
      </c>
      <c r="BA32" s="169">
        <v>4654170.8499999996</v>
      </c>
      <c r="BB32" s="169">
        <v>205992.04</v>
      </c>
      <c r="BC32" s="169">
        <v>2935.17</v>
      </c>
      <c r="BD32" s="169">
        <v>2854.16</v>
      </c>
      <c r="BE32" s="169">
        <v>8235.7899999999991</v>
      </c>
      <c r="BF32" s="169">
        <v>1074.25</v>
      </c>
      <c r="BG32">
        <v>443304.1</v>
      </c>
      <c r="BH32">
        <v>17430.02</v>
      </c>
      <c r="BI32">
        <v>296.28999999999996</v>
      </c>
      <c r="BJ32">
        <v>291.58</v>
      </c>
      <c r="BK32">
        <v>931.52</v>
      </c>
      <c r="BL32">
        <v>582.83000000000004</v>
      </c>
      <c r="BM32" s="170">
        <v>5.8207660913467407E-10</v>
      </c>
      <c r="BQ32">
        <v>10456.400000000001</v>
      </c>
      <c r="BR32">
        <v>10456.400000000001</v>
      </c>
      <c r="BS32">
        <v>10456.400000000001</v>
      </c>
      <c r="BT32">
        <v>10456.400000000001</v>
      </c>
      <c r="BU32">
        <v>10456.400000000001</v>
      </c>
      <c r="BV32">
        <v>10456.400000000001</v>
      </c>
    </row>
    <row r="33" spans="1:74" x14ac:dyDescent="0.25">
      <c r="A33" t="s">
        <v>187</v>
      </c>
      <c r="B33">
        <v>8950.9</v>
      </c>
      <c r="C33">
        <v>8950.9</v>
      </c>
      <c r="D33">
        <v>12</v>
      </c>
      <c r="E33">
        <v>39.619999999999997</v>
      </c>
      <c r="F33">
        <v>41.2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0</v>
      </c>
      <c r="T33" s="169">
        <v>0</v>
      </c>
      <c r="U33" s="169">
        <v>0</v>
      </c>
      <c r="V33" s="169">
        <v>0</v>
      </c>
      <c r="W33" s="169">
        <v>0</v>
      </c>
      <c r="X33" s="169">
        <v>173028.0552123143</v>
      </c>
      <c r="Y33" s="169">
        <v>0</v>
      </c>
      <c r="Z33" s="169">
        <v>0</v>
      </c>
      <c r="AA33" s="169">
        <v>7900.5725760452615</v>
      </c>
      <c r="AB33" s="169">
        <v>731871.83942025492</v>
      </c>
      <c r="AC33" s="169">
        <v>821943.7236048833</v>
      </c>
      <c r="AD33" s="169">
        <v>221072.20595081217</v>
      </c>
      <c r="AE33" s="169">
        <v>0</v>
      </c>
      <c r="AF33" s="169">
        <v>0</v>
      </c>
      <c r="AG33" s="169">
        <v>0</v>
      </c>
      <c r="AH33" s="169"/>
      <c r="AI33" s="169">
        <v>609085.75367947819</v>
      </c>
      <c r="AJ33" s="169">
        <v>582356.49711368396</v>
      </c>
      <c r="AK33" s="169">
        <v>348372.81184415927</v>
      </c>
      <c r="AL33" s="169">
        <v>313590.65456838493</v>
      </c>
      <c r="AM33" s="169">
        <v>197447.39258644474</v>
      </c>
      <c r="AN33" s="169">
        <v>131099.26133261621</v>
      </c>
      <c r="AO33" s="169"/>
      <c r="AP33" s="169"/>
      <c r="AQ33" s="169"/>
      <c r="AR33" s="169"/>
      <c r="AT33" s="169">
        <v>623940.05999999994</v>
      </c>
      <c r="AU33" s="169">
        <v>4240954.41</v>
      </c>
      <c r="AV33" s="169">
        <v>117229.6</v>
      </c>
      <c r="AW33" s="169">
        <v>1223.08</v>
      </c>
      <c r="AX33" s="169">
        <v>1223.08</v>
      </c>
      <c r="AY33" s="169">
        <v>3594.41</v>
      </c>
      <c r="AZ33" s="169">
        <v>677.01</v>
      </c>
      <c r="BA33" s="169">
        <v>4283691.6500000004</v>
      </c>
      <c r="BB33" s="169">
        <v>133770.01</v>
      </c>
      <c r="BC33" s="169">
        <v>1240.69</v>
      </c>
      <c r="BD33" s="169">
        <v>1187.5899999999999</v>
      </c>
      <c r="BE33" s="169">
        <v>3687.23</v>
      </c>
      <c r="BF33" s="169">
        <v>451.55</v>
      </c>
      <c r="BG33">
        <v>581202.81999999995</v>
      </c>
      <c r="BH33">
        <v>17317.579999999998</v>
      </c>
      <c r="BI33">
        <v>154.66</v>
      </c>
      <c r="BJ33">
        <v>149.81</v>
      </c>
      <c r="BK33">
        <v>454.99</v>
      </c>
      <c r="BL33">
        <v>225.45999999999998</v>
      </c>
      <c r="BM33" s="170">
        <v>0</v>
      </c>
      <c r="BQ33">
        <v>8950.9</v>
      </c>
      <c r="BR33">
        <v>8950.9</v>
      </c>
      <c r="BS33">
        <v>8950.9</v>
      </c>
      <c r="BT33">
        <v>8950.9</v>
      </c>
      <c r="BU33">
        <v>8950.9</v>
      </c>
    </row>
    <row r="34" spans="1:74" x14ac:dyDescent="0.25">
      <c r="A34" t="s">
        <v>188</v>
      </c>
      <c r="B34">
        <v>3846.63</v>
      </c>
      <c r="C34">
        <v>3846.6299999999997</v>
      </c>
      <c r="D34">
        <v>12</v>
      </c>
      <c r="E34">
        <v>39.82</v>
      </c>
      <c r="F34">
        <v>41.41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69">
        <v>74358.434126327469</v>
      </c>
      <c r="Y34" s="169">
        <v>0</v>
      </c>
      <c r="Z34" s="169">
        <v>16809.996800000001</v>
      </c>
      <c r="AA34" s="169">
        <v>3395.2540513460081</v>
      </c>
      <c r="AB34" s="169">
        <v>314520.34696724743</v>
      </c>
      <c r="AC34" s="169">
        <v>353228.54523346841</v>
      </c>
      <c r="AD34" s="169">
        <v>95005.304447214541</v>
      </c>
      <c r="AE34" s="169">
        <v>2837.3833164737098</v>
      </c>
      <c r="AF34" s="169">
        <v>0</v>
      </c>
      <c r="AG34" s="169">
        <v>0</v>
      </c>
      <c r="AH34" s="169"/>
      <c r="AI34" s="169">
        <v>261753.29102951559</v>
      </c>
      <c r="AJ34" s="169">
        <v>250266.45057954063</v>
      </c>
      <c r="AK34" s="169">
        <v>149712.46569887924</v>
      </c>
      <c r="AL34" s="169">
        <v>134764.90851002539</v>
      </c>
      <c r="AM34" s="169">
        <v>84852.591777898968</v>
      </c>
      <c r="AN34" s="169">
        <v>56339.625246610005</v>
      </c>
      <c r="AO34" s="169"/>
      <c r="AP34" s="169"/>
      <c r="AQ34" s="169"/>
      <c r="AR34" s="169"/>
      <c r="AT34" s="169">
        <v>204636.78</v>
      </c>
      <c r="AU34" s="169">
        <v>1705426.3199999998</v>
      </c>
      <c r="AV34" s="169">
        <v>76494.34</v>
      </c>
      <c r="AW34" s="169">
        <v>1302.8900000000001</v>
      </c>
      <c r="AX34" s="169">
        <v>1302.8900000000001</v>
      </c>
      <c r="AY34" s="169">
        <v>3791.59</v>
      </c>
      <c r="AZ34" s="169">
        <v>785.34</v>
      </c>
      <c r="BA34" s="169">
        <v>1666894.93</v>
      </c>
      <c r="BB34" s="169">
        <v>82934.09</v>
      </c>
      <c r="BC34" s="169">
        <v>1523.93</v>
      </c>
      <c r="BD34" s="169">
        <v>1441.15</v>
      </c>
      <c r="BE34" s="169">
        <v>3907.1800000000003</v>
      </c>
      <c r="BF34" s="169">
        <v>518.44000000000005</v>
      </c>
      <c r="BG34">
        <v>243168.17</v>
      </c>
      <c r="BH34">
        <v>12759.06</v>
      </c>
      <c r="BI34">
        <v>134.12</v>
      </c>
      <c r="BJ34">
        <v>134.12</v>
      </c>
      <c r="BK34">
        <v>475.32</v>
      </c>
      <c r="BL34">
        <v>266.89999999999998</v>
      </c>
      <c r="BM34" s="170">
        <v>0</v>
      </c>
      <c r="BQ34">
        <v>3846.6299999999997</v>
      </c>
      <c r="BR34">
        <v>3846.6299999999997</v>
      </c>
      <c r="BS34">
        <v>3846.6299999999997</v>
      </c>
      <c r="BT34">
        <v>3846.6299999999997</v>
      </c>
      <c r="BU34">
        <v>3846.6299999999997</v>
      </c>
      <c r="BV34">
        <v>3846.6299999999997</v>
      </c>
    </row>
    <row r="35" spans="1:74" x14ac:dyDescent="0.25">
      <c r="A35" t="s">
        <v>189</v>
      </c>
      <c r="B35">
        <v>7626.5999999999995</v>
      </c>
      <c r="C35">
        <v>7626.5999999999995</v>
      </c>
      <c r="D35">
        <v>12</v>
      </c>
      <c r="E35">
        <v>39.82</v>
      </c>
      <c r="F35">
        <v>41.41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69">
        <v>0</v>
      </c>
      <c r="S35" s="169">
        <v>0</v>
      </c>
      <c r="T35" s="169">
        <v>0</v>
      </c>
      <c r="U35" s="169">
        <v>0</v>
      </c>
      <c r="V35" s="169">
        <v>0</v>
      </c>
      <c r="W35" s="169">
        <v>0</v>
      </c>
      <c r="X35" s="169">
        <v>147428.27714333043</v>
      </c>
      <c r="Y35" s="169">
        <v>0</v>
      </c>
      <c r="Z35" s="169">
        <v>31119.9984</v>
      </c>
      <c r="AA35" s="169">
        <v>6731.6702017078496</v>
      </c>
      <c r="AB35" s="169">
        <v>623590.22785669775</v>
      </c>
      <c r="AC35" s="169">
        <v>700335.83242411411</v>
      </c>
      <c r="AD35" s="169">
        <v>188364.21878296754</v>
      </c>
      <c r="AE35" s="169">
        <v>5625.5963275434324</v>
      </c>
      <c r="AF35" s="169">
        <v>0</v>
      </c>
      <c r="AG35" s="169">
        <v>0</v>
      </c>
      <c r="AH35" s="169"/>
      <c r="AI35" s="169">
        <v>518970.54028219602</v>
      </c>
      <c r="AJ35" s="169">
        <v>496195.92006247665</v>
      </c>
      <c r="AK35" s="169">
        <v>296830.49601835181</v>
      </c>
      <c r="AL35" s="169">
        <v>267194.41465453128</v>
      </c>
      <c r="AM35" s="169">
        <v>168234.7344177434</v>
      </c>
      <c r="AN35" s="169">
        <v>111702.91551456622</v>
      </c>
      <c r="AO35" s="169"/>
      <c r="AP35" s="169"/>
      <c r="AQ35" s="169"/>
      <c r="AR35" s="169"/>
      <c r="AT35" s="169">
        <v>426079.16000000003</v>
      </c>
      <c r="AU35" s="169">
        <v>3579657.8</v>
      </c>
      <c r="AV35" s="169">
        <v>104134.64</v>
      </c>
      <c r="AW35" s="169">
        <v>859.76</v>
      </c>
      <c r="AX35" s="169">
        <v>860.67</v>
      </c>
      <c r="AY35" s="169">
        <v>2574.9</v>
      </c>
      <c r="AZ35" s="169">
        <v>521.97</v>
      </c>
      <c r="BA35" s="169">
        <v>3666924.4699999997</v>
      </c>
      <c r="BB35" s="169">
        <v>123433.19</v>
      </c>
      <c r="BC35" s="169">
        <v>5666.98</v>
      </c>
      <c r="BD35" s="169">
        <v>5628.7</v>
      </c>
      <c r="BE35" s="169">
        <v>2752.63</v>
      </c>
      <c r="BF35" s="169">
        <v>381.18</v>
      </c>
      <c r="BG35">
        <v>338812.49000000005</v>
      </c>
      <c r="BH35">
        <v>5460.45</v>
      </c>
      <c r="BI35">
        <v>-4601.83</v>
      </c>
      <c r="BJ35">
        <v>-4600.55</v>
      </c>
      <c r="BK35">
        <v>248.75000000000003</v>
      </c>
      <c r="BL35">
        <v>140.79</v>
      </c>
      <c r="BM35" s="170">
        <v>0</v>
      </c>
      <c r="BQ35">
        <v>7626.5999999999995</v>
      </c>
      <c r="BR35">
        <v>7626.5999999999995</v>
      </c>
      <c r="BS35">
        <v>7626.5999999999995</v>
      </c>
      <c r="BT35">
        <v>7626.5999999999995</v>
      </c>
      <c r="BU35">
        <v>7626.5999999999995</v>
      </c>
      <c r="BV35">
        <v>7626.5999999999995</v>
      </c>
    </row>
    <row r="36" spans="1:74" x14ac:dyDescent="0.25">
      <c r="A36" t="s">
        <v>190</v>
      </c>
      <c r="B36">
        <v>10216.5</v>
      </c>
      <c r="C36">
        <v>10216.5</v>
      </c>
      <c r="D36">
        <v>12</v>
      </c>
      <c r="E36">
        <v>39.619999999999997</v>
      </c>
      <c r="F36">
        <v>41.2</v>
      </c>
      <c r="G36" s="169">
        <v>0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169">
        <v>0</v>
      </c>
      <c r="V36" s="169">
        <v>0</v>
      </c>
      <c r="W36" s="169">
        <v>0</v>
      </c>
      <c r="X36" s="169">
        <v>197493.1153377436</v>
      </c>
      <c r="Y36" s="169">
        <v>0</v>
      </c>
      <c r="Z36" s="169">
        <v>0</v>
      </c>
      <c r="AA36" s="169">
        <v>9017.6629973708132</v>
      </c>
      <c r="AB36" s="169">
        <v>835353.83564077737</v>
      </c>
      <c r="AC36" s="169">
        <v>938161.30804827344</v>
      </c>
      <c r="AD36" s="169">
        <v>252330.40164636771</v>
      </c>
      <c r="AE36" s="169">
        <v>0</v>
      </c>
      <c r="AF36" s="169">
        <v>0</v>
      </c>
      <c r="AG36" s="169">
        <v>0</v>
      </c>
      <c r="AH36" s="169"/>
      <c r="AI36" s="169">
        <v>695206.58285383473</v>
      </c>
      <c r="AJ36" s="169">
        <v>664697.98039995448</v>
      </c>
      <c r="AK36" s="169">
        <v>397630.49885551765</v>
      </c>
      <c r="AL36" s="169">
        <v>357930.36704665498</v>
      </c>
      <c r="AM36" s="169">
        <v>225365.19080309384</v>
      </c>
      <c r="AN36" s="169">
        <v>149635.8582270692</v>
      </c>
      <c r="AO36" s="169"/>
      <c r="AP36" s="169"/>
      <c r="AQ36" s="169"/>
      <c r="AR36" s="169"/>
      <c r="AT36" s="169">
        <v>517275.32999999996</v>
      </c>
      <c r="AU36" s="169">
        <v>4883459.54</v>
      </c>
      <c r="AV36" s="169">
        <v>164594.18</v>
      </c>
      <c r="AW36" s="169">
        <v>3036.52</v>
      </c>
      <c r="AX36" s="169">
        <v>3036.52</v>
      </c>
      <c r="AY36" s="169">
        <v>8845.0600000000013</v>
      </c>
      <c r="AZ36" s="169">
        <v>1906.8</v>
      </c>
      <c r="BA36" s="169">
        <v>4827360.7</v>
      </c>
      <c r="BB36" s="169">
        <v>182610.11</v>
      </c>
      <c r="BC36" s="169">
        <v>3797.89</v>
      </c>
      <c r="BD36" s="169">
        <v>3763.4</v>
      </c>
      <c r="BE36" s="169">
        <v>9992.83</v>
      </c>
      <c r="BF36" s="169">
        <v>1307.08</v>
      </c>
      <c r="BG36">
        <v>573374.17000000004</v>
      </c>
      <c r="BH36">
        <v>19153.41</v>
      </c>
      <c r="BI36">
        <v>-240.59000000000003</v>
      </c>
      <c r="BJ36">
        <v>-242.20999999999998</v>
      </c>
      <c r="BK36">
        <v>436.02</v>
      </c>
      <c r="BL36">
        <v>599.72</v>
      </c>
      <c r="BM36" s="170">
        <v>0</v>
      </c>
      <c r="BQ36">
        <v>10216.5</v>
      </c>
      <c r="BR36">
        <v>10216.5</v>
      </c>
      <c r="BS36">
        <v>10216.5</v>
      </c>
      <c r="BT36">
        <v>10216.5</v>
      </c>
      <c r="BU36">
        <v>10216.5</v>
      </c>
    </row>
    <row r="37" spans="1:74" x14ac:dyDescent="0.25">
      <c r="A37" t="s">
        <v>191</v>
      </c>
      <c r="B37">
        <v>4497.04</v>
      </c>
      <c r="C37">
        <v>4497.04</v>
      </c>
      <c r="D37">
        <v>12</v>
      </c>
      <c r="E37">
        <v>24.39</v>
      </c>
      <c r="F37">
        <v>25.37</v>
      </c>
      <c r="G37" s="169">
        <v>0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169">
        <v>0</v>
      </c>
      <c r="V37" s="169">
        <v>0</v>
      </c>
      <c r="W37" s="169">
        <v>0</v>
      </c>
      <c r="X37" s="169">
        <v>86931.37957210849</v>
      </c>
      <c r="Y37" s="169">
        <v>0</v>
      </c>
      <c r="Z37" s="169">
        <v>19979.995999999999</v>
      </c>
      <c r="AA37" s="169">
        <v>3969.3428479123422</v>
      </c>
      <c r="AB37" s="169">
        <v>367701.22968041908</v>
      </c>
      <c r="AC37" s="169">
        <v>412954.42947637715</v>
      </c>
      <c r="AD37" s="169">
        <v>111069.33973667905</v>
      </c>
      <c r="AE37" s="169">
        <v>3317.1441676259301</v>
      </c>
      <c r="AF37" s="169">
        <v>0</v>
      </c>
      <c r="AG37" s="169">
        <v>0</v>
      </c>
      <c r="AH37" s="169"/>
      <c r="AI37" s="169">
        <v>306012.02088357153</v>
      </c>
      <c r="AJ37" s="169">
        <v>0</v>
      </c>
      <c r="AK37" s="169">
        <v>175026.69784889318</v>
      </c>
      <c r="AL37" s="169">
        <v>157551.7229798355</v>
      </c>
      <c r="AM37" s="169">
        <v>0</v>
      </c>
      <c r="AN37" s="169">
        <v>65865.848370915599</v>
      </c>
      <c r="AO37" s="169"/>
      <c r="AP37" s="169"/>
      <c r="AQ37" s="169"/>
      <c r="AR37" s="169"/>
      <c r="AT37" s="169">
        <v>111961.66</v>
      </c>
      <c r="AU37" s="169">
        <v>978203.74</v>
      </c>
      <c r="AV37" s="169">
        <v>6944.68</v>
      </c>
      <c r="AW37" s="169">
        <v>591.54999999999995</v>
      </c>
      <c r="AX37" s="169">
        <v>0</v>
      </c>
      <c r="AY37" s="169">
        <v>0</v>
      </c>
      <c r="AZ37" s="169">
        <v>186.45</v>
      </c>
      <c r="BA37" s="169">
        <v>989282.8600000001</v>
      </c>
      <c r="BB37" s="169">
        <v>7946.86</v>
      </c>
      <c r="BC37" s="169">
        <v>710.17000000000007</v>
      </c>
      <c r="BD37" s="169">
        <v>0</v>
      </c>
      <c r="BE37" s="169">
        <v>0</v>
      </c>
      <c r="BF37" s="169">
        <v>128.88</v>
      </c>
      <c r="BG37">
        <v>100882.54000000001</v>
      </c>
      <c r="BH37">
        <v>661.18999999999994</v>
      </c>
      <c r="BI37">
        <v>58.870000000000005</v>
      </c>
      <c r="BJ37">
        <v>0</v>
      </c>
      <c r="BK37">
        <v>0</v>
      </c>
      <c r="BL37">
        <v>57.57</v>
      </c>
      <c r="BM37" s="170">
        <v>-2.0372681319713593E-10</v>
      </c>
      <c r="BR37">
        <v>4497.04</v>
      </c>
      <c r="BS37">
        <v>4497.04</v>
      </c>
      <c r="BU37">
        <v>4497.04</v>
      </c>
      <c r="BV37">
        <v>4497.04</v>
      </c>
    </row>
    <row r="38" spans="1:74" x14ac:dyDescent="0.25">
      <c r="A38" t="s">
        <v>192</v>
      </c>
      <c r="B38">
        <v>1597.2</v>
      </c>
      <c r="C38">
        <v>1597.2</v>
      </c>
      <c r="D38">
        <v>12</v>
      </c>
      <c r="E38">
        <v>24.39</v>
      </c>
      <c r="F38">
        <v>25.37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169">
        <v>0</v>
      </c>
      <c r="V38" s="169">
        <v>0</v>
      </c>
      <c r="W38" s="169">
        <v>0</v>
      </c>
      <c r="X38" s="169">
        <v>30875.153312528171</v>
      </c>
      <c r="Y38" s="169">
        <v>0</v>
      </c>
      <c r="Z38" s="169">
        <v>16679.996199999998</v>
      </c>
      <c r="AA38" s="169">
        <v>1409.7794097196365</v>
      </c>
      <c r="AB38" s="169">
        <v>130595.32582444572</v>
      </c>
      <c r="AC38" s="169">
        <v>146667.76696664243</v>
      </c>
      <c r="AD38" s="169">
        <v>39448.159106306324</v>
      </c>
      <c r="AE38" s="169">
        <v>1178.1399908678009</v>
      </c>
      <c r="AF38" s="169">
        <v>0</v>
      </c>
      <c r="AG38" s="169">
        <v>0</v>
      </c>
      <c r="AH38" s="169"/>
      <c r="AI38" s="169">
        <v>108685.35742515979</v>
      </c>
      <c r="AJ38" s="169">
        <v>0</v>
      </c>
      <c r="AK38" s="169">
        <v>62163.699189745304</v>
      </c>
      <c r="AL38" s="169">
        <v>55957.165589675271</v>
      </c>
      <c r="AM38" s="169">
        <v>0</v>
      </c>
      <c r="AN38" s="169">
        <v>23393.37275586306</v>
      </c>
      <c r="AO38" s="169"/>
      <c r="AP38" s="169"/>
      <c r="AQ38" s="169"/>
      <c r="AR38" s="169"/>
      <c r="AT38" s="169">
        <v>71014.080000000002</v>
      </c>
      <c r="AU38" s="169">
        <v>449975.79</v>
      </c>
      <c r="AV38" s="169">
        <v>1788.65</v>
      </c>
      <c r="AW38" s="169">
        <v>64.069999999999993</v>
      </c>
      <c r="AX38" s="169">
        <v>0</v>
      </c>
      <c r="AY38" s="169">
        <v>0</v>
      </c>
      <c r="AZ38" s="169">
        <v>24.15</v>
      </c>
      <c r="BA38" s="169">
        <v>445854.01</v>
      </c>
      <c r="BB38" s="169">
        <v>2017.26</v>
      </c>
      <c r="BC38" s="169">
        <v>64.78</v>
      </c>
      <c r="BD38" s="169">
        <v>0</v>
      </c>
      <c r="BE38" s="169">
        <v>0</v>
      </c>
      <c r="BF38" s="169">
        <v>14.46</v>
      </c>
      <c r="BG38">
        <v>75135.86</v>
      </c>
      <c r="BH38">
        <v>406.74</v>
      </c>
      <c r="BI38">
        <v>8.25</v>
      </c>
      <c r="BJ38">
        <v>0</v>
      </c>
      <c r="BK38">
        <v>0</v>
      </c>
      <c r="BL38">
        <v>9.69</v>
      </c>
      <c r="BM38" s="170">
        <v>0</v>
      </c>
      <c r="BR38">
        <v>1597.2</v>
      </c>
      <c r="BS38">
        <v>1597.2</v>
      </c>
      <c r="BU38">
        <v>1597.2</v>
      </c>
      <c r="BV38">
        <v>1597.2</v>
      </c>
    </row>
    <row r="39" spans="1:74" x14ac:dyDescent="0.25">
      <c r="A39" t="s">
        <v>193</v>
      </c>
      <c r="B39">
        <v>8082.3</v>
      </c>
      <c r="C39">
        <v>8082.3</v>
      </c>
      <c r="D39">
        <v>12</v>
      </c>
      <c r="E39">
        <v>39.619999999999997</v>
      </c>
      <c r="F39">
        <v>41.2</v>
      </c>
      <c r="G39" s="169">
        <v>0</v>
      </c>
      <c r="H39" s="169">
        <v>0</v>
      </c>
      <c r="I39" s="169">
        <v>0</v>
      </c>
      <c r="J39" s="169">
        <v>0</v>
      </c>
      <c r="K39" s="169">
        <v>0</v>
      </c>
      <c r="L39" s="169">
        <v>0</v>
      </c>
      <c r="M39" s="169">
        <v>0</v>
      </c>
      <c r="N39" s="169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0</v>
      </c>
      <c r="T39" s="169">
        <v>0</v>
      </c>
      <c r="U39" s="169">
        <v>0</v>
      </c>
      <c r="V39" s="169">
        <v>0</v>
      </c>
      <c r="W39" s="169">
        <v>0</v>
      </c>
      <c r="X39" s="169">
        <v>156237.32257566144</v>
      </c>
      <c r="Y39" s="169">
        <v>48970.0118</v>
      </c>
      <c r="Z39" s="169">
        <v>0</v>
      </c>
      <c r="AA39" s="169">
        <v>7133.8968965546055</v>
      </c>
      <c r="AB39" s="169">
        <v>660850.61477017135</v>
      </c>
      <c r="AC39" s="169">
        <v>742181.87638022413</v>
      </c>
      <c r="AD39" s="169">
        <v>199619.2438923739</v>
      </c>
      <c r="AE39" s="169">
        <v>0</v>
      </c>
      <c r="AF39" s="169">
        <v>249816.93090720018</v>
      </c>
      <c r="AG39" s="169">
        <v>0</v>
      </c>
      <c r="AH39" s="169"/>
      <c r="AI39" s="169">
        <v>549979.75476920162</v>
      </c>
      <c r="AJ39" s="169">
        <v>525844.31918823009</v>
      </c>
      <c r="AK39" s="169">
        <v>314566.53265795042</v>
      </c>
      <c r="AL39" s="169">
        <v>283159.65404797922</v>
      </c>
      <c r="AM39" s="169">
        <v>178286.99472694617</v>
      </c>
      <c r="AN39" s="169">
        <v>118377.32070167291</v>
      </c>
      <c r="AO39" s="169"/>
      <c r="AP39" s="169"/>
      <c r="AQ39" s="169"/>
      <c r="AR39" s="169"/>
      <c r="AT39" s="169">
        <v>446043.85000000003</v>
      </c>
      <c r="AU39" s="169">
        <v>3580866.6799999997</v>
      </c>
      <c r="AV39" s="169">
        <v>156880.48000000001</v>
      </c>
      <c r="AW39" s="169">
        <v>2069.6999999999998</v>
      </c>
      <c r="AX39" s="169">
        <v>2069.6999999999998</v>
      </c>
      <c r="AY39" s="169">
        <v>6338.66</v>
      </c>
      <c r="AZ39" s="169">
        <v>1282.8900000000001</v>
      </c>
      <c r="BA39" s="169">
        <v>3668322.33</v>
      </c>
      <c r="BB39" s="169">
        <v>179155.03999999998</v>
      </c>
      <c r="BC39" s="169">
        <v>2241.1</v>
      </c>
      <c r="BD39" s="169">
        <v>2229.46</v>
      </c>
      <c r="BE39" s="169">
        <v>6694.8099999999995</v>
      </c>
      <c r="BF39" s="169">
        <v>917.79</v>
      </c>
      <c r="BG39">
        <v>358588.2</v>
      </c>
      <c r="BH39">
        <v>18364</v>
      </c>
      <c r="BI39">
        <v>178.85000000000002</v>
      </c>
      <c r="BJ39">
        <v>178.84</v>
      </c>
      <c r="BK39">
        <v>602.74</v>
      </c>
      <c r="BL39">
        <v>365.1</v>
      </c>
      <c r="BM39" s="170">
        <v>0</v>
      </c>
      <c r="BO39">
        <v>8082.3</v>
      </c>
      <c r="BQ39">
        <v>8082.3</v>
      </c>
      <c r="BR39">
        <v>8082.3</v>
      </c>
      <c r="BS39">
        <v>8082.3</v>
      </c>
      <c r="BT39">
        <v>8082.3</v>
      </c>
      <c r="BU39">
        <v>8082.3</v>
      </c>
    </row>
    <row r="40" spans="1:74" x14ac:dyDescent="0.25">
      <c r="A40" t="s">
        <v>194</v>
      </c>
      <c r="B40">
        <v>2617.8000000000002</v>
      </c>
      <c r="C40">
        <v>2617.8000000000002</v>
      </c>
      <c r="D40">
        <v>12</v>
      </c>
      <c r="E40">
        <v>24.39</v>
      </c>
      <c r="F40">
        <v>25.37</v>
      </c>
      <c r="G40" s="169">
        <v>0</v>
      </c>
      <c r="H40" s="169">
        <v>0</v>
      </c>
      <c r="I40" s="169">
        <v>0</v>
      </c>
      <c r="J40" s="169">
        <v>0</v>
      </c>
      <c r="K40" s="169">
        <v>0</v>
      </c>
      <c r="L40" s="169">
        <v>0</v>
      </c>
      <c r="M40" s="169">
        <v>0</v>
      </c>
      <c r="N40" s="169">
        <v>0</v>
      </c>
      <c r="O40" s="169">
        <v>0</v>
      </c>
      <c r="P40" s="169">
        <v>0</v>
      </c>
      <c r="Q40" s="169">
        <v>0</v>
      </c>
      <c r="R40" s="169">
        <v>0</v>
      </c>
      <c r="S40" s="169">
        <v>0</v>
      </c>
      <c r="T40" s="169">
        <v>0</v>
      </c>
      <c r="U40" s="169">
        <v>0</v>
      </c>
      <c r="V40" s="169">
        <v>0</v>
      </c>
      <c r="W40" s="169">
        <v>0</v>
      </c>
      <c r="X40" s="169">
        <v>50604.167506596699</v>
      </c>
      <c r="Y40" s="169">
        <v>0</v>
      </c>
      <c r="Z40" s="169">
        <v>26760.0046</v>
      </c>
      <c r="AA40" s="169">
        <v>2310.6189198372554</v>
      </c>
      <c r="AB40" s="169">
        <v>214044.85596245556</v>
      </c>
      <c r="AC40" s="169">
        <v>240387.47831534973</v>
      </c>
      <c r="AD40" s="169">
        <v>64655.26603336382</v>
      </c>
      <c r="AE40" s="169">
        <v>1930.9634786462118</v>
      </c>
      <c r="AF40" s="169">
        <v>0</v>
      </c>
      <c r="AG40" s="169">
        <v>0</v>
      </c>
      <c r="AH40" s="169"/>
      <c r="AI40" s="169">
        <v>178134.56590757781</v>
      </c>
      <c r="AJ40" s="169">
        <v>0</v>
      </c>
      <c r="AK40" s="169">
        <v>101885.88263142703</v>
      </c>
      <c r="AL40" s="169">
        <v>91713.416028457257</v>
      </c>
      <c r="AM40" s="169">
        <v>0</v>
      </c>
      <c r="AN40" s="169">
        <v>38341.579764774804</v>
      </c>
      <c r="AO40" s="169"/>
      <c r="AP40" s="169"/>
      <c r="AQ40" s="169"/>
      <c r="AR40" s="169"/>
      <c r="AT40" s="169">
        <v>143072.39000000001</v>
      </c>
      <c r="AU40" s="169">
        <v>744838.73</v>
      </c>
      <c r="AV40" s="169">
        <v>3962.93</v>
      </c>
      <c r="AW40" s="169">
        <v>128.38</v>
      </c>
      <c r="AX40" s="169">
        <v>0</v>
      </c>
      <c r="AY40" s="169">
        <v>0</v>
      </c>
      <c r="AZ40" s="169">
        <v>48.21</v>
      </c>
      <c r="BA40" s="169">
        <v>741264.17999999993</v>
      </c>
      <c r="BB40" s="169">
        <v>4627.3500000000004</v>
      </c>
      <c r="BC40" s="169">
        <v>154.80000000000001</v>
      </c>
      <c r="BD40" s="169">
        <v>0</v>
      </c>
      <c r="BE40" s="169">
        <v>0</v>
      </c>
      <c r="BF40" s="169">
        <v>25.87</v>
      </c>
      <c r="BG40">
        <v>146646.94</v>
      </c>
      <c r="BH40">
        <v>1197.22</v>
      </c>
      <c r="BI40">
        <v>16.239999999999998</v>
      </c>
      <c r="BJ40">
        <v>0</v>
      </c>
      <c r="BK40">
        <v>0</v>
      </c>
      <c r="BL40">
        <v>22.34</v>
      </c>
      <c r="BM40" s="170">
        <v>0</v>
      </c>
      <c r="BR40">
        <v>2617.8000000000002</v>
      </c>
      <c r="BS40">
        <v>2617.8000000000002</v>
      </c>
      <c r="BU40">
        <v>2617.8000000000002</v>
      </c>
      <c r="BV40">
        <v>2617.8000000000002</v>
      </c>
    </row>
    <row r="41" spans="1:74" x14ac:dyDescent="0.25">
      <c r="A41" t="s">
        <v>195</v>
      </c>
      <c r="B41">
        <v>723.76</v>
      </c>
      <c r="C41">
        <v>723.75999999999988</v>
      </c>
      <c r="D41">
        <v>12</v>
      </c>
      <c r="E41">
        <v>20.41</v>
      </c>
      <c r="F41">
        <v>21.23</v>
      </c>
      <c r="G41" s="169">
        <v>0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169">
        <v>0</v>
      </c>
      <c r="P41" s="169">
        <v>0</v>
      </c>
      <c r="Q41" s="169">
        <v>0</v>
      </c>
      <c r="R41" s="169">
        <v>0</v>
      </c>
      <c r="S41" s="169">
        <v>0</v>
      </c>
      <c r="T41" s="169">
        <v>0</v>
      </c>
      <c r="U41" s="169">
        <v>0</v>
      </c>
      <c r="V41" s="169">
        <v>0</v>
      </c>
      <c r="W41" s="169">
        <v>0</v>
      </c>
      <c r="X41" s="169">
        <v>13990.859605231271</v>
      </c>
      <c r="Y41" s="169">
        <v>0</v>
      </c>
      <c r="Z41" s="169">
        <v>0</v>
      </c>
      <c r="AA41" s="169">
        <v>638.83167141164779</v>
      </c>
      <c r="AB41" s="169">
        <v>59178.357762772866</v>
      </c>
      <c r="AC41" s="169">
        <v>66461.471963296455</v>
      </c>
      <c r="AD41" s="169">
        <v>17875.657171788291</v>
      </c>
      <c r="AE41" s="169">
        <v>533.86589017685924</v>
      </c>
      <c r="AF41" s="169">
        <v>0</v>
      </c>
      <c r="AG41" s="169">
        <v>0</v>
      </c>
      <c r="AH41" s="169"/>
      <c r="AI41" s="169">
        <v>49250.008946928145</v>
      </c>
      <c r="AJ41" s="169">
        <v>0</v>
      </c>
      <c r="AK41" s="169">
        <v>28169.045157506916</v>
      </c>
      <c r="AL41" s="169">
        <v>25356.597900816032</v>
      </c>
      <c r="AM41" s="169">
        <v>0</v>
      </c>
      <c r="AN41" s="169">
        <v>10600.543116568646</v>
      </c>
      <c r="AO41" s="169"/>
      <c r="AP41" s="169"/>
      <c r="AQ41" s="169"/>
      <c r="AR41" s="169"/>
      <c r="AT41" s="169">
        <v>29758.34</v>
      </c>
      <c r="AU41" s="169">
        <v>180824.16</v>
      </c>
      <c r="AV41" s="169">
        <v>2029.7</v>
      </c>
      <c r="AW41" s="169">
        <v>13.940000000000001</v>
      </c>
      <c r="AX41" s="169">
        <v>0</v>
      </c>
      <c r="AY41" s="169">
        <v>0</v>
      </c>
      <c r="AZ41" s="169">
        <v>0</v>
      </c>
      <c r="BA41" s="169">
        <v>180803.77000000002</v>
      </c>
      <c r="BB41" s="169">
        <v>3317.54</v>
      </c>
      <c r="BC41" s="169">
        <v>47.71</v>
      </c>
      <c r="BD41" s="169">
        <v>0</v>
      </c>
      <c r="BE41" s="169">
        <v>0</v>
      </c>
      <c r="BF41" s="169">
        <v>0</v>
      </c>
      <c r="BG41">
        <v>29778.73</v>
      </c>
      <c r="BH41">
        <v>-457.34000000000003</v>
      </c>
      <c r="BI41">
        <v>6.09</v>
      </c>
      <c r="BJ41">
        <v>0</v>
      </c>
      <c r="BK41">
        <v>0</v>
      </c>
      <c r="BL41">
        <v>0</v>
      </c>
      <c r="BM41" s="170">
        <v>0</v>
      </c>
      <c r="BR41">
        <v>723.75999999999988</v>
      </c>
      <c r="BS41">
        <v>723.75999999999988</v>
      </c>
      <c r="BU41">
        <v>723.75999999999988</v>
      </c>
      <c r="BV41">
        <v>723.75999999999988</v>
      </c>
    </row>
    <row r="42" spans="1:74" x14ac:dyDescent="0.25">
      <c r="A42" t="s">
        <v>196</v>
      </c>
      <c r="B42">
        <v>3903.3</v>
      </c>
      <c r="C42">
        <v>3903.3000000000006</v>
      </c>
      <c r="D42">
        <v>12</v>
      </c>
      <c r="E42">
        <v>39.619999999999997</v>
      </c>
      <c r="F42">
        <v>41.2</v>
      </c>
      <c r="G42" s="169">
        <v>0</v>
      </c>
      <c r="H42" s="169">
        <v>0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0</v>
      </c>
      <c r="O42" s="169">
        <v>0</v>
      </c>
      <c r="P42" s="169">
        <v>0</v>
      </c>
      <c r="Q42" s="169">
        <v>0</v>
      </c>
      <c r="R42" s="169">
        <v>0</v>
      </c>
      <c r="S42" s="169">
        <v>0</v>
      </c>
      <c r="T42" s="169">
        <v>0</v>
      </c>
      <c r="U42" s="169">
        <v>0</v>
      </c>
      <c r="V42" s="169">
        <v>0</v>
      </c>
      <c r="W42" s="169">
        <v>0</v>
      </c>
      <c r="X42" s="169">
        <v>75453.910546450817</v>
      </c>
      <c r="Y42" s="169">
        <v>24649.987599999997</v>
      </c>
      <c r="Z42" s="169">
        <v>0</v>
      </c>
      <c r="AA42" s="169">
        <v>3445.2742110935751</v>
      </c>
      <c r="AB42" s="169">
        <v>319153.97901988425</v>
      </c>
      <c r="AC42" s="169">
        <v>358432.44102234876</v>
      </c>
      <c r="AD42" s="169">
        <v>96404.958326850421</v>
      </c>
      <c r="AE42" s="169">
        <v>0</v>
      </c>
      <c r="AF42" s="169">
        <v>120647.64069758293</v>
      </c>
      <c r="AG42" s="169">
        <v>0</v>
      </c>
      <c r="AH42" s="169"/>
      <c r="AI42" s="169">
        <v>265609.53896670818</v>
      </c>
      <c r="AJ42" s="169">
        <v>253953.47006265773</v>
      </c>
      <c r="AK42" s="169">
        <v>151918.08605517962</v>
      </c>
      <c r="AL42" s="169">
        <v>136750.31583156745</v>
      </c>
      <c r="AM42" s="169">
        <v>86102.672075732044</v>
      </c>
      <c r="AN42" s="169">
        <v>57169.641796869706</v>
      </c>
      <c r="AO42" s="169"/>
      <c r="AP42" s="169"/>
      <c r="AQ42" s="169"/>
      <c r="AR42" s="169"/>
      <c r="AT42" s="169">
        <v>291162.13</v>
      </c>
      <c r="AU42" s="169">
        <v>1851828.03</v>
      </c>
      <c r="AV42" s="169">
        <v>62687.35</v>
      </c>
      <c r="AW42" s="169">
        <v>662.86999999999989</v>
      </c>
      <c r="AX42" s="169">
        <v>662.86999999999989</v>
      </c>
      <c r="AY42" s="169">
        <v>1972.74</v>
      </c>
      <c r="AZ42" s="169">
        <v>405.06</v>
      </c>
      <c r="BA42" s="169">
        <v>1799070.71</v>
      </c>
      <c r="BB42" s="169">
        <v>68070.52</v>
      </c>
      <c r="BC42" s="169">
        <v>668.07</v>
      </c>
      <c r="BD42" s="169">
        <v>566.09</v>
      </c>
      <c r="BE42" s="169">
        <v>1964.8</v>
      </c>
      <c r="BF42" s="169">
        <v>272.22000000000003</v>
      </c>
      <c r="BG42">
        <v>343919.45</v>
      </c>
      <c r="BH42">
        <v>12656.35</v>
      </c>
      <c r="BI42">
        <v>72.050000000000011</v>
      </c>
      <c r="BJ42">
        <v>72.050000000000011</v>
      </c>
      <c r="BK42">
        <v>220.07999999999998</v>
      </c>
      <c r="BL42">
        <v>132.84</v>
      </c>
      <c r="BM42" s="170">
        <v>0</v>
      </c>
      <c r="BO42">
        <v>3903.3000000000006</v>
      </c>
      <c r="BQ42">
        <v>3903.3000000000006</v>
      </c>
      <c r="BR42">
        <v>3903.3000000000006</v>
      </c>
      <c r="BS42">
        <v>3903.3000000000006</v>
      </c>
      <c r="BT42">
        <v>3903.3000000000006</v>
      </c>
      <c r="BU42">
        <v>3903.3000000000006</v>
      </c>
    </row>
    <row r="43" spans="1:74" x14ac:dyDescent="0.25">
      <c r="A43" t="s">
        <v>197</v>
      </c>
      <c r="B43">
        <v>0</v>
      </c>
      <c r="C43">
        <v>0</v>
      </c>
      <c r="D43">
        <v>12</v>
      </c>
      <c r="E43">
        <v>20.21</v>
      </c>
      <c r="F43">
        <v>21.02</v>
      </c>
      <c r="G43" s="169">
        <v>0</v>
      </c>
      <c r="H43" s="169">
        <v>0</v>
      </c>
      <c r="I43" s="169">
        <v>0</v>
      </c>
      <c r="J43" s="169">
        <v>0</v>
      </c>
      <c r="K43" s="169">
        <v>0</v>
      </c>
      <c r="L43" s="169">
        <v>0</v>
      </c>
      <c r="M43" s="169">
        <v>0</v>
      </c>
      <c r="N43" s="169">
        <v>0</v>
      </c>
      <c r="O43" s="169">
        <v>0</v>
      </c>
      <c r="P43" s="169">
        <v>0</v>
      </c>
      <c r="Q43" s="169">
        <v>0</v>
      </c>
      <c r="R43" s="169">
        <v>0</v>
      </c>
      <c r="S43" s="169">
        <v>0</v>
      </c>
      <c r="T43" s="169">
        <v>0</v>
      </c>
      <c r="U43" s="169">
        <v>0</v>
      </c>
      <c r="V43" s="169">
        <v>0</v>
      </c>
      <c r="W43" s="169">
        <v>0</v>
      </c>
      <c r="X43" s="169">
        <v>0</v>
      </c>
      <c r="Y43" s="169">
        <v>0</v>
      </c>
      <c r="Z43" s="169">
        <v>0</v>
      </c>
      <c r="AA43" s="169">
        <v>0</v>
      </c>
      <c r="AB43" s="169">
        <v>0</v>
      </c>
      <c r="AC43" s="169">
        <v>0</v>
      </c>
      <c r="AD43" s="169">
        <v>0</v>
      </c>
      <c r="AE43" s="169">
        <v>0</v>
      </c>
      <c r="AF43" s="169">
        <v>0</v>
      </c>
      <c r="AG43" s="169">
        <v>0</v>
      </c>
      <c r="AH43" s="169"/>
      <c r="AI43" s="169">
        <v>0</v>
      </c>
      <c r="AJ43" s="169">
        <v>0</v>
      </c>
      <c r="AK43" s="169">
        <v>0</v>
      </c>
      <c r="AL43" s="169">
        <v>0</v>
      </c>
      <c r="AM43" s="169">
        <v>0</v>
      </c>
      <c r="AN43" s="169">
        <v>0</v>
      </c>
      <c r="AO43" s="169"/>
      <c r="AP43" s="169"/>
      <c r="AQ43" s="169"/>
      <c r="AR43" s="169"/>
      <c r="AT43" s="169">
        <v>37485.82</v>
      </c>
      <c r="AU43" s="169">
        <v>24070.45</v>
      </c>
      <c r="AV43" s="169">
        <v>0</v>
      </c>
      <c r="AW43" s="169">
        <v>0</v>
      </c>
      <c r="AX43" s="169">
        <v>0</v>
      </c>
      <c r="AY43" s="169">
        <v>0</v>
      </c>
      <c r="AZ43" s="169">
        <v>0</v>
      </c>
      <c r="BA43" s="169">
        <v>4560.9399999999996</v>
      </c>
      <c r="BB43" s="169">
        <v>0</v>
      </c>
      <c r="BC43" s="169">
        <v>0</v>
      </c>
      <c r="BD43" s="169">
        <v>0</v>
      </c>
      <c r="BE43" s="169">
        <v>0</v>
      </c>
      <c r="BF43" s="169">
        <v>0</v>
      </c>
      <c r="BG43">
        <v>56995.33</v>
      </c>
      <c r="BH43">
        <v>0</v>
      </c>
      <c r="BI43">
        <v>0</v>
      </c>
      <c r="BJ43">
        <v>0</v>
      </c>
      <c r="BK43">
        <v>0</v>
      </c>
      <c r="BL43">
        <v>0</v>
      </c>
      <c r="BM43" s="170">
        <v>0</v>
      </c>
      <c r="BR43">
        <v>0</v>
      </c>
      <c r="BS43">
        <v>0</v>
      </c>
      <c r="BU43">
        <v>0</v>
      </c>
    </row>
    <row r="44" spans="1:74" x14ac:dyDescent="0.25">
      <c r="A44" t="s">
        <v>198</v>
      </c>
      <c r="B44">
        <v>330.3</v>
      </c>
      <c r="C44">
        <v>330.3</v>
      </c>
      <c r="D44">
        <v>12</v>
      </c>
      <c r="E44">
        <v>20.21</v>
      </c>
      <c r="F44">
        <v>21.02</v>
      </c>
      <c r="G44" s="169">
        <v>0</v>
      </c>
      <c r="H44" s="169">
        <v>0</v>
      </c>
      <c r="I44" s="169">
        <v>0</v>
      </c>
      <c r="J44" s="169">
        <v>0</v>
      </c>
      <c r="K44" s="169">
        <v>0</v>
      </c>
      <c r="L44" s="169">
        <v>0</v>
      </c>
      <c r="M44" s="169">
        <v>0</v>
      </c>
      <c r="N44" s="169">
        <v>0</v>
      </c>
      <c r="O44" s="169">
        <v>0</v>
      </c>
      <c r="P44" s="169">
        <v>0</v>
      </c>
      <c r="Q44" s="169">
        <v>0</v>
      </c>
      <c r="R44" s="169">
        <v>0</v>
      </c>
      <c r="S44" s="169">
        <v>0</v>
      </c>
      <c r="T44" s="169">
        <v>0</v>
      </c>
      <c r="U44" s="169">
        <v>0</v>
      </c>
      <c r="V44" s="169">
        <v>0</v>
      </c>
      <c r="W44" s="169">
        <v>0</v>
      </c>
      <c r="X44" s="169">
        <v>6384.9631474630951</v>
      </c>
      <c r="Y44" s="169">
        <v>0</v>
      </c>
      <c r="Z44" s="169">
        <v>0</v>
      </c>
      <c r="AA44" s="169">
        <v>291.54153457951156</v>
      </c>
      <c r="AB44" s="169">
        <v>27007.034885934398</v>
      </c>
      <c r="AC44" s="169">
        <v>30330.806053770342</v>
      </c>
      <c r="AD44" s="169">
        <v>8157.855592795504</v>
      </c>
      <c r="AE44" s="169">
        <v>0</v>
      </c>
      <c r="AF44" s="169">
        <v>0</v>
      </c>
      <c r="AG44" s="169">
        <v>0</v>
      </c>
      <c r="AH44" s="169"/>
      <c r="AI44" s="169">
        <v>22476.066589988903</v>
      </c>
      <c r="AJ44" s="169">
        <v>0</v>
      </c>
      <c r="AK44" s="169">
        <v>12855.415628833503</v>
      </c>
      <c r="AL44" s="169">
        <v>11571.908210787466</v>
      </c>
      <c r="AM44" s="169">
        <v>0</v>
      </c>
      <c r="AN44" s="169">
        <v>4837.7354252827245</v>
      </c>
      <c r="AO44" s="169"/>
      <c r="AP44" s="169"/>
      <c r="AQ44" s="169"/>
      <c r="AR44" s="169"/>
      <c r="AT44" s="169">
        <v>29538.229999999996</v>
      </c>
      <c r="AU44" s="169">
        <v>81709.62</v>
      </c>
      <c r="AV44" s="169">
        <v>3141.76</v>
      </c>
      <c r="AW44" s="169">
        <v>28.02</v>
      </c>
      <c r="AX44" s="169">
        <v>0</v>
      </c>
      <c r="AY44" s="169">
        <v>0</v>
      </c>
      <c r="AZ44" s="169">
        <v>0</v>
      </c>
      <c r="BA44" s="169">
        <v>72925.679999999993</v>
      </c>
      <c r="BB44" s="169">
        <v>2924.12</v>
      </c>
      <c r="BC44" s="169">
        <v>0</v>
      </c>
      <c r="BD44" s="169">
        <v>0</v>
      </c>
      <c r="BE44" s="169">
        <v>0</v>
      </c>
      <c r="BF44" s="169">
        <v>0</v>
      </c>
      <c r="BG44">
        <v>38322.17</v>
      </c>
      <c r="BH44">
        <v>1964.43</v>
      </c>
      <c r="BI44">
        <v>186.58</v>
      </c>
      <c r="BJ44">
        <v>0</v>
      </c>
      <c r="BK44">
        <v>0</v>
      </c>
      <c r="BL44">
        <v>0</v>
      </c>
      <c r="BM44" s="170">
        <v>0</v>
      </c>
      <c r="BR44">
        <v>330.3</v>
      </c>
      <c r="BS44">
        <v>330.3</v>
      </c>
      <c r="BU44">
        <v>330.3</v>
      </c>
    </row>
    <row r="45" spans="1:74" x14ac:dyDescent="0.25">
      <c r="A45" t="s">
        <v>199</v>
      </c>
      <c r="B45">
        <v>331.2</v>
      </c>
      <c r="C45">
        <v>331.2</v>
      </c>
      <c r="D45">
        <v>12</v>
      </c>
      <c r="E45">
        <v>20.21</v>
      </c>
      <c r="F45">
        <v>21.02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169">
        <v>0</v>
      </c>
      <c r="Q45" s="169">
        <v>0</v>
      </c>
      <c r="R45" s="169">
        <v>0</v>
      </c>
      <c r="S45" s="169">
        <v>0</v>
      </c>
      <c r="T45" s="169">
        <v>0</v>
      </c>
      <c r="U45" s="169">
        <v>0</v>
      </c>
      <c r="V45" s="169">
        <v>0</v>
      </c>
      <c r="W45" s="169">
        <v>0</v>
      </c>
      <c r="X45" s="169">
        <v>6402.3608672109494</v>
      </c>
      <c r="Y45" s="169">
        <v>0</v>
      </c>
      <c r="Z45" s="169">
        <v>0</v>
      </c>
      <c r="AA45" s="169">
        <v>292.33592568190801</v>
      </c>
      <c r="AB45" s="169">
        <v>27080.623536849747</v>
      </c>
      <c r="AC45" s="169">
        <v>30413.451301873258</v>
      </c>
      <c r="AD45" s="169">
        <v>8180.0840821491693</v>
      </c>
      <c r="AE45" s="169">
        <v>0</v>
      </c>
      <c r="AF45" s="169">
        <v>0</v>
      </c>
      <c r="AG45" s="169">
        <v>0</v>
      </c>
      <c r="AH45" s="169"/>
      <c r="AI45" s="169">
        <v>22537.309278245</v>
      </c>
      <c r="AJ45" s="169">
        <v>0</v>
      </c>
      <c r="AK45" s="169">
        <v>12890.44400929354</v>
      </c>
      <c r="AL45" s="169">
        <v>11603.439295830483</v>
      </c>
      <c r="AM45" s="169">
        <v>0</v>
      </c>
      <c r="AN45" s="169">
        <v>4850.9172656785904</v>
      </c>
      <c r="AO45" s="169"/>
      <c r="AP45" s="169"/>
      <c r="AQ45" s="169"/>
      <c r="AR45" s="169"/>
      <c r="AT45" s="169">
        <v>4892.16</v>
      </c>
      <c r="AU45" s="169">
        <v>81932.28</v>
      </c>
      <c r="AV45" s="169">
        <v>875.33999999999992</v>
      </c>
      <c r="AW45" s="169">
        <v>0</v>
      </c>
      <c r="AX45" s="169">
        <v>0</v>
      </c>
      <c r="AY45" s="169">
        <v>0</v>
      </c>
      <c r="AZ45" s="169">
        <v>0</v>
      </c>
      <c r="BA45" s="169">
        <v>82261</v>
      </c>
      <c r="BB45" s="169">
        <v>985.37</v>
      </c>
      <c r="BC45" s="169">
        <v>0</v>
      </c>
      <c r="BD45" s="169">
        <v>0</v>
      </c>
      <c r="BE45" s="169">
        <v>0</v>
      </c>
      <c r="BF45" s="169">
        <v>0</v>
      </c>
      <c r="BG45">
        <v>4563.4399999999996</v>
      </c>
      <c r="BH45">
        <v>58.4</v>
      </c>
      <c r="BI45">
        <v>0</v>
      </c>
      <c r="BJ45">
        <v>0</v>
      </c>
      <c r="BK45">
        <v>0</v>
      </c>
      <c r="BL45">
        <v>0</v>
      </c>
      <c r="BM45" s="170">
        <v>0</v>
      </c>
      <c r="BR45">
        <v>331.2</v>
      </c>
      <c r="BS45">
        <v>331.2</v>
      </c>
      <c r="BU45">
        <v>331.2</v>
      </c>
    </row>
    <row r="46" spans="1:74" x14ac:dyDescent="0.25">
      <c r="A46" t="s">
        <v>200</v>
      </c>
      <c r="B46">
        <v>439.8</v>
      </c>
      <c r="C46">
        <v>439.8</v>
      </c>
      <c r="D46">
        <v>12</v>
      </c>
      <c r="E46">
        <v>0</v>
      </c>
      <c r="F46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69">
        <v>0</v>
      </c>
      <c r="O46" s="169">
        <v>0</v>
      </c>
      <c r="P46" s="169">
        <v>0</v>
      </c>
      <c r="Q46" s="169">
        <v>0</v>
      </c>
      <c r="R46" s="169">
        <v>0</v>
      </c>
      <c r="S46" s="169">
        <v>0</v>
      </c>
      <c r="T46" s="169">
        <v>0</v>
      </c>
      <c r="U46" s="169">
        <v>0</v>
      </c>
      <c r="V46" s="169">
        <v>0</v>
      </c>
      <c r="W46" s="169">
        <v>0</v>
      </c>
      <c r="X46" s="169">
        <v>8501.685716785556</v>
      </c>
      <c r="Y46" s="169">
        <v>0</v>
      </c>
      <c r="Z46" s="169">
        <v>0</v>
      </c>
      <c r="AA46" s="169">
        <v>388.19245203775114</v>
      </c>
      <c r="AB46" s="169">
        <v>35960.320747302299</v>
      </c>
      <c r="AC46" s="169">
        <v>40385.977906291846</v>
      </c>
      <c r="AD46" s="169">
        <v>10862.321797491562</v>
      </c>
      <c r="AE46" s="169">
        <v>0</v>
      </c>
      <c r="AF46" s="169">
        <v>0</v>
      </c>
      <c r="AG46" s="169">
        <v>0</v>
      </c>
      <c r="AH46" s="169"/>
      <c r="AI46" s="169">
        <v>29927.260327814471</v>
      </c>
      <c r="AJ46" s="169">
        <v>0</v>
      </c>
      <c r="AK46" s="169">
        <v>17117.201918137984</v>
      </c>
      <c r="AL46" s="169">
        <v>15408.190224354612</v>
      </c>
      <c r="AM46" s="169">
        <v>0</v>
      </c>
      <c r="AN46" s="169">
        <v>6441.5260067797226</v>
      </c>
      <c r="AO46" s="169"/>
      <c r="AP46" s="169"/>
      <c r="AQ46" s="169"/>
      <c r="AR46" s="169"/>
      <c r="AT46" s="169">
        <v>81591.25</v>
      </c>
      <c r="AU46" s="169">
        <v>0</v>
      </c>
      <c r="AV46" s="169">
        <v>-356.04</v>
      </c>
      <c r="AW46" s="169">
        <v>0</v>
      </c>
      <c r="AX46" s="169">
        <v>0</v>
      </c>
      <c r="AY46" s="169">
        <v>0</v>
      </c>
      <c r="AZ46" s="169">
        <v>0</v>
      </c>
      <c r="BA46" s="169">
        <v>5112.63</v>
      </c>
      <c r="BB46" s="169">
        <v>170.9</v>
      </c>
      <c r="BC46" s="169">
        <v>0</v>
      </c>
      <c r="BD46" s="169">
        <v>0</v>
      </c>
      <c r="BE46" s="169">
        <v>0</v>
      </c>
      <c r="BF46" s="169">
        <v>0</v>
      </c>
      <c r="BG46">
        <v>76478.62</v>
      </c>
      <c r="BH46">
        <v>770.61</v>
      </c>
      <c r="BI46">
        <v>0</v>
      </c>
      <c r="BJ46">
        <v>0</v>
      </c>
      <c r="BK46">
        <v>0</v>
      </c>
      <c r="BL46">
        <v>0</v>
      </c>
      <c r="BM46" s="170">
        <v>0</v>
      </c>
      <c r="BR46">
        <v>439.8</v>
      </c>
      <c r="BS46">
        <v>439.8</v>
      </c>
      <c r="BU46">
        <v>439.8</v>
      </c>
    </row>
    <row r="47" spans="1:74" x14ac:dyDescent="0.25">
      <c r="A47" t="s">
        <v>201</v>
      </c>
      <c r="B47">
        <v>11673.449999999999</v>
      </c>
      <c r="C47">
        <v>11673.449999999999</v>
      </c>
      <c r="D47">
        <v>12</v>
      </c>
      <c r="E47">
        <v>39.82</v>
      </c>
      <c r="F47">
        <v>41.41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0</v>
      </c>
      <c r="Q47" s="169">
        <v>0</v>
      </c>
      <c r="R47" s="169">
        <v>0</v>
      </c>
      <c r="S47" s="169">
        <v>0</v>
      </c>
      <c r="T47" s="169">
        <v>0</v>
      </c>
      <c r="U47" s="169">
        <v>0</v>
      </c>
      <c r="V47" s="169">
        <v>0</v>
      </c>
      <c r="W47" s="169">
        <v>0</v>
      </c>
      <c r="X47" s="169">
        <v>225657.12398956422</v>
      </c>
      <c r="Y47" s="169">
        <v>0</v>
      </c>
      <c r="Z47" s="169">
        <v>42299.990999999995</v>
      </c>
      <c r="AA47" s="169">
        <v>10303.649793633662</v>
      </c>
      <c r="AB47" s="169">
        <v>954481.59669758053</v>
      </c>
      <c r="AC47" s="169">
        <v>1071950.1905188779</v>
      </c>
      <c r="AD47" s="169">
        <v>288314.6211617277</v>
      </c>
      <c r="AE47" s="169">
        <v>8610.6675910316371</v>
      </c>
      <c r="AF47" s="169">
        <v>0</v>
      </c>
      <c r="AG47" s="169">
        <v>0</v>
      </c>
      <c r="AH47" s="169"/>
      <c r="AI47" s="169">
        <v>794348.28802575218</v>
      </c>
      <c r="AJ47" s="169">
        <v>759488.92862524826</v>
      </c>
      <c r="AK47" s="169">
        <v>454335.60875690723</v>
      </c>
      <c r="AL47" s="169">
        <v>408973.93855046004</v>
      </c>
      <c r="AM47" s="169">
        <v>257503.96775611764</v>
      </c>
      <c r="AN47" s="169">
        <v>170975.0608545765</v>
      </c>
      <c r="AO47" s="169"/>
      <c r="AP47" s="169"/>
      <c r="AQ47" s="169"/>
      <c r="AR47" s="169"/>
      <c r="AT47" s="169">
        <v>696580.42999999993</v>
      </c>
      <c r="AU47" s="169">
        <v>4941136.55</v>
      </c>
      <c r="AV47" s="169">
        <v>74988.92</v>
      </c>
      <c r="AW47" s="169">
        <v>1721.1399999999999</v>
      </c>
      <c r="AX47" s="169">
        <v>1713.54</v>
      </c>
      <c r="AY47" s="169">
        <v>4956.13</v>
      </c>
      <c r="AZ47" s="169">
        <v>1049.1300000000001</v>
      </c>
      <c r="BA47" s="169">
        <v>4936842.42</v>
      </c>
      <c r="BB47" s="169">
        <v>82537.329999999987</v>
      </c>
      <c r="BC47" s="169">
        <v>1859.19</v>
      </c>
      <c r="BD47" s="169">
        <v>1819.92</v>
      </c>
      <c r="BE47" s="169">
        <v>5246.83</v>
      </c>
      <c r="BF47" s="169">
        <v>664.4</v>
      </c>
      <c r="BG47">
        <v>700874.56</v>
      </c>
      <c r="BH47">
        <v>10708.019999999999</v>
      </c>
      <c r="BI47">
        <v>251.37999999999997</v>
      </c>
      <c r="BJ47">
        <v>216.56</v>
      </c>
      <c r="BK47">
        <v>688.78</v>
      </c>
      <c r="BL47">
        <v>384.72999999999996</v>
      </c>
      <c r="BM47" s="170">
        <v>0</v>
      </c>
      <c r="BQ47">
        <v>11673.449999999999</v>
      </c>
      <c r="BR47">
        <v>11673.449999999999</v>
      </c>
      <c r="BS47">
        <v>11673.449999999999</v>
      </c>
      <c r="BT47">
        <v>11673.449999999999</v>
      </c>
      <c r="BU47">
        <v>11673.449999999999</v>
      </c>
      <c r="BV47">
        <v>11673.449999999999</v>
      </c>
    </row>
    <row r="48" spans="1:74" x14ac:dyDescent="0.25">
      <c r="A48" t="s">
        <v>202</v>
      </c>
      <c r="B48">
        <v>0</v>
      </c>
      <c r="C48">
        <v>0</v>
      </c>
      <c r="D48">
        <v>12</v>
      </c>
      <c r="E48">
        <v>20.21</v>
      </c>
      <c r="F48">
        <v>21.02</v>
      </c>
      <c r="G48" s="169">
        <v>0</v>
      </c>
      <c r="H48" s="169">
        <v>0</v>
      </c>
      <c r="I48" s="169">
        <v>0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9">
        <v>0</v>
      </c>
      <c r="Q48" s="169">
        <v>0</v>
      </c>
      <c r="R48" s="169">
        <v>0</v>
      </c>
      <c r="S48" s="169">
        <v>0</v>
      </c>
      <c r="T48" s="169">
        <v>0</v>
      </c>
      <c r="U48" s="169">
        <v>0</v>
      </c>
      <c r="V48" s="169">
        <v>0</v>
      </c>
      <c r="W48" s="169">
        <v>0</v>
      </c>
      <c r="X48" s="169">
        <v>0</v>
      </c>
      <c r="Y48" s="169">
        <v>0</v>
      </c>
      <c r="Z48" s="169">
        <v>0</v>
      </c>
      <c r="AA48" s="169">
        <v>0</v>
      </c>
      <c r="AB48" s="169">
        <v>0</v>
      </c>
      <c r="AC48" s="169">
        <v>0</v>
      </c>
      <c r="AD48" s="169">
        <v>0</v>
      </c>
      <c r="AE48" s="169">
        <v>0</v>
      </c>
      <c r="AF48" s="169">
        <v>0</v>
      </c>
      <c r="AG48" s="169">
        <v>0</v>
      </c>
      <c r="AH48" s="169"/>
      <c r="AI48" s="169">
        <v>0</v>
      </c>
      <c r="AJ48" s="169">
        <v>0</v>
      </c>
      <c r="AK48" s="169">
        <v>0</v>
      </c>
      <c r="AL48" s="169">
        <v>0</v>
      </c>
      <c r="AM48" s="169">
        <v>0</v>
      </c>
      <c r="AN48" s="169">
        <v>0</v>
      </c>
      <c r="AO48" s="169"/>
      <c r="AP48" s="169"/>
      <c r="AQ48" s="169"/>
      <c r="AR48" s="169"/>
      <c r="AT48" s="169">
        <v>92524.36</v>
      </c>
      <c r="AU48" s="169">
        <v>33777.31</v>
      </c>
      <c r="AV48" s="169">
        <v>917.28</v>
      </c>
      <c r="AW48" s="169">
        <v>131.69</v>
      </c>
      <c r="AX48" s="169">
        <v>0</v>
      </c>
      <c r="AY48" s="169">
        <v>0</v>
      </c>
      <c r="AZ48" s="169">
        <v>0</v>
      </c>
      <c r="BA48" s="169">
        <v>0</v>
      </c>
      <c r="BB48" s="169">
        <v>0</v>
      </c>
      <c r="BC48" s="169">
        <v>0</v>
      </c>
      <c r="BD48" s="169">
        <v>0</v>
      </c>
      <c r="BE48" s="169">
        <v>0</v>
      </c>
      <c r="BF48" s="169">
        <v>0</v>
      </c>
      <c r="BG48">
        <v>126301.67</v>
      </c>
      <c r="BH48">
        <v>4744.8999999999996</v>
      </c>
      <c r="BI48">
        <v>1498.75</v>
      </c>
      <c r="BJ48">
        <v>0</v>
      </c>
      <c r="BK48">
        <v>0</v>
      </c>
      <c r="BL48">
        <v>0</v>
      </c>
      <c r="BM48" s="170">
        <v>0</v>
      </c>
      <c r="BR48">
        <v>0</v>
      </c>
      <c r="BS48">
        <v>0</v>
      </c>
      <c r="BU48">
        <v>0</v>
      </c>
    </row>
    <row r="49" spans="1:74" x14ac:dyDescent="0.25">
      <c r="A49" t="s">
        <v>203</v>
      </c>
      <c r="B49">
        <v>0</v>
      </c>
      <c r="C49">
        <v>0</v>
      </c>
      <c r="D49">
        <v>12</v>
      </c>
      <c r="E49">
        <v>20.21</v>
      </c>
      <c r="F49">
        <v>21.02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0</v>
      </c>
      <c r="T49" s="169">
        <v>0</v>
      </c>
      <c r="U49" s="169">
        <v>0</v>
      </c>
      <c r="V49" s="169">
        <v>0</v>
      </c>
      <c r="W49" s="169">
        <v>0</v>
      </c>
      <c r="X49" s="169">
        <v>0</v>
      </c>
      <c r="Y49" s="169">
        <v>0</v>
      </c>
      <c r="Z49" s="169">
        <v>0</v>
      </c>
      <c r="AA49" s="169">
        <v>0</v>
      </c>
      <c r="AB49" s="169">
        <v>0</v>
      </c>
      <c r="AC49" s="169">
        <v>0</v>
      </c>
      <c r="AD49" s="169">
        <v>0</v>
      </c>
      <c r="AE49" s="169">
        <v>0</v>
      </c>
      <c r="AF49" s="169">
        <v>0</v>
      </c>
      <c r="AG49" s="169">
        <v>0</v>
      </c>
      <c r="AH49" s="169"/>
      <c r="AI49" s="169">
        <v>0</v>
      </c>
      <c r="AJ49" s="169">
        <v>0</v>
      </c>
      <c r="AK49" s="169">
        <v>0</v>
      </c>
      <c r="AL49" s="169">
        <v>0</v>
      </c>
      <c r="AM49" s="169">
        <v>0</v>
      </c>
      <c r="AN49" s="169">
        <v>0</v>
      </c>
      <c r="AO49" s="169"/>
      <c r="AP49" s="169"/>
      <c r="AQ49" s="169"/>
      <c r="AR49" s="169"/>
      <c r="AT49" s="169">
        <v>3255.85</v>
      </c>
      <c r="AU49" s="169">
        <v>-1925.5</v>
      </c>
      <c r="AV49" s="169">
        <v>0</v>
      </c>
      <c r="AW49" s="169">
        <v>0</v>
      </c>
      <c r="AX49" s="169">
        <v>0</v>
      </c>
      <c r="AY49" s="169">
        <v>0</v>
      </c>
      <c r="AZ49" s="169">
        <v>0</v>
      </c>
      <c r="BA49" s="169">
        <v>3255.85</v>
      </c>
      <c r="BB49" s="169">
        <v>0</v>
      </c>
      <c r="BC49" s="169">
        <v>0</v>
      </c>
      <c r="BD49" s="169">
        <v>0</v>
      </c>
      <c r="BE49" s="169">
        <v>0</v>
      </c>
      <c r="BF49" s="169">
        <v>0</v>
      </c>
      <c r="BG49">
        <v>-1925.5</v>
      </c>
      <c r="BH49">
        <v>0</v>
      </c>
      <c r="BI49">
        <v>0</v>
      </c>
      <c r="BJ49">
        <v>0</v>
      </c>
      <c r="BK49">
        <v>0</v>
      </c>
      <c r="BL49">
        <v>0</v>
      </c>
      <c r="BM49" s="170">
        <v>0</v>
      </c>
      <c r="BR49">
        <v>0</v>
      </c>
      <c r="BS49">
        <v>0</v>
      </c>
      <c r="BU49">
        <v>0</v>
      </c>
    </row>
    <row r="50" spans="1:74" x14ac:dyDescent="0.25">
      <c r="A50" t="s">
        <v>204</v>
      </c>
      <c r="B50">
        <v>169.6</v>
      </c>
      <c r="C50">
        <v>169.6</v>
      </c>
      <c r="D50">
        <v>12</v>
      </c>
      <c r="E50">
        <v>20.21</v>
      </c>
      <c r="F50">
        <v>21.02</v>
      </c>
      <c r="G50" s="169">
        <v>0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0</v>
      </c>
      <c r="O50" s="169">
        <v>0</v>
      </c>
      <c r="P50" s="169">
        <v>0</v>
      </c>
      <c r="Q50" s="169">
        <v>0</v>
      </c>
      <c r="R50" s="169">
        <v>0</v>
      </c>
      <c r="S50" s="169">
        <v>0</v>
      </c>
      <c r="T50" s="169">
        <v>0</v>
      </c>
      <c r="U50" s="169">
        <v>0</v>
      </c>
      <c r="V50" s="169">
        <v>0</v>
      </c>
      <c r="W50" s="169">
        <v>0</v>
      </c>
      <c r="X50" s="169">
        <v>3278.5036324848343</v>
      </c>
      <c r="Y50" s="169">
        <v>0</v>
      </c>
      <c r="Z50" s="169">
        <v>0</v>
      </c>
      <c r="AA50" s="169">
        <v>149.6985899627162</v>
      </c>
      <c r="AB50" s="169">
        <v>13867.372439159775</v>
      </c>
      <c r="AC50" s="169">
        <v>15574.037864727368</v>
      </c>
      <c r="AD50" s="169">
        <v>4188.8353270908792</v>
      </c>
      <c r="AE50" s="169">
        <v>0</v>
      </c>
      <c r="AF50" s="169">
        <v>0</v>
      </c>
      <c r="AG50" s="169">
        <v>0</v>
      </c>
      <c r="AH50" s="169"/>
      <c r="AI50" s="169">
        <v>11540.844364705168</v>
      </c>
      <c r="AJ50" s="169">
        <v>0</v>
      </c>
      <c r="AK50" s="169">
        <v>6600.9036955802676</v>
      </c>
      <c r="AL50" s="169">
        <v>5941.8578036619874</v>
      </c>
      <c r="AM50" s="169">
        <v>0</v>
      </c>
      <c r="AN50" s="169">
        <v>2484.0445901542539</v>
      </c>
      <c r="AO50" s="169"/>
      <c r="AP50" s="169"/>
      <c r="AQ50" s="169"/>
      <c r="AR50" s="169"/>
      <c r="AT50" s="169">
        <v>2471.69</v>
      </c>
      <c r="AU50" s="169">
        <v>41955.66</v>
      </c>
      <c r="AV50" s="169">
        <v>251.66</v>
      </c>
      <c r="AW50" s="169">
        <v>0</v>
      </c>
      <c r="AX50" s="169">
        <v>0</v>
      </c>
      <c r="AY50" s="169">
        <v>0</v>
      </c>
      <c r="AZ50" s="169">
        <v>0</v>
      </c>
      <c r="BA50" s="169">
        <v>41184.979999999996</v>
      </c>
      <c r="BB50" s="169">
        <v>269.27999999999997</v>
      </c>
      <c r="BC50" s="169">
        <v>0</v>
      </c>
      <c r="BD50" s="169">
        <v>0</v>
      </c>
      <c r="BE50" s="169">
        <v>0</v>
      </c>
      <c r="BF50" s="169">
        <v>0</v>
      </c>
      <c r="BG50">
        <v>3242.37</v>
      </c>
      <c r="BH50">
        <v>23.31</v>
      </c>
      <c r="BI50">
        <v>0</v>
      </c>
      <c r="BJ50">
        <v>0</v>
      </c>
      <c r="BK50">
        <v>0</v>
      </c>
      <c r="BL50">
        <v>0</v>
      </c>
      <c r="BM50" s="170">
        <v>1.0004441719502211E-11</v>
      </c>
      <c r="BR50">
        <v>169.6</v>
      </c>
      <c r="BS50">
        <v>169.6</v>
      </c>
      <c r="BU50">
        <v>169.6</v>
      </c>
    </row>
    <row r="51" spans="1:74" x14ac:dyDescent="0.25">
      <c r="A51" t="s">
        <v>205</v>
      </c>
      <c r="B51">
        <v>10736.800000000001</v>
      </c>
      <c r="C51">
        <v>10736.800000000001</v>
      </c>
      <c r="D51">
        <v>12</v>
      </c>
      <c r="E51">
        <v>39.82</v>
      </c>
      <c r="F51">
        <v>41.41</v>
      </c>
      <c r="G51" s="169">
        <v>0</v>
      </c>
      <c r="H51" s="169">
        <v>0</v>
      </c>
      <c r="I51" s="169">
        <v>0</v>
      </c>
      <c r="J51" s="169">
        <v>0</v>
      </c>
      <c r="K51" s="169">
        <v>0</v>
      </c>
      <c r="L51" s="169">
        <v>0</v>
      </c>
      <c r="M51" s="169">
        <v>0</v>
      </c>
      <c r="N51" s="169">
        <v>0</v>
      </c>
      <c r="O51" s="169">
        <v>0</v>
      </c>
      <c r="P51" s="169">
        <v>0</v>
      </c>
      <c r="Q51" s="169">
        <v>0</v>
      </c>
      <c r="R51" s="169">
        <v>0</v>
      </c>
      <c r="S51" s="169">
        <v>0</v>
      </c>
      <c r="T51" s="169">
        <v>0</v>
      </c>
      <c r="U51" s="169">
        <v>0</v>
      </c>
      <c r="V51" s="169">
        <v>0</v>
      </c>
      <c r="W51" s="169">
        <v>0</v>
      </c>
      <c r="X51" s="169">
        <v>207550.93043197627</v>
      </c>
      <c r="Y51" s="169">
        <v>0</v>
      </c>
      <c r="Z51" s="169">
        <v>42209.992399999996</v>
      </c>
      <c r="AA51" s="169">
        <v>9476.90932023403</v>
      </c>
      <c r="AB51" s="169">
        <v>877896.25238661969</v>
      </c>
      <c r="AC51" s="169">
        <v>985939.44425710395</v>
      </c>
      <c r="AD51" s="169">
        <v>265180.93832493725</v>
      </c>
      <c r="AE51" s="169">
        <v>7919.7680027231445</v>
      </c>
      <c r="AF51" s="169">
        <v>0</v>
      </c>
      <c r="AG51" s="169">
        <v>0</v>
      </c>
      <c r="AH51" s="169"/>
      <c r="AI51" s="169">
        <v>730611.66140900052</v>
      </c>
      <c r="AJ51" s="169">
        <v>698549.33450381563</v>
      </c>
      <c r="AK51" s="169">
        <v>417880.79480369238</v>
      </c>
      <c r="AL51" s="169">
        <v>376158.83765541291</v>
      </c>
      <c r="AM51" s="169">
        <v>236842.45882784305</v>
      </c>
      <c r="AN51" s="169">
        <v>157256.42662481248</v>
      </c>
      <c r="AO51" s="169"/>
      <c r="AP51" s="169"/>
      <c r="AQ51" s="169"/>
      <c r="AR51" s="169"/>
      <c r="AT51" s="169">
        <v>667455.79999999993</v>
      </c>
      <c r="AU51" s="169">
        <v>4918676.66</v>
      </c>
      <c r="AV51" s="169">
        <v>148154.76999999999</v>
      </c>
      <c r="AW51" s="169">
        <v>2518.0700000000002</v>
      </c>
      <c r="AX51" s="169">
        <v>2527.0700000000002</v>
      </c>
      <c r="AY51" s="169">
        <v>6846.81</v>
      </c>
      <c r="AZ51" s="169">
        <v>989.01</v>
      </c>
      <c r="BA51" s="169">
        <v>4796863.96</v>
      </c>
      <c r="BB51" s="169">
        <v>290105.21000000002</v>
      </c>
      <c r="BC51" s="169">
        <v>5032.47</v>
      </c>
      <c r="BD51" s="169">
        <v>5030.7999999999993</v>
      </c>
      <c r="BE51" s="169">
        <v>14175.380000000001</v>
      </c>
      <c r="BF51" s="169">
        <v>1806.76</v>
      </c>
      <c r="BG51">
        <v>789268.5</v>
      </c>
      <c r="BH51">
        <v>-67850.51999999999</v>
      </c>
      <c r="BI51">
        <v>-1357.93</v>
      </c>
      <c r="BJ51">
        <v>-1464.83</v>
      </c>
      <c r="BK51">
        <v>-4183.8599999999997</v>
      </c>
      <c r="BL51">
        <v>-817.75</v>
      </c>
      <c r="BM51" s="170">
        <v>0</v>
      </c>
      <c r="BQ51">
        <v>10736.800000000001</v>
      </c>
      <c r="BR51">
        <v>10736.800000000001</v>
      </c>
      <c r="BS51">
        <v>10736.800000000001</v>
      </c>
      <c r="BT51">
        <v>10736.800000000001</v>
      </c>
      <c r="BU51">
        <v>10736.800000000001</v>
      </c>
      <c r="BV51">
        <v>10736.800000000001</v>
      </c>
    </row>
    <row r="52" spans="1:74" x14ac:dyDescent="0.25">
      <c r="A52" t="s">
        <v>206</v>
      </c>
      <c r="B52">
        <v>4052.1</v>
      </c>
      <c r="C52">
        <v>4052.1</v>
      </c>
      <c r="D52">
        <v>12</v>
      </c>
      <c r="E52">
        <v>39.82</v>
      </c>
      <c r="F52">
        <v>41.41</v>
      </c>
      <c r="G52" s="169">
        <v>0</v>
      </c>
      <c r="H52" s="169">
        <v>0</v>
      </c>
      <c r="I52" s="169">
        <v>0</v>
      </c>
      <c r="J52" s="169">
        <v>0</v>
      </c>
      <c r="K52" s="169">
        <v>0</v>
      </c>
      <c r="L52" s="169">
        <v>0</v>
      </c>
      <c r="M52" s="169">
        <v>0</v>
      </c>
      <c r="N52" s="169">
        <v>0</v>
      </c>
      <c r="O52" s="169">
        <v>0</v>
      </c>
      <c r="P52" s="169">
        <v>0</v>
      </c>
      <c r="Q52" s="169">
        <v>0</v>
      </c>
      <c r="R52" s="169">
        <v>0</v>
      </c>
      <c r="S52" s="169">
        <v>0</v>
      </c>
      <c r="T52" s="169">
        <v>0</v>
      </c>
      <c r="U52" s="169">
        <v>0</v>
      </c>
      <c r="V52" s="169">
        <v>0</v>
      </c>
      <c r="W52" s="169">
        <v>0</v>
      </c>
      <c r="X52" s="169">
        <v>78330.333544762965</v>
      </c>
      <c r="Y52" s="169">
        <v>0</v>
      </c>
      <c r="Z52" s="169">
        <v>15199.993</v>
      </c>
      <c r="AA52" s="169">
        <v>3576.6135400231269</v>
      </c>
      <c r="AB52" s="169">
        <v>331320.63597122248</v>
      </c>
      <c r="AC52" s="169">
        <v>372096.45537536422</v>
      </c>
      <c r="AD52" s="169">
        <v>100080.06856665657</v>
      </c>
      <c r="AE52" s="169">
        <v>2988.9438122936485</v>
      </c>
      <c r="AF52" s="169">
        <v>0</v>
      </c>
      <c r="AG52" s="169">
        <v>0</v>
      </c>
      <c r="AH52" s="169"/>
      <c r="AI52" s="169">
        <v>275734.99675838341</v>
      </c>
      <c r="AJ52" s="169">
        <v>263634.57998127106</v>
      </c>
      <c r="AK52" s="169">
        <v>157709.44495790565</v>
      </c>
      <c r="AL52" s="169">
        <v>141963.45522534635</v>
      </c>
      <c r="AM52" s="169">
        <v>89385.042788941093</v>
      </c>
      <c r="AN52" s="169">
        <v>59349.039408986166</v>
      </c>
      <c r="AO52" s="169"/>
      <c r="AP52" s="169"/>
      <c r="AQ52" s="169"/>
      <c r="AR52" s="169"/>
      <c r="AT52" s="169">
        <v>199716.44</v>
      </c>
      <c r="AU52" s="169">
        <v>1630733.3399999999</v>
      </c>
      <c r="AV52" s="169">
        <v>37336.5</v>
      </c>
      <c r="AW52" s="169">
        <v>538.07000000000005</v>
      </c>
      <c r="AX52" s="169">
        <v>538.07000000000005</v>
      </c>
      <c r="AY52" s="169">
        <v>-3393.3200000000006</v>
      </c>
      <c r="AZ52" s="169">
        <v>328.5</v>
      </c>
      <c r="BA52" s="169">
        <v>1619996.15</v>
      </c>
      <c r="BB52" s="169">
        <v>41233.919999999998</v>
      </c>
      <c r="BC52" s="169">
        <v>550.71</v>
      </c>
      <c r="BD52" s="169">
        <v>554.69999999999993</v>
      </c>
      <c r="BE52" s="169">
        <v>-1359.9899999999998</v>
      </c>
      <c r="BF52" s="169">
        <v>218.9</v>
      </c>
      <c r="BG52">
        <v>210453.63</v>
      </c>
      <c r="BH52">
        <v>5617.85</v>
      </c>
      <c r="BI52">
        <v>82.19</v>
      </c>
      <c r="BJ52">
        <v>74.849999999999994</v>
      </c>
      <c r="BK52">
        <v>219.02</v>
      </c>
      <c r="BL52">
        <v>109.6</v>
      </c>
      <c r="BM52" s="170">
        <v>0</v>
      </c>
      <c r="BQ52">
        <v>4052.1</v>
      </c>
      <c r="BR52">
        <v>4052.1</v>
      </c>
      <c r="BS52">
        <v>4052.1</v>
      </c>
      <c r="BT52">
        <v>4052.1</v>
      </c>
      <c r="BU52">
        <v>4052.1</v>
      </c>
      <c r="BV52">
        <v>4052.1</v>
      </c>
    </row>
    <row r="53" spans="1:74" x14ac:dyDescent="0.25">
      <c r="A53" t="s">
        <v>207</v>
      </c>
      <c r="B53">
        <v>3563.4</v>
      </c>
      <c r="C53">
        <v>3563.4</v>
      </c>
      <c r="D53">
        <v>12</v>
      </c>
      <c r="E53">
        <v>39.82</v>
      </c>
      <c r="F53">
        <v>41.41</v>
      </c>
      <c r="G53" s="169">
        <v>376093.45452000003</v>
      </c>
      <c r="H53" s="169">
        <v>0</v>
      </c>
      <c r="I53" s="169">
        <v>0</v>
      </c>
      <c r="J53" s="169">
        <v>85279.898000000001</v>
      </c>
      <c r="K53" s="169">
        <v>0</v>
      </c>
      <c r="L53" s="169">
        <v>0</v>
      </c>
      <c r="M53" s="169">
        <v>0</v>
      </c>
      <c r="N53" s="169">
        <v>0</v>
      </c>
      <c r="O53" s="169">
        <v>0</v>
      </c>
      <c r="P53" s="169">
        <v>0</v>
      </c>
      <c r="Q53" s="169">
        <v>0</v>
      </c>
      <c r="R53" s="169">
        <v>0</v>
      </c>
      <c r="S53" s="169">
        <v>0</v>
      </c>
      <c r="T53" s="169">
        <v>0</v>
      </c>
      <c r="U53" s="169">
        <v>0</v>
      </c>
      <c r="V53" s="169">
        <v>0</v>
      </c>
      <c r="W53" s="169">
        <v>0</v>
      </c>
      <c r="X53" s="169">
        <v>68883.371721677249</v>
      </c>
      <c r="Y53" s="169">
        <v>0</v>
      </c>
      <c r="Z53" s="169">
        <v>27059.984199999995</v>
      </c>
      <c r="AA53" s="169">
        <v>3145.2591714218333</v>
      </c>
      <c r="AB53" s="169">
        <v>291361.99852418603</v>
      </c>
      <c r="AC53" s="169">
        <v>327220.08565548062</v>
      </c>
      <c r="AD53" s="169">
        <v>88009.998847615803</v>
      </c>
      <c r="AE53" s="169">
        <v>2628.4648406325582</v>
      </c>
      <c r="AF53" s="169">
        <v>0</v>
      </c>
      <c r="AG53" s="169">
        <v>0</v>
      </c>
      <c r="AH53" s="169"/>
      <c r="AI53" s="169">
        <v>242480.21703532082</v>
      </c>
      <c r="AJ53" s="169">
        <v>231839.16051066393</v>
      </c>
      <c r="AK53" s="169">
        <v>138689.03436810567</v>
      </c>
      <c r="AL53" s="169">
        <v>124842.07604698776</v>
      </c>
      <c r="AM53" s="169">
        <v>78604.837361889542</v>
      </c>
      <c r="AN53" s="169">
        <v>52191.300074031067</v>
      </c>
      <c r="AO53" s="169"/>
      <c r="AP53" s="169"/>
      <c r="AQ53" s="169"/>
      <c r="AR53" s="169"/>
      <c r="AT53" s="169">
        <v>255908.34999999998</v>
      </c>
      <c r="AU53" s="169">
        <v>1694460.27</v>
      </c>
      <c r="AV53" s="169">
        <v>68447.739999999991</v>
      </c>
      <c r="AW53" s="169">
        <v>631.98</v>
      </c>
      <c r="AX53" s="169">
        <v>631.98</v>
      </c>
      <c r="AY53" s="169">
        <v>1906.72</v>
      </c>
      <c r="AZ53" s="169">
        <v>401.78</v>
      </c>
      <c r="BA53" s="169">
        <v>1649739.04</v>
      </c>
      <c r="BB53" s="169">
        <v>74957.77</v>
      </c>
      <c r="BC53" s="169">
        <v>715.04</v>
      </c>
      <c r="BD53" s="169">
        <v>685.73</v>
      </c>
      <c r="BE53" s="169">
        <v>2030.35</v>
      </c>
      <c r="BF53" s="169">
        <v>269.36</v>
      </c>
      <c r="BG53">
        <v>300629.58</v>
      </c>
      <c r="BH53">
        <v>11915.619999999999</v>
      </c>
      <c r="BI53">
        <v>132.02000000000001</v>
      </c>
      <c r="BJ53">
        <v>116.81</v>
      </c>
      <c r="BK53">
        <v>334.01</v>
      </c>
      <c r="BL53">
        <v>132.41999999999999</v>
      </c>
      <c r="BM53" s="170">
        <v>0</v>
      </c>
      <c r="BQ53">
        <v>3563.4</v>
      </c>
      <c r="BR53">
        <v>3563.4</v>
      </c>
      <c r="BS53">
        <v>3563.4</v>
      </c>
      <c r="BT53">
        <v>3563.4</v>
      </c>
      <c r="BU53">
        <v>3563.4</v>
      </c>
      <c r="BV53">
        <v>3563.4</v>
      </c>
    </row>
    <row r="54" spans="1:74" x14ac:dyDescent="0.25">
      <c r="A54" s="167" t="s">
        <v>208</v>
      </c>
      <c r="B54">
        <v>8789.5</v>
      </c>
      <c r="C54">
        <v>7324.583333333333</v>
      </c>
      <c r="D54">
        <v>10</v>
      </c>
      <c r="E54">
        <v>39.619999999999997</v>
      </c>
      <c r="F54">
        <v>41.2</v>
      </c>
      <c r="G54" s="169">
        <v>0</v>
      </c>
      <c r="H54" s="169">
        <v>0</v>
      </c>
      <c r="I54" s="169">
        <v>0</v>
      </c>
      <c r="J54" s="169">
        <v>0</v>
      </c>
      <c r="K54" s="169">
        <v>0</v>
      </c>
      <c r="L54" s="169">
        <v>0</v>
      </c>
      <c r="M54" s="169">
        <v>0</v>
      </c>
      <c r="N54" s="169">
        <v>0</v>
      </c>
      <c r="O54" s="169">
        <v>0</v>
      </c>
      <c r="P54" s="169">
        <v>0</v>
      </c>
      <c r="Q54" s="169">
        <v>0</v>
      </c>
      <c r="R54" s="169">
        <v>0</v>
      </c>
      <c r="S54" s="169">
        <v>12942.6176</v>
      </c>
      <c r="T54" s="169">
        <v>0</v>
      </c>
      <c r="U54" s="169">
        <v>0</v>
      </c>
      <c r="V54" s="169">
        <v>0</v>
      </c>
      <c r="W54" s="169">
        <v>0</v>
      </c>
      <c r="X54" s="169">
        <v>141590.05344794347</v>
      </c>
      <c r="Y54" s="169">
        <v>0</v>
      </c>
      <c r="Z54" s="169">
        <v>0</v>
      </c>
      <c r="AA54" s="169">
        <v>6465.093143068465</v>
      </c>
      <c r="AB54" s="169">
        <v>598895.78446341807</v>
      </c>
      <c r="AC54" s="169">
        <v>672602.22981535585</v>
      </c>
      <c r="AD54" s="169">
        <v>180904.9140500456</v>
      </c>
      <c r="AE54" s="169">
        <v>0</v>
      </c>
      <c r="AF54" s="169">
        <v>0</v>
      </c>
      <c r="AG54" s="169">
        <v>0</v>
      </c>
      <c r="AH54" s="169"/>
      <c r="AI54" s="169">
        <v>498419.08187684801</v>
      </c>
      <c r="AJ54" s="169">
        <v>476546.34649222664</v>
      </c>
      <c r="AK54" s="169">
        <v>285075.8796791606</v>
      </c>
      <c r="AL54" s="169">
        <v>256613.39998666977</v>
      </c>
      <c r="AM54" s="169">
        <v>0</v>
      </c>
      <c r="AN54" s="169">
        <v>107279.43162913136</v>
      </c>
      <c r="AO54" s="169"/>
      <c r="AP54" s="169"/>
      <c r="AQ54" s="169"/>
      <c r="AR54" s="169"/>
      <c r="AT54" s="169">
        <v>1918155.26</v>
      </c>
      <c r="AU54" s="169">
        <v>8904606.0500000007</v>
      </c>
      <c r="AV54" s="169">
        <v>438746.79000000004</v>
      </c>
      <c r="AW54" s="169">
        <v>5814.58</v>
      </c>
      <c r="AX54" s="169">
        <v>5814.58</v>
      </c>
      <c r="AY54" s="169">
        <v>18270.740000000002</v>
      </c>
      <c r="AZ54" s="169">
        <v>2702.64</v>
      </c>
      <c r="BA54" s="169">
        <v>9466393.7199999988</v>
      </c>
      <c r="BB54" s="169">
        <v>553012.84</v>
      </c>
      <c r="BC54" s="169">
        <v>7116.68</v>
      </c>
      <c r="BD54" s="169">
        <v>7113.0599999999995</v>
      </c>
      <c r="BE54" s="169">
        <v>20233.22</v>
      </c>
      <c r="BF54" s="169">
        <v>2091.02</v>
      </c>
      <c r="BG54">
        <v>1356367.59</v>
      </c>
      <c r="BH54">
        <v>110407.05</v>
      </c>
      <c r="BI54">
        <v>44.960000000000036</v>
      </c>
      <c r="BJ54">
        <v>45.550000000000011</v>
      </c>
      <c r="BK54">
        <v>1432.93</v>
      </c>
      <c r="BL54">
        <v>611.62</v>
      </c>
      <c r="BM54" s="170">
        <v>0</v>
      </c>
      <c r="BQ54">
        <v>7324.583333333333</v>
      </c>
      <c r="BR54">
        <v>7324.583333333333</v>
      </c>
      <c r="BS54">
        <v>7324.583333333333</v>
      </c>
      <c r="BU54">
        <v>7324.583333333333</v>
      </c>
    </row>
    <row r="55" spans="1:74" x14ac:dyDescent="0.25">
      <c r="A55" s="167" t="s">
        <v>209</v>
      </c>
      <c r="B55">
        <v>147</v>
      </c>
      <c r="C55">
        <v>0</v>
      </c>
      <c r="D55">
        <v>0</v>
      </c>
      <c r="E55">
        <v>39.619999999999997</v>
      </c>
      <c r="F55">
        <v>41.2</v>
      </c>
      <c r="G55" s="169">
        <v>0</v>
      </c>
      <c r="H55" s="169">
        <v>0</v>
      </c>
      <c r="I55" s="169">
        <v>0</v>
      </c>
      <c r="J55" s="169">
        <v>0</v>
      </c>
      <c r="K55" s="169">
        <v>0</v>
      </c>
      <c r="L55" s="169">
        <v>0</v>
      </c>
      <c r="M55" s="169">
        <v>0</v>
      </c>
      <c r="N55" s="169">
        <v>0</v>
      </c>
      <c r="O55" s="169">
        <v>0</v>
      </c>
      <c r="P55" s="169">
        <v>0</v>
      </c>
      <c r="Q55" s="169">
        <v>0</v>
      </c>
      <c r="R55" s="169">
        <v>0</v>
      </c>
      <c r="S55" s="169">
        <v>0</v>
      </c>
      <c r="T55" s="169">
        <v>0</v>
      </c>
      <c r="U55" s="169">
        <v>0</v>
      </c>
      <c r="V55" s="169">
        <v>0</v>
      </c>
      <c r="W55" s="169">
        <v>0</v>
      </c>
      <c r="X55" s="169">
        <v>0</v>
      </c>
      <c r="Y55" s="169">
        <v>0</v>
      </c>
      <c r="Z55" s="169">
        <v>0</v>
      </c>
      <c r="AA55" s="169">
        <v>0</v>
      </c>
      <c r="AB55" s="169">
        <v>0</v>
      </c>
      <c r="AC55" s="169">
        <v>0</v>
      </c>
      <c r="AD55" s="169">
        <v>0</v>
      </c>
      <c r="AE55" s="169">
        <v>0</v>
      </c>
      <c r="AF55" s="169">
        <v>0</v>
      </c>
      <c r="AG55" s="169">
        <v>0</v>
      </c>
      <c r="AH55" s="169"/>
      <c r="AI55" s="169">
        <v>0</v>
      </c>
      <c r="AJ55" s="169">
        <v>0</v>
      </c>
      <c r="AK55" s="169">
        <v>0</v>
      </c>
      <c r="AL55" s="169">
        <v>0</v>
      </c>
      <c r="AM55" s="169">
        <v>0</v>
      </c>
      <c r="AN55" s="169">
        <v>0</v>
      </c>
      <c r="AO55" s="169"/>
      <c r="AP55" s="169"/>
      <c r="AQ55" s="169"/>
      <c r="AR55" s="169"/>
      <c r="AT55" s="169">
        <v>14018695.99</v>
      </c>
      <c r="AU55" s="169">
        <v>4189958.7</v>
      </c>
      <c r="AV55" s="169">
        <v>184287.9</v>
      </c>
      <c r="AW55" s="169">
        <v>2300.08</v>
      </c>
      <c r="AX55" s="169">
        <v>2300.08</v>
      </c>
      <c r="AY55" s="169">
        <v>6907.3899999999994</v>
      </c>
      <c r="AZ55" s="169">
        <v>0</v>
      </c>
      <c r="BA55" s="169">
        <v>212961.43</v>
      </c>
      <c r="BB55" s="169">
        <v>24530.809999999998</v>
      </c>
      <c r="BC55" s="169">
        <v>108.25999999999999</v>
      </c>
      <c r="BD55" s="169">
        <v>108.25999999999999</v>
      </c>
      <c r="BE55" s="169">
        <v>301.88</v>
      </c>
      <c r="BF55" s="169">
        <v>0</v>
      </c>
      <c r="BG55">
        <v>17995693.259999998</v>
      </c>
      <c r="BH55">
        <v>2364160.13</v>
      </c>
      <c r="BI55">
        <v>5267.4</v>
      </c>
      <c r="BJ55">
        <v>5267.4</v>
      </c>
      <c r="BK55">
        <v>15628.9</v>
      </c>
      <c r="BL55">
        <v>0</v>
      </c>
      <c r="BM55" s="170">
        <v>0</v>
      </c>
      <c r="BR55">
        <v>0</v>
      </c>
      <c r="BS55">
        <v>0</v>
      </c>
    </row>
    <row r="56" spans="1:74" x14ac:dyDescent="0.25">
      <c r="A56" t="s">
        <v>210</v>
      </c>
      <c r="B56">
        <v>12594.3</v>
      </c>
      <c r="C56">
        <v>12594.299999999997</v>
      </c>
      <c r="D56">
        <v>12</v>
      </c>
      <c r="E56">
        <v>39.619999999999997</v>
      </c>
      <c r="F56">
        <v>41.2</v>
      </c>
      <c r="G56" s="169">
        <v>0</v>
      </c>
      <c r="H56" s="169">
        <v>0</v>
      </c>
      <c r="I56" s="169">
        <v>0</v>
      </c>
      <c r="J56" s="169">
        <v>0</v>
      </c>
      <c r="K56" s="169">
        <v>0</v>
      </c>
      <c r="L56" s="169">
        <v>0</v>
      </c>
      <c r="M56" s="169">
        <v>0</v>
      </c>
      <c r="N56" s="169">
        <v>0</v>
      </c>
      <c r="O56" s="169">
        <v>0</v>
      </c>
      <c r="P56" s="169">
        <v>0</v>
      </c>
      <c r="Q56" s="169">
        <v>0</v>
      </c>
      <c r="R56" s="169">
        <v>0</v>
      </c>
      <c r="S56" s="169">
        <v>0</v>
      </c>
      <c r="T56" s="169">
        <v>0</v>
      </c>
      <c r="U56" s="169">
        <v>0</v>
      </c>
      <c r="V56" s="169">
        <v>79999.987999999998</v>
      </c>
      <c r="W56" s="169">
        <v>0</v>
      </c>
      <c r="X56" s="169">
        <v>243457.89091157867</v>
      </c>
      <c r="Y56" s="169">
        <v>0</v>
      </c>
      <c r="Z56" s="169">
        <v>0</v>
      </c>
      <c r="AA56" s="169">
        <v>11116.444289902336</v>
      </c>
      <c r="AB56" s="169">
        <v>1029775.0513591386</v>
      </c>
      <c r="AC56" s="169">
        <v>1156510.0535361785</v>
      </c>
      <c r="AD56" s="169">
        <v>311058.07051875378</v>
      </c>
      <c r="AE56" s="169">
        <v>0</v>
      </c>
      <c r="AF56" s="169">
        <v>0</v>
      </c>
      <c r="AG56" s="169">
        <v>0</v>
      </c>
      <c r="AH56" s="169"/>
      <c r="AI56" s="169">
        <v>857009.76522645226</v>
      </c>
      <c r="AJ56" s="169">
        <v>819400.55543005385</v>
      </c>
      <c r="AK56" s="169">
        <v>490175.48003093491</v>
      </c>
      <c r="AL56" s="169">
        <v>441235.49373030756</v>
      </c>
      <c r="AM56" s="169">
        <v>0</v>
      </c>
      <c r="AN56" s="169">
        <v>184462.28055294644</v>
      </c>
      <c r="AO56" s="169"/>
      <c r="AP56" s="169"/>
      <c r="AQ56" s="169"/>
      <c r="AR56" s="169"/>
      <c r="AT56" s="169">
        <v>1292183.03</v>
      </c>
      <c r="AU56" s="169">
        <v>4368496.3499999996</v>
      </c>
      <c r="AV56" s="169">
        <v>269547.59000000003</v>
      </c>
      <c r="AW56" s="169">
        <v>3270.77</v>
      </c>
      <c r="AX56" s="169">
        <v>3257.7700000000004</v>
      </c>
      <c r="AY56" s="169">
        <v>9854.36</v>
      </c>
      <c r="AZ56" s="169">
        <v>2124.21</v>
      </c>
      <c r="BA56" s="169">
        <v>4780534.26</v>
      </c>
      <c r="BB56" s="169">
        <v>242852.62</v>
      </c>
      <c r="BC56" s="169">
        <v>4644.55</v>
      </c>
      <c r="BD56" s="169">
        <v>4629.96</v>
      </c>
      <c r="BE56" s="169">
        <v>11485.560000000001</v>
      </c>
      <c r="BF56" s="169">
        <v>1185.56</v>
      </c>
      <c r="BG56">
        <v>880145.12</v>
      </c>
      <c r="BH56">
        <v>62747.85</v>
      </c>
      <c r="BI56">
        <v>-455.58000000000004</v>
      </c>
      <c r="BJ56">
        <v>-456.93000000000006</v>
      </c>
      <c r="BK56">
        <v>1064.9700000000003</v>
      </c>
      <c r="BL56">
        <v>938.65000000000009</v>
      </c>
      <c r="BM56" s="170">
        <v>0</v>
      </c>
      <c r="BQ56">
        <v>12594.299999999997</v>
      </c>
      <c r="BR56">
        <v>12594.299999999997</v>
      </c>
      <c r="BS56">
        <v>12594.299999999997</v>
      </c>
      <c r="BU56">
        <v>12594.299999999997</v>
      </c>
    </row>
    <row r="57" spans="1:74" x14ac:dyDescent="0.25">
      <c r="A57" t="s">
        <v>211</v>
      </c>
      <c r="B57">
        <v>21982.1</v>
      </c>
      <c r="C57">
        <v>21982.099999999995</v>
      </c>
      <c r="D57">
        <v>12</v>
      </c>
      <c r="E57">
        <v>39.619999999999997</v>
      </c>
      <c r="F57">
        <v>41.2</v>
      </c>
      <c r="G57" s="169">
        <v>0</v>
      </c>
      <c r="H57" s="169">
        <v>0</v>
      </c>
      <c r="I57" s="169">
        <v>0</v>
      </c>
      <c r="J57" s="169">
        <v>0</v>
      </c>
      <c r="K57" s="169">
        <v>0</v>
      </c>
      <c r="L57" s="169">
        <v>0</v>
      </c>
      <c r="M57" s="169">
        <v>0</v>
      </c>
      <c r="N57" s="169">
        <v>0</v>
      </c>
      <c r="O57" s="169">
        <v>0</v>
      </c>
      <c r="P57" s="169">
        <v>0</v>
      </c>
      <c r="Q57" s="169">
        <v>0</v>
      </c>
      <c r="R57" s="169">
        <v>0</v>
      </c>
      <c r="S57" s="169">
        <v>0</v>
      </c>
      <c r="T57" s="169">
        <v>0</v>
      </c>
      <c r="U57" s="169">
        <v>5666.5724</v>
      </c>
      <c r="V57" s="169">
        <v>0</v>
      </c>
      <c r="W57" s="169">
        <v>0</v>
      </c>
      <c r="X57" s="169">
        <v>424931.57252149098</v>
      </c>
      <c r="Y57" s="169">
        <v>88754.998000000007</v>
      </c>
      <c r="Z57" s="169">
        <v>11210</v>
      </c>
      <c r="AA57" s="169">
        <v>19402.649613322068</v>
      </c>
      <c r="AB57" s="169">
        <v>1797370.0925404129</v>
      </c>
      <c r="AC57" s="169">
        <v>2018573.4536923552</v>
      </c>
      <c r="AD57" s="169">
        <v>542920.97313469579</v>
      </c>
      <c r="AE57" s="169">
        <v>0</v>
      </c>
      <c r="AF57" s="169">
        <v>679447.77562020253</v>
      </c>
      <c r="AG57" s="169">
        <v>0</v>
      </c>
      <c r="AH57" s="169"/>
      <c r="AI57" s="169">
        <v>1495825.4416826975</v>
      </c>
      <c r="AJ57" s="169">
        <v>1430182.3006851503</v>
      </c>
      <c r="AK57" s="169">
        <v>855552.6245673052</v>
      </c>
      <c r="AL57" s="169">
        <v>770132.73836013046</v>
      </c>
      <c r="AM57" s="169">
        <v>484901.8901534467</v>
      </c>
      <c r="AN57" s="169">
        <v>321960.59307328903</v>
      </c>
      <c r="AO57" s="169"/>
      <c r="AP57" s="169"/>
      <c r="AQ57" s="169"/>
      <c r="AR57" s="169"/>
      <c r="AT57" s="169">
        <v>1212077</v>
      </c>
      <c r="AU57" s="169">
        <v>9557288.5399999991</v>
      </c>
      <c r="AV57" s="169">
        <v>342306.69</v>
      </c>
      <c r="AW57" s="169">
        <v>4162.32</v>
      </c>
      <c r="AX57" s="169">
        <v>4227.24</v>
      </c>
      <c r="AY57" s="169">
        <v>13019.669999999998</v>
      </c>
      <c r="AZ57" s="169">
        <v>2680.98</v>
      </c>
      <c r="BA57" s="169">
        <v>9453466.9800000004</v>
      </c>
      <c r="BB57" s="169">
        <v>378583.76</v>
      </c>
      <c r="BC57" s="169">
        <v>4127.87</v>
      </c>
      <c r="BD57" s="169">
        <v>3139.47</v>
      </c>
      <c r="BE57" s="169">
        <v>9956.6</v>
      </c>
      <c r="BF57" s="169">
        <v>1730.42</v>
      </c>
      <c r="BG57">
        <v>1315898.56</v>
      </c>
      <c r="BH57">
        <v>52666.340000000004</v>
      </c>
      <c r="BI57">
        <v>473.45000000000005</v>
      </c>
      <c r="BJ57">
        <v>433.09000000000003</v>
      </c>
      <c r="BK57">
        <v>1827.3400000000001</v>
      </c>
      <c r="BL57">
        <v>950.56000000000006</v>
      </c>
      <c r="BM57" s="170">
        <v>0</v>
      </c>
      <c r="BO57">
        <v>21982.099999999995</v>
      </c>
      <c r="BQ57">
        <v>21982.099999999995</v>
      </c>
      <c r="BR57">
        <v>21982.099999999995</v>
      </c>
      <c r="BS57">
        <v>21982.099999999995</v>
      </c>
      <c r="BT57">
        <v>21982.099999999995</v>
      </c>
      <c r="BU57">
        <v>21982.099999999995</v>
      </c>
    </row>
    <row r="58" spans="1:74" x14ac:dyDescent="0.25">
      <c r="A58" t="s">
        <v>212</v>
      </c>
      <c r="B58">
        <v>644.9</v>
      </c>
      <c r="C58">
        <v>644.9</v>
      </c>
      <c r="D58">
        <v>12</v>
      </c>
      <c r="E58">
        <v>28.98</v>
      </c>
      <c r="F58">
        <v>30.14</v>
      </c>
      <c r="G58" s="169">
        <v>0</v>
      </c>
      <c r="H58" s="169">
        <v>0</v>
      </c>
      <c r="I58" s="169">
        <v>0</v>
      </c>
      <c r="J58" s="169">
        <v>0</v>
      </c>
      <c r="K58" s="169">
        <v>0</v>
      </c>
      <c r="L58" s="169">
        <v>0</v>
      </c>
      <c r="M58" s="169">
        <v>0</v>
      </c>
      <c r="N58" s="169">
        <v>0</v>
      </c>
      <c r="O58" s="169">
        <v>0</v>
      </c>
      <c r="P58" s="169">
        <v>0</v>
      </c>
      <c r="Q58" s="169">
        <v>0</v>
      </c>
      <c r="R58" s="169">
        <v>0</v>
      </c>
      <c r="S58" s="169">
        <v>0</v>
      </c>
      <c r="T58" s="169">
        <v>0</v>
      </c>
      <c r="U58" s="169">
        <v>0</v>
      </c>
      <c r="V58" s="169">
        <v>0</v>
      </c>
      <c r="W58" s="169">
        <v>0</v>
      </c>
      <c r="X58" s="169">
        <v>12466.432739324704</v>
      </c>
      <c r="Y58" s="169">
        <v>0</v>
      </c>
      <c r="Z58" s="169">
        <v>8260</v>
      </c>
      <c r="AA58" s="169">
        <v>569.22535770610659</v>
      </c>
      <c r="AB58" s="169">
        <v>52730.356639234305</v>
      </c>
      <c r="AC58" s="169">
        <v>59219.911668412031</v>
      </c>
      <c r="AD58" s="169">
        <v>15927.94753797705</v>
      </c>
      <c r="AE58" s="169">
        <v>475.69651897736338</v>
      </c>
      <c r="AF58" s="169">
        <v>0</v>
      </c>
      <c r="AG58" s="169">
        <v>0</v>
      </c>
      <c r="AH58" s="169"/>
      <c r="AI58" s="169">
        <v>43883.788507065823</v>
      </c>
      <c r="AJ58" s="169">
        <v>0</v>
      </c>
      <c r="AK58" s="169">
        <v>25099.780620753034</v>
      </c>
      <c r="AL58" s="169">
        <v>22593.77416026896</v>
      </c>
      <c r="AM58" s="169">
        <v>0</v>
      </c>
      <c r="AN58" s="169">
        <v>9445.5209681042361</v>
      </c>
      <c r="AO58" s="169"/>
      <c r="AP58" s="169"/>
      <c r="AQ58" s="169"/>
      <c r="AR58" s="169"/>
      <c r="AT58" s="169">
        <v>19985.349999999999</v>
      </c>
      <c r="AU58" s="169">
        <v>228759.24</v>
      </c>
      <c r="AV58" s="169">
        <v>1315.1</v>
      </c>
      <c r="AW58" s="169">
        <v>77.010000000000005</v>
      </c>
      <c r="AX58" s="169">
        <v>77.010000000000005</v>
      </c>
      <c r="AY58" s="169">
        <v>192.44</v>
      </c>
      <c r="AZ58" s="169">
        <v>42.87</v>
      </c>
      <c r="BA58" s="169">
        <v>218869.78999999998</v>
      </c>
      <c r="BB58" s="169">
        <v>1358.38</v>
      </c>
      <c r="BC58" s="169">
        <v>82.139999999999986</v>
      </c>
      <c r="BD58" s="169">
        <v>83.61</v>
      </c>
      <c r="BE58" s="169">
        <v>201.57</v>
      </c>
      <c r="BF58" s="169">
        <v>35.840000000000003</v>
      </c>
      <c r="BG58">
        <v>29874.799999999999</v>
      </c>
      <c r="BH58">
        <v>190.8</v>
      </c>
      <c r="BI58">
        <v>6.5</v>
      </c>
      <c r="BJ58">
        <v>6.5</v>
      </c>
      <c r="BK58">
        <v>10.25</v>
      </c>
      <c r="BL58">
        <v>7.03</v>
      </c>
      <c r="BM58" s="170">
        <v>0</v>
      </c>
      <c r="BR58">
        <v>644.9</v>
      </c>
      <c r="BS58">
        <v>644.9</v>
      </c>
      <c r="BU58">
        <v>644.9</v>
      </c>
      <c r="BV58">
        <v>644.9</v>
      </c>
    </row>
    <row r="59" spans="1:74" x14ac:dyDescent="0.25">
      <c r="A59" t="s">
        <v>213</v>
      </c>
      <c r="B59">
        <v>10787.3</v>
      </c>
      <c r="C59">
        <v>10787.3</v>
      </c>
      <c r="D59">
        <v>12</v>
      </c>
      <c r="E59">
        <v>39.82</v>
      </c>
      <c r="F59">
        <v>41.41</v>
      </c>
      <c r="G59" s="169">
        <v>0</v>
      </c>
      <c r="H59" s="169">
        <v>0</v>
      </c>
      <c r="I59" s="169">
        <v>0</v>
      </c>
      <c r="J59" s="169">
        <v>0</v>
      </c>
      <c r="K59" s="169">
        <v>0</v>
      </c>
      <c r="L59" s="169">
        <v>0</v>
      </c>
      <c r="M59" s="169">
        <v>0</v>
      </c>
      <c r="N59" s="169">
        <v>0</v>
      </c>
      <c r="O59" s="169">
        <v>0</v>
      </c>
      <c r="P59" s="169">
        <v>0</v>
      </c>
      <c r="Q59" s="169">
        <v>0</v>
      </c>
      <c r="R59" s="169">
        <v>114429.31999999999</v>
      </c>
      <c r="S59" s="169">
        <v>0</v>
      </c>
      <c r="T59" s="169">
        <v>0</v>
      </c>
      <c r="U59" s="169">
        <v>0</v>
      </c>
      <c r="V59" s="169">
        <v>0</v>
      </c>
      <c r="W59" s="169">
        <v>0</v>
      </c>
      <c r="X59" s="169">
        <v>208527.13581782818</v>
      </c>
      <c r="Y59" s="169">
        <v>0</v>
      </c>
      <c r="Z59" s="169">
        <v>54599.992399999996</v>
      </c>
      <c r="AA59" s="169">
        <v>9521.4834876462755</v>
      </c>
      <c r="AB59" s="169">
        <v>882025.39335464768</v>
      </c>
      <c r="AC59" s="169">
        <v>990576.76095621195</v>
      </c>
      <c r="AD59" s="169">
        <v>266428.2035608929</v>
      </c>
      <c r="AE59" s="169">
        <v>7957.0182340898</v>
      </c>
      <c r="AF59" s="169">
        <v>0</v>
      </c>
      <c r="AG59" s="169">
        <v>0</v>
      </c>
      <c r="AH59" s="169"/>
      <c r="AI59" s="169">
        <v>734048.05669448152</v>
      </c>
      <c r="AJ59" s="169">
        <v>701834.92624366749</v>
      </c>
      <c r="AK59" s="169">
        <v>419846.27615172771</v>
      </c>
      <c r="AL59" s="169">
        <v>377928.08187171549</v>
      </c>
      <c r="AM59" s="169">
        <v>237956.43544758123</v>
      </c>
      <c r="AN59" s="169">
        <v>157996.07433591381</v>
      </c>
      <c r="AO59" s="169"/>
      <c r="AP59" s="169"/>
      <c r="AQ59" s="169"/>
      <c r="AR59" s="169"/>
      <c r="AT59" s="169">
        <v>724071.8</v>
      </c>
      <c r="AU59" s="169">
        <v>5063722.08</v>
      </c>
      <c r="AV59" s="169">
        <v>276104.52</v>
      </c>
      <c r="AW59" s="169">
        <v>4661.01</v>
      </c>
      <c r="AX59" s="169">
        <v>4701.46</v>
      </c>
      <c r="AY59" s="169">
        <v>13760.24</v>
      </c>
      <c r="AZ59" s="169">
        <v>2962.01</v>
      </c>
      <c r="BA59" s="169">
        <v>5003685.12</v>
      </c>
      <c r="BB59" s="169">
        <v>301550.79000000004</v>
      </c>
      <c r="BC59" s="169">
        <v>5063.41</v>
      </c>
      <c r="BD59" s="169">
        <v>5098.07</v>
      </c>
      <c r="BE59" s="169">
        <v>14481.66</v>
      </c>
      <c r="BF59" s="169">
        <v>1926.07</v>
      </c>
      <c r="BG59">
        <v>784108.76</v>
      </c>
      <c r="BH59">
        <v>51369.8</v>
      </c>
      <c r="BI59">
        <v>529.75</v>
      </c>
      <c r="BJ59">
        <v>468.02</v>
      </c>
      <c r="BK59">
        <v>2009.6899999999998</v>
      </c>
      <c r="BL59">
        <v>1035.94</v>
      </c>
      <c r="BM59" s="170">
        <v>0</v>
      </c>
      <c r="BQ59">
        <v>10787.3</v>
      </c>
      <c r="BR59">
        <v>10787.3</v>
      </c>
      <c r="BS59">
        <v>10787.3</v>
      </c>
      <c r="BT59">
        <v>10787.3</v>
      </c>
      <c r="BU59">
        <v>10787.3</v>
      </c>
      <c r="BV59">
        <v>10787.3</v>
      </c>
    </row>
    <row r="60" spans="1:74" x14ac:dyDescent="0.25">
      <c r="A60" t="s">
        <v>214</v>
      </c>
      <c r="B60">
        <v>10783.4</v>
      </c>
      <c r="C60">
        <v>10783.4</v>
      </c>
      <c r="D60">
        <v>12</v>
      </c>
      <c r="E60">
        <v>39.82</v>
      </c>
      <c r="F60">
        <v>41.41</v>
      </c>
      <c r="G60" s="169">
        <v>0</v>
      </c>
      <c r="H60" s="169">
        <v>0</v>
      </c>
      <c r="I60" s="169">
        <v>0</v>
      </c>
      <c r="J60" s="169">
        <v>0</v>
      </c>
      <c r="K60" s="169">
        <v>0</v>
      </c>
      <c r="L60" s="169">
        <v>0</v>
      </c>
      <c r="M60" s="169">
        <v>0</v>
      </c>
      <c r="N60" s="169">
        <v>0</v>
      </c>
      <c r="O60" s="169">
        <v>0</v>
      </c>
      <c r="P60" s="169">
        <v>0</v>
      </c>
      <c r="Q60" s="169">
        <v>0</v>
      </c>
      <c r="R60" s="169">
        <v>0</v>
      </c>
      <c r="S60" s="169">
        <v>0</v>
      </c>
      <c r="T60" s="169">
        <v>0</v>
      </c>
      <c r="U60" s="169">
        <v>0</v>
      </c>
      <c r="V60" s="169">
        <v>0</v>
      </c>
      <c r="W60" s="169">
        <v>0</v>
      </c>
      <c r="X60" s="169">
        <v>208451.7456989208</v>
      </c>
      <c r="Y60" s="169">
        <v>0</v>
      </c>
      <c r="Z60" s="169">
        <v>42209.992399999996</v>
      </c>
      <c r="AA60" s="169">
        <v>9518.0411262025573</v>
      </c>
      <c r="AB60" s="169">
        <v>881706.50920068112</v>
      </c>
      <c r="AC60" s="169">
        <v>990218.63154776592</v>
      </c>
      <c r="AD60" s="169">
        <v>266331.88010702701</v>
      </c>
      <c r="AE60" s="169">
        <v>7954.1414835486121</v>
      </c>
      <c r="AF60" s="169">
        <v>0</v>
      </c>
      <c r="AG60" s="169">
        <v>0</v>
      </c>
      <c r="AH60" s="169"/>
      <c r="AI60" s="169">
        <v>733782.67171203857</v>
      </c>
      <c r="AJ60" s="169">
        <v>701581.18747563928</v>
      </c>
      <c r="AK60" s="169">
        <v>419694.48650306748</v>
      </c>
      <c r="AL60" s="169">
        <v>377791.4471698624</v>
      </c>
      <c r="AM60" s="169">
        <v>237870.40557001735</v>
      </c>
      <c r="AN60" s="169">
        <v>157938.95302753174</v>
      </c>
      <c r="AO60" s="169"/>
      <c r="AP60" s="169"/>
      <c r="AQ60" s="169"/>
      <c r="AR60" s="169"/>
      <c r="AT60" s="169">
        <v>640209.32000000007</v>
      </c>
      <c r="AU60" s="169">
        <v>5083715.74</v>
      </c>
      <c r="AV60" s="169">
        <v>102975.78</v>
      </c>
      <c r="AW60" s="169">
        <v>2244.7399999999998</v>
      </c>
      <c r="AX60" s="169">
        <v>2209.9300000000003</v>
      </c>
      <c r="AY60" s="169">
        <v>6384.3899999999994</v>
      </c>
      <c r="AZ60" s="169">
        <v>1323.06</v>
      </c>
      <c r="BA60" s="169">
        <v>4959769.1400000006</v>
      </c>
      <c r="BB60" s="169">
        <v>82156.55</v>
      </c>
      <c r="BC60" s="169">
        <v>-4546.9699999999993</v>
      </c>
      <c r="BD60" s="169">
        <v>-677.84000000000015</v>
      </c>
      <c r="BE60" s="169">
        <v>-4717.76</v>
      </c>
      <c r="BF60" s="169">
        <v>907.97</v>
      </c>
      <c r="BG60">
        <v>764155.91999999993</v>
      </c>
      <c r="BH60">
        <v>-191423.35</v>
      </c>
      <c r="BI60">
        <v>267.43</v>
      </c>
      <c r="BJ60">
        <v>-559.90000000000009</v>
      </c>
      <c r="BK60">
        <v>918.79</v>
      </c>
      <c r="BL60">
        <v>415.09</v>
      </c>
      <c r="BM60" s="170">
        <v>0</v>
      </c>
      <c r="BQ60">
        <v>10783.4</v>
      </c>
      <c r="BR60">
        <v>10783.4</v>
      </c>
      <c r="BS60">
        <v>10783.4</v>
      </c>
      <c r="BT60">
        <v>10783.4</v>
      </c>
      <c r="BU60">
        <v>10783.4</v>
      </c>
      <c r="BV60">
        <v>10783.4</v>
      </c>
    </row>
    <row r="61" spans="1:74" x14ac:dyDescent="0.25">
      <c r="A61" t="s">
        <v>215</v>
      </c>
      <c r="B61">
        <v>34.5</v>
      </c>
      <c r="C61">
        <v>34.5</v>
      </c>
      <c r="D61">
        <v>12</v>
      </c>
      <c r="E61">
        <v>24.39</v>
      </c>
      <c r="F61">
        <v>25.37</v>
      </c>
      <c r="G61" s="169">
        <v>0</v>
      </c>
      <c r="H61" s="169">
        <v>0</v>
      </c>
      <c r="I61" s="169">
        <v>0</v>
      </c>
      <c r="J61" s="169">
        <v>0</v>
      </c>
      <c r="K61" s="169">
        <v>0</v>
      </c>
      <c r="L61" s="169">
        <v>0</v>
      </c>
      <c r="M61" s="169">
        <v>0</v>
      </c>
      <c r="N61" s="169">
        <v>0</v>
      </c>
      <c r="O61" s="169">
        <v>0</v>
      </c>
      <c r="P61" s="169">
        <v>0</v>
      </c>
      <c r="Q61" s="169">
        <v>0</v>
      </c>
      <c r="R61" s="169">
        <v>0</v>
      </c>
      <c r="S61" s="169">
        <v>0</v>
      </c>
      <c r="T61" s="169">
        <v>0</v>
      </c>
      <c r="U61" s="169">
        <v>0</v>
      </c>
      <c r="V61" s="169">
        <v>0</v>
      </c>
      <c r="W61" s="169">
        <v>0</v>
      </c>
      <c r="X61" s="169">
        <v>666.91259033447409</v>
      </c>
      <c r="Y61" s="169">
        <v>0</v>
      </c>
      <c r="Z61" s="169">
        <v>0</v>
      </c>
      <c r="AA61" s="169">
        <v>30.451658925198757</v>
      </c>
      <c r="AB61" s="169">
        <v>2820.8982850885154</v>
      </c>
      <c r="AC61" s="169">
        <v>3168.0678439451312</v>
      </c>
      <c r="AD61" s="169">
        <v>852.09209189053854</v>
      </c>
      <c r="AE61" s="169">
        <v>25.448177864349567</v>
      </c>
      <c r="AF61" s="169">
        <v>0</v>
      </c>
      <c r="AG61" s="169">
        <v>0</v>
      </c>
      <c r="AH61" s="169"/>
      <c r="AI61" s="169">
        <v>2347.6363831505209</v>
      </c>
      <c r="AJ61" s="169">
        <v>0</v>
      </c>
      <c r="AK61" s="169">
        <v>1342.7545843014104</v>
      </c>
      <c r="AL61" s="169">
        <v>1208.6915933156754</v>
      </c>
      <c r="AM61" s="169">
        <v>0</v>
      </c>
      <c r="AN61" s="169">
        <v>505.3038818415198</v>
      </c>
      <c r="AO61" s="169"/>
      <c r="AP61" s="169"/>
      <c r="AQ61" s="169"/>
      <c r="AR61" s="169"/>
      <c r="AT61" s="169">
        <v>16204</v>
      </c>
      <c r="AU61" s="169">
        <v>10300.380000000001</v>
      </c>
      <c r="AV61" s="169">
        <v>0</v>
      </c>
      <c r="AW61" s="169">
        <v>0</v>
      </c>
      <c r="AX61" s="169">
        <v>0</v>
      </c>
      <c r="AY61" s="169">
        <v>0</v>
      </c>
      <c r="AZ61" s="169">
        <v>0</v>
      </c>
      <c r="BA61" s="169">
        <v>0</v>
      </c>
      <c r="BB61" s="169">
        <v>0</v>
      </c>
      <c r="BC61" s="169">
        <v>0</v>
      </c>
      <c r="BD61" s="169">
        <v>0</v>
      </c>
      <c r="BE61" s="169">
        <v>0</v>
      </c>
      <c r="BF61" s="169">
        <v>0</v>
      </c>
      <c r="BG61">
        <v>26504.38</v>
      </c>
      <c r="BH61">
        <v>0</v>
      </c>
      <c r="BI61">
        <v>0</v>
      </c>
      <c r="BJ61">
        <v>0</v>
      </c>
      <c r="BK61">
        <v>0</v>
      </c>
      <c r="BL61">
        <v>0</v>
      </c>
      <c r="BM61" s="170">
        <v>0</v>
      </c>
      <c r="BR61">
        <v>34.5</v>
      </c>
      <c r="BS61">
        <v>34.5</v>
      </c>
      <c r="BU61">
        <v>34.5</v>
      </c>
      <c r="BV61">
        <v>34.5</v>
      </c>
    </row>
    <row r="62" spans="1:74" x14ac:dyDescent="0.25">
      <c r="A62" t="s">
        <v>216</v>
      </c>
      <c r="B62">
        <v>0</v>
      </c>
      <c r="C62">
        <v>0</v>
      </c>
      <c r="D62">
        <v>12</v>
      </c>
      <c r="E62">
        <v>0</v>
      </c>
      <c r="F62">
        <v>0</v>
      </c>
      <c r="G62" s="169">
        <v>0</v>
      </c>
      <c r="H62" s="169">
        <v>0</v>
      </c>
      <c r="I62" s="169">
        <v>0</v>
      </c>
      <c r="J62" s="169">
        <v>0</v>
      </c>
      <c r="K62" s="169">
        <v>0</v>
      </c>
      <c r="L62" s="169">
        <v>0</v>
      </c>
      <c r="M62" s="169">
        <v>0</v>
      </c>
      <c r="N62" s="169">
        <v>0</v>
      </c>
      <c r="O62" s="169">
        <v>0</v>
      </c>
      <c r="P62" s="169">
        <v>0</v>
      </c>
      <c r="Q62" s="169">
        <v>0</v>
      </c>
      <c r="R62" s="169">
        <v>0</v>
      </c>
      <c r="S62" s="169">
        <v>0</v>
      </c>
      <c r="T62" s="169">
        <v>0</v>
      </c>
      <c r="U62" s="169">
        <v>0</v>
      </c>
      <c r="V62" s="169">
        <v>0</v>
      </c>
      <c r="W62" s="169">
        <v>0</v>
      </c>
      <c r="X62" s="169">
        <v>0</v>
      </c>
      <c r="Y62" s="169">
        <v>0</v>
      </c>
      <c r="Z62" s="169">
        <v>0</v>
      </c>
      <c r="AA62" s="169">
        <v>0</v>
      </c>
      <c r="AB62" s="169">
        <v>0</v>
      </c>
      <c r="AC62" s="169">
        <v>0</v>
      </c>
      <c r="AD62" s="169">
        <v>0</v>
      </c>
      <c r="AE62" s="169">
        <v>0</v>
      </c>
      <c r="AF62" s="169">
        <v>0</v>
      </c>
      <c r="AG62" s="169">
        <v>0</v>
      </c>
      <c r="AH62" s="169"/>
      <c r="AI62" s="169">
        <v>0</v>
      </c>
      <c r="AJ62" s="169">
        <v>0</v>
      </c>
      <c r="AK62" s="169">
        <v>0</v>
      </c>
      <c r="AL62" s="169">
        <v>0</v>
      </c>
      <c r="AM62" s="169">
        <v>0</v>
      </c>
      <c r="AN62" s="169">
        <v>0</v>
      </c>
      <c r="AO62" s="169"/>
      <c r="AP62" s="169"/>
      <c r="AQ62" s="169"/>
      <c r="AR62" s="169"/>
      <c r="AT62" s="169">
        <v>-663.15</v>
      </c>
      <c r="AU62" s="169">
        <v>0</v>
      </c>
      <c r="AV62" s="169">
        <v>0</v>
      </c>
      <c r="AW62" s="169">
        <v>0</v>
      </c>
      <c r="AX62" s="169">
        <v>0</v>
      </c>
      <c r="AY62" s="169">
        <v>0</v>
      </c>
      <c r="AZ62" s="169">
        <v>0</v>
      </c>
      <c r="BA62" s="169">
        <v>0</v>
      </c>
      <c r="BB62" s="169">
        <v>0</v>
      </c>
      <c r="BC62" s="169">
        <v>0</v>
      </c>
      <c r="BD62" s="169">
        <v>0</v>
      </c>
      <c r="BE62" s="169">
        <v>0</v>
      </c>
      <c r="BF62" s="169">
        <v>0</v>
      </c>
      <c r="BG62">
        <v>-663.15</v>
      </c>
      <c r="BH62">
        <v>0</v>
      </c>
      <c r="BI62">
        <v>0</v>
      </c>
      <c r="BJ62">
        <v>0</v>
      </c>
      <c r="BK62">
        <v>0</v>
      </c>
      <c r="BL62">
        <v>0</v>
      </c>
      <c r="BM62" s="170">
        <v>0</v>
      </c>
    </row>
    <row r="63" spans="1:74" x14ac:dyDescent="0.25">
      <c r="A63" t="s">
        <v>217</v>
      </c>
      <c r="B63">
        <v>228</v>
      </c>
      <c r="C63">
        <v>228</v>
      </c>
      <c r="D63">
        <v>12</v>
      </c>
      <c r="E63">
        <v>28.98</v>
      </c>
      <c r="F63">
        <v>30.14</v>
      </c>
      <c r="G63" s="169">
        <v>0</v>
      </c>
      <c r="H63" s="169">
        <v>0</v>
      </c>
      <c r="I63" s="169">
        <v>0</v>
      </c>
      <c r="J63" s="169">
        <v>0</v>
      </c>
      <c r="K63" s="169">
        <v>0</v>
      </c>
      <c r="L63" s="169">
        <v>0</v>
      </c>
      <c r="M63" s="169">
        <v>0</v>
      </c>
      <c r="N63" s="169">
        <v>0</v>
      </c>
      <c r="O63" s="169">
        <v>0</v>
      </c>
      <c r="P63" s="169">
        <v>0</v>
      </c>
      <c r="Q63" s="169">
        <v>0</v>
      </c>
      <c r="R63" s="169">
        <v>0</v>
      </c>
      <c r="S63" s="169">
        <v>0</v>
      </c>
      <c r="T63" s="169">
        <v>0</v>
      </c>
      <c r="U63" s="169">
        <v>0</v>
      </c>
      <c r="V63" s="169">
        <v>0</v>
      </c>
      <c r="W63" s="169">
        <v>0</v>
      </c>
      <c r="X63" s="169">
        <v>4407.4223361234808</v>
      </c>
      <c r="Y63" s="169">
        <v>0</v>
      </c>
      <c r="Z63" s="169">
        <v>4720</v>
      </c>
      <c r="AA63" s="169">
        <v>201.24574594044395</v>
      </c>
      <c r="AB63" s="169">
        <v>18642.458231889319</v>
      </c>
      <c r="AC63" s="169">
        <v>20936.79618607217</v>
      </c>
      <c r="AD63" s="169">
        <v>5631.217302928776</v>
      </c>
      <c r="AE63" s="169">
        <v>168.17926240787543</v>
      </c>
      <c r="AF63" s="169">
        <v>0</v>
      </c>
      <c r="AG63" s="169">
        <v>0</v>
      </c>
      <c r="AH63" s="169"/>
      <c r="AI63" s="169">
        <v>15514.814358212139</v>
      </c>
      <c r="AJ63" s="169">
        <v>0</v>
      </c>
      <c r="AK63" s="169">
        <v>8873.8563832093223</v>
      </c>
      <c r="AL63" s="169">
        <v>7987.8748775644635</v>
      </c>
      <c r="AM63" s="169">
        <v>0</v>
      </c>
      <c r="AN63" s="169">
        <v>3339.399566952653</v>
      </c>
      <c r="AO63" s="169"/>
      <c r="AP63" s="169"/>
      <c r="AQ63" s="169"/>
      <c r="AR63" s="169"/>
      <c r="AT63" s="169">
        <v>6548.79</v>
      </c>
      <c r="AU63" s="169">
        <v>74350.8</v>
      </c>
      <c r="AV63" s="169">
        <v>497.9</v>
      </c>
      <c r="AW63" s="169">
        <v>52.8</v>
      </c>
      <c r="AX63" s="169">
        <v>0</v>
      </c>
      <c r="AY63" s="169">
        <v>0</v>
      </c>
      <c r="AZ63" s="169">
        <v>0</v>
      </c>
      <c r="BA63" s="169">
        <v>76597.070000000007</v>
      </c>
      <c r="BB63" s="169">
        <v>556.56999999999994</v>
      </c>
      <c r="BC63" s="169">
        <v>53.89</v>
      </c>
      <c r="BD63" s="169">
        <v>0</v>
      </c>
      <c r="BE63" s="169">
        <v>0</v>
      </c>
      <c r="BF63" s="169">
        <v>0</v>
      </c>
      <c r="BG63">
        <v>4302.5200000000004</v>
      </c>
      <c r="BH63">
        <v>37.72</v>
      </c>
      <c r="BI63">
        <v>3.27</v>
      </c>
      <c r="BJ63">
        <v>0</v>
      </c>
      <c r="BK63">
        <v>0</v>
      </c>
      <c r="BL63">
        <v>0</v>
      </c>
      <c r="BM63" s="170">
        <v>-1.0913936421275139E-11</v>
      </c>
      <c r="BR63">
        <v>228</v>
      </c>
      <c r="BS63">
        <v>228</v>
      </c>
      <c r="BU63">
        <v>228</v>
      </c>
      <c r="BV63">
        <v>228</v>
      </c>
    </row>
    <row r="64" spans="1:74" x14ac:dyDescent="0.25">
      <c r="A64" t="s">
        <v>218</v>
      </c>
      <c r="B64">
        <v>229.1</v>
      </c>
      <c r="C64">
        <v>229.1</v>
      </c>
      <c r="D64">
        <v>12</v>
      </c>
      <c r="E64">
        <v>28.98</v>
      </c>
      <c r="F64">
        <v>30.14</v>
      </c>
      <c r="G64" s="169">
        <v>0</v>
      </c>
      <c r="H64" s="169">
        <v>0</v>
      </c>
      <c r="I64" s="169">
        <v>0</v>
      </c>
      <c r="J64" s="169">
        <v>0</v>
      </c>
      <c r="K64" s="169">
        <v>0</v>
      </c>
      <c r="L64" s="169">
        <v>0</v>
      </c>
      <c r="M64" s="169">
        <v>0</v>
      </c>
      <c r="N64" s="169">
        <v>0</v>
      </c>
      <c r="O64" s="169">
        <v>0</v>
      </c>
      <c r="P64" s="169">
        <v>0</v>
      </c>
      <c r="Q64" s="169">
        <v>0</v>
      </c>
      <c r="R64" s="169">
        <v>0</v>
      </c>
      <c r="S64" s="169">
        <v>0</v>
      </c>
      <c r="T64" s="169">
        <v>0</v>
      </c>
      <c r="U64" s="169">
        <v>0</v>
      </c>
      <c r="V64" s="169">
        <v>0</v>
      </c>
      <c r="W64" s="169">
        <v>0</v>
      </c>
      <c r="X64" s="169">
        <v>4428.6862158153035</v>
      </c>
      <c r="Y64" s="169">
        <v>0</v>
      </c>
      <c r="Z64" s="169">
        <v>4020.0003999999999</v>
      </c>
      <c r="AA64" s="169">
        <v>202.2166683989285</v>
      </c>
      <c r="AB64" s="169">
        <v>18732.399916341419</v>
      </c>
      <c r="AC64" s="169">
        <v>21037.807044864625</v>
      </c>
      <c r="AD64" s="169">
        <v>5658.3854565832571</v>
      </c>
      <c r="AE64" s="169">
        <v>168.99065358615903</v>
      </c>
      <c r="AF64" s="169">
        <v>0</v>
      </c>
      <c r="AG64" s="169">
        <v>0</v>
      </c>
      <c r="AH64" s="169"/>
      <c r="AI64" s="169">
        <v>15589.666532747371</v>
      </c>
      <c r="AJ64" s="169">
        <v>0</v>
      </c>
      <c r="AK64" s="169">
        <v>8916.6688482160334</v>
      </c>
      <c r="AL64" s="169">
        <v>8026.4128703948181</v>
      </c>
      <c r="AM64" s="169">
        <v>0</v>
      </c>
      <c r="AN64" s="169">
        <v>3355.5107052142662</v>
      </c>
      <c r="AO64" s="169"/>
      <c r="AP64" s="169"/>
      <c r="AQ64" s="169"/>
      <c r="AR64" s="169"/>
      <c r="AT64" s="169">
        <v>6088.44</v>
      </c>
      <c r="AU64" s="169">
        <v>74709.600000000006</v>
      </c>
      <c r="AV64" s="169">
        <v>497.94</v>
      </c>
      <c r="AW64" s="169">
        <v>52.8</v>
      </c>
      <c r="AX64" s="169">
        <v>0</v>
      </c>
      <c r="AY64" s="169">
        <v>0</v>
      </c>
      <c r="AZ64" s="169">
        <v>11.28</v>
      </c>
      <c r="BA64" s="169">
        <v>79367.170000000013</v>
      </c>
      <c r="BB64" s="169">
        <v>579.45000000000005</v>
      </c>
      <c r="BC64" s="169">
        <v>55.75</v>
      </c>
      <c r="BD64" s="169">
        <v>0</v>
      </c>
      <c r="BE64" s="169">
        <v>0</v>
      </c>
      <c r="BF64" s="169">
        <v>11.28</v>
      </c>
      <c r="BG64">
        <v>1430.87</v>
      </c>
      <c r="BH64">
        <v>11.31</v>
      </c>
      <c r="BI64">
        <v>1.08</v>
      </c>
      <c r="BJ64">
        <v>0</v>
      </c>
      <c r="BK64">
        <v>0</v>
      </c>
      <c r="BL64">
        <v>0</v>
      </c>
      <c r="BM64" s="170">
        <v>-4.5474735088646412E-12</v>
      </c>
      <c r="BR64">
        <v>229.1</v>
      </c>
      <c r="BS64">
        <v>229.1</v>
      </c>
      <c r="BU64">
        <v>229.1</v>
      </c>
      <c r="BV64">
        <v>229.1</v>
      </c>
    </row>
    <row r="65" spans="1:74" x14ac:dyDescent="0.25">
      <c r="A65" t="s">
        <v>219</v>
      </c>
      <c r="B65">
        <v>886.63</v>
      </c>
      <c r="C65">
        <v>886.63</v>
      </c>
      <c r="D65">
        <v>12</v>
      </c>
      <c r="E65">
        <v>24.39</v>
      </c>
      <c r="F65">
        <v>25.37</v>
      </c>
      <c r="G65" s="169">
        <v>0</v>
      </c>
      <c r="H65" s="169">
        <v>0</v>
      </c>
      <c r="I65" s="169">
        <v>0</v>
      </c>
      <c r="J65" s="169">
        <v>0</v>
      </c>
      <c r="K65" s="169">
        <v>0</v>
      </c>
      <c r="L65" s="169">
        <v>0</v>
      </c>
      <c r="M65" s="169">
        <v>0</v>
      </c>
      <c r="N65" s="169">
        <v>0</v>
      </c>
      <c r="O65" s="169">
        <v>0</v>
      </c>
      <c r="P65" s="169">
        <v>0</v>
      </c>
      <c r="Q65" s="169">
        <v>0</v>
      </c>
      <c r="R65" s="169">
        <v>0</v>
      </c>
      <c r="S65" s="169">
        <v>0</v>
      </c>
      <c r="T65" s="169">
        <v>0</v>
      </c>
      <c r="U65" s="169">
        <v>0</v>
      </c>
      <c r="V65" s="169">
        <v>0</v>
      </c>
      <c r="W65" s="169">
        <v>0</v>
      </c>
      <c r="X65" s="169">
        <v>17139.266955601586</v>
      </c>
      <c r="Y65" s="169">
        <v>0</v>
      </c>
      <c r="Z65" s="169">
        <v>9000.0015999999996</v>
      </c>
      <c r="AA65" s="169">
        <v>782.58998124199934</v>
      </c>
      <c r="AB65" s="169">
        <v>72495.450623421188</v>
      </c>
      <c r="AC65" s="169">
        <v>81417.507028320921</v>
      </c>
      <c r="AD65" s="169">
        <v>21898.272795156758</v>
      </c>
      <c r="AE65" s="169">
        <v>654.003418546906</v>
      </c>
      <c r="AF65" s="169">
        <v>0</v>
      </c>
      <c r="AG65" s="169">
        <v>0</v>
      </c>
      <c r="AH65" s="169"/>
      <c r="AI65" s="169">
        <v>60332.894098340483</v>
      </c>
      <c r="AJ65" s="169">
        <v>0</v>
      </c>
      <c r="AK65" s="169">
        <v>34508.014408091578</v>
      </c>
      <c r="AL65" s="169">
        <v>31062.673257434126</v>
      </c>
      <c r="AM65" s="169">
        <v>0</v>
      </c>
      <c r="AN65" s="169">
        <v>12986.016833540485</v>
      </c>
      <c r="AO65" s="169"/>
      <c r="AP65" s="169"/>
      <c r="AQ65" s="169"/>
      <c r="AR65" s="169"/>
      <c r="AT65" s="169">
        <v>27119.41</v>
      </c>
      <c r="AU65" s="169">
        <v>249162.26</v>
      </c>
      <c r="AV65" s="169">
        <v>1892.38</v>
      </c>
      <c r="AW65" s="169">
        <v>89.61</v>
      </c>
      <c r="AX65" s="169">
        <v>0</v>
      </c>
      <c r="AY65" s="169">
        <v>0</v>
      </c>
      <c r="AZ65" s="169">
        <v>30.21</v>
      </c>
      <c r="BA65" s="169">
        <v>244953.11</v>
      </c>
      <c r="BB65" s="169">
        <v>2135.25</v>
      </c>
      <c r="BC65" s="169">
        <v>92.84</v>
      </c>
      <c r="BD65" s="169">
        <v>0</v>
      </c>
      <c r="BE65" s="169">
        <v>0</v>
      </c>
      <c r="BF65" s="169">
        <v>15.46</v>
      </c>
      <c r="BG65">
        <v>31328.560000000001</v>
      </c>
      <c r="BH65">
        <v>256.06</v>
      </c>
      <c r="BI65">
        <v>11.1</v>
      </c>
      <c r="BJ65">
        <v>0</v>
      </c>
      <c r="BK65">
        <v>0</v>
      </c>
      <c r="BL65">
        <v>14.75</v>
      </c>
      <c r="BM65" s="170">
        <v>0</v>
      </c>
      <c r="BR65">
        <v>886.63</v>
      </c>
      <c r="BS65">
        <v>886.63</v>
      </c>
      <c r="BU65">
        <v>886.63</v>
      </c>
      <c r="BV65">
        <v>886.63</v>
      </c>
    </row>
    <row r="66" spans="1:74" x14ac:dyDescent="0.25">
      <c r="A66" t="s">
        <v>220</v>
      </c>
      <c r="B66">
        <v>882.2</v>
      </c>
      <c r="C66">
        <v>882.20000000000016</v>
      </c>
      <c r="D66">
        <v>12</v>
      </c>
      <c r="E66">
        <v>24.39</v>
      </c>
      <c r="F66">
        <v>25.37</v>
      </c>
      <c r="G66" s="169">
        <v>0</v>
      </c>
      <c r="H66" s="169">
        <v>0</v>
      </c>
      <c r="I66" s="169">
        <v>0</v>
      </c>
      <c r="J66" s="169">
        <v>0</v>
      </c>
      <c r="K66" s="169">
        <v>0</v>
      </c>
      <c r="L66" s="169">
        <v>0</v>
      </c>
      <c r="M66" s="169">
        <v>0</v>
      </c>
      <c r="N66" s="169">
        <v>0</v>
      </c>
      <c r="O66" s="169">
        <v>0</v>
      </c>
      <c r="P66" s="169">
        <v>0</v>
      </c>
      <c r="Q66" s="169">
        <v>0</v>
      </c>
      <c r="R66" s="169">
        <v>0</v>
      </c>
      <c r="S66" s="169">
        <v>0</v>
      </c>
      <c r="T66" s="169">
        <v>0</v>
      </c>
      <c r="U66" s="169">
        <v>0</v>
      </c>
      <c r="V66" s="169">
        <v>0</v>
      </c>
      <c r="W66" s="169">
        <v>0</v>
      </c>
      <c r="X66" s="169">
        <v>17053.631512842701</v>
      </c>
      <c r="Y66" s="169">
        <v>0</v>
      </c>
      <c r="Z66" s="169">
        <v>9000.0015999999996</v>
      </c>
      <c r="AA66" s="169">
        <v>778.67981170464782</v>
      </c>
      <c r="AB66" s="169">
        <v>72133.2309305823</v>
      </c>
      <c r="AC66" s="169">
        <v>81010.708751547689</v>
      </c>
      <c r="AD66" s="169">
        <v>21788.859230893715</v>
      </c>
      <c r="AE66" s="169">
        <v>650.73572498345493</v>
      </c>
      <c r="AF66" s="169">
        <v>0</v>
      </c>
      <c r="AG66" s="169">
        <v>0</v>
      </c>
      <c r="AH66" s="169"/>
      <c r="AI66" s="169">
        <v>60031.443977257688</v>
      </c>
      <c r="AJ66" s="169">
        <v>0</v>
      </c>
      <c r="AK66" s="169">
        <v>34335.596935382739</v>
      </c>
      <c r="AL66" s="169">
        <v>30907.470249944607</v>
      </c>
      <c r="AM66" s="169">
        <v>0</v>
      </c>
      <c r="AN66" s="169">
        <v>12921.13288581417</v>
      </c>
      <c r="AO66" s="169"/>
      <c r="AP66" s="169"/>
      <c r="AQ66" s="169"/>
      <c r="AR66" s="169"/>
      <c r="AT66" s="169">
        <v>50175.4</v>
      </c>
      <c r="AU66" s="169">
        <v>263389.62</v>
      </c>
      <c r="AV66" s="169">
        <v>1877.5800000000002</v>
      </c>
      <c r="AW66" s="169">
        <v>234.51999999999998</v>
      </c>
      <c r="AX66" s="169">
        <v>0</v>
      </c>
      <c r="AY66" s="169">
        <v>0</v>
      </c>
      <c r="AZ66" s="169">
        <v>38.520000000000003</v>
      </c>
      <c r="BA66" s="169">
        <v>272937.81999999995</v>
      </c>
      <c r="BB66" s="169">
        <v>2272.67</v>
      </c>
      <c r="BC66" s="169">
        <v>306.12</v>
      </c>
      <c r="BD66" s="169">
        <v>0</v>
      </c>
      <c r="BE66" s="169">
        <v>0</v>
      </c>
      <c r="BF66" s="169">
        <v>23.86</v>
      </c>
      <c r="BG66">
        <v>40627.199999999997</v>
      </c>
      <c r="BH66">
        <v>262.62</v>
      </c>
      <c r="BI66">
        <v>23.3</v>
      </c>
      <c r="BJ66">
        <v>0</v>
      </c>
      <c r="BK66">
        <v>0</v>
      </c>
      <c r="BL66">
        <v>14.66</v>
      </c>
      <c r="BM66" s="170">
        <v>7.2759576141834259E-11</v>
      </c>
      <c r="BR66">
        <v>882.20000000000016</v>
      </c>
      <c r="BS66">
        <v>882.20000000000016</v>
      </c>
      <c r="BU66">
        <v>882.20000000000016</v>
      </c>
      <c r="BV66">
        <v>882.20000000000016</v>
      </c>
    </row>
    <row r="67" spans="1:74" x14ac:dyDescent="0.25">
      <c r="A67" t="s">
        <v>221</v>
      </c>
      <c r="B67">
        <v>1381.35</v>
      </c>
      <c r="C67">
        <v>1381.3499999999997</v>
      </c>
      <c r="D67">
        <v>12</v>
      </c>
      <c r="E67">
        <v>24.39</v>
      </c>
      <c r="F67">
        <v>25.37</v>
      </c>
      <c r="G67" s="169">
        <v>0</v>
      </c>
      <c r="H67" s="169">
        <v>0</v>
      </c>
      <c r="I67" s="169">
        <v>0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69">
        <v>0</v>
      </c>
      <c r="P67" s="169">
        <v>0</v>
      </c>
      <c r="Q67" s="169">
        <v>0</v>
      </c>
      <c r="R67" s="169">
        <v>0</v>
      </c>
      <c r="S67" s="169">
        <v>0</v>
      </c>
      <c r="T67" s="169">
        <v>0</v>
      </c>
      <c r="U67" s="169">
        <v>0</v>
      </c>
      <c r="V67" s="169">
        <v>0</v>
      </c>
      <c r="W67" s="169">
        <v>0</v>
      </c>
      <c r="X67" s="169">
        <v>26702.600193000741</v>
      </c>
      <c r="Y67" s="169">
        <v>0</v>
      </c>
      <c r="Z67" s="169">
        <v>13410.003799999999</v>
      </c>
      <c r="AA67" s="169">
        <v>1219.2579436615447</v>
      </c>
      <c r="AB67" s="169">
        <v>112946.31437991363</v>
      </c>
      <c r="AC67" s="169">
        <v>126846.6816299596</v>
      </c>
      <c r="AD67" s="169">
        <v>34117.026409652033</v>
      </c>
      <c r="AE67" s="169">
        <v>1018.9229128382398</v>
      </c>
      <c r="AF67" s="169">
        <v>0</v>
      </c>
      <c r="AG67" s="169">
        <v>0</v>
      </c>
      <c r="AH67" s="169"/>
      <c r="AI67" s="169">
        <v>93997.319358404973</v>
      </c>
      <c r="AJ67" s="169">
        <v>0</v>
      </c>
      <c r="AK67" s="169">
        <v>53762.72594274646</v>
      </c>
      <c r="AL67" s="169">
        <v>48394.960360191537</v>
      </c>
      <c r="AM67" s="169">
        <v>0</v>
      </c>
      <c r="AN67" s="169">
        <v>20231.928034254586</v>
      </c>
      <c r="AO67" s="169"/>
      <c r="AP67" s="169"/>
      <c r="AQ67" s="169"/>
      <c r="AR67" s="169"/>
      <c r="AT67" s="169">
        <v>70336.97</v>
      </c>
      <c r="AU67" s="169">
        <v>412943.42</v>
      </c>
      <c r="AV67" s="169">
        <v>3006.74</v>
      </c>
      <c r="AW67" s="169">
        <v>108.06</v>
      </c>
      <c r="AX67" s="169">
        <v>0</v>
      </c>
      <c r="AY67" s="169">
        <v>0</v>
      </c>
      <c r="AZ67" s="169">
        <v>46.41</v>
      </c>
      <c r="BA67" s="169">
        <v>397630.82</v>
      </c>
      <c r="BB67" s="169">
        <v>3408.3</v>
      </c>
      <c r="BC67" s="169">
        <v>65.290000000000006</v>
      </c>
      <c r="BD67" s="169">
        <v>0</v>
      </c>
      <c r="BE67" s="169">
        <v>0</v>
      </c>
      <c r="BF67" s="169">
        <v>33.35</v>
      </c>
      <c r="BG67">
        <v>85649.569999999992</v>
      </c>
      <c r="BH67">
        <v>942.19999999999993</v>
      </c>
      <c r="BI67">
        <v>8.1</v>
      </c>
      <c r="BJ67">
        <v>0</v>
      </c>
      <c r="BK67">
        <v>0</v>
      </c>
      <c r="BL67">
        <v>13.06</v>
      </c>
      <c r="BM67" s="170">
        <v>0</v>
      </c>
      <c r="BR67">
        <v>1381.3499999999997</v>
      </c>
      <c r="BS67">
        <v>1381.3499999999997</v>
      </c>
      <c r="BU67">
        <v>1381.3499999999997</v>
      </c>
      <c r="BV67">
        <v>1381.3499999999997</v>
      </c>
    </row>
    <row r="68" spans="1:74" x14ac:dyDescent="0.25">
      <c r="A68" t="s">
        <v>222</v>
      </c>
      <c r="B68">
        <v>525.70000000000005</v>
      </c>
      <c r="C68">
        <v>525.70000000000005</v>
      </c>
      <c r="D68">
        <v>12</v>
      </c>
      <c r="E68">
        <v>24.39</v>
      </c>
      <c r="F68">
        <v>25.37</v>
      </c>
      <c r="G68" s="169">
        <v>0</v>
      </c>
      <c r="H68" s="169">
        <v>0</v>
      </c>
      <c r="I68" s="169">
        <v>0</v>
      </c>
      <c r="J68" s="169">
        <v>0</v>
      </c>
      <c r="K68" s="169">
        <v>0</v>
      </c>
      <c r="L68" s="169">
        <v>0</v>
      </c>
      <c r="M68" s="169">
        <v>0</v>
      </c>
      <c r="N68" s="169">
        <v>0</v>
      </c>
      <c r="O68" s="169">
        <v>0</v>
      </c>
      <c r="P68" s="169">
        <v>0</v>
      </c>
      <c r="Q68" s="169">
        <v>0</v>
      </c>
      <c r="R68" s="169">
        <v>0</v>
      </c>
      <c r="S68" s="169">
        <v>0</v>
      </c>
      <c r="T68" s="169">
        <v>0</v>
      </c>
      <c r="U68" s="169">
        <v>0</v>
      </c>
      <c r="V68" s="169">
        <v>0</v>
      </c>
      <c r="W68" s="169">
        <v>0</v>
      </c>
      <c r="X68" s="169">
        <v>10162.2014127198</v>
      </c>
      <c r="Y68" s="169">
        <v>0</v>
      </c>
      <c r="Z68" s="169">
        <v>4939.9991999999993</v>
      </c>
      <c r="AA68" s="169">
        <v>464.01266947759387</v>
      </c>
      <c r="AB68" s="169">
        <v>42983.948651334285</v>
      </c>
      <c r="AC68" s="169">
        <v>48274.007697447989</v>
      </c>
      <c r="AD68" s="169">
        <v>12983.907614691483</v>
      </c>
      <c r="AE68" s="169">
        <v>387.77122038517598</v>
      </c>
      <c r="AF68" s="169">
        <v>0</v>
      </c>
      <c r="AG68" s="169">
        <v>0</v>
      </c>
      <c r="AH68" s="169"/>
      <c r="AI68" s="169">
        <v>35772.534684702296</v>
      </c>
      <c r="AJ68" s="169">
        <v>0</v>
      </c>
      <c r="AK68" s="169">
        <v>20460.466230934828</v>
      </c>
      <c r="AL68" s="169">
        <v>18417.657119015963</v>
      </c>
      <c r="AM68" s="169">
        <v>0</v>
      </c>
      <c r="AN68" s="169">
        <v>7699.6594401184639</v>
      </c>
      <c r="AO68" s="169"/>
      <c r="AP68" s="169"/>
      <c r="AQ68" s="169"/>
      <c r="AR68" s="169"/>
      <c r="AT68" s="169">
        <v>28551.32</v>
      </c>
      <c r="AU68" s="169">
        <v>156952.85999999999</v>
      </c>
      <c r="AV68" s="169">
        <v>1336.2</v>
      </c>
      <c r="AW68" s="169">
        <v>87.62</v>
      </c>
      <c r="AX68" s="169">
        <v>0</v>
      </c>
      <c r="AY68" s="169">
        <v>0</v>
      </c>
      <c r="AZ68" s="169">
        <v>30.6</v>
      </c>
      <c r="BA68" s="169">
        <v>147742.25</v>
      </c>
      <c r="BB68" s="169">
        <v>3589.88</v>
      </c>
      <c r="BC68" s="169">
        <v>98.800000000000011</v>
      </c>
      <c r="BD68" s="169">
        <v>0</v>
      </c>
      <c r="BE68" s="169">
        <v>0</v>
      </c>
      <c r="BF68" s="169">
        <v>19.239999999999998</v>
      </c>
      <c r="BG68">
        <v>37761.93</v>
      </c>
      <c r="BH68">
        <v>-1779.49</v>
      </c>
      <c r="BI68">
        <v>8.85</v>
      </c>
      <c r="BJ68">
        <v>0</v>
      </c>
      <c r="BK68">
        <v>0</v>
      </c>
      <c r="BL68">
        <v>11.36</v>
      </c>
      <c r="BM68" s="170">
        <v>0</v>
      </c>
      <c r="BR68">
        <v>525.70000000000005</v>
      </c>
      <c r="BS68">
        <v>525.70000000000005</v>
      </c>
      <c r="BU68">
        <v>525.70000000000005</v>
      </c>
      <c r="BV68">
        <v>525.70000000000005</v>
      </c>
    </row>
    <row r="69" spans="1:74" x14ac:dyDescent="0.25">
      <c r="A69" t="s">
        <v>223</v>
      </c>
      <c r="B69">
        <v>1486.22</v>
      </c>
      <c r="C69">
        <v>1486.22</v>
      </c>
      <c r="D69">
        <v>12</v>
      </c>
      <c r="E69">
        <v>24.39</v>
      </c>
      <c r="F69">
        <v>25.37</v>
      </c>
      <c r="G69" s="169">
        <v>0</v>
      </c>
      <c r="H69" s="169">
        <v>0</v>
      </c>
      <c r="I69" s="169">
        <v>0</v>
      </c>
      <c r="J69" s="169">
        <v>0</v>
      </c>
      <c r="K69" s="169">
        <v>0</v>
      </c>
      <c r="L69" s="169">
        <v>0</v>
      </c>
      <c r="M69" s="169">
        <v>0</v>
      </c>
      <c r="N69" s="169">
        <v>0</v>
      </c>
      <c r="O69" s="169">
        <v>0</v>
      </c>
      <c r="P69" s="169">
        <v>0</v>
      </c>
      <c r="Q69" s="169">
        <v>0</v>
      </c>
      <c r="R69" s="169">
        <v>0</v>
      </c>
      <c r="S69" s="169">
        <v>0</v>
      </c>
      <c r="T69" s="169">
        <v>0</v>
      </c>
      <c r="U69" s="169">
        <v>0</v>
      </c>
      <c r="V69" s="169">
        <v>0</v>
      </c>
      <c r="W69" s="169">
        <v>0</v>
      </c>
      <c r="X69" s="169">
        <v>28729.821159620351</v>
      </c>
      <c r="Y69" s="169">
        <v>0</v>
      </c>
      <c r="Z69" s="169">
        <v>13410.003799999999</v>
      </c>
      <c r="AA69" s="169">
        <v>1311.822160226345</v>
      </c>
      <c r="AB69" s="169">
        <v>121521.0275149059</v>
      </c>
      <c r="AC69" s="169">
        <v>136476.68959501834</v>
      </c>
      <c r="AD69" s="169">
        <v>36707.139385784234</v>
      </c>
      <c r="AE69" s="169">
        <v>1096.2779972624237</v>
      </c>
      <c r="AF69" s="169">
        <v>0</v>
      </c>
      <c r="AG69" s="169">
        <v>0</v>
      </c>
      <c r="AH69" s="169"/>
      <c r="AI69" s="169">
        <v>101133.45348886863</v>
      </c>
      <c r="AJ69" s="169">
        <v>0</v>
      </c>
      <c r="AK69" s="169">
        <v>57844.310674795423</v>
      </c>
      <c r="AL69" s="169">
        <v>52069.03245848183</v>
      </c>
      <c r="AM69" s="169">
        <v>0</v>
      </c>
      <c r="AN69" s="169">
        <v>21767.905370159522</v>
      </c>
      <c r="AO69" s="169"/>
      <c r="AP69" s="169"/>
      <c r="AQ69" s="169"/>
      <c r="AR69" s="169"/>
      <c r="AT69" s="169">
        <v>30770.95</v>
      </c>
      <c r="AU69" s="169">
        <v>391270.20999999996</v>
      </c>
      <c r="AV69" s="169">
        <v>1738.3999999999999</v>
      </c>
      <c r="AW69" s="169">
        <v>18.14</v>
      </c>
      <c r="AX69" s="169">
        <v>0</v>
      </c>
      <c r="AY69" s="169">
        <v>0</v>
      </c>
      <c r="AZ69" s="169">
        <v>7.71</v>
      </c>
      <c r="BA69" s="169">
        <v>389493.72</v>
      </c>
      <c r="BB69" s="169">
        <v>1927.43</v>
      </c>
      <c r="BC69" s="169">
        <v>-134.51</v>
      </c>
      <c r="BD69" s="169">
        <v>0</v>
      </c>
      <c r="BE69" s="169">
        <v>0</v>
      </c>
      <c r="BF69" s="169">
        <v>6.14</v>
      </c>
      <c r="BG69">
        <v>32547.439999999999</v>
      </c>
      <c r="BH69">
        <v>28.259999999999991</v>
      </c>
      <c r="BI69">
        <v>-0.79</v>
      </c>
      <c r="BJ69">
        <v>0</v>
      </c>
      <c r="BK69">
        <v>0</v>
      </c>
      <c r="BL69">
        <v>1.57</v>
      </c>
      <c r="BM69" s="170">
        <v>0</v>
      </c>
      <c r="BR69">
        <v>1486.22</v>
      </c>
      <c r="BS69">
        <v>1486.22</v>
      </c>
      <c r="BU69">
        <v>1486.22</v>
      </c>
      <c r="BV69">
        <v>1486.22</v>
      </c>
    </row>
    <row r="70" spans="1:74" x14ac:dyDescent="0.25">
      <c r="A70" t="s">
        <v>224</v>
      </c>
      <c r="B70">
        <v>379.15</v>
      </c>
      <c r="C70">
        <v>379.14999999999992</v>
      </c>
      <c r="D70">
        <v>12</v>
      </c>
      <c r="E70">
        <v>28.98</v>
      </c>
      <c r="F70">
        <v>30.14</v>
      </c>
      <c r="G70" s="169">
        <v>0</v>
      </c>
      <c r="H70" s="169">
        <v>0</v>
      </c>
      <c r="I70" s="169">
        <v>0</v>
      </c>
      <c r="J70" s="169">
        <v>0</v>
      </c>
      <c r="K70" s="169">
        <v>0</v>
      </c>
      <c r="L70" s="169">
        <v>0</v>
      </c>
      <c r="M70" s="169">
        <v>0</v>
      </c>
      <c r="N70" s="169">
        <v>0</v>
      </c>
      <c r="O70" s="169">
        <v>0</v>
      </c>
      <c r="P70" s="169">
        <v>0</v>
      </c>
      <c r="Q70" s="169">
        <v>0</v>
      </c>
      <c r="R70" s="169">
        <v>0</v>
      </c>
      <c r="S70" s="169">
        <v>0</v>
      </c>
      <c r="T70" s="169">
        <v>0</v>
      </c>
      <c r="U70" s="169">
        <v>0</v>
      </c>
      <c r="V70" s="169">
        <v>0</v>
      </c>
      <c r="W70" s="169">
        <v>0</v>
      </c>
      <c r="X70" s="169">
        <v>7329.2727137772699</v>
      </c>
      <c r="Y70" s="169">
        <v>0</v>
      </c>
      <c r="Z70" s="169">
        <v>0</v>
      </c>
      <c r="AA70" s="169">
        <v>334.65931830403207</v>
      </c>
      <c r="AB70" s="169">
        <v>31001.263327284367</v>
      </c>
      <c r="AC70" s="169">
        <v>34816.60646468975</v>
      </c>
      <c r="AD70" s="169">
        <v>9364.3685982694969</v>
      </c>
      <c r="AE70" s="169">
        <v>279.67178658748225</v>
      </c>
      <c r="AF70" s="169">
        <v>0</v>
      </c>
      <c r="AG70" s="169">
        <v>0</v>
      </c>
      <c r="AH70" s="169"/>
      <c r="AI70" s="169">
        <v>25800.183613667246</v>
      </c>
      <c r="AJ70" s="169">
        <v>0</v>
      </c>
      <c r="AK70" s="169">
        <v>14756.678279358834</v>
      </c>
      <c r="AL70" s="169">
        <v>13283.345437844588</v>
      </c>
      <c r="AM70" s="169">
        <v>0</v>
      </c>
      <c r="AN70" s="169">
        <v>5553.2164289916582</v>
      </c>
      <c r="AO70" s="169"/>
      <c r="AP70" s="169"/>
      <c r="AQ70" s="169"/>
      <c r="AR70" s="169"/>
      <c r="AT70" s="169">
        <v>29607.03</v>
      </c>
      <c r="AU70" s="169">
        <v>134491.97999999998</v>
      </c>
      <c r="AV70" s="169">
        <v>3401.9</v>
      </c>
      <c r="AW70" s="169">
        <v>0</v>
      </c>
      <c r="AX70" s="169">
        <v>0</v>
      </c>
      <c r="AY70" s="169">
        <v>0</v>
      </c>
      <c r="AZ70" s="169">
        <v>0</v>
      </c>
      <c r="BA70" s="169">
        <v>140869.95000000001</v>
      </c>
      <c r="BB70" s="169">
        <v>3994.55</v>
      </c>
      <c r="BC70" s="169">
        <v>0</v>
      </c>
      <c r="BD70" s="169">
        <v>0</v>
      </c>
      <c r="BE70" s="169">
        <v>0</v>
      </c>
      <c r="BF70" s="169">
        <v>0</v>
      </c>
      <c r="BG70">
        <v>23229.06</v>
      </c>
      <c r="BH70">
        <v>648.57000000000005</v>
      </c>
      <c r="BI70">
        <v>0</v>
      </c>
      <c r="BJ70">
        <v>0</v>
      </c>
      <c r="BK70">
        <v>0</v>
      </c>
      <c r="BL70">
        <v>0</v>
      </c>
      <c r="BM70" s="170">
        <v>-3.2741809263825417E-11</v>
      </c>
      <c r="BR70">
        <v>379.14999999999992</v>
      </c>
      <c r="BS70">
        <v>379.14999999999992</v>
      </c>
      <c r="BU70">
        <v>379.14999999999992</v>
      </c>
      <c r="BV70">
        <v>379.14999999999992</v>
      </c>
    </row>
    <row r="71" spans="1:74" x14ac:dyDescent="0.25">
      <c r="A71" t="s">
        <v>225</v>
      </c>
      <c r="B71">
        <v>494.18</v>
      </c>
      <c r="C71">
        <v>494.18</v>
      </c>
      <c r="D71">
        <v>12</v>
      </c>
      <c r="E71">
        <v>24.39</v>
      </c>
      <c r="F71">
        <v>25.37</v>
      </c>
      <c r="G71" s="169">
        <v>0</v>
      </c>
      <c r="H71" s="169">
        <v>0</v>
      </c>
      <c r="I71" s="169">
        <v>0</v>
      </c>
      <c r="J71" s="169">
        <v>0</v>
      </c>
      <c r="K71" s="169">
        <v>0</v>
      </c>
      <c r="L71" s="169">
        <v>0</v>
      </c>
      <c r="M71" s="169">
        <v>0</v>
      </c>
      <c r="N71" s="169">
        <v>0</v>
      </c>
      <c r="O71" s="169">
        <v>0</v>
      </c>
      <c r="P71" s="169">
        <v>0</v>
      </c>
      <c r="Q71" s="169">
        <v>0</v>
      </c>
      <c r="R71" s="169">
        <v>0</v>
      </c>
      <c r="S71" s="169">
        <v>0</v>
      </c>
      <c r="T71" s="169">
        <v>0</v>
      </c>
      <c r="U71" s="169">
        <v>0</v>
      </c>
      <c r="V71" s="169">
        <v>0</v>
      </c>
      <c r="W71" s="169">
        <v>0</v>
      </c>
      <c r="X71" s="169">
        <v>9552.8946055504457</v>
      </c>
      <c r="Y71" s="169">
        <v>0</v>
      </c>
      <c r="Z71" s="169">
        <v>5949.9965999999995</v>
      </c>
      <c r="AA71" s="169">
        <v>436.19132775810789</v>
      </c>
      <c r="AB71" s="169">
        <v>40406.710565943264</v>
      </c>
      <c r="AC71" s="169">
        <v>45379.587452776963</v>
      </c>
      <c r="AD71" s="169">
        <v>12205.416520883082</v>
      </c>
      <c r="AE71" s="169">
        <v>364.52117498563103</v>
      </c>
      <c r="AF71" s="169">
        <v>0</v>
      </c>
      <c r="AG71" s="169">
        <v>0</v>
      </c>
      <c r="AH71" s="169"/>
      <c r="AI71" s="169">
        <v>33627.679647110861</v>
      </c>
      <c r="AJ71" s="169">
        <v>0</v>
      </c>
      <c r="AK71" s="169">
        <v>19233.69450637887</v>
      </c>
      <c r="AL71" s="169">
        <v>17313.368451731607</v>
      </c>
      <c r="AM71" s="169">
        <v>0</v>
      </c>
      <c r="AN71" s="169">
        <v>7238.0020964765872</v>
      </c>
      <c r="AO71" s="169"/>
      <c r="AP71" s="169"/>
      <c r="AQ71" s="169"/>
      <c r="AR71" s="169"/>
      <c r="AT71" s="169">
        <v>32118.89</v>
      </c>
      <c r="AU71" s="169">
        <v>144611.49</v>
      </c>
      <c r="AV71" s="169">
        <v>1378.4699999999998</v>
      </c>
      <c r="AW71" s="169">
        <v>0</v>
      </c>
      <c r="AX71" s="169">
        <v>0</v>
      </c>
      <c r="AY71" s="169">
        <v>0</v>
      </c>
      <c r="AZ71" s="169">
        <v>16.559999999999999</v>
      </c>
      <c r="BA71" s="169">
        <v>139386.28</v>
      </c>
      <c r="BB71" s="169">
        <v>1469.8899999999999</v>
      </c>
      <c r="BC71" s="169">
        <v>0</v>
      </c>
      <c r="BD71" s="169">
        <v>0</v>
      </c>
      <c r="BE71" s="169">
        <v>0</v>
      </c>
      <c r="BF71" s="169">
        <v>11.04</v>
      </c>
      <c r="BG71">
        <v>37344.1</v>
      </c>
      <c r="BH71">
        <v>419.95</v>
      </c>
      <c r="BI71">
        <v>0</v>
      </c>
      <c r="BJ71">
        <v>0</v>
      </c>
      <c r="BK71">
        <v>0</v>
      </c>
      <c r="BL71">
        <v>5.52</v>
      </c>
      <c r="BM71" s="170">
        <v>0</v>
      </c>
      <c r="BR71">
        <v>494.18</v>
      </c>
      <c r="BS71">
        <v>494.18</v>
      </c>
      <c r="BU71">
        <v>494.18</v>
      </c>
      <c r="BV71">
        <v>494.18</v>
      </c>
    </row>
    <row r="72" spans="1:74" x14ac:dyDescent="0.25">
      <c r="A72" t="s">
        <v>226</v>
      </c>
      <c r="B72">
        <v>758.99</v>
      </c>
      <c r="C72">
        <v>758.99000000000012</v>
      </c>
      <c r="D72">
        <v>12</v>
      </c>
      <c r="E72">
        <v>24.39</v>
      </c>
      <c r="F72">
        <v>25.37</v>
      </c>
      <c r="G72" s="169">
        <v>0</v>
      </c>
      <c r="H72" s="169">
        <v>0</v>
      </c>
      <c r="I72" s="169">
        <v>0</v>
      </c>
      <c r="J72" s="169">
        <v>0</v>
      </c>
      <c r="K72" s="169">
        <v>0</v>
      </c>
      <c r="L72" s="169">
        <v>0</v>
      </c>
      <c r="M72" s="169">
        <v>0</v>
      </c>
      <c r="N72" s="169">
        <v>0</v>
      </c>
      <c r="O72" s="169">
        <v>0</v>
      </c>
      <c r="P72" s="169">
        <v>0</v>
      </c>
      <c r="Q72" s="169">
        <v>0</v>
      </c>
      <c r="R72" s="169">
        <v>0</v>
      </c>
      <c r="S72" s="169">
        <v>0</v>
      </c>
      <c r="T72" s="169">
        <v>0</v>
      </c>
      <c r="U72" s="169">
        <v>0</v>
      </c>
      <c r="V72" s="169">
        <v>0</v>
      </c>
      <c r="W72" s="169">
        <v>0</v>
      </c>
      <c r="X72" s="169">
        <v>14671.883679361232</v>
      </c>
      <c r="Y72" s="169">
        <v>0</v>
      </c>
      <c r="Z72" s="169">
        <v>7320.0002000000004</v>
      </c>
      <c r="AA72" s="169">
        <v>669.92766978656823</v>
      </c>
      <c r="AB72" s="169">
        <v>62058.944620270515</v>
      </c>
      <c r="AC72" s="169">
        <v>69696.574286258416</v>
      </c>
      <c r="AD72" s="169">
        <v>18745.779038376808</v>
      </c>
      <c r="AE72" s="169">
        <v>559.85253673225168</v>
      </c>
      <c r="AF72" s="169">
        <v>0</v>
      </c>
      <c r="AG72" s="169">
        <v>0</v>
      </c>
      <c r="AH72" s="169"/>
      <c r="AI72" s="169">
        <v>51647.319954997511</v>
      </c>
      <c r="AJ72" s="169">
        <v>0</v>
      </c>
      <c r="AK72" s="169">
        <v>29540.211650403704</v>
      </c>
      <c r="AL72" s="169">
        <v>26590.864707555498</v>
      </c>
      <c r="AM72" s="169">
        <v>0</v>
      </c>
      <c r="AN72" s="169">
        <v>11116.53893562015</v>
      </c>
      <c r="AO72" s="169"/>
      <c r="AP72" s="169"/>
      <c r="AQ72" s="169"/>
      <c r="AR72" s="169"/>
      <c r="AT72" s="169">
        <v>29243.21</v>
      </c>
      <c r="AU72" s="169">
        <v>218095.38</v>
      </c>
      <c r="AV72" s="169">
        <v>2110.12</v>
      </c>
      <c r="AW72" s="169">
        <v>25.060000000000002</v>
      </c>
      <c r="AX72" s="169">
        <v>0</v>
      </c>
      <c r="AY72" s="169">
        <v>0</v>
      </c>
      <c r="AZ72" s="169">
        <v>11.31</v>
      </c>
      <c r="BA72" s="169">
        <v>221050.53</v>
      </c>
      <c r="BB72" s="169">
        <v>2419.75</v>
      </c>
      <c r="BC72" s="169">
        <v>33.42</v>
      </c>
      <c r="BD72" s="169">
        <v>0</v>
      </c>
      <c r="BE72" s="169">
        <v>0</v>
      </c>
      <c r="BF72" s="169">
        <v>9.01</v>
      </c>
      <c r="BG72">
        <v>26288.06</v>
      </c>
      <c r="BH72">
        <v>379.65</v>
      </c>
      <c r="BI72">
        <v>1.1200000000000001</v>
      </c>
      <c r="BJ72">
        <v>0</v>
      </c>
      <c r="BK72">
        <v>0</v>
      </c>
      <c r="BL72">
        <v>2.2999999999999998</v>
      </c>
      <c r="BM72" s="170">
        <v>0</v>
      </c>
      <c r="BR72">
        <v>758.99000000000012</v>
      </c>
      <c r="BS72">
        <v>758.99000000000012</v>
      </c>
      <c r="BU72">
        <v>758.99000000000012</v>
      </c>
      <c r="BV72">
        <v>758.99000000000012</v>
      </c>
    </row>
    <row r="73" spans="1:74" x14ac:dyDescent="0.25">
      <c r="A73" t="s">
        <v>227</v>
      </c>
      <c r="B73">
        <v>879.9</v>
      </c>
      <c r="C73">
        <v>879.9</v>
      </c>
      <c r="D73">
        <v>12</v>
      </c>
      <c r="E73">
        <v>24.39</v>
      </c>
      <c r="F73">
        <v>25.37</v>
      </c>
      <c r="G73" s="169">
        <v>0</v>
      </c>
      <c r="H73" s="169">
        <v>0</v>
      </c>
      <c r="I73" s="169">
        <v>0</v>
      </c>
      <c r="J73" s="169">
        <v>0</v>
      </c>
      <c r="K73" s="169">
        <v>0</v>
      </c>
      <c r="L73" s="169">
        <v>0</v>
      </c>
      <c r="M73" s="169">
        <v>0</v>
      </c>
      <c r="N73" s="169">
        <v>0</v>
      </c>
      <c r="O73" s="169">
        <v>0</v>
      </c>
      <c r="P73" s="169">
        <v>0</v>
      </c>
      <c r="Q73" s="169">
        <v>0</v>
      </c>
      <c r="R73" s="169">
        <v>0</v>
      </c>
      <c r="S73" s="169">
        <v>0</v>
      </c>
      <c r="T73" s="169">
        <v>0</v>
      </c>
      <c r="U73" s="169">
        <v>0</v>
      </c>
      <c r="V73" s="169">
        <v>0</v>
      </c>
      <c r="W73" s="169">
        <v>0</v>
      </c>
      <c r="X73" s="169">
        <v>17009.170673487064</v>
      </c>
      <c r="Y73" s="169">
        <v>0</v>
      </c>
      <c r="Z73" s="169">
        <v>9000.0015999999996</v>
      </c>
      <c r="AA73" s="169">
        <v>776.64970110963429</v>
      </c>
      <c r="AB73" s="169">
        <v>71945.171044909715</v>
      </c>
      <c r="AC73" s="169">
        <v>80799.504228617996</v>
      </c>
      <c r="AD73" s="169">
        <v>21732.05309143434</v>
      </c>
      <c r="AE73" s="169">
        <v>649.0391797924982</v>
      </c>
      <c r="AF73" s="169">
        <v>0</v>
      </c>
      <c r="AG73" s="169">
        <v>0</v>
      </c>
      <c r="AH73" s="169"/>
      <c r="AI73" s="169">
        <v>59874.934885047638</v>
      </c>
      <c r="AJ73" s="169">
        <v>0</v>
      </c>
      <c r="AK73" s="169">
        <v>34246.079963095974</v>
      </c>
      <c r="AL73" s="169">
        <v>30826.890810390225</v>
      </c>
      <c r="AM73" s="169">
        <v>0</v>
      </c>
      <c r="AN73" s="169">
        <v>12887.445960358067</v>
      </c>
      <c r="AO73" s="169"/>
      <c r="AP73" s="169"/>
      <c r="AQ73" s="169"/>
      <c r="AR73" s="169"/>
      <c r="AT73" s="169">
        <v>21496.27</v>
      </c>
      <c r="AU73" s="169">
        <v>262814.49</v>
      </c>
      <c r="AV73" s="169">
        <v>1877.54</v>
      </c>
      <c r="AW73" s="169">
        <v>39.43</v>
      </c>
      <c r="AX73" s="169">
        <v>0</v>
      </c>
      <c r="AY73" s="169">
        <v>0</v>
      </c>
      <c r="AZ73" s="169">
        <v>20.309999999999999</v>
      </c>
      <c r="BA73" s="169">
        <v>259743.58000000002</v>
      </c>
      <c r="BB73" s="169">
        <v>2038.2599999999998</v>
      </c>
      <c r="BC73" s="169">
        <v>36.81</v>
      </c>
      <c r="BD73" s="169">
        <v>0</v>
      </c>
      <c r="BE73" s="169">
        <v>0</v>
      </c>
      <c r="BF73" s="169">
        <v>13.54</v>
      </c>
      <c r="BG73">
        <v>24567.18</v>
      </c>
      <c r="BH73">
        <v>102.67999999999999</v>
      </c>
      <c r="BI73">
        <v>4.54</v>
      </c>
      <c r="BJ73">
        <v>0</v>
      </c>
      <c r="BK73">
        <v>0</v>
      </c>
      <c r="BL73">
        <v>6.77</v>
      </c>
      <c r="BM73" s="170">
        <v>0</v>
      </c>
      <c r="BR73">
        <v>879.9</v>
      </c>
      <c r="BS73">
        <v>879.9</v>
      </c>
      <c r="BU73">
        <v>879.9</v>
      </c>
      <c r="BV73">
        <v>879.9</v>
      </c>
    </row>
    <row r="74" spans="1:74" x14ac:dyDescent="0.25">
      <c r="A74" s="167" t="s">
        <v>228</v>
      </c>
      <c r="B74">
        <v>4098.5</v>
      </c>
      <c r="C74">
        <v>0</v>
      </c>
      <c r="D74">
        <v>0</v>
      </c>
      <c r="E74">
        <v>0</v>
      </c>
      <c r="F74">
        <v>0</v>
      </c>
      <c r="G74" s="169">
        <v>0</v>
      </c>
      <c r="H74" s="169">
        <v>0</v>
      </c>
      <c r="I74" s="169">
        <v>0</v>
      </c>
      <c r="J74" s="169">
        <v>0</v>
      </c>
      <c r="K74" s="169">
        <v>0</v>
      </c>
      <c r="L74" s="169">
        <v>0</v>
      </c>
      <c r="M74" s="169">
        <v>0</v>
      </c>
      <c r="N74" s="169">
        <v>0</v>
      </c>
      <c r="O74" s="169">
        <v>0</v>
      </c>
      <c r="P74" s="169">
        <v>0</v>
      </c>
      <c r="Q74" s="169">
        <v>0</v>
      </c>
      <c r="R74" s="169">
        <v>0</v>
      </c>
      <c r="S74" s="169">
        <v>0</v>
      </c>
      <c r="T74" s="169">
        <v>0</v>
      </c>
      <c r="U74" s="169">
        <v>0</v>
      </c>
      <c r="V74" s="169">
        <v>0</v>
      </c>
      <c r="W74" s="169">
        <v>0</v>
      </c>
      <c r="X74" s="169">
        <v>0</v>
      </c>
      <c r="Y74" s="169">
        <v>0</v>
      </c>
      <c r="Z74" s="169">
        <v>0</v>
      </c>
      <c r="AA74" s="169">
        <v>0</v>
      </c>
      <c r="AB74" s="169">
        <v>0</v>
      </c>
      <c r="AC74" s="169">
        <v>0</v>
      </c>
      <c r="AD74" s="169">
        <v>0</v>
      </c>
      <c r="AE74" s="169">
        <v>0</v>
      </c>
      <c r="AF74" s="169">
        <v>0</v>
      </c>
      <c r="AG74" s="169">
        <v>0</v>
      </c>
      <c r="AH74" s="169"/>
      <c r="AI74" s="169">
        <v>0</v>
      </c>
      <c r="AJ74" s="169">
        <v>0</v>
      </c>
      <c r="AK74" s="169">
        <v>0</v>
      </c>
      <c r="AL74" s="169">
        <v>0</v>
      </c>
      <c r="AM74" s="169">
        <v>0</v>
      </c>
      <c r="AN74" s="169">
        <v>0</v>
      </c>
      <c r="AO74" s="169"/>
      <c r="AP74" s="169"/>
      <c r="AQ74" s="169"/>
      <c r="AR74" s="169"/>
      <c r="AT74" s="169">
        <v>79824.45</v>
      </c>
      <c r="AU74" s="169">
        <v>0</v>
      </c>
      <c r="AV74" s="169">
        <v>0</v>
      </c>
      <c r="AW74" s="169">
        <v>0</v>
      </c>
      <c r="AX74" s="169">
        <v>0</v>
      </c>
      <c r="AY74" s="169">
        <v>0</v>
      </c>
      <c r="AZ74" s="169">
        <v>0</v>
      </c>
      <c r="BA74" s="169">
        <v>23621.760000000002</v>
      </c>
      <c r="BB74" s="169">
        <v>0</v>
      </c>
      <c r="BC74" s="169">
        <v>0</v>
      </c>
      <c r="BD74" s="169">
        <v>0</v>
      </c>
      <c r="BE74" s="169">
        <v>0</v>
      </c>
      <c r="BF74" s="169">
        <v>0</v>
      </c>
      <c r="BG74">
        <v>56202.69</v>
      </c>
      <c r="BH74">
        <v>0</v>
      </c>
      <c r="BI74">
        <v>0</v>
      </c>
      <c r="BJ74">
        <v>0</v>
      </c>
      <c r="BK74">
        <v>-264.23</v>
      </c>
      <c r="BL74">
        <v>0</v>
      </c>
      <c r="BM74" s="170">
        <v>0</v>
      </c>
    </row>
    <row r="75" spans="1:74" x14ac:dyDescent="0.25">
      <c r="A75" s="171" t="s">
        <v>229</v>
      </c>
      <c r="B75">
        <v>10303.199999999999</v>
      </c>
      <c r="C75">
        <v>10303.199999999999</v>
      </c>
      <c r="D75">
        <v>12</v>
      </c>
      <c r="E75">
        <v>39.619999999999997</v>
      </c>
      <c r="F75">
        <v>41.2</v>
      </c>
      <c r="G75" s="169">
        <v>0</v>
      </c>
      <c r="H75" s="169">
        <v>0</v>
      </c>
      <c r="I75" s="169">
        <v>0</v>
      </c>
      <c r="J75" s="169">
        <v>65913.808799999999</v>
      </c>
      <c r="K75" s="169">
        <v>0</v>
      </c>
      <c r="L75" s="169">
        <v>0</v>
      </c>
      <c r="M75" s="169">
        <v>0</v>
      </c>
      <c r="N75" s="169">
        <v>0</v>
      </c>
      <c r="O75" s="169">
        <v>0</v>
      </c>
      <c r="P75" s="169">
        <v>0</v>
      </c>
      <c r="Q75" s="169">
        <v>0</v>
      </c>
      <c r="R75" s="169">
        <v>0</v>
      </c>
      <c r="S75" s="169">
        <v>0</v>
      </c>
      <c r="T75" s="169">
        <v>0</v>
      </c>
      <c r="U75" s="169">
        <v>0</v>
      </c>
      <c r="V75" s="169">
        <v>0</v>
      </c>
      <c r="W75" s="169">
        <v>0</v>
      </c>
      <c r="X75" s="169">
        <v>199169.09567345367</v>
      </c>
      <c r="Y75" s="169">
        <v>0</v>
      </c>
      <c r="Z75" s="169">
        <v>0</v>
      </c>
      <c r="AA75" s="169">
        <v>9094.1893402350088</v>
      </c>
      <c r="AB75" s="169">
        <v>842442.87567895628</v>
      </c>
      <c r="AC75" s="169">
        <v>946122.80028218753</v>
      </c>
      <c r="AD75" s="169">
        <v>254471.7461207709</v>
      </c>
      <c r="AE75" s="169">
        <v>0</v>
      </c>
      <c r="AF75" s="169">
        <v>318463.0368240556</v>
      </c>
      <c r="AG75" s="169">
        <v>0</v>
      </c>
      <c r="AH75" s="169"/>
      <c r="AI75" s="169">
        <v>701106.29515583895</v>
      </c>
      <c r="AJ75" s="169">
        <v>670338.78839688841</v>
      </c>
      <c r="AK75" s="169">
        <v>401004.89950650115</v>
      </c>
      <c r="AL75" s="169">
        <v>360967.86157246563</v>
      </c>
      <c r="AM75" s="169">
        <v>227277.70115816925</v>
      </c>
      <c r="AN75" s="169">
        <v>150905.70885187091</v>
      </c>
      <c r="AO75" s="169"/>
      <c r="AP75" s="169"/>
      <c r="AQ75" s="169"/>
      <c r="AR75" s="169"/>
      <c r="AT75" s="169">
        <v>512928.85</v>
      </c>
      <c r="AU75" s="169">
        <v>4614644.8800000008</v>
      </c>
      <c r="AV75" s="169">
        <v>126772.94</v>
      </c>
      <c r="AW75" s="169">
        <v>1269.31</v>
      </c>
      <c r="AX75" s="169">
        <v>1305.4000000000001</v>
      </c>
      <c r="AY75" s="169">
        <v>3937.3</v>
      </c>
      <c r="AZ75" s="169">
        <v>840.84</v>
      </c>
      <c r="BA75" s="169">
        <v>4516157.54</v>
      </c>
      <c r="BB75" s="169">
        <v>136886.07999999999</v>
      </c>
      <c r="BC75" s="169">
        <v>1284.58</v>
      </c>
      <c r="BD75" s="169">
        <v>1333.5</v>
      </c>
      <c r="BE75" s="169">
        <v>3890.38</v>
      </c>
      <c r="BF75" s="169">
        <v>520.07000000000005</v>
      </c>
      <c r="BG75">
        <v>611416.19000000006</v>
      </c>
      <c r="BH75">
        <v>15027.7</v>
      </c>
      <c r="BI75">
        <v>207.79</v>
      </c>
      <c r="BJ75">
        <v>192.59</v>
      </c>
      <c r="BK75">
        <v>646.79999999999995</v>
      </c>
      <c r="BL75">
        <v>320.77</v>
      </c>
      <c r="BM75" s="170">
        <v>0</v>
      </c>
      <c r="BO75">
        <v>10303.199999999999</v>
      </c>
      <c r="BQ75">
        <v>10303.199999999999</v>
      </c>
      <c r="BR75">
        <v>10303.199999999999</v>
      </c>
      <c r="BS75">
        <v>10303.199999999999</v>
      </c>
      <c r="BT75">
        <v>10303.199999999999</v>
      </c>
      <c r="BU75">
        <v>10303.199999999999</v>
      </c>
    </row>
    <row r="76" spans="1:74" x14ac:dyDescent="0.25">
      <c r="A76" s="171" t="s">
        <v>230</v>
      </c>
      <c r="B76">
        <v>4915.3</v>
      </c>
      <c r="C76">
        <v>4915.3</v>
      </c>
      <c r="D76">
        <v>12</v>
      </c>
      <c r="E76">
        <v>39.619999999999997</v>
      </c>
      <c r="F76">
        <v>41.2</v>
      </c>
      <c r="G76" s="169">
        <v>0</v>
      </c>
      <c r="H76" s="169">
        <v>0</v>
      </c>
      <c r="I76" s="169">
        <v>0</v>
      </c>
      <c r="J76" s="169">
        <v>0</v>
      </c>
      <c r="K76" s="169">
        <v>0</v>
      </c>
      <c r="L76" s="169">
        <v>0</v>
      </c>
      <c r="M76" s="169">
        <v>0</v>
      </c>
      <c r="N76" s="169">
        <v>0</v>
      </c>
      <c r="O76" s="169">
        <v>0</v>
      </c>
      <c r="P76" s="169">
        <v>0</v>
      </c>
      <c r="Q76" s="169">
        <v>0</v>
      </c>
      <c r="R76" s="169">
        <v>0</v>
      </c>
      <c r="S76" s="169">
        <v>0</v>
      </c>
      <c r="T76" s="169">
        <v>0</v>
      </c>
      <c r="U76" s="169">
        <v>0</v>
      </c>
      <c r="V76" s="169">
        <v>0</v>
      </c>
      <c r="W76" s="169">
        <v>0</v>
      </c>
      <c r="X76" s="169">
        <v>95016.679862928693</v>
      </c>
      <c r="Y76" s="169">
        <v>0</v>
      </c>
      <c r="Z76" s="169">
        <v>0</v>
      </c>
      <c r="AA76" s="169">
        <v>4338.5228728994043</v>
      </c>
      <c r="AB76" s="169">
        <v>401900.32871581393</v>
      </c>
      <c r="AC76" s="169">
        <v>451362.43111140595</v>
      </c>
      <c r="AD76" s="169">
        <v>121399.65968897287</v>
      </c>
      <c r="AE76" s="169">
        <v>0</v>
      </c>
      <c r="AF76" s="169">
        <v>0</v>
      </c>
      <c r="AG76" s="169">
        <v>0</v>
      </c>
      <c r="AH76" s="169"/>
      <c r="AI76" s="169">
        <v>334473.53953912342</v>
      </c>
      <c r="AJ76" s="169">
        <v>319795.42730483983</v>
      </c>
      <c r="AK76" s="169">
        <v>191305.5538613543</v>
      </c>
      <c r="AL76" s="169">
        <v>172205.26923549391</v>
      </c>
      <c r="AM76" s="169">
        <v>108426.32235642805</v>
      </c>
      <c r="AN76" s="169">
        <v>71991.888997554284</v>
      </c>
      <c r="AO76" s="169"/>
      <c r="AP76" s="169"/>
      <c r="AQ76" s="169"/>
      <c r="AR76" s="169"/>
      <c r="AT76" s="169">
        <v>258204.06</v>
      </c>
      <c r="AU76" s="169">
        <v>2349135.2599999998</v>
      </c>
      <c r="AV76" s="169">
        <v>74424.239999999991</v>
      </c>
      <c r="AW76" s="169">
        <v>585.51</v>
      </c>
      <c r="AX76" s="169">
        <v>585.51</v>
      </c>
      <c r="AY76" s="169">
        <v>1782.39</v>
      </c>
      <c r="AZ76" s="169">
        <v>356.73</v>
      </c>
      <c r="BA76" s="169">
        <v>2317590.79</v>
      </c>
      <c r="BB76" s="169">
        <v>67732.100000000006</v>
      </c>
      <c r="BC76" s="169">
        <v>627.89</v>
      </c>
      <c r="BD76" s="169">
        <v>626.62</v>
      </c>
      <c r="BE76" s="169">
        <v>1853.7799999999997</v>
      </c>
      <c r="BF76" s="169">
        <v>223</v>
      </c>
      <c r="BG76">
        <v>289748.52999999997</v>
      </c>
      <c r="BH76">
        <v>7915.5599999999995</v>
      </c>
      <c r="BI76">
        <v>92.28</v>
      </c>
      <c r="BJ76">
        <v>83.81</v>
      </c>
      <c r="BK76">
        <v>262.83</v>
      </c>
      <c r="BL76">
        <v>133.72999999999999</v>
      </c>
      <c r="BM76" s="170">
        <v>0</v>
      </c>
      <c r="BQ76">
        <v>4915.3</v>
      </c>
      <c r="BR76">
        <v>4915.3</v>
      </c>
      <c r="BS76">
        <v>4915.3</v>
      </c>
      <c r="BT76">
        <v>4915.3</v>
      </c>
      <c r="BU76">
        <v>4915.3</v>
      </c>
    </row>
    <row r="77" spans="1:74" x14ac:dyDescent="0.25">
      <c r="A77" s="167" t="s">
        <v>231</v>
      </c>
      <c r="B77">
        <v>2593.5</v>
      </c>
      <c r="C77">
        <v>0</v>
      </c>
      <c r="D77">
        <v>0</v>
      </c>
      <c r="E77">
        <v>0</v>
      </c>
      <c r="F77">
        <v>0</v>
      </c>
      <c r="G77" s="169">
        <v>0</v>
      </c>
      <c r="H77" s="169">
        <v>0</v>
      </c>
      <c r="I77" s="169">
        <v>0</v>
      </c>
      <c r="J77" s="169">
        <v>0</v>
      </c>
      <c r="K77" s="169">
        <v>0</v>
      </c>
      <c r="L77" s="169">
        <v>0</v>
      </c>
      <c r="M77" s="169">
        <v>0</v>
      </c>
      <c r="N77" s="169">
        <v>0</v>
      </c>
      <c r="O77" s="169">
        <v>0</v>
      </c>
      <c r="P77" s="169">
        <v>0</v>
      </c>
      <c r="Q77" s="169">
        <v>0</v>
      </c>
      <c r="R77" s="169">
        <v>0</v>
      </c>
      <c r="S77" s="169">
        <v>0</v>
      </c>
      <c r="T77" s="169">
        <v>0</v>
      </c>
      <c r="U77" s="169">
        <v>0</v>
      </c>
      <c r="V77" s="169">
        <v>0</v>
      </c>
      <c r="W77" s="169">
        <v>0</v>
      </c>
      <c r="X77" s="169">
        <v>0</v>
      </c>
      <c r="Y77" s="169">
        <v>0</v>
      </c>
      <c r="Z77" s="169">
        <v>0</v>
      </c>
      <c r="AA77" s="169">
        <v>0</v>
      </c>
      <c r="AB77" s="169">
        <v>0</v>
      </c>
      <c r="AC77" s="169">
        <v>0</v>
      </c>
      <c r="AD77" s="169">
        <v>0</v>
      </c>
      <c r="AE77" s="169">
        <v>0</v>
      </c>
      <c r="AF77" s="169">
        <v>0</v>
      </c>
      <c r="AG77" s="169">
        <v>0</v>
      </c>
      <c r="AH77" s="169"/>
      <c r="AI77" s="169">
        <v>0</v>
      </c>
      <c r="AJ77" s="169">
        <v>0</v>
      </c>
      <c r="AK77" s="169">
        <v>0</v>
      </c>
      <c r="AL77" s="169">
        <v>0</v>
      </c>
      <c r="AM77" s="169">
        <v>0</v>
      </c>
      <c r="AN77" s="169">
        <v>0</v>
      </c>
      <c r="AO77" s="169"/>
      <c r="AP77" s="169"/>
      <c r="AQ77" s="169"/>
      <c r="AR77" s="169"/>
      <c r="AT77" s="169">
        <v>52560.57</v>
      </c>
      <c r="AU77" s="169">
        <v>0</v>
      </c>
      <c r="AV77" s="169">
        <v>0</v>
      </c>
      <c r="AW77" s="169">
        <v>0</v>
      </c>
      <c r="AX77" s="169">
        <v>0</v>
      </c>
      <c r="AY77" s="169">
        <v>0</v>
      </c>
      <c r="AZ77" s="169">
        <v>0</v>
      </c>
      <c r="BA77" s="169">
        <v>11474.630000000001</v>
      </c>
      <c r="BB77" s="169">
        <v>0</v>
      </c>
      <c r="BC77" s="169">
        <v>0</v>
      </c>
      <c r="BD77" s="169">
        <v>0</v>
      </c>
      <c r="BE77" s="169">
        <v>0</v>
      </c>
      <c r="BF77" s="169">
        <v>0</v>
      </c>
      <c r="BG77">
        <v>41085.939999999995</v>
      </c>
      <c r="BH77">
        <v>0</v>
      </c>
      <c r="BI77">
        <v>0</v>
      </c>
      <c r="BJ77">
        <v>0</v>
      </c>
      <c r="BK77">
        <v>0</v>
      </c>
      <c r="BL77">
        <v>0</v>
      </c>
      <c r="BM77" s="170">
        <v>0</v>
      </c>
    </row>
    <row r="78" spans="1:74" x14ac:dyDescent="0.25">
      <c r="A78" s="167" t="s">
        <v>232</v>
      </c>
      <c r="B78">
        <v>2554.6999999999998</v>
      </c>
      <c r="C78">
        <v>0</v>
      </c>
      <c r="D78">
        <v>0</v>
      </c>
      <c r="E78">
        <v>0</v>
      </c>
      <c r="F78">
        <v>0</v>
      </c>
      <c r="G78" s="169">
        <v>0</v>
      </c>
      <c r="H78" s="169">
        <v>0</v>
      </c>
      <c r="I78" s="169">
        <v>0</v>
      </c>
      <c r="J78" s="169">
        <v>0</v>
      </c>
      <c r="K78" s="169">
        <v>0</v>
      </c>
      <c r="L78" s="169">
        <v>0</v>
      </c>
      <c r="M78" s="169">
        <v>0</v>
      </c>
      <c r="N78" s="169">
        <v>0</v>
      </c>
      <c r="O78" s="169">
        <v>0</v>
      </c>
      <c r="P78" s="169">
        <v>0</v>
      </c>
      <c r="Q78" s="169">
        <v>0</v>
      </c>
      <c r="R78" s="169">
        <v>0</v>
      </c>
      <c r="S78" s="169">
        <v>0</v>
      </c>
      <c r="T78" s="169">
        <v>0</v>
      </c>
      <c r="U78" s="169">
        <v>0</v>
      </c>
      <c r="V78" s="169">
        <v>0</v>
      </c>
      <c r="W78" s="169">
        <v>0</v>
      </c>
      <c r="X78" s="169">
        <v>0</v>
      </c>
      <c r="Y78" s="169">
        <v>0</v>
      </c>
      <c r="Z78" s="169">
        <v>0</v>
      </c>
      <c r="AA78" s="169">
        <v>0</v>
      </c>
      <c r="AB78" s="169">
        <v>0</v>
      </c>
      <c r="AC78" s="169">
        <v>0</v>
      </c>
      <c r="AD78" s="169">
        <v>0</v>
      </c>
      <c r="AE78" s="169">
        <v>0</v>
      </c>
      <c r="AF78" s="169">
        <v>0</v>
      </c>
      <c r="AG78" s="169">
        <v>0</v>
      </c>
      <c r="AH78" s="169"/>
      <c r="AI78" s="169">
        <v>0</v>
      </c>
      <c r="AJ78" s="169">
        <v>0</v>
      </c>
      <c r="AK78" s="169">
        <v>0</v>
      </c>
      <c r="AL78" s="169">
        <v>0</v>
      </c>
      <c r="AM78" s="169">
        <v>0</v>
      </c>
      <c r="AN78" s="169">
        <v>0</v>
      </c>
      <c r="AO78" s="169"/>
      <c r="AP78" s="169"/>
      <c r="AQ78" s="169"/>
      <c r="AR78" s="169"/>
      <c r="AT78" s="169">
        <v>56696.69</v>
      </c>
      <c r="AU78" s="169">
        <v>0</v>
      </c>
      <c r="AV78" s="169">
        <v>0</v>
      </c>
      <c r="AW78" s="169">
        <v>0</v>
      </c>
      <c r="AX78" s="169">
        <v>0</v>
      </c>
      <c r="AY78" s="169">
        <v>0</v>
      </c>
      <c r="AZ78" s="169">
        <v>0</v>
      </c>
      <c r="BA78" s="169">
        <v>22016.59</v>
      </c>
      <c r="BB78" s="169">
        <v>0</v>
      </c>
      <c r="BC78" s="169">
        <v>50.63</v>
      </c>
      <c r="BD78" s="169">
        <v>50.62</v>
      </c>
      <c r="BE78" s="169">
        <v>-74.38</v>
      </c>
      <c r="BF78" s="169">
        <v>0</v>
      </c>
      <c r="BG78">
        <v>34680.1</v>
      </c>
      <c r="BH78">
        <v>0</v>
      </c>
      <c r="BI78">
        <v>-50.63</v>
      </c>
      <c r="BJ78">
        <v>-50.62</v>
      </c>
      <c r="BK78">
        <v>-50.62</v>
      </c>
      <c r="BL78">
        <v>0</v>
      </c>
      <c r="BM78" s="170">
        <v>0</v>
      </c>
    </row>
    <row r="79" spans="1:74" x14ac:dyDescent="0.25">
      <c r="A79" s="171" t="s">
        <v>233</v>
      </c>
      <c r="B79">
        <v>11595.14</v>
      </c>
      <c r="C79">
        <v>11595.14</v>
      </c>
      <c r="D79">
        <v>12</v>
      </c>
      <c r="E79">
        <v>39.82</v>
      </c>
      <c r="F79">
        <v>41.41</v>
      </c>
      <c r="G79" s="169">
        <v>0</v>
      </c>
      <c r="H79" s="169">
        <v>0</v>
      </c>
      <c r="I79" s="169">
        <v>0</v>
      </c>
      <c r="J79" s="169">
        <v>88105.419799999974</v>
      </c>
      <c r="K79" s="169">
        <v>0</v>
      </c>
      <c r="L79" s="169">
        <v>0</v>
      </c>
      <c r="M79" s="169">
        <v>99683.001599999989</v>
      </c>
      <c r="N79" s="169">
        <v>0</v>
      </c>
      <c r="O79" s="169">
        <v>0</v>
      </c>
      <c r="P79" s="169">
        <v>0</v>
      </c>
      <c r="Q79" s="169">
        <v>0</v>
      </c>
      <c r="R79" s="169">
        <v>0</v>
      </c>
      <c r="S79" s="169">
        <v>0</v>
      </c>
      <c r="T79" s="169">
        <v>0</v>
      </c>
      <c r="U79" s="169">
        <v>0</v>
      </c>
      <c r="V79" s="169">
        <v>0</v>
      </c>
      <c r="W79" s="169">
        <v>0</v>
      </c>
      <c r="X79" s="169">
        <v>224143.32906350357</v>
      </c>
      <c r="Y79" s="169">
        <v>48300.007799999999</v>
      </c>
      <c r="Z79" s="169">
        <v>68530.010399999999</v>
      </c>
      <c r="AA79" s="169">
        <v>10234.528941157365</v>
      </c>
      <c r="AB79" s="169">
        <v>948078.56641626812</v>
      </c>
      <c r="AC79" s="169">
        <v>1064759.1356533896</v>
      </c>
      <c r="AD79" s="169">
        <v>286380.49560474366</v>
      </c>
      <c r="AE79" s="169">
        <v>8552.9039154212824</v>
      </c>
      <c r="AF79" s="169">
        <v>0</v>
      </c>
      <c r="AG79" s="169">
        <v>0</v>
      </c>
      <c r="AH79" s="169"/>
      <c r="AI79" s="169">
        <v>789019.49367315741</v>
      </c>
      <c r="AJ79" s="169">
        <v>754393.98428568779</v>
      </c>
      <c r="AK79" s="169">
        <v>451287.75045265665</v>
      </c>
      <c r="AL79" s="169">
        <v>406230.38380632811</v>
      </c>
      <c r="AM79" s="169">
        <v>255776.53193251949</v>
      </c>
      <c r="AN79" s="169">
        <v>169828.09427524288</v>
      </c>
      <c r="AO79" s="169"/>
      <c r="AP79" s="169"/>
      <c r="AQ79" s="169"/>
      <c r="AR79" s="169"/>
      <c r="AT79" s="169">
        <v>668638.30000000005</v>
      </c>
      <c r="AU79" s="169">
        <v>5486150.2799999993</v>
      </c>
      <c r="AV79" s="169">
        <v>205364.66</v>
      </c>
      <c r="AW79" s="169">
        <v>4300.5200000000004</v>
      </c>
      <c r="AX79" s="169">
        <v>4300.5200000000004</v>
      </c>
      <c r="AY79" s="169">
        <v>12756.990000000002</v>
      </c>
      <c r="AZ79" s="169">
        <v>2728.66</v>
      </c>
      <c r="BA79" s="169">
        <v>5342262.4399999995</v>
      </c>
      <c r="BB79" s="169">
        <v>223967.18</v>
      </c>
      <c r="BC79" s="169">
        <v>4253.68</v>
      </c>
      <c r="BD79" s="169">
        <v>4351.9799999999996</v>
      </c>
      <c r="BE79" s="169">
        <v>13532.32</v>
      </c>
      <c r="BF79" s="169">
        <v>1973.21</v>
      </c>
      <c r="BG79">
        <v>812526.14</v>
      </c>
      <c r="BH79">
        <v>31940.95</v>
      </c>
      <c r="BI79">
        <v>614.51</v>
      </c>
      <c r="BJ79">
        <v>543.41999999999996</v>
      </c>
      <c r="BK79">
        <v>1482.8400000000001</v>
      </c>
      <c r="BL79">
        <v>755.45</v>
      </c>
      <c r="BM79" s="170">
        <v>0</v>
      </c>
      <c r="BQ79">
        <v>11595.14</v>
      </c>
      <c r="BR79">
        <v>11595.14</v>
      </c>
      <c r="BS79">
        <v>11595.14</v>
      </c>
      <c r="BT79">
        <v>11595.14</v>
      </c>
      <c r="BU79">
        <v>11595.14</v>
      </c>
      <c r="BV79">
        <v>11595.14</v>
      </c>
    </row>
    <row r="80" spans="1:74" x14ac:dyDescent="0.25">
      <c r="A80" s="167" t="s">
        <v>234</v>
      </c>
      <c r="B80">
        <v>0</v>
      </c>
      <c r="C80">
        <v>0</v>
      </c>
      <c r="D80">
        <v>0</v>
      </c>
      <c r="E80">
        <v>0</v>
      </c>
      <c r="F80">
        <v>0</v>
      </c>
      <c r="G80" s="169">
        <v>0</v>
      </c>
      <c r="H80" s="169">
        <v>0</v>
      </c>
      <c r="I80" s="169">
        <v>0</v>
      </c>
      <c r="J80" s="169">
        <v>0</v>
      </c>
      <c r="K80" s="169">
        <v>0</v>
      </c>
      <c r="L80" s="169">
        <v>0</v>
      </c>
      <c r="M80" s="169">
        <v>0</v>
      </c>
      <c r="N80" s="169">
        <v>0</v>
      </c>
      <c r="O80" s="169">
        <v>0</v>
      </c>
      <c r="P80" s="169">
        <v>0</v>
      </c>
      <c r="Q80" s="169">
        <v>0</v>
      </c>
      <c r="R80" s="169">
        <v>0</v>
      </c>
      <c r="S80" s="169">
        <v>0</v>
      </c>
      <c r="T80" s="169">
        <v>0</v>
      </c>
      <c r="U80" s="169">
        <v>0</v>
      </c>
      <c r="V80" s="169">
        <v>0</v>
      </c>
      <c r="W80" s="169">
        <v>0</v>
      </c>
      <c r="X80" s="169">
        <v>0</v>
      </c>
      <c r="Y80" s="169">
        <v>0</v>
      </c>
      <c r="Z80" s="169">
        <v>0</v>
      </c>
      <c r="AA80" s="169">
        <v>0</v>
      </c>
      <c r="AB80" s="169">
        <v>0</v>
      </c>
      <c r="AC80" s="169">
        <v>0</v>
      </c>
      <c r="AD80" s="169">
        <v>0</v>
      </c>
      <c r="AE80" s="169">
        <v>0</v>
      </c>
      <c r="AF80" s="169">
        <v>0</v>
      </c>
      <c r="AG80" s="169">
        <v>0</v>
      </c>
      <c r="AH80" s="169"/>
      <c r="AI80" s="169">
        <v>0</v>
      </c>
      <c r="AJ80" s="169">
        <v>0</v>
      </c>
      <c r="AK80" s="169">
        <v>0</v>
      </c>
      <c r="AL80" s="169">
        <v>0</v>
      </c>
      <c r="AM80" s="169">
        <v>0</v>
      </c>
      <c r="AN80" s="169">
        <v>0</v>
      </c>
      <c r="AO80" s="169"/>
      <c r="AP80" s="169"/>
      <c r="AQ80" s="169"/>
      <c r="AR80" s="169"/>
      <c r="AT80" s="169">
        <v>132512.45000000001</v>
      </c>
      <c r="AU80" s="169">
        <v>0</v>
      </c>
      <c r="AV80" s="169">
        <v>0</v>
      </c>
      <c r="AW80" s="169">
        <v>0</v>
      </c>
      <c r="AX80" s="169">
        <v>0</v>
      </c>
      <c r="AY80" s="169">
        <v>0</v>
      </c>
      <c r="AZ80" s="169">
        <v>0</v>
      </c>
      <c r="BA80" s="169">
        <v>11930.22</v>
      </c>
      <c r="BB80" s="169">
        <v>0</v>
      </c>
      <c r="BC80" s="169">
        <v>0</v>
      </c>
      <c r="BD80" s="169">
        <v>0</v>
      </c>
      <c r="BE80" s="169">
        <v>0</v>
      </c>
      <c r="BF80" s="169">
        <v>0</v>
      </c>
      <c r="BG80">
        <v>120582.23000000001</v>
      </c>
      <c r="BH80">
        <v>0</v>
      </c>
      <c r="BI80">
        <v>0</v>
      </c>
      <c r="BJ80">
        <v>0</v>
      </c>
      <c r="BK80">
        <v>0</v>
      </c>
      <c r="BL80">
        <v>0</v>
      </c>
      <c r="BM80" s="170">
        <v>0</v>
      </c>
    </row>
    <row r="81" spans="1:74" x14ac:dyDescent="0.25">
      <c r="A81" s="167" t="s">
        <v>235</v>
      </c>
      <c r="B81">
        <v>5460.3</v>
      </c>
      <c r="C81">
        <v>0</v>
      </c>
      <c r="D81">
        <v>0</v>
      </c>
      <c r="E81">
        <v>0</v>
      </c>
      <c r="F81">
        <v>0</v>
      </c>
      <c r="G81" s="169">
        <v>0</v>
      </c>
      <c r="H81" s="169">
        <v>0</v>
      </c>
      <c r="I81" s="169">
        <v>0</v>
      </c>
      <c r="J81" s="169">
        <v>0</v>
      </c>
      <c r="K81" s="169">
        <v>0</v>
      </c>
      <c r="L81" s="169">
        <v>0</v>
      </c>
      <c r="M81" s="169">
        <v>0</v>
      </c>
      <c r="N81" s="169">
        <v>0</v>
      </c>
      <c r="O81" s="169">
        <v>0</v>
      </c>
      <c r="P81" s="169">
        <v>0</v>
      </c>
      <c r="Q81" s="169">
        <v>0</v>
      </c>
      <c r="R81" s="169">
        <v>0</v>
      </c>
      <c r="S81" s="169">
        <v>0</v>
      </c>
      <c r="T81" s="169">
        <v>0</v>
      </c>
      <c r="U81" s="169">
        <v>0</v>
      </c>
      <c r="V81" s="169">
        <v>0</v>
      </c>
      <c r="W81" s="169">
        <v>0</v>
      </c>
      <c r="X81" s="169">
        <v>0</v>
      </c>
      <c r="Y81" s="169">
        <v>0</v>
      </c>
      <c r="Z81" s="169">
        <v>0</v>
      </c>
      <c r="AA81" s="169">
        <v>0</v>
      </c>
      <c r="AB81" s="169">
        <v>0</v>
      </c>
      <c r="AC81" s="169">
        <v>0</v>
      </c>
      <c r="AD81" s="169">
        <v>0</v>
      </c>
      <c r="AE81" s="169">
        <v>0</v>
      </c>
      <c r="AF81" s="169">
        <v>0</v>
      </c>
      <c r="AG81" s="169">
        <v>0</v>
      </c>
      <c r="AH81" s="169"/>
      <c r="AI81" s="169">
        <v>0</v>
      </c>
      <c r="AJ81" s="169">
        <v>0</v>
      </c>
      <c r="AK81" s="169">
        <v>0</v>
      </c>
      <c r="AL81" s="169">
        <v>0</v>
      </c>
      <c r="AM81" s="169">
        <v>0</v>
      </c>
      <c r="AN81" s="169">
        <v>0</v>
      </c>
      <c r="AO81" s="169"/>
      <c r="AP81" s="169"/>
      <c r="AQ81" s="169"/>
      <c r="AR81" s="169"/>
      <c r="AT81" s="169">
        <v>126008.64</v>
      </c>
      <c r="AU81" s="169">
        <v>0</v>
      </c>
      <c r="AV81" s="169">
        <v>0</v>
      </c>
      <c r="AW81" s="169">
        <v>0</v>
      </c>
      <c r="AX81" s="169">
        <v>0</v>
      </c>
      <c r="AY81" s="169">
        <v>0</v>
      </c>
      <c r="AZ81" s="169">
        <v>0</v>
      </c>
      <c r="BA81" s="169">
        <v>26937.78</v>
      </c>
      <c r="BB81" s="169">
        <v>0</v>
      </c>
      <c r="BC81" s="169">
        <v>0</v>
      </c>
      <c r="BD81" s="169">
        <v>0</v>
      </c>
      <c r="BE81" s="169">
        <v>-226.95999999999998</v>
      </c>
      <c r="BF81" s="169">
        <v>0</v>
      </c>
      <c r="BG81">
        <v>99070.86</v>
      </c>
      <c r="BH81">
        <v>0</v>
      </c>
      <c r="BI81">
        <v>0</v>
      </c>
      <c r="BJ81">
        <v>0</v>
      </c>
      <c r="BK81">
        <v>-213.55</v>
      </c>
      <c r="BL81">
        <v>0</v>
      </c>
      <c r="BM81" s="170">
        <v>0</v>
      </c>
    </row>
    <row r="82" spans="1:74" x14ac:dyDescent="0.25">
      <c r="A82" s="167" t="s">
        <v>236</v>
      </c>
      <c r="B82">
        <v>5277.3</v>
      </c>
      <c r="C82">
        <v>0</v>
      </c>
      <c r="D82">
        <v>0</v>
      </c>
      <c r="E82">
        <v>0</v>
      </c>
      <c r="F82">
        <v>0</v>
      </c>
      <c r="G82" s="169">
        <v>0</v>
      </c>
      <c r="H82" s="169">
        <v>0</v>
      </c>
      <c r="I82" s="169">
        <v>0</v>
      </c>
      <c r="J82" s="169">
        <v>0</v>
      </c>
      <c r="K82" s="169">
        <v>0</v>
      </c>
      <c r="L82" s="169">
        <v>0</v>
      </c>
      <c r="M82" s="169">
        <v>0</v>
      </c>
      <c r="N82" s="169">
        <v>0</v>
      </c>
      <c r="O82" s="169">
        <v>0</v>
      </c>
      <c r="P82" s="169">
        <v>0</v>
      </c>
      <c r="Q82" s="169">
        <v>0</v>
      </c>
      <c r="R82" s="169">
        <v>0</v>
      </c>
      <c r="S82" s="169">
        <v>0</v>
      </c>
      <c r="T82" s="169">
        <v>0</v>
      </c>
      <c r="U82" s="169">
        <v>0</v>
      </c>
      <c r="V82" s="169">
        <v>0</v>
      </c>
      <c r="W82" s="169">
        <v>0</v>
      </c>
      <c r="X82" s="169">
        <v>0</v>
      </c>
      <c r="Y82" s="169">
        <v>0</v>
      </c>
      <c r="Z82" s="169">
        <v>0</v>
      </c>
      <c r="AA82" s="169">
        <v>0</v>
      </c>
      <c r="AB82" s="169">
        <v>0</v>
      </c>
      <c r="AC82" s="169">
        <v>0</v>
      </c>
      <c r="AD82" s="169">
        <v>0</v>
      </c>
      <c r="AE82" s="169">
        <v>0</v>
      </c>
      <c r="AF82" s="169">
        <v>0</v>
      </c>
      <c r="AG82" s="169">
        <v>0</v>
      </c>
      <c r="AH82" s="169"/>
      <c r="AI82" s="169">
        <v>0</v>
      </c>
      <c r="AJ82" s="169">
        <v>0</v>
      </c>
      <c r="AK82" s="169">
        <v>0</v>
      </c>
      <c r="AL82" s="169">
        <v>0</v>
      </c>
      <c r="AM82" s="169">
        <v>0</v>
      </c>
      <c r="AN82" s="169">
        <v>0</v>
      </c>
      <c r="AO82" s="169"/>
      <c r="AP82" s="169"/>
      <c r="AQ82" s="169"/>
      <c r="AR82" s="169"/>
      <c r="AT82" s="169">
        <v>49308.340000000004</v>
      </c>
      <c r="AU82" s="169">
        <v>0</v>
      </c>
      <c r="AV82" s="169">
        <v>0</v>
      </c>
      <c r="AW82" s="169">
        <v>0</v>
      </c>
      <c r="AX82" s="169">
        <v>0</v>
      </c>
      <c r="AY82" s="169">
        <v>0</v>
      </c>
      <c r="AZ82" s="169">
        <v>0</v>
      </c>
      <c r="BA82" s="169">
        <v>19739.88</v>
      </c>
      <c r="BB82" s="169">
        <v>0</v>
      </c>
      <c r="BC82" s="169">
        <v>0</v>
      </c>
      <c r="BD82" s="169">
        <v>0</v>
      </c>
      <c r="BE82" s="169">
        <v>14.24</v>
      </c>
      <c r="BF82" s="169">
        <v>0</v>
      </c>
      <c r="BG82">
        <v>29568.46</v>
      </c>
      <c r="BH82">
        <v>0</v>
      </c>
      <c r="BI82">
        <v>0</v>
      </c>
      <c r="BJ82">
        <v>0</v>
      </c>
      <c r="BK82">
        <v>-14.24</v>
      </c>
      <c r="BL82">
        <v>0</v>
      </c>
      <c r="BM82" s="170">
        <v>0</v>
      </c>
    </row>
    <row r="83" spans="1:74" x14ac:dyDescent="0.25">
      <c r="A83" t="s">
        <v>1691</v>
      </c>
      <c r="B83">
        <v>0</v>
      </c>
      <c r="C83">
        <v>0</v>
      </c>
      <c r="D83">
        <v>12</v>
      </c>
      <c r="E83">
        <v>0</v>
      </c>
      <c r="F83">
        <v>0</v>
      </c>
      <c r="G83" s="169">
        <v>0</v>
      </c>
      <c r="H83" s="169">
        <v>0</v>
      </c>
      <c r="I83" s="169">
        <v>0</v>
      </c>
      <c r="J83" s="169">
        <v>0</v>
      </c>
      <c r="K83" s="169">
        <v>0</v>
      </c>
      <c r="L83" s="169">
        <v>0</v>
      </c>
      <c r="M83" s="169">
        <v>0</v>
      </c>
      <c r="N83" s="169">
        <v>0</v>
      </c>
      <c r="O83" s="169">
        <v>0</v>
      </c>
      <c r="P83" s="169">
        <v>0</v>
      </c>
      <c r="Q83" s="169">
        <v>0</v>
      </c>
      <c r="R83" s="169">
        <v>0</v>
      </c>
      <c r="S83" s="169">
        <v>0</v>
      </c>
      <c r="T83" s="169">
        <v>0</v>
      </c>
      <c r="U83" s="169">
        <v>0</v>
      </c>
      <c r="V83" s="169">
        <v>0</v>
      </c>
      <c r="W83" s="169">
        <v>0</v>
      </c>
      <c r="X83" s="169">
        <v>0</v>
      </c>
      <c r="Y83" s="169">
        <v>0</v>
      </c>
      <c r="Z83" s="169">
        <v>0</v>
      </c>
      <c r="AA83" s="169">
        <v>0</v>
      </c>
      <c r="AB83" s="169">
        <v>0</v>
      </c>
      <c r="AC83" s="169">
        <v>0</v>
      </c>
      <c r="AD83" s="169">
        <v>0</v>
      </c>
      <c r="AE83" s="169">
        <v>0</v>
      </c>
      <c r="AF83" s="169">
        <v>0</v>
      </c>
      <c r="AG83" s="169">
        <v>0</v>
      </c>
      <c r="AH83" s="169"/>
      <c r="AI83" s="169">
        <v>0</v>
      </c>
      <c r="AJ83" s="169">
        <v>0</v>
      </c>
      <c r="AK83" s="169">
        <v>0</v>
      </c>
      <c r="AL83" s="169">
        <v>0</v>
      </c>
      <c r="AM83" s="169">
        <v>0</v>
      </c>
      <c r="AN83" s="169">
        <v>0</v>
      </c>
      <c r="AO83" s="169"/>
      <c r="AP83" s="169"/>
      <c r="AQ83" s="169"/>
      <c r="AR83" s="169"/>
      <c r="AT83" s="169">
        <v>0</v>
      </c>
      <c r="AU83" s="169">
        <v>0</v>
      </c>
      <c r="AV83" s="169">
        <v>0</v>
      </c>
      <c r="AW83" s="169">
        <v>0</v>
      </c>
      <c r="AX83" s="169">
        <v>0</v>
      </c>
      <c r="AY83" s="169">
        <v>0</v>
      </c>
      <c r="AZ83" s="169">
        <v>0</v>
      </c>
      <c r="BA83" s="169">
        <v>0</v>
      </c>
      <c r="BB83" s="169">
        <v>0</v>
      </c>
      <c r="BC83" s="169">
        <v>0</v>
      </c>
      <c r="BD83" s="169">
        <v>0</v>
      </c>
      <c r="BE83" s="169">
        <v>0</v>
      </c>
      <c r="BF83" s="169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 s="170">
        <v>0</v>
      </c>
    </row>
    <row r="84" spans="1:74" x14ac:dyDescent="0.25">
      <c r="A84" t="s">
        <v>237</v>
      </c>
      <c r="B84">
        <v>78.099999999999994</v>
      </c>
      <c r="C84">
        <v>78.099999999999994</v>
      </c>
      <c r="D84">
        <v>12</v>
      </c>
      <c r="E84">
        <v>24.39</v>
      </c>
      <c r="F84">
        <v>25.37</v>
      </c>
      <c r="G84" s="169">
        <v>0</v>
      </c>
      <c r="H84" s="169">
        <v>0</v>
      </c>
      <c r="I84" s="169">
        <v>0</v>
      </c>
      <c r="J84" s="169">
        <v>0</v>
      </c>
      <c r="K84" s="169">
        <v>0</v>
      </c>
      <c r="L84" s="169">
        <v>0</v>
      </c>
      <c r="M84" s="169">
        <v>0</v>
      </c>
      <c r="N84" s="169">
        <v>0</v>
      </c>
      <c r="O84" s="169">
        <v>0</v>
      </c>
      <c r="P84" s="169">
        <v>0</v>
      </c>
      <c r="Q84" s="169">
        <v>0</v>
      </c>
      <c r="R84" s="169">
        <v>0</v>
      </c>
      <c r="S84" s="169">
        <v>0</v>
      </c>
      <c r="T84" s="169">
        <v>0</v>
      </c>
      <c r="U84" s="169">
        <v>0</v>
      </c>
      <c r="V84" s="169">
        <v>0</v>
      </c>
      <c r="W84" s="169">
        <v>0</v>
      </c>
      <c r="X84" s="169">
        <v>1509.7354581194904</v>
      </c>
      <c r="Y84" s="169">
        <v>0</v>
      </c>
      <c r="Z84" s="169">
        <v>0</v>
      </c>
      <c r="AA84" s="169">
        <v>68.935494552406453</v>
      </c>
      <c r="AB84" s="169">
        <v>6385.8595960989296</v>
      </c>
      <c r="AC84" s="169">
        <v>7171.7709742641955</v>
      </c>
      <c r="AD84" s="169">
        <v>1928.9389094681464</v>
      </c>
      <c r="AE84" s="169">
        <v>57.608773658136265</v>
      </c>
      <c r="AF84" s="169">
        <v>0</v>
      </c>
      <c r="AG84" s="169">
        <v>0</v>
      </c>
      <c r="AH84" s="169"/>
      <c r="AI84" s="169">
        <v>5314.5043920016142</v>
      </c>
      <c r="AJ84" s="169">
        <v>0</v>
      </c>
      <c r="AK84" s="169">
        <v>3039.6850154765261</v>
      </c>
      <c r="AL84" s="169">
        <v>2736.197490955195</v>
      </c>
      <c r="AM84" s="169">
        <v>0</v>
      </c>
      <c r="AN84" s="169">
        <v>1143.8908165745709</v>
      </c>
      <c r="AO84" s="169"/>
      <c r="AP84" s="169"/>
      <c r="AQ84" s="169"/>
      <c r="AR84" s="169"/>
      <c r="AT84" s="169">
        <v>3383.62</v>
      </c>
      <c r="AU84" s="169">
        <v>22858.32</v>
      </c>
      <c r="AV84" s="169">
        <v>0</v>
      </c>
      <c r="AW84" s="169">
        <v>0</v>
      </c>
      <c r="AX84" s="169">
        <v>0</v>
      </c>
      <c r="AY84" s="169">
        <v>0</v>
      </c>
      <c r="AZ84" s="169">
        <v>0</v>
      </c>
      <c r="BA84" s="169">
        <v>19723.010000000002</v>
      </c>
      <c r="BB84" s="169">
        <v>0</v>
      </c>
      <c r="BC84" s="169">
        <v>0</v>
      </c>
      <c r="BD84" s="169">
        <v>0</v>
      </c>
      <c r="BE84" s="169">
        <v>0</v>
      </c>
      <c r="BF84" s="169">
        <v>0</v>
      </c>
      <c r="BG84">
        <v>6518.93</v>
      </c>
      <c r="BH84">
        <v>0</v>
      </c>
      <c r="BI84">
        <v>0</v>
      </c>
      <c r="BJ84">
        <v>0</v>
      </c>
      <c r="BK84">
        <v>0</v>
      </c>
      <c r="BL84">
        <v>0</v>
      </c>
      <c r="BM84" s="170">
        <v>0</v>
      </c>
      <c r="BR84">
        <v>78.099999999999994</v>
      </c>
      <c r="BS84">
        <v>78.099999999999994</v>
      </c>
      <c r="BU84">
        <v>78.099999999999994</v>
      </c>
      <c r="BV84">
        <v>78.099999999999994</v>
      </c>
    </row>
    <row r="85" spans="1:74" x14ac:dyDescent="0.25">
      <c r="A85" t="s">
        <v>238</v>
      </c>
      <c r="B85">
        <v>127.7</v>
      </c>
      <c r="C85">
        <v>127.7</v>
      </c>
      <c r="D85">
        <v>12</v>
      </c>
      <c r="E85">
        <v>24.39</v>
      </c>
      <c r="F85">
        <v>25.37</v>
      </c>
      <c r="G85" s="169">
        <v>0</v>
      </c>
      <c r="H85" s="169">
        <v>0</v>
      </c>
      <c r="I85" s="169">
        <v>0</v>
      </c>
      <c r="J85" s="169">
        <v>0</v>
      </c>
      <c r="K85" s="169">
        <v>0</v>
      </c>
      <c r="L85" s="169">
        <v>0</v>
      </c>
      <c r="M85" s="169">
        <v>0</v>
      </c>
      <c r="N85" s="169">
        <v>0</v>
      </c>
      <c r="O85" s="169">
        <v>0</v>
      </c>
      <c r="P85" s="169">
        <v>0</v>
      </c>
      <c r="Q85" s="169">
        <v>0</v>
      </c>
      <c r="R85" s="169">
        <v>0</v>
      </c>
      <c r="S85" s="169">
        <v>0</v>
      </c>
      <c r="T85" s="169">
        <v>0</v>
      </c>
      <c r="U85" s="169">
        <v>0</v>
      </c>
      <c r="V85" s="169">
        <v>0</v>
      </c>
      <c r="W85" s="169">
        <v>0</v>
      </c>
      <c r="X85" s="169">
        <v>2468.5431242235459</v>
      </c>
      <c r="Y85" s="169">
        <v>0</v>
      </c>
      <c r="Z85" s="169">
        <v>0</v>
      </c>
      <c r="AA85" s="169">
        <v>112.71527086225743</v>
      </c>
      <c r="AB85" s="169">
        <v>10441.411913211696</v>
      </c>
      <c r="AC85" s="169">
        <v>11726.442425269372</v>
      </c>
      <c r="AD85" s="169">
        <v>3153.9756560701962</v>
      </c>
      <c r="AE85" s="169">
        <v>94.195139515288119</v>
      </c>
      <c r="AF85" s="169">
        <v>0</v>
      </c>
      <c r="AG85" s="169">
        <v>0</v>
      </c>
      <c r="AH85" s="169"/>
      <c r="AI85" s="169">
        <v>8689.6569892267125</v>
      </c>
      <c r="AJ85" s="169">
        <v>0</v>
      </c>
      <c r="AK85" s="169">
        <v>4970.1379830518872</v>
      </c>
      <c r="AL85" s="169">
        <v>4473.910622214833</v>
      </c>
      <c r="AM85" s="169">
        <v>0</v>
      </c>
      <c r="AN85" s="169">
        <v>1870.3566872800602</v>
      </c>
      <c r="AO85" s="169"/>
      <c r="AP85" s="169"/>
      <c r="AQ85" s="169"/>
      <c r="AR85" s="169"/>
      <c r="AT85" s="169">
        <v>18291.080000000002</v>
      </c>
      <c r="AU85" s="169">
        <v>38126.160000000003</v>
      </c>
      <c r="AV85" s="169">
        <v>0</v>
      </c>
      <c r="AW85" s="169">
        <v>0</v>
      </c>
      <c r="AX85" s="169">
        <v>0</v>
      </c>
      <c r="AY85" s="169">
        <v>0</v>
      </c>
      <c r="AZ85" s="169">
        <v>0</v>
      </c>
      <c r="BA85" s="169">
        <v>26933.3</v>
      </c>
      <c r="BB85" s="169">
        <v>0</v>
      </c>
      <c r="BC85" s="169">
        <v>0</v>
      </c>
      <c r="BD85" s="169">
        <v>0</v>
      </c>
      <c r="BE85" s="169">
        <v>0</v>
      </c>
      <c r="BF85" s="169">
        <v>0</v>
      </c>
      <c r="BG85">
        <v>29483.94</v>
      </c>
      <c r="BH85">
        <v>0</v>
      </c>
      <c r="BI85">
        <v>0</v>
      </c>
      <c r="BJ85">
        <v>0</v>
      </c>
      <c r="BK85">
        <v>0</v>
      </c>
      <c r="BL85">
        <v>0</v>
      </c>
      <c r="BM85" s="170">
        <v>0</v>
      </c>
      <c r="BR85">
        <v>127.7</v>
      </c>
      <c r="BS85">
        <v>127.7</v>
      </c>
      <c r="BU85">
        <v>127.7</v>
      </c>
      <c r="BV85">
        <v>127.7</v>
      </c>
    </row>
    <row r="86" spans="1:74" x14ac:dyDescent="0.25">
      <c r="A86" t="s">
        <v>239</v>
      </c>
      <c r="B86">
        <v>99.21</v>
      </c>
      <c r="C86">
        <v>99.21</v>
      </c>
      <c r="D86">
        <v>12</v>
      </c>
      <c r="E86">
        <v>24.39</v>
      </c>
      <c r="F86">
        <v>25.37</v>
      </c>
      <c r="G86" s="169">
        <v>0</v>
      </c>
      <c r="H86" s="169">
        <v>0</v>
      </c>
      <c r="I86" s="169">
        <v>0</v>
      </c>
      <c r="J86" s="169">
        <v>0</v>
      </c>
      <c r="K86" s="169">
        <v>0</v>
      </c>
      <c r="L86" s="169">
        <v>0</v>
      </c>
      <c r="M86" s="169">
        <v>0</v>
      </c>
      <c r="N86" s="169">
        <v>0</v>
      </c>
      <c r="O86" s="169">
        <v>0</v>
      </c>
      <c r="P86" s="169">
        <v>0</v>
      </c>
      <c r="Q86" s="169">
        <v>0</v>
      </c>
      <c r="R86" s="169">
        <v>0</v>
      </c>
      <c r="S86" s="169">
        <v>0</v>
      </c>
      <c r="T86" s="169">
        <v>0</v>
      </c>
      <c r="U86" s="169">
        <v>0</v>
      </c>
      <c r="V86" s="169">
        <v>0</v>
      </c>
      <c r="W86" s="169">
        <v>0</v>
      </c>
      <c r="X86" s="169">
        <v>1917.8086402053091</v>
      </c>
      <c r="Y86" s="169">
        <v>0</v>
      </c>
      <c r="Z86" s="169">
        <v>0</v>
      </c>
      <c r="AA86" s="169">
        <v>87.568379187506338</v>
      </c>
      <c r="AB86" s="169">
        <v>8111.9222859023666</v>
      </c>
      <c r="AC86" s="169">
        <v>9110.2611825448239</v>
      </c>
      <c r="AD86" s="169">
        <v>2450.3204764191396</v>
      </c>
      <c r="AE86" s="169">
        <v>73.180107997742624</v>
      </c>
      <c r="AF86" s="169">
        <v>0</v>
      </c>
      <c r="AG86" s="169">
        <v>0</v>
      </c>
      <c r="AH86" s="169"/>
      <c r="AI86" s="169">
        <v>6750.9856687641495</v>
      </c>
      <c r="AJ86" s="169">
        <v>0</v>
      </c>
      <c r="AK86" s="169">
        <v>3861.2951393780563</v>
      </c>
      <c r="AL86" s="169">
        <v>3475.7766079086423</v>
      </c>
      <c r="AM86" s="169">
        <v>0</v>
      </c>
      <c r="AN86" s="169">
        <v>1453.0782063042661</v>
      </c>
      <c r="AO86" s="169"/>
      <c r="AP86" s="169"/>
      <c r="AQ86" s="169"/>
      <c r="AR86" s="169"/>
      <c r="AT86" s="169">
        <v>727.28</v>
      </c>
      <c r="AU86" s="169">
        <v>29620.14</v>
      </c>
      <c r="AV86" s="169">
        <v>0</v>
      </c>
      <c r="AW86" s="169">
        <v>0</v>
      </c>
      <c r="AX86" s="169">
        <v>0</v>
      </c>
      <c r="AY86" s="169">
        <v>0</v>
      </c>
      <c r="AZ86" s="169">
        <v>0</v>
      </c>
      <c r="BA86" s="169">
        <v>27830.46</v>
      </c>
      <c r="BB86" s="169">
        <v>0</v>
      </c>
      <c r="BC86" s="169">
        <v>0</v>
      </c>
      <c r="BD86" s="169">
        <v>0</v>
      </c>
      <c r="BE86" s="169">
        <v>0</v>
      </c>
      <c r="BF86" s="169">
        <v>0</v>
      </c>
      <c r="BG86">
        <v>2516.96</v>
      </c>
      <c r="BH86">
        <v>0</v>
      </c>
      <c r="BI86">
        <v>0</v>
      </c>
      <c r="BJ86">
        <v>0</v>
      </c>
      <c r="BK86">
        <v>0</v>
      </c>
      <c r="BL86">
        <v>0</v>
      </c>
      <c r="BM86" s="170">
        <v>0</v>
      </c>
      <c r="BR86">
        <v>99.21</v>
      </c>
      <c r="BS86">
        <v>99.21</v>
      </c>
      <c r="BU86">
        <v>99.21</v>
      </c>
      <c r="BV86">
        <v>99.21</v>
      </c>
    </row>
    <row r="87" spans="1:74" x14ac:dyDescent="0.25">
      <c r="A87" t="s">
        <v>240</v>
      </c>
      <c r="B87">
        <v>66.3</v>
      </c>
      <c r="C87">
        <v>66.3</v>
      </c>
      <c r="D87">
        <v>12</v>
      </c>
      <c r="E87">
        <v>24.19</v>
      </c>
      <c r="F87">
        <v>25.16</v>
      </c>
      <c r="G87" s="169">
        <v>0</v>
      </c>
      <c r="H87" s="169">
        <v>0</v>
      </c>
      <c r="I87" s="169">
        <v>0</v>
      </c>
      <c r="J87" s="169">
        <v>0</v>
      </c>
      <c r="K87" s="169">
        <v>0</v>
      </c>
      <c r="L87" s="169">
        <v>0</v>
      </c>
      <c r="M87" s="169">
        <v>0</v>
      </c>
      <c r="N87" s="169">
        <v>0</v>
      </c>
      <c r="O87" s="169">
        <v>0</v>
      </c>
      <c r="P87" s="169">
        <v>0</v>
      </c>
      <c r="Q87" s="169">
        <v>0</v>
      </c>
      <c r="R87" s="169">
        <v>0</v>
      </c>
      <c r="S87" s="169">
        <v>0</v>
      </c>
      <c r="T87" s="169">
        <v>0</v>
      </c>
      <c r="U87" s="169">
        <v>0</v>
      </c>
      <c r="V87" s="169">
        <v>0</v>
      </c>
      <c r="W87" s="169">
        <v>0</v>
      </c>
      <c r="X87" s="169">
        <v>1281.6320214253806</v>
      </c>
      <c r="Y87" s="169">
        <v>0</v>
      </c>
      <c r="Z87" s="169">
        <v>0</v>
      </c>
      <c r="AA87" s="169">
        <v>58.520144543208048</v>
      </c>
      <c r="AB87" s="169">
        <v>5421.0306174309735</v>
      </c>
      <c r="AC87" s="169">
        <v>6088.1999435815133</v>
      </c>
      <c r="AD87" s="169">
        <v>1637.4987157200783</v>
      </c>
      <c r="AE87" s="169">
        <v>0</v>
      </c>
      <c r="AF87" s="169">
        <v>0</v>
      </c>
      <c r="AG87" s="169">
        <v>0</v>
      </c>
      <c r="AH87" s="169"/>
      <c r="AI87" s="169">
        <v>4511.5447015327409</v>
      </c>
      <c r="AJ87" s="169">
        <v>0</v>
      </c>
      <c r="AK87" s="169">
        <v>2580.4240272227107</v>
      </c>
      <c r="AL87" s="169">
        <v>2322.7899315022978</v>
      </c>
      <c r="AM87" s="169">
        <v>0</v>
      </c>
      <c r="AN87" s="169">
        <v>971.06224249544243</v>
      </c>
      <c r="AO87" s="169"/>
      <c r="AP87" s="169"/>
      <c r="AQ87" s="169"/>
      <c r="AR87" s="169"/>
      <c r="AT87" s="169">
        <v>1192.18</v>
      </c>
      <c r="AU87" s="169">
        <v>19631.46</v>
      </c>
      <c r="AV87" s="169">
        <v>0</v>
      </c>
      <c r="AW87" s="169">
        <v>0</v>
      </c>
      <c r="AX87" s="169">
        <v>0</v>
      </c>
      <c r="AY87" s="169">
        <v>0</v>
      </c>
      <c r="AZ87" s="169">
        <v>0</v>
      </c>
      <c r="BA87" s="169">
        <v>18974.98</v>
      </c>
      <c r="BB87" s="169">
        <v>0</v>
      </c>
      <c r="BC87" s="169">
        <v>0</v>
      </c>
      <c r="BD87" s="169">
        <v>0</v>
      </c>
      <c r="BE87" s="169">
        <v>0</v>
      </c>
      <c r="BF87" s="169">
        <v>0</v>
      </c>
      <c r="BG87">
        <v>1848.66</v>
      </c>
      <c r="BH87">
        <v>0</v>
      </c>
      <c r="BI87">
        <v>0</v>
      </c>
      <c r="BJ87">
        <v>0</v>
      </c>
      <c r="BK87">
        <v>0</v>
      </c>
      <c r="BL87">
        <v>0</v>
      </c>
      <c r="BM87" s="170">
        <v>0</v>
      </c>
      <c r="BR87">
        <v>66.3</v>
      </c>
      <c r="BS87">
        <v>66.3</v>
      </c>
      <c r="BU87">
        <v>66.3</v>
      </c>
    </row>
    <row r="88" spans="1:74" x14ac:dyDescent="0.25">
      <c r="A88" t="s">
        <v>241</v>
      </c>
      <c r="B88">
        <v>0</v>
      </c>
      <c r="C88">
        <v>0</v>
      </c>
      <c r="D88">
        <v>12</v>
      </c>
      <c r="E88">
        <v>0</v>
      </c>
      <c r="F88">
        <v>0</v>
      </c>
      <c r="G88" s="169">
        <v>0</v>
      </c>
      <c r="H88" s="169">
        <v>0</v>
      </c>
      <c r="I88" s="169">
        <v>0</v>
      </c>
      <c r="J88" s="169">
        <v>0</v>
      </c>
      <c r="K88" s="169">
        <v>0</v>
      </c>
      <c r="L88" s="169">
        <v>0</v>
      </c>
      <c r="M88" s="169">
        <v>0</v>
      </c>
      <c r="N88" s="169">
        <v>0</v>
      </c>
      <c r="O88" s="169">
        <v>0</v>
      </c>
      <c r="P88" s="169">
        <v>0</v>
      </c>
      <c r="Q88" s="169">
        <v>0</v>
      </c>
      <c r="R88" s="169">
        <v>0</v>
      </c>
      <c r="S88" s="169">
        <v>0</v>
      </c>
      <c r="T88" s="169">
        <v>0</v>
      </c>
      <c r="U88" s="169">
        <v>0</v>
      </c>
      <c r="V88" s="169">
        <v>0</v>
      </c>
      <c r="W88" s="169">
        <v>0</v>
      </c>
      <c r="X88" s="169">
        <v>0</v>
      </c>
      <c r="Y88" s="169">
        <v>0</v>
      </c>
      <c r="Z88" s="169">
        <v>0</v>
      </c>
      <c r="AA88" s="169">
        <v>0</v>
      </c>
      <c r="AB88" s="169">
        <v>0</v>
      </c>
      <c r="AC88" s="169">
        <v>0</v>
      </c>
      <c r="AD88" s="169">
        <v>0</v>
      </c>
      <c r="AE88" s="169">
        <v>0</v>
      </c>
      <c r="AF88" s="169">
        <v>0</v>
      </c>
      <c r="AG88" s="169">
        <v>0</v>
      </c>
      <c r="AH88" s="169"/>
      <c r="AI88" s="169">
        <v>0</v>
      </c>
      <c r="AJ88" s="169">
        <v>0</v>
      </c>
      <c r="AK88" s="169">
        <v>0</v>
      </c>
      <c r="AL88" s="169">
        <v>0</v>
      </c>
      <c r="AM88" s="169">
        <v>0</v>
      </c>
      <c r="AN88" s="169">
        <v>0</v>
      </c>
      <c r="AO88" s="169"/>
      <c r="AP88" s="169"/>
      <c r="AQ88" s="169"/>
      <c r="AR88" s="169"/>
      <c r="AT88" s="169">
        <v>8502.18</v>
      </c>
      <c r="AU88" s="169">
        <v>0</v>
      </c>
      <c r="AV88" s="169">
        <v>0</v>
      </c>
      <c r="AW88" s="169">
        <v>0</v>
      </c>
      <c r="AX88" s="169">
        <v>0</v>
      </c>
      <c r="AY88" s="169">
        <v>0</v>
      </c>
      <c r="AZ88" s="169">
        <v>0</v>
      </c>
      <c r="BA88" s="169">
        <v>0</v>
      </c>
      <c r="BB88" s="169">
        <v>0</v>
      </c>
      <c r="BC88" s="169">
        <v>0</v>
      </c>
      <c r="BD88" s="169">
        <v>0</v>
      </c>
      <c r="BE88" s="169">
        <v>0</v>
      </c>
      <c r="BF88" s="169">
        <v>0</v>
      </c>
      <c r="BG88">
        <v>8502.18</v>
      </c>
      <c r="BH88">
        <v>0</v>
      </c>
      <c r="BI88">
        <v>0</v>
      </c>
      <c r="BJ88">
        <v>0</v>
      </c>
      <c r="BK88">
        <v>0</v>
      </c>
      <c r="BL88">
        <v>0</v>
      </c>
      <c r="BM88" s="170">
        <v>0</v>
      </c>
      <c r="BR88">
        <v>0</v>
      </c>
      <c r="BS88">
        <v>0</v>
      </c>
      <c r="BU88">
        <v>0</v>
      </c>
    </row>
    <row r="89" spans="1:74" x14ac:dyDescent="0.25">
      <c r="A89" t="s">
        <v>242</v>
      </c>
      <c r="B89">
        <v>0</v>
      </c>
      <c r="C89">
        <v>0</v>
      </c>
      <c r="D89">
        <v>12</v>
      </c>
      <c r="E89">
        <v>0</v>
      </c>
      <c r="F89">
        <v>0</v>
      </c>
      <c r="G89" s="169">
        <v>0</v>
      </c>
      <c r="H89" s="169">
        <v>0</v>
      </c>
      <c r="I89" s="169">
        <v>0</v>
      </c>
      <c r="J89" s="169">
        <v>0</v>
      </c>
      <c r="K89" s="169">
        <v>0</v>
      </c>
      <c r="L89" s="169">
        <v>0</v>
      </c>
      <c r="M89" s="169">
        <v>0</v>
      </c>
      <c r="N89" s="169">
        <v>0</v>
      </c>
      <c r="O89" s="169">
        <v>0</v>
      </c>
      <c r="P89" s="169">
        <v>0</v>
      </c>
      <c r="Q89" s="169">
        <v>0</v>
      </c>
      <c r="R89" s="169">
        <v>0</v>
      </c>
      <c r="S89" s="169">
        <v>0</v>
      </c>
      <c r="T89" s="169">
        <v>0</v>
      </c>
      <c r="U89" s="169">
        <v>0</v>
      </c>
      <c r="V89" s="169">
        <v>0</v>
      </c>
      <c r="W89" s="169">
        <v>0</v>
      </c>
      <c r="X89" s="169">
        <v>0</v>
      </c>
      <c r="Y89" s="169">
        <v>0</v>
      </c>
      <c r="Z89" s="169">
        <v>0</v>
      </c>
      <c r="AA89" s="169">
        <v>0</v>
      </c>
      <c r="AB89" s="169">
        <v>0</v>
      </c>
      <c r="AC89" s="169">
        <v>0</v>
      </c>
      <c r="AD89" s="169">
        <v>0</v>
      </c>
      <c r="AE89" s="169">
        <v>0</v>
      </c>
      <c r="AF89" s="169">
        <v>0</v>
      </c>
      <c r="AG89" s="169">
        <v>0</v>
      </c>
      <c r="AH89" s="169"/>
      <c r="AI89" s="169">
        <v>0</v>
      </c>
      <c r="AJ89" s="169">
        <v>0</v>
      </c>
      <c r="AK89" s="169">
        <v>0</v>
      </c>
      <c r="AL89" s="169">
        <v>0</v>
      </c>
      <c r="AM89" s="169">
        <v>0</v>
      </c>
      <c r="AN89" s="169">
        <v>0</v>
      </c>
      <c r="AO89" s="169"/>
      <c r="AP89" s="169"/>
      <c r="AQ89" s="169"/>
      <c r="AR89" s="169"/>
      <c r="AT89" s="169">
        <v>459.28999999999996</v>
      </c>
      <c r="AU89" s="169">
        <v>0</v>
      </c>
      <c r="AV89" s="169">
        <v>0</v>
      </c>
      <c r="AW89" s="169">
        <v>0</v>
      </c>
      <c r="AX89" s="169">
        <v>0</v>
      </c>
      <c r="AY89" s="169">
        <v>0</v>
      </c>
      <c r="AZ89" s="169">
        <v>0</v>
      </c>
      <c r="BA89" s="169">
        <v>0</v>
      </c>
      <c r="BB89" s="169">
        <v>0</v>
      </c>
      <c r="BC89" s="169">
        <v>0</v>
      </c>
      <c r="BD89" s="169">
        <v>0</v>
      </c>
      <c r="BE89" s="169">
        <v>0</v>
      </c>
      <c r="BF89" s="169">
        <v>0</v>
      </c>
      <c r="BG89">
        <v>459.28999999999996</v>
      </c>
      <c r="BH89">
        <v>0</v>
      </c>
      <c r="BI89">
        <v>0</v>
      </c>
      <c r="BJ89">
        <v>0</v>
      </c>
      <c r="BK89">
        <v>0</v>
      </c>
      <c r="BL89">
        <v>0</v>
      </c>
      <c r="BM89" s="170">
        <v>0</v>
      </c>
      <c r="BR89">
        <v>0</v>
      </c>
      <c r="BS89">
        <v>0</v>
      </c>
      <c r="BU89">
        <v>0</v>
      </c>
    </row>
    <row r="90" spans="1:74" x14ac:dyDescent="0.25">
      <c r="A90" t="s">
        <v>19</v>
      </c>
      <c r="B90">
        <v>7958.4</v>
      </c>
      <c r="C90">
        <v>7958.3999999999987</v>
      </c>
      <c r="D90">
        <v>12</v>
      </c>
      <c r="E90">
        <v>39.82</v>
      </c>
      <c r="F90">
        <v>41.41</v>
      </c>
      <c r="G90" s="169">
        <v>0</v>
      </c>
      <c r="H90" s="169">
        <v>0</v>
      </c>
      <c r="I90" s="169">
        <v>0</v>
      </c>
      <c r="J90" s="169">
        <v>0</v>
      </c>
      <c r="K90" s="169">
        <v>0</v>
      </c>
      <c r="L90" s="169">
        <v>0</v>
      </c>
      <c r="M90" s="169">
        <v>0</v>
      </c>
      <c r="N90" s="169">
        <v>0</v>
      </c>
      <c r="O90" s="169">
        <v>0</v>
      </c>
      <c r="P90" s="169">
        <v>0</v>
      </c>
      <c r="Q90" s="169">
        <v>0</v>
      </c>
      <c r="R90" s="169">
        <v>0</v>
      </c>
      <c r="S90" s="169">
        <v>0</v>
      </c>
      <c r="T90" s="169">
        <v>0</v>
      </c>
      <c r="U90" s="169">
        <v>0</v>
      </c>
      <c r="V90" s="169">
        <v>0</v>
      </c>
      <c r="W90" s="169">
        <v>0</v>
      </c>
      <c r="X90" s="169">
        <v>153842.23649037327</v>
      </c>
      <c r="Y90" s="169">
        <v>0</v>
      </c>
      <c r="Z90" s="169">
        <v>29245.993200000001</v>
      </c>
      <c r="AA90" s="169">
        <v>7024.5357214580217</v>
      </c>
      <c r="AB90" s="169">
        <v>650719.9104941577</v>
      </c>
      <c r="AC90" s="169">
        <v>730804.38055805594</v>
      </c>
      <c r="AD90" s="169">
        <v>196559.12185801915</v>
      </c>
      <c r="AE90" s="169">
        <v>5870.3414120475236</v>
      </c>
      <c r="AF90" s="169">
        <v>0</v>
      </c>
      <c r="AG90" s="169">
        <v>0</v>
      </c>
      <c r="AH90" s="169"/>
      <c r="AI90" s="169">
        <v>541548.67801927845</v>
      </c>
      <c r="AJ90" s="169">
        <v>517783.23371164262</v>
      </c>
      <c r="AK90" s="169">
        <v>309744.29228128534</v>
      </c>
      <c r="AL90" s="169">
        <v>278818.87467372377</v>
      </c>
      <c r="AM90" s="169">
        <v>175553.89169356844</v>
      </c>
      <c r="AN90" s="169">
        <v>116562.62067384206</v>
      </c>
      <c r="AO90" s="169"/>
      <c r="AP90" s="169"/>
      <c r="AQ90" s="169"/>
      <c r="AR90" s="169"/>
      <c r="AT90" s="169">
        <v>476753.39</v>
      </c>
      <c r="AU90" s="169">
        <v>2974233.1</v>
      </c>
      <c r="AV90" s="169">
        <v>85958.84</v>
      </c>
      <c r="AW90" s="169">
        <v>1823.2800000000002</v>
      </c>
      <c r="AX90" s="169">
        <v>1823.2800000000002</v>
      </c>
      <c r="AY90" s="169">
        <v>5350.36</v>
      </c>
      <c r="AZ90" s="169">
        <v>1165.2</v>
      </c>
      <c r="BA90" s="169">
        <v>3041706.98</v>
      </c>
      <c r="BB90" s="169">
        <v>100407.61</v>
      </c>
      <c r="BC90" s="169">
        <v>2009.74</v>
      </c>
      <c r="BD90" s="169">
        <v>1997.8000000000002</v>
      </c>
      <c r="BE90" s="169">
        <v>5742.71</v>
      </c>
      <c r="BF90" s="169">
        <v>833.51</v>
      </c>
      <c r="BG90">
        <v>409279.51</v>
      </c>
      <c r="BH90">
        <v>12449.699999999999</v>
      </c>
      <c r="BI90">
        <v>142.29000000000002</v>
      </c>
      <c r="BJ90">
        <v>141.41</v>
      </c>
      <c r="BK90">
        <v>579.54</v>
      </c>
      <c r="BL90">
        <v>331.69</v>
      </c>
      <c r="BM90" s="170">
        <v>0</v>
      </c>
      <c r="BQ90">
        <v>7958.3999999999987</v>
      </c>
      <c r="BR90">
        <v>7958.3999999999987</v>
      </c>
      <c r="BS90">
        <v>7958.3999999999987</v>
      </c>
      <c r="BT90">
        <v>7958.3999999999987</v>
      </c>
      <c r="BU90">
        <v>7958.3999999999987</v>
      </c>
      <c r="BV90">
        <v>7958.3999999999987</v>
      </c>
    </row>
    <row r="91" spans="1:74" x14ac:dyDescent="0.25">
      <c r="A91" t="s">
        <v>20</v>
      </c>
      <c r="B91">
        <v>7087.73</v>
      </c>
      <c r="C91">
        <v>7087.73</v>
      </c>
      <c r="D91">
        <v>12</v>
      </c>
      <c r="E91">
        <v>39.82</v>
      </c>
      <c r="F91">
        <v>41.41</v>
      </c>
      <c r="G91" s="169">
        <v>0</v>
      </c>
      <c r="H91" s="169">
        <v>0</v>
      </c>
      <c r="I91" s="169">
        <v>0</v>
      </c>
      <c r="J91" s="169">
        <v>0</v>
      </c>
      <c r="K91" s="169">
        <v>0</v>
      </c>
      <c r="L91" s="169">
        <v>0</v>
      </c>
      <c r="M91" s="169">
        <v>0</v>
      </c>
      <c r="N91" s="169">
        <v>0</v>
      </c>
      <c r="O91" s="169">
        <v>0</v>
      </c>
      <c r="P91" s="169">
        <v>0</v>
      </c>
      <c r="Q91" s="169">
        <v>0</v>
      </c>
      <c r="R91" s="169">
        <v>0</v>
      </c>
      <c r="S91" s="169">
        <v>0</v>
      </c>
      <c r="T91" s="169">
        <v>0</v>
      </c>
      <c r="U91" s="169">
        <v>0</v>
      </c>
      <c r="V91" s="169">
        <v>0</v>
      </c>
      <c r="W91" s="169">
        <v>0</v>
      </c>
      <c r="X91" s="169">
        <v>137011.48909830031</v>
      </c>
      <c r="Y91" s="169">
        <v>0</v>
      </c>
      <c r="Z91" s="169">
        <v>29246.004999999997</v>
      </c>
      <c r="AA91" s="169">
        <v>6256.0329424318534</v>
      </c>
      <c r="AB91" s="169">
        <v>579529.43194696878</v>
      </c>
      <c r="AC91" s="169">
        <v>650852.44926276011</v>
      </c>
      <c r="AD91" s="169">
        <v>175055.03427406741</v>
      </c>
      <c r="AE91" s="169">
        <v>5228.1105418691695</v>
      </c>
      <c r="AF91" s="169">
        <v>0</v>
      </c>
      <c r="AG91" s="169">
        <v>0</v>
      </c>
      <c r="AH91" s="169"/>
      <c r="AI91" s="169">
        <v>482301.82092601276</v>
      </c>
      <c r="AJ91" s="169">
        <v>461136.37905546615</v>
      </c>
      <c r="AK91" s="169">
        <v>275857.44782001845</v>
      </c>
      <c r="AL91" s="169">
        <v>248315.35265771917</v>
      </c>
      <c r="AM91" s="169">
        <v>156347.83182213205</v>
      </c>
      <c r="AN91" s="169">
        <v>103810.36180998826</v>
      </c>
      <c r="AO91" s="169"/>
      <c r="AP91" s="169"/>
      <c r="AQ91" s="169"/>
      <c r="AR91" s="169"/>
      <c r="AT91" s="169">
        <v>397887.87</v>
      </c>
      <c r="AU91" s="169">
        <v>3346947.95</v>
      </c>
      <c r="AV91" s="169">
        <v>107967.84</v>
      </c>
      <c r="AW91" s="169">
        <v>2344.4299999999998</v>
      </c>
      <c r="AX91" s="169">
        <v>2344.4299999999998</v>
      </c>
      <c r="AY91" s="169">
        <v>6640.83</v>
      </c>
      <c r="AZ91" s="169">
        <v>1449.51</v>
      </c>
      <c r="BA91" s="169">
        <v>3345228.63</v>
      </c>
      <c r="BB91" s="169">
        <v>118973.28</v>
      </c>
      <c r="BC91" s="169">
        <v>2405.96</v>
      </c>
      <c r="BD91" s="169">
        <v>2394.48</v>
      </c>
      <c r="BE91" s="169">
        <v>6809.42</v>
      </c>
      <c r="BF91" s="169">
        <v>966.99</v>
      </c>
      <c r="BG91">
        <v>399607.19</v>
      </c>
      <c r="BH91">
        <v>14862.98</v>
      </c>
      <c r="BI91">
        <v>323.12</v>
      </c>
      <c r="BJ91">
        <v>304.69</v>
      </c>
      <c r="BK91">
        <v>1013.61</v>
      </c>
      <c r="BL91">
        <v>482.52</v>
      </c>
      <c r="BM91" s="170">
        <v>0</v>
      </c>
      <c r="BQ91">
        <v>7087.73</v>
      </c>
      <c r="BR91">
        <v>7087.73</v>
      </c>
      <c r="BS91">
        <v>7087.73</v>
      </c>
      <c r="BT91">
        <v>7087.73</v>
      </c>
      <c r="BU91">
        <v>7087.73</v>
      </c>
      <c r="BV91">
        <v>7087.73</v>
      </c>
    </row>
    <row r="92" spans="1:74" x14ac:dyDescent="0.25">
      <c r="A92" t="s">
        <v>21</v>
      </c>
      <c r="B92">
        <v>6698.8</v>
      </c>
      <c r="C92">
        <v>6698.8</v>
      </c>
      <c r="D92">
        <v>12</v>
      </c>
      <c r="E92">
        <v>39.82</v>
      </c>
      <c r="F92">
        <v>41.41</v>
      </c>
      <c r="G92" s="169">
        <v>1134282.4794000001</v>
      </c>
      <c r="H92" s="169">
        <v>0</v>
      </c>
      <c r="I92" s="169">
        <v>0</v>
      </c>
      <c r="J92" s="169">
        <v>0</v>
      </c>
      <c r="K92" s="169">
        <v>0</v>
      </c>
      <c r="L92" s="169">
        <v>0</v>
      </c>
      <c r="M92" s="169">
        <v>0</v>
      </c>
      <c r="N92" s="169">
        <v>0</v>
      </c>
      <c r="O92" s="169">
        <v>0</v>
      </c>
      <c r="P92" s="169">
        <v>0</v>
      </c>
      <c r="Q92" s="169">
        <v>0</v>
      </c>
      <c r="R92" s="169">
        <v>96589.289399999994</v>
      </c>
      <c r="S92" s="169">
        <v>0</v>
      </c>
      <c r="T92" s="169">
        <v>0</v>
      </c>
      <c r="U92" s="169">
        <v>0</v>
      </c>
      <c r="V92" s="169">
        <v>0</v>
      </c>
      <c r="W92" s="169">
        <v>0</v>
      </c>
      <c r="X92" s="169">
        <v>129493.16116326302</v>
      </c>
      <c r="Y92" s="169">
        <v>0</v>
      </c>
      <c r="Z92" s="169">
        <v>29258.005599999997</v>
      </c>
      <c r="AA92" s="169">
        <v>5912.741240815114</v>
      </c>
      <c r="AB92" s="169">
        <v>547728.50527973764</v>
      </c>
      <c r="AC92" s="169">
        <v>615137.76443535206</v>
      </c>
      <c r="AD92" s="169">
        <v>165449.11609148807</v>
      </c>
      <c r="AE92" s="169">
        <v>4941.2247500784024</v>
      </c>
      <c r="AF92" s="169">
        <v>0</v>
      </c>
      <c r="AG92" s="169">
        <v>0</v>
      </c>
      <c r="AH92" s="169"/>
      <c r="AI92" s="169">
        <v>455836.13343329594</v>
      </c>
      <c r="AJ92" s="169">
        <v>435832.11776080023</v>
      </c>
      <c r="AK92" s="169">
        <v>260720.12780632722</v>
      </c>
      <c r="AL92" s="169">
        <v>234689.36942907379</v>
      </c>
      <c r="AM92" s="169">
        <v>147768.44713471003</v>
      </c>
      <c r="AN92" s="169">
        <v>98113.902715361532</v>
      </c>
      <c r="AO92" s="169"/>
      <c r="AP92" s="169"/>
      <c r="AQ92" s="169"/>
      <c r="AR92" s="169"/>
      <c r="AT92" s="169">
        <v>435288.9</v>
      </c>
      <c r="AU92" s="169">
        <v>3185710.3200000003</v>
      </c>
      <c r="AV92" s="169">
        <v>91953.71</v>
      </c>
      <c r="AW92" s="169">
        <v>2057.8199999999997</v>
      </c>
      <c r="AX92" s="169">
        <v>2057.8199999999997</v>
      </c>
      <c r="AY92" s="169">
        <v>6034.43</v>
      </c>
      <c r="AZ92" s="169">
        <v>1300.4100000000001</v>
      </c>
      <c r="BA92" s="169">
        <v>3165513.8</v>
      </c>
      <c r="BB92" s="169">
        <v>100894.11</v>
      </c>
      <c r="BC92" s="169">
        <v>2218.91</v>
      </c>
      <c r="BD92" s="169">
        <v>2213.71</v>
      </c>
      <c r="BE92" s="169">
        <v>6363.17</v>
      </c>
      <c r="BF92" s="169">
        <v>873.01</v>
      </c>
      <c r="BG92">
        <v>455485.42</v>
      </c>
      <c r="BH92">
        <v>14069.08</v>
      </c>
      <c r="BI92">
        <v>125.12</v>
      </c>
      <c r="BJ92">
        <v>125.85000000000001</v>
      </c>
      <c r="BK92">
        <v>606.19999999999993</v>
      </c>
      <c r="BL92">
        <v>427.4</v>
      </c>
      <c r="BM92" s="170">
        <v>0</v>
      </c>
      <c r="BQ92">
        <v>6698.8</v>
      </c>
      <c r="BR92">
        <v>6698.8</v>
      </c>
      <c r="BS92">
        <v>6698.8</v>
      </c>
      <c r="BT92">
        <v>6698.8</v>
      </c>
      <c r="BU92">
        <v>6698.8</v>
      </c>
      <c r="BV92">
        <v>6698.8</v>
      </c>
    </row>
    <row r="93" spans="1:74" x14ac:dyDescent="0.25">
      <c r="A93" t="s">
        <v>22</v>
      </c>
      <c r="B93">
        <v>5237.8</v>
      </c>
      <c r="C93">
        <v>5237.8</v>
      </c>
      <c r="D93">
        <v>12</v>
      </c>
      <c r="E93">
        <v>39.619999999999997</v>
      </c>
      <c r="F93">
        <v>41.2</v>
      </c>
      <c r="G93" s="169">
        <v>0</v>
      </c>
      <c r="H93" s="169">
        <v>0</v>
      </c>
      <c r="I93" s="169">
        <v>0</v>
      </c>
      <c r="J93" s="169">
        <v>0</v>
      </c>
      <c r="K93" s="169">
        <v>0</v>
      </c>
      <c r="L93" s="169">
        <v>0</v>
      </c>
      <c r="M93" s="169">
        <v>0</v>
      </c>
      <c r="N93" s="169">
        <v>0</v>
      </c>
      <c r="O93" s="169">
        <v>0</v>
      </c>
      <c r="P93" s="169">
        <v>0</v>
      </c>
      <c r="Q93" s="169">
        <v>0</v>
      </c>
      <c r="R93" s="169">
        <v>0</v>
      </c>
      <c r="S93" s="169">
        <v>0</v>
      </c>
      <c r="T93" s="169">
        <v>0</v>
      </c>
      <c r="U93" s="169">
        <v>0</v>
      </c>
      <c r="V93" s="169">
        <v>0</v>
      </c>
      <c r="W93" s="169">
        <v>0</v>
      </c>
      <c r="X93" s="169">
        <v>101250.86277257705</v>
      </c>
      <c r="Y93" s="169">
        <v>30799.994199999997</v>
      </c>
      <c r="Z93" s="169">
        <v>0</v>
      </c>
      <c r="AA93" s="169">
        <v>4623.1796845914796</v>
      </c>
      <c r="AB93" s="169">
        <v>428269.59529381531</v>
      </c>
      <c r="AC93" s="169">
        <v>480976.97834828432</v>
      </c>
      <c r="AD93" s="169">
        <v>129364.8683740366</v>
      </c>
      <c r="AE93" s="169">
        <v>0</v>
      </c>
      <c r="AF93" s="169">
        <v>161895.88615935232</v>
      </c>
      <c r="AG93" s="169">
        <v>0</v>
      </c>
      <c r="AH93" s="169"/>
      <c r="AI93" s="169">
        <v>356418.83616422612</v>
      </c>
      <c r="AJ93" s="169">
        <v>340777.67158409255</v>
      </c>
      <c r="AK93" s="169">
        <v>203857.39019286749</v>
      </c>
      <c r="AL93" s="169">
        <v>183503.90804257523</v>
      </c>
      <c r="AM93" s="169">
        <v>115540.33146267752</v>
      </c>
      <c r="AN93" s="169">
        <v>76715.381806072823</v>
      </c>
      <c r="AO93" s="169"/>
      <c r="AP93" s="169"/>
      <c r="AQ93" s="169"/>
      <c r="AR93" s="169"/>
      <c r="AT93" s="169">
        <v>250697.68000000002</v>
      </c>
      <c r="AU93" s="169">
        <v>2486345.83</v>
      </c>
      <c r="AV93" s="169">
        <v>132831.54</v>
      </c>
      <c r="AW93" s="169">
        <v>1676.6100000000001</v>
      </c>
      <c r="AX93" s="169">
        <v>1676.6100000000001</v>
      </c>
      <c r="AY93" s="169">
        <v>5145.5599999999995</v>
      </c>
      <c r="AZ93" s="169">
        <v>1036.5</v>
      </c>
      <c r="BA93" s="169">
        <v>2458384.62</v>
      </c>
      <c r="BB93" s="169">
        <v>145496.9</v>
      </c>
      <c r="BC93" s="169">
        <v>1749.29</v>
      </c>
      <c r="BD93" s="169">
        <v>1750.17</v>
      </c>
      <c r="BE93" s="169">
        <v>5302.89</v>
      </c>
      <c r="BF93" s="169">
        <v>641.23</v>
      </c>
      <c r="BG93">
        <v>278658.88999999996</v>
      </c>
      <c r="BH93">
        <v>18406.7</v>
      </c>
      <c r="BI93">
        <v>181.76</v>
      </c>
      <c r="BJ93">
        <v>181.76</v>
      </c>
      <c r="BK93">
        <v>553.53</v>
      </c>
      <c r="BL93">
        <v>395.27</v>
      </c>
      <c r="BM93" s="170">
        <v>0</v>
      </c>
      <c r="BO93">
        <v>5237.8</v>
      </c>
      <c r="BQ93">
        <v>5237.8</v>
      </c>
      <c r="BR93">
        <v>5237.8</v>
      </c>
      <c r="BS93">
        <v>5237.8</v>
      </c>
      <c r="BT93">
        <v>5237.8</v>
      </c>
      <c r="BU93">
        <v>5237.8</v>
      </c>
    </row>
    <row r="94" spans="1:74" x14ac:dyDescent="0.25">
      <c r="A94" t="s">
        <v>23</v>
      </c>
      <c r="B94">
        <v>3074</v>
      </c>
      <c r="C94">
        <v>3074</v>
      </c>
      <c r="D94">
        <v>12</v>
      </c>
      <c r="E94">
        <v>39.82</v>
      </c>
      <c r="F94">
        <v>41.41</v>
      </c>
      <c r="G94" s="169">
        <v>0</v>
      </c>
      <c r="H94" s="169">
        <v>0</v>
      </c>
      <c r="I94" s="169">
        <v>0</v>
      </c>
      <c r="J94" s="169">
        <v>0</v>
      </c>
      <c r="K94" s="169">
        <v>0</v>
      </c>
      <c r="L94" s="169">
        <v>0</v>
      </c>
      <c r="M94" s="169">
        <v>0</v>
      </c>
      <c r="N94" s="169">
        <v>0</v>
      </c>
      <c r="O94" s="169">
        <v>0</v>
      </c>
      <c r="P94" s="169">
        <v>0</v>
      </c>
      <c r="Q94" s="169">
        <v>0</v>
      </c>
      <c r="R94" s="169">
        <v>0</v>
      </c>
      <c r="S94" s="169">
        <v>0</v>
      </c>
      <c r="T94" s="169">
        <v>0</v>
      </c>
      <c r="U94" s="169">
        <v>0</v>
      </c>
      <c r="V94" s="169">
        <v>0</v>
      </c>
      <c r="W94" s="169">
        <v>0</v>
      </c>
      <c r="X94" s="169">
        <v>59422.878338787625</v>
      </c>
      <c r="Y94" s="169">
        <v>0</v>
      </c>
      <c r="Z94" s="169">
        <v>13919.9998</v>
      </c>
      <c r="AA94" s="169">
        <v>2713.2869430742312</v>
      </c>
      <c r="AB94" s="169">
        <v>251346.12545977093</v>
      </c>
      <c r="AC94" s="169">
        <v>282279.43629818357</v>
      </c>
      <c r="AD94" s="169">
        <v>75922.640303522188</v>
      </c>
      <c r="AE94" s="169">
        <v>2267.4695291307412</v>
      </c>
      <c r="AF94" s="169">
        <v>0</v>
      </c>
      <c r="AG94" s="169">
        <v>0</v>
      </c>
      <c r="AH94" s="169"/>
      <c r="AI94" s="169">
        <v>209177.80411028123</v>
      </c>
      <c r="AJ94" s="169">
        <v>199998.19818425688</v>
      </c>
      <c r="AK94" s="169">
        <v>119641.37948239234</v>
      </c>
      <c r="AL94" s="169">
        <v>107696.17269137352</v>
      </c>
      <c r="AM94" s="169">
        <v>67809.190674762445</v>
      </c>
      <c r="AN94" s="169">
        <v>45023.308196545855</v>
      </c>
      <c r="AO94" s="169"/>
      <c r="AP94" s="169"/>
      <c r="AQ94" s="169"/>
      <c r="AR94" s="169"/>
      <c r="AT94" s="169">
        <v>176293.84</v>
      </c>
      <c r="AU94" s="169">
        <v>1442567.3399999999</v>
      </c>
      <c r="AV94" s="169">
        <v>52044.88</v>
      </c>
      <c r="AW94" s="169">
        <v>980.73</v>
      </c>
      <c r="AX94" s="169">
        <v>981.09</v>
      </c>
      <c r="AY94" s="169">
        <v>2731.29</v>
      </c>
      <c r="AZ94" s="169">
        <v>594.87</v>
      </c>
      <c r="BA94" s="169">
        <v>1440770.84</v>
      </c>
      <c r="BB94" s="169">
        <v>57593.31</v>
      </c>
      <c r="BC94" s="169">
        <v>999.63000000000011</v>
      </c>
      <c r="BD94" s="169">
        <v>998.40000000000009</v>
      </c>
      <c r="BE94" s="169">
        <v>2873.23</v>
      </c>
      <c r="BF94" s="169">
        <v>398.46</v>
      </c>
      <c r="BG94">
        <v>178090.34</v>
      </c>
      <c r="BH94">
        <v>7269.0899999999992</v>
      </c>
      <c r="BI94">
        <v>95.72</v>
      </c>
      <c r="BJ94">
        <v>95.72</v>
      </c>
      <c r="BK94">
        <v>328.36</v>
      </c>
      <c r="BL94">
        <v>196.41</v>
      </c>
      <c r="BM94" s="170">
        <v>0</v>
      </c>
      <c r="BQ94">
        <v>3074</v>
      </c>
      <c r="BR94">
        <v>3074</v>
      </c>
      <c r="BS94">
        <v>3074</v>
      </c>
      <c r="BT94">
        <v>3074</v>
      </c>
      <c r="BU94">
        <v>3074</v>
      </c>
      <c r="BV94">
        <v>3074</v>
      </c>
    </row>
    <row r="95" spans="1:74" x14ac:dyDescent="0.25">
      <c r="A95" t="s">
        <v>24</v>
      </c>
      <c r="B95">
        <v>5288.1</v>
      </c>
      <c r="C95">
        <v>5288.1</v>
      </c>
      <c r="D95">
        <v>12</v>
      </c>
      <c r="E95">
        <v>39.619999999999997</v>
      </c>
      <c r="F95">
        <v>41.2</v>
      </c>
      <c r="G95" s="169">
        <v>0</v>
      </c>
      <c r="H95" s="169">
        <v>0</v>
      </c>
      <c r="I95" s="169">
        <v>0</v>
      </c>
      <c r="J95" s="169">
        <v>71897.423599999995</v>
      </c>
      <c r="K95" s="169">
        <v>0</v>
      </c>
      <c r="L95" s="169">
        <v>0</v>
      </c>
      <c r="M95" s="169">
        <v>0</v>
      </c>
      <c r="N95" s="169">
        <v>0</v>
      </c>
      <c r="O95" s="169">
        <v>0</v>
      </c>
      <c r="P95" s="169">
        <v>0</v>
      </c>
      <c r="Q95" s="169">
        <v>0</v>
      </c>
      <c r="R95" s="169">
        <v>0</v>
      </c>
      <c r="S95" s="169">
        <v>0</v>
      </c>
      <c r="T95" s="169">
        <v>0</v>
      </c>
      <c r="U95" s="169">
        <v>0</v>
      </c>
      <c r="V95" s="169">
        <v>0</v>
      </c>
      <c r="W95" s="169">
        <v>0</v>
      </c>
      <c r="X95" s="169">
        <v>102223.20199848499</v>
      </c>
      <c r="Y95" s="169">
        <v>30450.0062</v>
      </c>
      <c r="Z95" s="169">
        <v>0</v>
      </c>
      <c r="AA95" s="169">
        <v>4667.5773206476388</v>
      </c>
      <c r="AB95" s="169">
        <v>432382.38322830666</v>
      </c>
      <c r="AC95" s="169">
        <v>485595.92943670286</v>
      </c>
      <c r="AD95" s="169">
        <v>130607.1939456915</v>
      </c>
      <c r="AE95" s="169">
        <v>0</v>
      </c>
      <c r="AF95" s="169">
        <v>163450.61583093493</v>
      </c>
      <c r="AG95" s="169">
        <v>0</v>
      </c>
      <c r="AH95" s="169"/>
      <c r="AI95" s="169">
        <v>359841.62196342816</v>
      </c>
      <c r="AJ95" s="169">
        <v>344050.25107943028</v>
      </c>
      <c r="AK95" s="169">
        <v>205815.08745635621</v>
      </c>
      <c r="AL95" s="169">
        <v>185266.14535109056</v>
      </c>
      <c r="AM95" s="169">
        <v>116649.89629382279</v>
      </c>
      <c r="AN95" s="169">
        <v>77452.100219308442</v>
      </c>
      <c r="AO95" s="169"/>
      <c r="AP95" s="169"/>
      <c r="AQ95" s="169"/>
      <c r="AR95" s="169"/>
      <c r="AT95" s="169">
        <v>323104.95999999996</v>
      </c>
      <c r="AU95" s="169">
        <v>2301984.6800000002</v>
      </c>
      <c r="AV95" s="169">
        <v>115534.94</v>
      </c>
      <c r="AW95" s="169">
        <v>1413.45</v>
      </c>
      <c r="AX95" s="169">
        <v>1413.45</v>
      </c>
      <c r="AY95" s="169">
        <v>4340.51</v>
      </c>
      <c r="AZ95" s="169">
        <v>875.88</v>
      </c>
      <c r="BA95" s="169">
        <v>2269902.84</v>
      </c>
      <c r="BB95" s="169">
        <v>126494.07</v>
      </c>
      <c r="BC95" s="169">
        <v>1259.18</v>
      </c>
      <c r="BD95" s="169">
        <v>1353.24</v>
      </c>
      <c r="BE95" s="169">
        <v>4113.8599999999997</v>
      </c>
      <c r="BF95" s="169">
        <v>525.14</v>
      </c>
      <c r="BG95">
        <v>355186.8</v>
      </c>
      <c r="BH95">
        <v>22409.690000000002</v>
      </c>
      <c r="BI95">
        <v>164.85</v>
      </c>
      <c r="BJ95">
        <v>164.85</v>
      </c>
      <c r="BK95">
        <v>541.65</v>
      </c>
      <c r="BL95">
        <v>350.74</v>
      </c>
      <c r="BM95" s="170">
        <v>0</v>
      </c>
      <c r="BO95">
        <v>5288.1</v>
      </c>
      <c r="BQ95">
        <v>5288.1</v>
      </c>
      <c r="BR95">
        <v>5288.1</v>
      </c>
      <c r="BS95">
        <v>5288.1</v>
      </c>
      <c r="BT95">
        <v>5288.1</v>
      </c>
      <c r="BU95">
        <v>5288.1</v>
      </c>
    </row>
    <row r="96" spans="1:74" x14ac:dyDescent="0.25">
      <c r="A96" t="s">
        <v>25</v>
      </c>
      <c r="B96">
        <v>13749.9</v>
      </c>
      <c r="C96">
        <v>13749.9</v>
      </c>
      <c r="D96">
        <v>12</v>
      </c>
      <c r="E96">
        <v>39.619999999999997</v>
      </c>
      <c r="F96">
        <v>41.2</v>
      </c>
      <c r="G96" s="169">
        <v>0</v>
      </c>
      <c r="H96" s="169">
        <v>0</v>
      </c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69">
        <v>0</v>
      </c>
      <c r="O96" s="169">
        <v>0</v>
      </c>
      <c r="P96" s="169">
        <v>0</v>
      </c>
      <c r="Q96" s="169">
        <v>0</v>
      </c>
      <c r="R96" s="169">
        <v>0</v>
      </c>
      <c r="S96" s="169">
        <v>0</v>
      </c>
      <c r="T96" s="169">
        <v>0</v>
      </c>
      <c r="U96" s="169">
        <v>0</v>
      </c>
      <c r="V96" s="169">
        <v>0</v>
      </c>
      <c r="W96" s="169">
        <v>0</v>
      </c>
      <c r="X96" s="169">
        <v>265796.56306782569</v>
      </c>
      <c r="Y96" s="169">
        <v>74400.002999999997</v>
      </c>
      <c r="Z96" s="169">
        <v>0</v>
      </c>
      <c r="AA96" s="169">
        <v>12136.44246537943</v>
      </c>
      <c r="AB96" s="169">
        <v>1124262.8791344517</v>
      </c>
      <c r="AC96" s="169">
        <v>1262626.5521003236</v>
      </c>
      <c r="AD96" s="169">
        <v>339599.45084886131</v>
      </c>
      <c r="AE96" s="169">
        <v>0</v>
      </c>
      <c r="AF96" s="169">
        <v>424997.56483685481</v>
      </c>
      <c r="AG96" s="169">
        <v>0</v>
      </c>
      <c r="AH96" s="169"/>
      <c r="AI96" s="169">
        <v>935645.37694728549</v>
      </c>
      <c r="AJ96" s="169">
        <v>894585.30423347862</v>
      </c>
      <c r="AK96" s="169">
        <v>535151.92054162221</v>
      </c>
      <c r="AL96" s="169">
        <v>481721.40692554222</v>
      </c>
      <c r="AM96" s="169">
        <v>303308.25987602997</v>
      </c>
      <c r="AN96" s="169">
        <v>201387.76362123809</v>
      </c>
      <c r="AO96" s="169"/>
      <c r="AP96" s="169"/>
      <c r="AQ96" s="169"/>
      <c r="AR96" s="169"/>
      <c r="AT96" s="169">
        <v>631332.55999999994</v>
      </c>
      <c r="AU96" s="169">
        <v>6053560.3300000001</v>
      </c>
      <c r="AV96" s="169">
        <v>299663.90999999997</v>
      </c>
      <c r="AW96" s="169">
        <v>3365.31</v>
      </c>
      <c r="AX96" s="169">
        <v>3365.31</v>
      </c>
      <c r="AY96" s="169">
        <v>10128.07</v>
      </c>
      <c r="AZ96" s="169">
        <v>2070.81</v>
      </c>
      <c r="BA96" s="169">
        <v>6011185.1300000008</v>
      </c>
      <c r="BB96" s="169">
        <v>328023.75</v>
      </c>
      <c r="BC96" s="169">
        <v>3084.58</v>
      </c>
      <c r="BD96" s="169">
        <v>2994.8100000000004</v>
      </c>
      <c r="BE96" s="169">
        <v>9693.84</v>
      </c>
      <c r="BF96" s="169">
        <v>1316.71</v>
      </c>
      <c r="BG96">
        <v>673707.76</v>
      </c>
      <c r="BH96">
        <v>39038.44</v>
      </c>
      <c r="BI96">
        <v>285.78999999999996</v>
      </c>
      <c r="BJ96">
        <v>279.19</v>
      </c>
      <c r="BK96">
        <v>1362.06</v>
      </c>
      <c r="BL96">
        <v>754.1</v>
      </c>
      <c r="BM96" s="170">
        <v>-1.1641532182693481E-9</v>
      </c>
      <c r="BO96">
        <v>13749.9</v>
      </c>
      <c r="BQ96">
        <v>13749.9</v>
      </c>
      <c r="BR96">
        <v>13749.9</v>
      </c>
      <c r="BS96">
        <v>13749.9</v>
      </c>
      <c r="BT96">
        <v>13749.9</v>
      </c>
      <c r="BU96">
        <v>13749.9</v>
      </c>
    </row>
    <row r="97" spans="1:74" x14ac:dyDescent="0.25">
      <c r="A97" t="s">
        <v>26</v>
      </c>
      <c r="B97">
        <v>4400.7300000000005</v>
      </c>
      <c r="C97">
        <v>4400.7300000000005</v>
      </c>
      <c r="D97">
        <v>12</v>
      </c>
      <c r="E97">
        <v>39.619999999999997</v>
      </c>
      <c r="F97">
        <v>41.2</v>
      </c>
      <c r="G97" s="169">
        <v>0</v>
      </c>
      <c r="H97" s="169">
        <v>0</v>
      </c>
      <c r="I97" s="169">
        <v>0</v>
      </c>
      <c r="J97" s="169">
        <v>0</v>
      </c>
      <c r="K97" s="169">
        <v>0</v>
      </c>
      <c r="L97" s="169">
        <v>0</v>
      </c>
      <c r="M97" s="169">
        <v>0</v>
      </c>
      <c r="N97" s="169">
        <v>0</v>
      </c>
      <c r="O97" s="169">
        <v>0</v>
      </c>
      <c r="P97" s="169">
        <v>0</v>
      </c>
      <c r="Q97" s="169">
        <v>0</v>
      </c>
      <c r="R97" s="169">
        <v>0</v>
      </c>
      <c r="S97" s="169">
        <v>10354.0988</v>
      </c>
      <c r="T97" s="169">
        <v>0</v>
      </c>
      <c r="U97" s="169">
        <v>0</v>
      </c>
      <c r="V97" s="169">
        <v>0</v>
      </c>
      <c r="W97" s="169">
        <v>0</v>
      </c>
      <c r="X97" s="169">
        <v>85069.630251090726</v>
      </c>
      <c r="Y97" s="169">
        <v>23877.465199999999</v>
      </c>
      <c r="Z97" s="169">
        <v>0</v>
      </c>
      <c r="AA97" s="169">
        <v>3884.3341733881139</v>
      </c>
      <c r="AB97" s="169">
        <v>359826.42638079956</v>
      </c>
      <c r="AC97" s="169">
        <v>404110.46964883065</v>
      </c>
      <c r="AD97" s="169">
        <v>108690.64439262173</v>
      </c>
      <c r="AE97" s="169">
        <v>0</v>
      </c>
      <c r="AF97" s="169">
        <v>136022.77351140679</v>
      </c>
      <c r="AG97" s="169">
        <v>0</v>
      </c>
      <c r="AH97" s="169"/>
      <c r="AI97" s="169">
        <v>299458.37276585487</v>
      </c>
      <c r="AJ97" s="169">
        <v>286316.87400631252</v>
      </c>
      <c r="AK97" s="169">
        <v>171278.27193544194</v>
      </c>
      <c r="AL97" s="169">
        <v>154177.54653484328</v>
      </c>
      <c r="AM97" s="169">
        <v>97075.452074869012</v>
      </c>
      <c r="AN97" s="169">
        <v>64455.244983664692</v>
      </c>
      <c r="AO97" s="169"/>
      <c r="AP97" s="169"/>
      <c r="AQ97" s="169"/>
      <c r="AR97" s="169"/>
      <c r="AT97" s="169">
        <v>208050.93999999997</v>
      </c>
      <c r="AU97" s="169">
        <v>1829826.25</v>
      </c>
      <c r="AV97" s="169">
        <v>106214.37</v>
      </c>
      <c r="AW97" s="169">
        <v>1125.6799999999998</v>
      </c>
      <c r="AX97" s="169">
        <v>1125.6799999999998</v>
      </c>
      <c r="AY97" s="169">
        <v>3242.4300000000003</v>
      </c>
      <c r="AZ97" s="169">
        <v>664.74</v>
      </c>
      <c r="BA97" s="169">
        <v>1850200.37</v>
      </c>
      <c r="BB97" s="169">
        <v>120303.31</v>
      </c>
      <c r="BC97" s="169">
        <v>1127.31</v>
      </c>
      <c r="BD97" s="169">
        <v>1125.3599999999999</v>
      </c>
      <c r="BE97" s="169">
        <v>3267.38</v>
      </c>
      <c r="BF97" s="169">
        <v>441.47</v>
      </c>
      <c r="BG97">
        <v>187676.81999999998</v>
      </c>
      <c r="BH97">
        <v>12271.150000000001</v>
      </c>
      <c r="BI97">
        <v>117.65</v>
      </c>
      <c r="BJ97">
        <v>117.65</v>
      </c>
      <c r="BK97">
        <v>340.31</v>
      </c>
      <c r="BL97">
        <v>223.27</v>
      </c>
      <c r="BM97" s="170">
        <v>0</v>
      </c>
      <c r="BO97">
        <v>4400.7300000000005</v>
      </c>
      <c r="BQ97">
        <v>4400.7300000000005</v>
      </c>
      <c r="BR97">
        <v>4400.7300000000005</v>
      </c>
      <c r="BS97">
        <v>4400.7300000000005</v>
      </c>
      <c r="BT97">
        <v>4400.7300000000005</v>
      </c>
      <c r="BU97">
        <v>4400.7300000000005</v>
      </c>
    </row>
    <row r="98" spans="1:74" x14ac:dyDescent="0.25">
      <c r="A98" t="s">
        <v>27</v>
      </c>
      <c r="B98">
        <v>7903.5999999999995</v>
      </c>
      <c r="C98">
        <v>7903.5999999999995</v>
      </c>
      <c r="D98">
        <v>12</v>
      </c>
      <c r="E98">
        <v>39.82</v>
      </c>
      <c r="F98">
        <v>41.41</v>
      </c>
      <c r="G98" s="169">
        <v>0</v>
      </c>
      <c r="H98" s="169">
        <v>0</v>
      </c>
      <c r="I98" s="169">
        <v>0</v>
      </c>
      <c r="J98" s="169">
        <v>0</v>
      </c>
      <c r="K98" s="169">
        <v>0</v>
      </c>
      <c r="L98" s="169">
        <v>0</v>
      </c>
      <c r="M98" s="169">
        <v>0</v>
      </c>
      <c r="N98" s="169">
        <v>0</v>
      </c>
      <c r="O98" s="169">
        <v>0</v>
      </c>
      <c r="P98" s="169">
        <v>0</v>
      </c>
      <c r="Q98" s="169">
        <v>0</v>
      </c>
      <c r="R98" s="169">
        <v>0</v>
      </c>
      <c r="S98" s="169">
        <v>0</v>
      </c>
      <c r="T98" s="169">
        <v>0</v>
      </c>
      <c r="U98" s="169">
        <v>0</v>
      </c>
      <c r="V98" s="169">
        <v>0</v>
      </c>
      <c r="W98" s="169">
        <v>0</v>
      </c>
      <c r="X98" s="169">
        <v>152782.90866572605</v>
      </c>
      <c r="Y98" s="169">
        <v>0</v>
      </c>
      <c r="Z98" s="169">
        <v>42114.990599999997</v>
      </c>
      <c r="AA98" s="169">
        <v>6976.1661298898798</v>
      </c>
      <c r="AB98" s="169">
        <v>646239.17930508964</v>
      </c>
      <c r="AC98" s="169">
        <v>725772.2032291228</v>
      </c>
      <c r="AD98" s="169">
        <v>195205.65383959594</v>
      </c>
      <c r="AE98" s="169">
        <v>5829.919378802123</v>
      </c>
      <c r="AF98" s="169">
        <v>0</v>
      </c>
      <c r="AG98" s="169">
        <v>0</v>
      </c>
      <c r="AH98" s="169"/>
      <c r="AI98" s="169">
        <v>537819.67877879587</v>
      </c>
      <c r="AJ98" s="169">
        <v>514217.87871473399</v>
      </c>
      <c r="AK98" s="169">
        <v>307611.45311549649</v>
      </c>
      <c r="AL98" s="169">
        <v>276898.98193999339</v>
      </c>
      <c r="AM98" s="169">
        <v>174345.06161908014</v>
      </c>
      <c r="AN98" s="169">
        <v>115759.99305862714</v>
      </c>
      <c r="AO98" s="169"/>
      <c r="AP98" s="169"/>
      <c r="AQ98" s="169"/>
      <c r="AR98" s="169"/>
      <c r="AT98" s="169">
        <v>488482.86000000004</v>
      </c>
      <c r="AU98" s="169">
        <v>3669055.9400000004</v>
      </c>
      <c r="AV98" s="169">
        <v>140290.16</v>
      </c>
      <c r="AW98" s="169">
        <v>2922.48</v>
      </c>
      <c r="AX98" s="169">
        <v>2903.04</v>
      </c>
      <c r="AY98" s="169">
        <v>8486.7199999999993</v>
      </c>
      <c r="AZ98" s="169">
        <v>1799.01</v>
      </c>
      <c r="BA98" s="169">
        <v>3663968.8200000003</v>
      </c>
      <c r="BB98" s="169">
        <v>155922.19</v>
      </c>
      <c r="BC98" s="169">
        <v>3019.51</v>
      </c>
      <c r="BD98" s="169">
        <v>2990.45</v>
      </c>
      <c r="BE98" s="169">
        <v>8859.1200000000008</v>
      </c>
      <c r="BF98" s="169">
        <v>1187.21</v>
      </c>
      <c r="BG98">
        <v>493569.98000000004</v>
      </c>
      <c r="BH98">
        <v>20376.050000000003</v>
      </c>
      <c r="BI98">
        <v>261.44</v>
      </c>
      <c r="BJ98">
        <v>260.73</v>
      </c>
      <c r="BK98">
        <v>936.76</v>
      </c>
      <c r="BL98">
        <v>611.79999999999995</v>
      </c>
      <c r="BM98" s="170">
        <v>0</v>
      </c>
      <c r="BQ98">
        <v>7903.5999999999995</v>
      </c>
      <c r="BR98">
        <v>7903.5999999999995</v>
      </c>
      <c r="BS98">
        <v>7903.5999999999995</v>
      </c>
      <c r="BT98">
        <v>7903.5999999999995</v>
      </c>
      <c r="BU98">
        <v>7903.5999999999995</v>
      </c>
      <c r="BV98">
        <v>7903.5999999999995</v>
      </c>
    </row>
    <row r="99" spans="1:74" x14ac:dyDescent="0.25">
      <c r="A99" t="s">
        <v>28</v>
      </c>
      <c r="B99">
        <v>6091.84</v>
      </c>
      <c r="C99">
        <v>6091.84</v>
      </c>
      <c r="D99">
        <v>12</v>
      </c>
      <c r="E99">
        <v>39.619999999999997</v>
      </c>
      <c r="F99">
        <v>41.2</v>
      </c>
      <c r="G99" s="169">
        <v>0</v>
      </c>
      <c r="H99" s="169">
        <v>0</v>
      </c>
      <c r="I99" s="169">
        <v>0</v>
      </c>
      <c r="J99" s="169">
        <v>72621.176600000006</v>
      </c>
      <c r="K99" s="169">
        <v>0</v>
      </c>
      <c r="L99" s="169">
        <v>0</v>
      </c>
      <c r="M99" s="169">
        <v>0</v>
      </c>
      <c r="N99" s="169">
        <v>0</v>
      </c>
      <c r="O99" s="169">
        <v>0</v>
      </c>
      <c r="P99" s="169">
        <v>0</v>
      </c>
      <c r="Q99" s="169">
        <v>0</v>
      </c>
      <c r="R99" s="169">
        <v>0</v>
      </c>
      <c r="S99" s="169">
        <v>0</v>
      </c>
      <c r="T99" s="169">
        <v>0</v>
      </c>
      <c r="U99" s="169">
        <v>0</v>
      </c>
      <c r="V99" s="169">
        <v>0</v>
      </c>
      <c r="W99" s="169">
        <v>0</v>
      </c>
      <c r="X99" s="169">
        <v>117760.13896530904</v>
      </c>
      <c r="Y99" s="169">
        <v>31920.002999999997</v>
      </c>
      <c r="Z99" s="169">
        <v>0</v>
      </c>
      <c r="AA99" s="169">
        <v>5377.0038813589217</v>
      </c>
      <c r="AB99" s="169">
        <v>498100.31910242391</v>
      </c>
      <c r="AC99" s="169">
        <v>559401.80911474524</v>
      </c>
      <c r="AD99" s="169">
        <v>150458.22287137562</v>
      </c>
      <c r="AE99" s="169">
        <v>0</v>
      </c>
      <c r="AF99" s="169">
        <v>188293.52688934069</v>
      </c>
      <c r="AG99" s="169">
        <v>0</v>
      </c>
      <c r="AH99" s="169"/>
      <c r="AI99" s="169">
        <v>414534.06447338173</v>
      </c>
      <c r="AJ99" s="169">
        <v>396342.55810890807</v>
      </c>
      <c r="AK99" s="169">
        <v>237096.9880240784</v>
      </c>
      <c r="AL99" s="169">
        <v>213424.80567606271</v>
      </c>
      <c r="AM99" s="169">
        <v>134379.55111260404</v>
      </c>
      <c r="AN99" s="169">
        <v>89224.069552389687</v>
      </c>
      <c r="AO99" s="169"/>
      <c r="AP99" s="169"/>
      <c r="AQ99" s="169"/>
      <c r="AR99" s="169"/>
      <c r="AT99" s="169">
        <v>316075.86</v>
      </c>
      <c r="AU99" s="169">
        <v>2453658.8899999997</v>
      </c>
      <c r="AV99" s="169">
        <v>85131.079999999987</v>
      </c>
      <c r="AW99" s="169">
        <v>1105.0899999999999</v>
      </c>
      <c r="AX99" s="169">
        <v>1082.18</v>
      </c>
      <c r="AY99" s="169">
        <v>3164.48</v>
      </c>
      <c r="AZ99" s="169">
        <v>621.03</v>
      </c>
      <c r="BA99" s="169">
        <v>2378537.4699999997</v>
      </c>
      <c r="BB99" s="169">
        <v>94646.91</v>
      </c>
      <c r="BC99" s="169">
        <v>3827.79</v>
      </c>
      <c r="BD99" s="169">
        <v>3797.22</v>
      </c>
      <c r="BE99" s="169">
        <v>3273.4</v>
      </c>
      <c r="BF99" s="169">
        <v>392.79</v>
      </c>
      <c r="BG99">
        <v>391197.27999999997</v>
      </c>
      <c r="BH99">
        <v>10818.3</v>
      </c>
      <c r="BI99">
        <v>-2566.52</v>
      </c>
      <c r="BJ99">
        <v>-2566.4700000000003</v>
      </c>
      <c r="BK99">
        <v>304.45</v>
      </c>
      <c r="BL99">
        <v>228.24</v>
      </c>
      <c r="BM99" s="170">
        <v>0</v>
      </c>
      <c r="BO99">
        <v>6091.84</v>
      </c>
      <c r="BQ99">
        <v>6091.84</v>
      </c>
      <c r="BR99">
        <v>6091.84</v>
      </c>
      <c r="BS99">
        <v>6091.84</v>
      </c>
      <c r="BT99">
        <v>6091.84</v>
      </c>
      <c r="BU99">
        <v>6091.84</v>
      </c>
    </row>
    <row r="100" spans="1:74" x14ac:dyDescent="0.25">
      <c r="A100" t="s">
        <v>29</v>
      </c>
      <c r="B100">
        <v>5303.86</v>
      </c>
      <c r="C100">
        <v>5303.86</v>
      </c>
      <c r="D100">
        <v>12</v>
      </c>
      <c r="E100">
        <v>39.619999999999997</v>
      </c>
      <c r="F100">
        <v>41.2</v>
      </c>
      <c r="G100" s="169">
        <v>0</v>
      </c>
      <c r="H100" s="169">
        <v>0</v>
      </c>
      <c r="I100" s="169">
        <v>0</v>
      </c>
      <c r="J100" s="169">
        <v>0</v>
      </c>
      <c r="K100" s="169">
        <v>0</v>
      </c>
      <c r="L100" s="169">
        <v>0</v>
      </c>
      <c r="M100" s="169">
        <v>0</v>
      </c>
      <c r="N100" s="169">
        <v>0</v>
      </c>
      <c r="O100" s="169">
        <v>0</v>
      </c>
      <c r="P100" s="169">
        <v>0</v>
      </c>
      <c r="Q100" s="169">
        <v>0</v>
      </c>
      <c r="R100" s="169">
        <v>0</v>
      </c>
      <c r="S100" s="169">
        <v>0</v>
      </c>
      <c r="T100" s="169">
        <v>0</v>
      </c>
      <c r="U100" s="169">
        <v>0</v>
      </c>
      <c r="V100" s="169">
        <v>0</v>
      </c>
      <c r="W100" s="169">
        <v>0</v>
      </c>
      <c r="X100" s="169">
        <v>102527.85540206966</v>
      </c>
      <c r="Y100" s="169">
        <v>31359.998599999999</v>
      </c>
      <c r="Z100" s="169">
        <v>0</v>
      </c>
      <c r="AA100" s="169">
        <v>4681.4879915073816</v>
      </c>
      <c r="AB100" s="169">
        <v>433671.00227100216</v>
      </c>
      <c r="AC100" s="169">
        <v>487043.13955903833</v>
      </c>
      <c r="AD100" s="169">
        <v>130996.43949259569</v>
      </c>
      <c r="AE100" s="169">
        <v>0</v>
      </c>
      <c r="AF100" s="169">
        <v>163937.74385527172</v>
      </c>
      <c r="AG100" s="169">
        <v>0</v>
      </c>
      <c r="AH100" s="169"/>
      <c r="AI100" s="169">
        <v>360914.04948222387</v>
      </c>
      <c r="AJ100" s="169">
        <v>345075.61594715435</v>
      </c>
      <c r="AK100" s="169">
        <v>206428.47331863418</v>
      </c>
      <c r="AL100" s="169">
        <v>185818.28968473268</v>
      </c>
      <c r="AM100" s="169">
        <v>116997.545234953</v>
      </c>
      <c r="AN100" s="169">
        <v>77682.92889112937</v>
      </c>
      <c r="AO100" s="169"/>
      <c r="AP100" s="169"/>
      <c r="AQ100" s="169"/>
      <c r="AR100" s="169"/>
      <c r="AT100" s="169">
        <v>297783.99</v>
      </c>
      <c r="AU100" s="169">
        <v>2490150.85</v>
      </c>
      <c r="AV100" s="169">
        <v>99451.32</v>
      </c>
      <c r="AW100" s="169">
        <v>944.84</v>
      </c>
      <c r="AX100" s="169">
        <v>944.84</v>
      </c>
      <c r="AY100" s="169">
        <v>2872</v>
      </c>
      <c r="AZ100" s="169">
        <v>583.55999999999995</v>
      </c>
      <c r="BA100" s="169">
        <v>2441713.66</v>
      </c>
      <c r="BB100" s="169">
        <v>108908.16</v>
      </c>
      <c r="BC100" s="169">
        <v>934.5</v>
      </c>
      <c r="BD100" s="169">
        <v>941.76</v>
      </c>
      <c r="BE100" s="169">
        <v>2844.1800000000003</v>
      </c>
      <c r="BF100" s="169">
        <v>353.38</v>
      </c>
      <c r="BG100">
        <v>346221.18000000005</v>
      </c>
      <c r="BH100">
        <v>17235.620000000003</v>
      </c>
      <c r="BI100">
        <v>109.89</v>
      </c>
      <c r="BJ100">
        <v>109.89</v>
      </c>
      <c r="BK100">
        <v>346.02</v>
      </c>
      <c r="BL100">
        <v>230.18</v>
      </c>
      <c r="BM100" s="170">
        <v>0</v>
      </c>
      <c r="BO100">
        <v>5303.86</v>
      </c>
      <c r="BQ100">
        <v>5303.86</v>
      </c>
      <c r="BR100">
        <v>5303.86</v>
      </c>
      <c r="BS100">
        <v>5303.86</v>
      </c>
      <c r="BT100">
        <v>5303.86</v>
      </c>
      <c r="BU100">
        <v>5303.86</v>
      </c>
    </row>
    <row r="101" spans="1:74" x14ac:dyDescent="0.25">
      <c r="A101" t="s">
        <v>30</v>
      </c>
      <c r="B101">
        <v>5270.2</v>
      </c>
      <c r="C101">
        <v>5270.2</v>
      </c>
      <c r="D101">
        <v>12</v>
      </c>
      <c r="E101">
        <v>39.619999999999997</v>
      </c>
      <c r="F101">
        <v>41.2</v>
      </c>
      <c r="G101" s="169">
        <v>0</v>
      </c>
      <c r="H101" s="169">
        <v>0</v>
      </c>
      <c r="I101" s="169">
        <v>0</v>
      </c>
      <c r="J101" s="169">
        <v>0</v>
      </c>
      <c r="K101" s="169">
        <v>0</v>
      </c>
      <c r="L101" s="169">
        <v>0</v>
      </c>
      <c r="M101" s="169">
        <v>0</v>
      </c>
      <c r="N101" s="169">
        <v>0</v>
      </c>
      <c r="O101" s="169">
        <v>0</v>
      </c>
      <c r="P101" s="169">
        <v>0</v>
      </c>
      <c r="Q101" s="169">
        <v>0</v>
      </c>
      <c r="R101" s="169">
        <v>0</v>
      </c>
      <c r="S101" s="169">
        <v>0</v>
      </c>
      <c r="T101" s="169">
        <v>0</v>
      </c>
      <c r="U101" s="169">
        <v>0</v>
      </c>
      <c r="V101" s="169">
        <v>0</v>
      </c>
      <c r="W101" s="169">
        <v>0</v>
      </c>
      <c r="X101" s="169">
        <v>101877.18068349986</v>
      </c>
      <c r="Y101" s="169">
        <v>31359.998599999999</v>
      </c>
      <c r="Z101" s="169">
        <v>0</v>
      </c>
      <c r="AA101" s="169">
        <v>4651.7777642777528</v>
      </c>
      <c r="AB101" s="169">
        <v>430918.78672676795</v>
      </c>
      <c r="AC101" s="169">
        <v>483952.20727998932</v>
      </c>
      <c r="AD101" s="169">
        <v>130165.09399076857</v>
      </c>
      <c r="AE101" s="169">
        <v>0</v>
      </c>
      <c r="AF101" s="169">
        <v>162897.34224999396</v>
      </c>
      <c r="AG101" s="169">
        <v>0</v>
      </c>
      <c r="AH101" s="169"/>
      <c r="AI101" s="169">
        <v>358623.57294144569</v>
      </c>
      <c r="AJ101" s="169">
        <v>342885.65519540349</v>
      </c>
      <c r="AK101" s="169">
        <v>205118.41188942877</v>
      </c>
      <c r="AL101" s="169">
        <v>184639.02710412382</v>
      </c>
      <c r="AM101" s="169">
        <v>116255.04121474722</v>
      </c>
      <c r="AN101" s="169">
        <v>77189.928060323989</v>
      </c>
      <c r="AO101" s="169"/>
      <c r="AP101" s="169"/>
      <c r="AQ101" s="169"/>
      <c r="AR101" s="169"/>
      <c r="AT101" s="169">
        <v>313854.32</v>
      </c>
      <c r="AU101" s="169">
        <v>2467396.7200000002</v>
      </c>
      <c r="AV101" s="169">
        <v>93088.02</v>
      </c>
      <c r="AW101" s="169">
        <v>939.2</v>
      </c>
      <c r="AX101" s="169">
        <v>939.2</v>
      </c>
      <c r="AY101" s="169">
        <v>2827.46</v>
      </c>
      <c r="AZ101" s="169">
        <v>595.77</v>
      </c>
      <c r="BA101" s="169">
        <v>2438275.88</v>
      </c>
      <c r="BB101" s="169">
        <v>103718.13</v>
      </c>
      <c r="BC101" s="169">
        <v>948.1</v>
      </c>
      <c r="BD101" s="169">
        <v>954</v>
      </c>
      <c r="BE101" s="169">
        <v>2830.69</v>
      </c>
      <c r="BF101" s="169">
        <v>362.92</v>
      </c>
      <c r="BG101">
        <v>342975.16000000003</v>
      </c>
      <c r="BH101">
        <v>14841.96</v>
      </c>
      <c r="BI101">
        <v>125.15</v>
      </c>
      <c r="BJ101">
        <v>119.91</v>
      </c>
      <c r="BK101">
        <v>383.71</v>
      </c>
      <c r="BL101">
        <v>232.85</v>
      </c>
      <c r="BM101" s="170">
        <v>0</v>
      </c>
      <c r="BO101">
        <v>5270.2</v>
      </c>
      <c r="BQ101">
        <v>5270.2</v>
      </c>
      <c r="BR101">
        <v>5270.2</v>
      </c>
      <c r="BS101">
        <v>5270.2</v>
      </c>
      <c r="BT101">
        <v>5270.2</v>
      </c>
      <c r="BU101">
        <v>5270.2</v>
      </c>
    </row>
    <row r="102" spans="1:74" x14ac:dyDescent="0.25">
      <c r="A102" t="s">
        <v>243</v>
      </c>
      <c r="B102">
        <v>4403.3</v>
      </c>
      <c r="C102">
        <v>4403.3</v>
      </c>
      <c r="D102">
        <v>12</v>
      </c>
      <c r="E102">
        <v>39.619999999999997</v>
      </c>
      <c r="F102">
        <v>41.2</v>
      </c>
      <c r="G102" s="169">
        <v>0</v>
      </c>
      <c r="H102" s="169">
        <v>0</v>
      </c>
      <c r="I102" s="169">
        <v>0</v>
      </c>
      <c r="J102" s="169">
        <v>0</v>
      </c>
      <c r="K102" s="169">
        <v>0</v>
      </c>
      <c r="L102" s="169">
        <v>0</v>
      </c>
      <c r="M102" s="169">
        <v>0</v>
      </c>
      <c r="N102" s="169">
        <v>0</v>
      </c>
      <c r="O102" s="169">
        <v>0</v>
      </c>
      <c r="P102" s="169">
        <v>0</v>
      </c>
      <c r="Q102" s="169">
        <v>0</v>
      </c>
      <c r="R102" s="169">
        <v>0</v>
      </c>
      <c r="S102" s="169">
        <v>0</v>
      </c>
      <c r="T102" s="169">
        <v>0</v>
      </c>
      <c r="U102" s="169">
        <v>0</v>
      </c>
      <c r="V102" s="169">
        <v>0</v>
      </c>
      <c r="W102" s="169">
        <v>0</v>
      </c>
      <c r="X102" s="169">
        <v>85119.310406370714</v>
      </c>
      <c r="Y102" s="169">
        <v>11759.998</v>
      </c>
      <c r="Z102" s="169">
        <v>0</v>
      </c>
      <c r="AA102" s="169">
        <v>3886.6026013138458</v>
      </c>
      <c r="AB102" s="169">
        <v>360036.5628617467</v>
      </c>
      <c r="AC102" s="169">
        <v>404346.46774619125</v>
      </c>
      <c r="AD102" s="169">
        <v>108754.11907888719</v>
      </c>
      <c r="AE102" s="169">
        <v>0</v>
      </c>
      <c r="AF102" s="169">
        <v>136102.20999760891</v>
      </c>
      <c r="AG102" s="169">
        <v>0</v>
      </c>
      <c r="AH102" s="169"/>
      <c r="AI102" s="169">
        <v>299633.25466454175</v>
      </c>
      <c r="AJ102" s="169">
        <v>286484.08134832082</v>
      </c>
      <c r="AK102" s="169">
        <v>171378.29742186671</v>
      </c>
      <c r="AL102" s="169">
        <v>154267.58529991054</v>
      </c>
      <c r="AM102" s="169">
        <v>97132.143558289346</v>
      </c>
      <c r="AN102" s="169">
        <v>64492.886461239548</v>
      </c>
      <c r="AO102" s="169"/>
      <c r="AP102" s="169"/>
      <c r="AQ102" s="169"/>
      <c r="AR102" s="169"/>
      <c r="AT102" s="169">
        <v>191443.69</v>
      </c>
      <c r="AU102" s="169">
        <v>2029644.9</v>
      </c>
      <c r="AV102" s="169">
        <v>107633.85999999999</v>
      </c>
      <c r="AW102" s="169">
        <v>691.86</v>
      </c>
      <c r="AX102" s="169">
        <v>691.86</v>
      </c>
      <c r="AY102" s="169">
        <v>1992.4299999999998</v>
      </c>
      <c r="AZ102" s="169">
        <v>329.67</v>
      </c>
      <c r="BA102" s="169">
        <v>2042286.91</v>
      </c>
      <c r="BB102" s="169">
        <v>120593.13</v>
      </c>
      <c r="BC102" s="169">
        <v>729.15</v>
      </c>
      <c r="BD102" s="169">
        <v>728.49</v>
      </c>
      <c r="BE102" s="169">
        <v>2005.6299999999999</v>
      </c>
      <c r="BF102" s="169">
        <v>258.81</v>
      </c>
      <c r="BG102">
        <v>178801.68</v>
      </c>
      <c r="BH102">
        <v>11145.359999999999</v>
      </c>
      <c r="BI102">
        <v>37.33</v>
      </c>
      <c r="BJ102">
        <v>37.33</v>
      </c>
      <c r="BK102">
        <v>113.67</v>
      </c>
      <c r="BL102">
        <v>70.86</v>
      </c>
      <c r="BM102" s="170">
        <v>0</v>
      </c>
      <c r="BO102">
        <v>4403.3</v>
      </c>
      <c r="BQ102">
        <v>4403.3</v>
      </c>
      <c r="BR102">
        <v>4403.3</v>
      </c>
      <c r="BS102">
        <v>4403.3</v>
      </c>
      <c r="BT102">
        <v>4403.3</v>
      </c>
      <c r="BU102">
        <v>4403.3</v>
      </c>
    </row>
    <row r="103" spans="1:74" x14ac:dyDescent="0.25">
      <c r="A103" s="167" t="s">
        <v>244</v>
      </c>
      <c r="B103">
        <v>0</v>
      </c>
      <c r="C103">
        <v>0</v>
      </c>
      <c r="D103">
        <v>0</v>
      </c>
      <c r="E103">
        <v>0</v>
      </c>
      <c r="F103">
        <v>0</v>
      </c>
      <c r="G103" s="169">
        <v>0</v>
      </c>
      <c r="H103" s="169">
        <v>0</v>
      </c>
      <c r="I103" s="169">
        <v>0</v>
      </c>
      <c r="J103" s="169">
        <v>0</v>
      </c>
      <c r="K103" s="169">
        <v>0</v>
      </c>
      <c r="L103" s="169">
        <v>0</v>
      </c>
      <c r="M103" s="169">
        <v>0</v>
      </c>
      <c r="N103" s="169">
        <v>0</v>
      </c>
      <c r="O103" s="169">
        <v>0</v>
      </c>
      <c r="P103" s="169">
        <v>0</v>
      </c>
      <c r="Q103" s="169">
        <v>0</v>
      </c>
      <c r="R103" s="169">
        <v>0</v>
      </c>
      <c r="S103" s="169">
        <v>0</v>
      </c>
      <c r="T103" s="169">
        <v>0</v>
      </c>
      <c r="U103" s="169">
        <v>0</v>
      </c>
      <c r="V103" s="169">
        <v>0</v>
      </c>
      <c r="W103" s="169">
        <v>0</v>
      </c>
      <c r="X103" s="169">
        <v>0</v>
      </c>
      <c r="Y103" s="169">
        <v>0</v>
      </c>
      <c r="Z103" s="169">
        <v>0</v>
      </c>
      <c r="AA103" s="169">
        <v>0</v>
      </c>
      <c r="AB103" s="169">
        <v>0</v>
      </c>
      <c r="AC103" s="169">
        <v>0</v>
      </c>
      <c r="AD103" s="169">
        <v>0</v>
      </c>
      <c r="AE103" s="169">
        <v>0</v>
      </c>
      <c r="AF103" s="169">
        <v>0</v>
      </c>
      <c r="AG103" s="169">
        <v>0</v>
      </c>
      <c r="AH103" s="169"/>
      <c r="AI103" s="169">
        <v>0</v>
      </c>
      <c r="AJ103" s="169">
        <v>0</v>
      </c>
      <c r="AK103" s="169">
        <v>0</v>
      </c>
      <c r="AL103" s="169">
        <v>0</v>
      </c>
      <c r="AM103" s="169">
        <v>0</v>
      </c>
      <c r="AN103" s="169">
        <v>0</v>
      </c>
      <c r="AO103" s="169"/>
      <c r="AP103" s="169"/>
      <c r="AQ103" s="169"/>
      <c r="AR103" s="169"/>
      <c r="AT103" s="169">
        <v>-90695.33</v>
      </c>
      <c r="AU103" s="169">
        <v>0</v>
      </c>
      <c r="AV103" s="169">
        <v>0</v>
      </c>
      <c r="AW103" s="169">
        <v>0</v>
      </c>
      <c r="AX103" s="169">
        <v>0</v>
      </c>
      <c r="AY103" s="169">
        <v>0</v>
      </c>
      <c r="AZ103" s="169">
        <v>0</v>
      </c>
      <c r="BA103" s="169">
        <v>0</v>
      </c>
      <c r="BB103" s="169">
        <v>0</v>
      </c>
      <c r="BC103" s="169">
        <v>0</v>
      </c>
      <c r="BD103" s="169">
        <v>0</v>
      </c>
      <c r="BE103" s="169">
        <v>-12.69</v>
      </c>
      <c r="BF103" s="169">
        <v>0</v>
      </c>
      <c r="BG103">
        <v>-90695.33</v>
      </c>
      <c r="BH103">
        <v>0</v>
      </c>
      <c r="BI103">
        <v>-8.36</v>
      </c>
      <c r="BJ103">
        <v>-4.43</v>
      </c>
      <c r="BK103">
        <v>-333.79</v>
      </c>
      <c r="BL103">
        <v>0</v>
      </c>
      <c r="BM103" s="170">
        <v>0</v>
      </c>
    </row>
    <row r="104" spans="1:74" x14ac:dyDescent="0.25">
      <c r="A104" s="167" t="s">
        <v>245</v>
      </c>
      <c r="B104">
        <v>0</v>
      </c>
      <c r="C104">
        <v>0</v>
      </c>
      <c r="D104">
        <v>0</v>
      </c>
      <c r="E104">
        <v>0</v>
      </c>
      <c r="F104">
        <v>0</v>
      </c>
      <c r="G104" s="169">
        <v>0</v>
      </c>
      <c r="H104" s="169">
        <v>0</v>
      </c>
      <c r="I104" s="169">
        <v>0</v>
      </c>
      <c r="J104" s="169">
        <v>0</v>
      </c>
      <c r="K104" s="169">
        <v>0</v>
      </c>
      <c r="L104" s="169">
        <v>0</v>
      </c>
      <c r="M104" s="169">
        <v>0</v>
      </c>
      <c r="N104" s="169">
        <v>0</v>
      </c>
      <c r="O104" s="169">
        <v>0</v>
      </c>
      <c r="P104" s="169">
        <v>0</v>
      </c>
      <c r="Q104" s="169">
        <v>0</v>
      </c>
      <c r="R104" s="169">
        <v>0</v>
      </c>
      <c r="S104" s="169">
        <v>0</v>
      </c>
      <c r="T104" s="169">
        <v>0</v>
      </c>
      <c r="U104" s="169">
        <v>0</v>
      </c>
      <c r="V104" s="169">
        <v>0</v>
      </c>
      <c r="W104" s="169">
        <v>0</v>
      </c>
      <c r="X104" s="169">
        <v>0</v>
      </c>
      <c r="Y104" s="169">
        <v>0</v>
      </c>
      <c r="Z104" s="169">
        <v>0</v>
      </c>
      <c r="AA104" s="169">
        <v>0</v>
      </c>
      <c r="AB104" s="169">
        <v>0</v>
      </c>
      <c r="AC104" s="169">
        <v>0</v>
      </c>
      <c r="AD104" s="169">
        <v>0</v>
      </c>
      <c r="AE104" s="169">
        <v>0</v>
      </c>
      <c r="AF104" s="169">
        <v>0</v>
      </c>
      <c r="AG104" s="169">
        <v>0</v>
      </c>
      <c r="AH104" s="169"/>
      <c r="AI104" s="169">
        <v>0</v>
      </c>
      <c r="AJ104" s="169">
        <v>0</v>
      </c>
      <c r="AK104" s="169">
        <v>0</v>
      </c>
      <c r="AL104" s="169">
        <v>0</v>
      </c>
      <c r="AM104" s="169">
        <v>0</v>
      </c>
      <c r="AN104" s="169">
        <v>0</v>
      </c>
      <c r="AO104" s="169"/>
      <c r="AP104" s="169"/>
      <c r="AQ104" s="169"/>
      <c r="AR104" s="169"/>
      <c r="AT104" s="169">
        <v>-46621.47</v>
      </c>
      <c r="AU104" s="169">
        <v>0</v>
      </c>
      <c r="AV104" s="169">
        <v>0</v>
      </c>
      <c r="AW104" s="169">
        <v>0</v>
      </c>
      <c r="AX104" s="169">
        <v>0</v>
      </c>
      <c r="AY104" s="169">
        <v>0</v>
      </c>
      <c r="AZ104" s="169">
        <v>0</v>
      </c>
      <c r="BA104" s="169">
        <v>0</v>
      </c>
      <c r="BB104" s="169">
        <v>0</v>
      </c>
      <c r="BC104" s="169">
        <v>0</v>
      </c>
      <c r="BD104" s="169">
        <v>0</v>
      </c>
      <c r="BE104" s="169">
        <v>0</v>
      </c>
      <c r="BF104" s="169">
        <v>0</v>
      </c>
      <c r="BG104">
        <v>-46621.47</v>
      </c>
      <c r="BH104">
        <v>0</v>
      </c>
      <c r="BI104">
        <v>0</v>
      </c>
      <c r="BJ104">
        <v>0</v>
      </c>
      <c r="BK104">
        <v>-57.65</v>
      </c>
      <c r="BL104">
        <v>0</v>
      </c>
      <c r="BM104" s="170">
        <v>0</v>
      </c>
    </row>
    <row r="105" spans="1:74" x14ac:dyDescent="0.25">
      <c r="A105" s="167" t="s">
        <v>246</v>
      </c>
      <c r="B105">
        <v>0</v>
      </c>
      <c r="C105">
        <v>0</v>
      </c>
      <c r="D105">
        <v>0</v>
      </c>
      <c r="E105">
        <v>0</v>
      </c>
      <c r="F105">
        <v>0</v>
      </c>
      <c r="G105" s="169">
        <v>0</v>
      </c>
      <c r="H105" s="169">
        <v>0</v>
      </c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69">
        <v>0</v>
      </c>
      <c r="O105" s="169">
        <v>0</v>
      </c>
      <c r="P105" s="169">
        <v>0</v>
      </c>
      <c r="Q105" s="169">
        <v>0</v>
      </c>
      <c r="R105" s="169">
        <v>0</v>
      </c>
      <c r="S105" s="169">
        <v>0</v>
      </c>
      <c r="T105" s="169">
        <v>0</v>
      </c>
      <c r="U105" s="169">
        <v>0</v>
      </c>
      <c r="V105" s="169">
        <v>0</v>
      </c>
      <c r="W105" s="169">
        <v>0</v>
      </c>
      <c r="X105" s="169">
        <v>0</v>
      </c>
      <c r="Y105" s="169">
        <v>0</v>
      </c>
      <c r="Z105" s="169">
        <v>0</v>
      </c>
      <c r="AA105" s="169">
        <v>0</v>
      </c>
      <c r="AB105" s="169">
        <v>0</v>
      </c>
      <c r="AC105" s="169">
        <v>0</v>
      </c>
      <c r="AD105" s="169">
        <v>0</v>
      </c>
      <c r="AE105" s="169">
        <v>0</v>
      </c>
      <c r="AF105" s="169">
        <v>0</v>
      </c>
      <c r="AG105" s="169">
        <v>0</v>
      </c>
      <c r="AH105" s="169"/>
      <c r="AI105" s="169">
        <v>0</v>
      </c>
      <c r="AJ105" s="169">
        <v>0</v>
      </c>
      <c r="AK105" s="169">
        <v>0</v>
      </c>
      <c r="AL105" s="169">
        <v>0</v>
      </c>
      <c r="AM105" s="169">
        <v>0</v>
      </c>
      <c r="AN105" s="169">
        <v>0</v>
      </c>
      <c r="AO105" s="169"/>
      <c r="AP105" s="169"/>
      <c r="AQ105" s="169"/>
      <c r="AR105" s="169"/>
      <c r="AT105" s="169">
        <v>-12163.25</v>
      </c>
      <c r="AU105" s="169">
        <v>0</v>
      </c>
      <c r="AV105" s="169">
        <v>0</v>
      </c>
      <c r="AW105" s="169">
        <v>0</v>
      </c>
      <c r="AX105" s="169">
        <v>0</v>
      </c>
      <c r="AY105" s="169">
        <v>0</v>
      </c>
      <c r="AZ105" s="169">
        <v>0</v>
      </c>
      <c r="BA105" s="169">
        <v>-207.86</v>
      </c>
      <c r="BB105" s="169">
        <v>0</v>
      </c>
      <c r="BC105" s="169">
        <v>0</v>
      </c>
      <c r="BD105" s="169">
        <v>0</v>
      </c>
      <c r="BE105" s="169">
        <v>0</v>
      </c>
      <c r="BF105" s="169">
        <v>0</v>
      </c>
      <c r="BG105">
        <v>-11955.39</v>
      </c>
      <c r="BH105">
        <v>0</v>
      </c>
      <c r="BI105">
        <v>0</v>
      </c>
      <c r="BJ105">
        <v>0</v>
      </c>
      <c r="BK105">
        <v>0</v>
      </c>
      <c r="BL105">
        <v>0</v>
      </c>
      <c r="BM105" s="170">
        <v>0</v>
      </c>
    </row>
    <row r="106" spans="1:74" x14ac:dyDescent="0.25">
      <c r="A106" s="167" t="s">
        <v>247</v>
      </c>
      <c r="B106">
        <v>0</v>
      </c>
      <c r="C106">
        <v>0</v>
      </c>
      <c r="D106">
        <v>0</v>
      </c>
      <c r="E106">
        <v>0</v>
      </c>
      <c r="F106">
        <v>0</v>
      </c>
      <c r="G106" s="169">
        <v>0</v>
      </c>
      <c r="H106" s="169">
        <v>0</v>
      </c>
      <c r="I106" s="169">
        <v>0</v>
      </c>
      <c r="J106" s="169">
        <v>0</v>
      </c>
      <c r="K106" s="169">
        <v>0</v>
      </c>
      <c r="L106" s="169">
        <v>0</v>
      </c>
      <c r="M106" s="169">
        <v>0</v>
      </c>
      <c r="N106" s="169">
        <v>0</v>
      </c>
      <c r="O106" s="169">
        <v>0</v>
      </c>
      <c r="P106" s="169">
        <v>0</v>
      </c>
      <c r="Q106" s="169">
        <v>0</v>
      </c>
      <c r="R106" s="169">
        <v>0</v>
      </c>
      <c r="S106" s="169">
        <v>0</v>
      </c>
      <c r="T106" s="169">
        <v>0</v>
      </c>
      <c r="U106" s="169">
        <v>0</v>
      </c>
      <c r="V106" s="169">
        <v>0</v>
      </c>
      <c r="W106" s="169">
        <v>0</v>
      </c>
      <c r="X106" s="169">
        <v>0</v>
      </c>
      <c r="Y106" s="169">
        <v>0</v>
      </c>
      <c r="Z106" s="169">
        <v>0</v>
      </c>
      <c r="AA106" s="169">
        <v>0</v>
      </c>
      <c r="AB106" s="169">
        <v>0</v>
      </c>
      <c r="AC106" s="169">
        <v>0</v>
      </c>
      <c r="AD106" s="169">
        <v>0</v>
      </c>
      <c r="AE106" s="169">
        <v>0</v>
      </c>
      <c r="AF106" s="169">
        <v>0</v>
      </c>
      <c r="AG106" s="169">
        <v>0</v>
      </c>
      <c r="AH106" s="169"/>
      <c r="AI106" s="169">
        <v>0</v>
      </c>
      <c r="AJ106" s="169">
        <v>0</v>
      </c>
      <c r="AK106" s="169">
        <v>0</v>
      </c>
      <c r="AL106" s="169">
        <v>0</v>
      </c>
      <c r="AM106" s="169">
        <v>0</v>
      </c>
      <c r="AN106" s="169">
        <v>0</v>
      </c>
      <c r="AO106" s="169"/>
      <c r="AP106" s="169"/>
      <c r="AQ106" s="169"/>
      <c r="AR106" s="169"/>
      <c r="AT106" s="169">
        <v>-10035.99</v>
      </c>
      <c r="AU106" s="169">
        <v>0</v>
      </c>
      <c r="AV106" s="169">
        <v>0</v>
      </c>
      <c r="AW106" s="169">
        <v>0</v>
      </c>
      <c r="AX106" s="169">
        <v>0</v>
      </c>
      <c r="AY106" s="169">
        <v>0</v>
      </c>
      <c r="AZ106" s="169">
        <v>0</v>
      </c>
      <c r="BA106" s="169">
        <v>0</v>
      </c>
      <c r="BB106" s="169">
        <v>0</v>
      </c>
      <c r="BC106" s="169">
        <v>0</v>
      </c>
      <c r="BD106" s="169">
        <v>0</v>
      </c>
      <c r="BE106" s="169">
        <v>0</v>
      </c>
      <c r="BF106" s="169">
        <v>0</v>
      </c>
      <c r="BG106">
        <v>-10035.99</v>
      </c>
      <c r="BH106">
        <v>0</v>
      </c>
      <c r="BI106">
        <v>0</v>
      </c>
      <c r="BJ106">
        <v>0</v>
      </c>
      <c r="BK106">
        <v>0</v>
      </c>
      <c r="BL106">
        <v>0</v>
      </c>
      <c r="BM106" s="170">
        <v>0</v>
      </c>
    </row>
    <row r="107" spans="1:74" x14ac:dyDescent="0.25">
      <c r="A107" s="167" t="s">
        <v>248</v>
      </c>
      <c r="B107">
        <v>0</v>
      </c>
      <c r="C107">
        <v>0</v>
      </c>
      <c r="D107">
        <v>0</v>
      </c>
      <c r="E107">
        <v>0</v>
      </c>
      <c r="F107">
        <v>0</v>
      </c>
      <c r="G107" s="169">
        <v>0</v>
      </c>
      <c r="H107" s="169">
        <v>0</v>
      </c>
      <c r="I107" s="169">
        <v>0</v>
      </c>
      <c r="J107" s="169">
        <v>0</v>
      </c>
      <c r="K107" s="169">
        <v>0</v>
      </c>
      <c r="L107" s="169">
        <v>0</v>
      </c>
      <c r="M107" s="169">
        <v>0</v>
      </c>
      <c r="N107" s="169">
        <v>0</v>
      </c>
      <c r="O107" s="169">
        <v>0</v>
      </c>
      <c r="P107" s="169">
        <v>0</v>
      </c>
      <c r="Q107" s="169">
        <v>0</v>
      </c>
      <c r="R107" s="169">
        <v>0</v>
      </c>
      <c r="S107" s="169">
        <v>0</v>
      </c>
      <c r="T107" s="169">
        <v>0</v>
      </c>
      <c r="U107" s="169">
        <v>0</v>
      </c>
      <c r="V107" s="169">
        <v>0</v>
      </c>
      <c r="W107" s="169">
        <v>0</v>
      </c>
      <c r="X107" s="169">
        <v>0</v>
      </c>
      <c r="Y107" s="169">
        <v>0</v>
      </c>
      <c r="Z107" s="169">
        <v>0</v>
      </c>
      <c r="AA107" s="169">
        <v>0</v>
      </c>
      <c r="AB107" s="169">
        <v>0</v>
      </c>
      <c r="AC107" s="169">
        <v>0</v>
      </c>
      <c r="AD107" s="169">
        <v>0</v>
      </c>
      <c r="AE107" s="169">
        <v>0</v>
      </c>
      <c r="AF107" s="169">
        <v>0</v>
      </c>
      <c r="AG107" s="169">
        <v>0</v>
      </c>
      <c r="AH107" s="169"/>
      <c r="AI107" s="169">
        <v>0</v>
      </c>
      <c r="AJ107" s="169">
        <v>0</v>
      </c>
      <c r="AK107" s="169">
        <v>0</v>
      </c>
      <c r="AL107" s="169">
        <v>0</v>
      </c>
      <c r="AM107" s="169">
        <v>0</v>
      </c>
      <c r="AN107" s="169">
        <v>0</v>
      </c>
      <c r="AO107" s="169"/>
      <c r="AP107" s="169"/>
      <c r="AQ107" s="169"/>
      <c r="AR107" s="169"/>
      <c r="AT107" s="169">
        <v>-20205.259999999998</v>
      </c>
      <c r="AU107" s="169">
        <v>0</v>
      </c>
      <c r="AV107" s="169">
        <v>0</v>
      </c>
      <c r="AW107" s="169">
        <v>0</v>
      </c>
      <c r="AX107" s="169">
        <v>0</v>
      </c>
      <c r="AY107" s="169">
        <v>0</v>
      </c>
      <c r="AZ107" s="169">
        <v>0</v>
      </c>
      <c r="BA107" s="169">
        <v>0</v>
      </c>
      <c r="BB107" s="169">
        <v>0</v>
      </c>
      <c r="BC107" s="169">
        <v>0</v>
      </c>
      <c r="BD107" s="169">
        <v>0</v>
      </c>
      <c r="BE107" s="169">
        <v>0</v>
      </c>
      <c r="BF107" s="169">
        <v>0</v>
      </c>
      <c r="BG107">
        <v>-20205.259999999998</v>
      </c>
      <c r="BH107">
        <v>0</v>
      </c>
      <c r="BI107">
        <v>0</v>
      </c>
      <c r="BJ107">
        <v>0</v>
      </c>
      <c r="BK107">
        <v>0</v>
      </c>
      <c r="BL107">
        <v>0</v>
      </c>
      <c r="BM107" s="170">
        <v>0</v>
      </c>
    </row>
    <row r="108" spans="1:74" x14ac:dyDescent="0.25">
      <c r="A108" s="167" t="s">
        <v>249</v>
      </c>
      <c r="B108">
        <v>0</v>
      </c>
      <c r="C108">
        <v>0</v>
      </c>
      <c r="D108">
        <v>0</v>
      </c>
      <c r="E108">
        <v>0</v>
      </c>
      <c r="F108">
        <v>0</v>
      </c>
      <c r="G108" s="169">
        <v>0</v>
      </c>
      <c r="H108" s="169">
        <v>0</v>
      </c>
      <c r="I108" s="169">
        <v>0</v>
      </c>
      <c r="J108" s="169">
        <v>0</v>
      </c>
      <c r="K108" s="169">
        <v>0</v>
      </c>
      <c r="L108" s="169">
        <v>0</v>
      </c>
      <c r="M108" s="169">
        <v>0</v>
      </c>
      <c r="N108" s="169">
        <v>0</v>
      </c>
      <c r="O108" s="169">
        <v>0</v>
      </c>
      <c r="P108" s="169">
        <v>0</v>
      </c>
      <c r="Q108" s="169">
        <v>0</v>
      </c>
      <c r="R108" s="169">
        <v>0</v>
      </c>
      <c r="S108" s="169">
        <v>0</v>
      </c>
      <c r="T108" s="169">
        <v>0</v>
      </c>
      <c r="U108" s="169">
        <v>0</v>
      </c>
      <c r="V108" s="169">
        <v>0</v>
      </c>
      <c r="W108" s="169">
        <v>0</v>
      </c>
      <c r="X108" s="169">
        <v>0</v>
      </c>
      <c r="Y108" s="169">
        <v>0</v>
      </c>
      <c r="Z108" s="169">
        <v>0</v>
      </c>
      <c r="AA108" s="169">
        <v>0</v>
      </c>
      <c r="AB108" s="169">
        <v>0</v>
      </c>
      <c r="AC108" s="169">
        <v>0</v>
      </c>
      <c r="AD108" s="169">
        <v>0</v>
      </c>
      <c r="AE108" s="169">
        <v>0</v>
      </c>
      <c r="AF108" s="169">
        <v>0</v>
      </c>
      <c r="AG108" s="169">
        <v>0</v>
      </c>
      <c r="AH108" s="169"/>
      <c r="AI108" s="169">
        <v>0</v>
      </c>
      <c r="AJ108" s="169">
        <v>0</v>
      </c>
      <c r="AK108" s="169">
        <v>0</v>
      </c>
      <c r="AL108" s="169">
        <v>0</v>
      </c>
      <c r="AM108" s="169">
        <v>0</v>
      </c>
      <c r="AN108" s="169">
        <v>0</v>
      </c>
      <c r="AO108" s="169"/>
      <c r="AP108" s="169"/>
      <c r="AQ108" s="169"/>
      <c r="AR108" s="169"/>
      <c r="AT108" s="169">
        <v>-79317.84</v>
      </c>
      <c r="AU108" s="169">
        <v>0</v>
      </c>
      <c r="AV108" s="169">
        <v>0</v>
      </c>
      <c r="AW108" s="169">
        <v>0</v>
      </c>
      <c r="AX108" s="169">
        <v>0</v>
      </c>
      <c r="AY108" s="169">
        <v>0</v>
      </c>
      <c r="AZ108" s="169">
        <v>0</v>
      </c>
      <c r="BA108" s="169">
        <v>-8343.14</v>
      </c>
      <c r="BB108" s="169">
        <v>0</v>
      </c>
      <c r="BC108" s="169">
        <v>0</v>
      </c>
      <c r="BD108" s="169">
        <v>0</v>
      </c>
      <c r="BE108" s="169">
        <v>0</v>
      </c>
      <c r="BF108" s="169">
        <v>0</v>
      </c>
      <c r="BG108">
        <v>-70974.700000000012</v>
      </c>
      <c r="BH108">
        <v>0</v>
      </c>
      <c r="BI108">
        <v>-22.93</v>
      </c>
      <c r="BJ108">
        <v>-12.13</v>
      </c>
      <c r="BK108">
        <v>-410.47</v>
      </c>
      <c r="BL108">
        <v>0</v>
      </c>
      <c r="BM108" s="170">
        <v>0</v>
      </c>
    </row>
    <row r="109" spans="1:74" x14ac:dyDescent="0.25">
      <c r="A109" s="167" t="s">
        <v>250</v>
      </c>
      <c r="B109">
        <v>0</v>
      </c>
      <c r="C109">
        <v>0</v>
      </c>
      <c r="D109">
        <v>0</v>
      </c>
      <c r="E109">
        <v>0</v>
      </c>
      <c r="F109">
        <v>0</v>
      </c>
      <c r="G109" s="169">
        <v>0</v>
      </c>
      <c r="H109" s="169">
        <v>0</v>
      </c>
      <c r="I109" s="169">
        <v>0</v>
      </c>
      <c r="J109" s="169">
        <v>0</v>
      </c>
      <c r="K109" s="169">
        <v>0</v>
      </c>
      <c r="L109" s="169">
        <v>0</v>
      </c>
      <c r="M109" s="169">
        <v>0</v>
      </c>
      <c r="N109" s="169">
        <v>0</v>
      </c>
      <c r="O109" s="169">
        <v>0</v>
      </c>
      <c r="P109" s="169">
        <v>0</v>
      </c>
      <c r="Q109" s="169">
        <v>0</v>
      </c>
      <c r="R109" s="169">
        <v>0</v>
      </c>
      <c r="S109" s="169">
        <v>0</v>
      </c>
      <c r="T109" s="169">
        <v>0</v>
      </c>
      <c r="U109" s="169">
        <v>0</v>
      </c>
      <c r="V109" s="169">
        <v>0</v>
      </c>
      <c r="W109" s="169">
        <v>0</v>
      </c>
      <c r="X109" s="169">
        <v>0</v>
      </c>
      <c r="Y109" s="169">
        <v>0</v>
      </c>
      <c r="Z109" s="169">
        <v>0</v>
      </c>
      <c r="AA109" s="169">
        <v>0</v>
      </c>
      <c r="AB109" s="169">
        <v>0</v>
      </c>
      <c r="AC109" s="169">
        <v>0</v>
      </c>
      <c r="AD109" s="169">
        <v>0</v>
      </c>
      <c r="AE109" s="169">
        <v>0</v>
      </c>
      <c r="AF109" s="169">
        <v>0</v>
      </c>
      <c r="AG109" s="169">
        <v>0</v>
      </c>
      <c r="AH109" s="169"/>
      <c r="AI109" s="169">
        <v>0</v>
      </c>
      <c r="AJ109" s="169">
        <v>0</v>
      </c>
      <c r="AK109" s="169">
        <v>0</v>
      </c>
      <c r="AL109" s="169">
        <v>0</v>
      </c>
      <c r="AM109" s="169">
        <v>0</v>
      </c>
      <c r="AN109" s="169">
        <v>0</v>
      </c>
      <c r="AO109" s="169"/>
      <c r="AP109" s="169"/>
      <c r="AQ109" s="169"/>
      <c r="AR109" s="169"/>
      <c r="AT109" s="169">
        <v>-49925.91</v>
      </c>
      <c r="AU109" s="169">
        <v>0</v>
      </c>
      <c r="AV109" s="169">
        <v>0</v>
      </c>
      <c r="AW109" s="169">
        <v>0</v>
      </c>
      <c r="AX109" s="169">
        <v>0</v>
      </c>
      <c r="AY109" s="169">
        <v>0</v>
      </c>
      <c r="AZ109" s="169">
        <v>0</v>
      </c>
      <c r="BA109" s="169">
        <v>-1918.63</v>
      </c>
      <c r="BB109" s="169">
        <v>0</v>
      </c>
      <c r="BC109" s="169">
        <v>0</v>
      </c>
      <c r="BD109" s="169">
        <v>0</v>
      </c>
      <c r="BE109" s="169">
        <v>0</v>
      </c>
      <c r="BF109" s="169">
        <v>0</v>
      </c>
      <c r="BG109">
        <v>-48007.28</v>
      </c>
      <c r="BH109">
        <v>0</v>
      </c>
      <c r="BI109">
        <v>0</v>
      </c>
      <c r="BJ109">
        <v>0</v>
      </c>
      <c r="BK109">
        <v>0</v>
      </c>
      <c r="BL109">
        <v>0</v>
      </c>
      <c r="BM109" s="170">
        <v>0</v>
      </c>
    </row>
    <row r="110" spans="1:74" x14ac:dyDescent="0.25">
      <c r="A110" s="167" t="s">
        <v>251</v>
      </c>
      <c r="B110">
        <v>0</v>
      </c>
      <c r="C110">
        <v>0</v>
      </c>
      <c r="D110">
        <v>0</v>
      </c>
      <c r="E110">
        <v>0</v>
      </c>
      <c r="F110">
        <v>0</v>
      </c>
      <c r="G110" s="169">
        <v>0</v>
      </c>
      <c r="H110" s="169">
        <v>0</v>
      </c>
      <c r="I110" s="169">
        <v>0</v>
      </c>
      <c r="J110" s="169">
        <v>0</v>
      </c>
      <c r="K110" s="169">
        <v>0</v>
      </c>
      <c r="L110" s="169">
        <v>0</v>
      </c>
      <c r="M110" s="169">
        <v>0</v>
      </c>
      <c r="N110" s="169">
        <v>0</v>
      </c>
      <c r="O110" s="169">
        <v>0</v>
      </c>
      <c r="P110" s="169">
        <v>0</v>
      </c>
      <c r="Q110" s="169">
        <v>0</v>
      </c>
      <c r="R110" s="169">
        <v>0</v>
      </c>
      <c r="S110" s="169">
        <v>0</v>
      </c>
      <c r="T110" s="169">
        <v>0</v>
      </c>
      <c r="U110" s="169">
        <v>0</v>
      </c>
      <c r="V110" s="169">
        <v>0</v>
      </c>
      <c r="W110" s="169">
        <v>0</v>
      </c>
      <c r="X110" s="169">
        <v>0</v>
      </c>
      <c r="Y110" s="169">
        <v>0</v>
      </c>
      <c r="Z110" s="169">
        <v>0</v>
      </c>
      <c r="AA110" s="169">
        <v>0</v>
      </c>
      <c r="AB110" s="169">
        <v>0</v>
      </c>
      <c r="AC110" s="169">
        <v>0</v>
      </c>
      <c r="AD110" s="169">
        <v>0</v>
      </c>
      <c r="AE110" s="169">
        <v>0</v>
      </c>
      <c r="AF110" s="169">
        <v>0</v>
      </c>
      <c r="AG110" s="169">
        <v>0</v>
      </c>
      <c r="AH110" s="169"/>
      <c r="AI110" s="169">
        <v>0</v>
      </c>
      <c r="AJ110" s="169">
        <v>0</v>
      </c>
      <c r="AK110" s="169">
        <v>0</v>
      </c>
      <c r="AL110" s="169">
        <v>0</v>
      </c>
      <c r="AM110" s="169">
        <v>0</v>
      </c>
      <c r="AN110" s="169">
        <v>0</v>
      </c>
      <c r="AO110" s="169"/>
      <c r="AP110" s="169"/>
      <c r="AQ110" s="169"/>
      <c r="AR110" s="169"/>
      <c r="AT110" s="169">
        <v>-126256.27</v>
      </c>
      <c r="AU110" s="169">
        <v>0</v>
      </c>
      <c r="AV110" s="169">
        <v>0</v>
      </c>
      <c r="AW110" s="169">
        <v>0</v>
      </c>
      <c r="AX110" s="169">
        <v>0</v>
      </c>
      <c r="AY110" s="169">
        <v>0</v>
      </c>
      <c r="AZ110" s="169">
        <v>0</v>
      </c>
      <c r="BA110" s="169">
        <v>-11460.45</v>
      </c>
      <c r="BB110" s="169">
        <v>0</v>
      </c>
      <c r="BC110" s="169">
        <v>0</v>
      </c>
      <c r="BD110" s="169">
        <v>0</v>
      </c>
      <c r="BE110" s="169">
        <v>0</v>
      </c>
      <c r="BF110" s="169">
        <v>0</v>
      </c>
      <c r="BG110">
        <v>-114795.82</v>
      </c>
      <c r="BH110">
        <v>0</v>
      </c>
      <c r="BI110">
        <v>0</v>
      </c>
      <c r="BJ110">
        <v>0</v>
      </c>
      <c r="BK110">
        <v>-559.19000000000005</v>
      </c>
      <c r="BL110">
        <v>0</v>
      </c>
      <c r="BM110" s="170">
        <v>0</v>
      </c>
    </row>
    <row r="111" spans="1:74" x14ac:dyDescent="0.25">
      <c r="A111" s="167" t="s">
        <v>252</v>
      </c>
      <c r="B111">
        <v>0</v>
      </c>
      <c r="C111">
        <v>0</v>
      </c>
      <c r="D111">
        <v>0</v>
      </c>
      <c r="E111">
        <v>0</v>
      </c>
      <c r="F111">
        <v>0</v>
      </c>
      <c r="G111" s="169">
        <v>0</v>
      </c>
      <c r="H111" s="169">
        <v>0</v>
      </c>
      <c r="I111" s="169">
        <v>0</v>
      </c>
      <c r="J111" s="169">
        <v>0</v>
      </c>
      <c r="K111" s="169">
        <v>0</v>
      </c>
      <c r="L111" s="169">
        <v>0</v>
      </c>
      <c r="M111" s="169">
        <v>0</v>
      </c>
      <c r="N111" s="169">
        <v>0</v>
      </c>
      <c r="O111" s="169">
        <v>0</v>
      </c>
      <c r="P111" s="169">
        <v>0</v>
      </c>
      <c r="Q111" s="169">
        <v>0</v>
      </c>
      <c r="R111" s="169">
        <v>0</v>
      </c>
      <c r="S111" s="169">
        <v>0</v>
      </c>
      <c r="T111" s="169">
        <v>0</v>
      </c>
      <c r="U111" s="169">
        <v>0</v>
      </c>
      <c r="V111" s="169">
        <v>0</v>
      </c>
      <c r="W111" s="169">
        <v>0</v>
      </c>
      <c r="X111" s="169">
        <v>0</v>
      </c>
      <c r="Y111" s="169">
        <v>0</v>
      </c>
      <c r="Z111" s="169">
        <v>0</v>
      </c>
      <c r="AA111" s="169">
        <v>0</v>
      </c>
      <c r="AB111" s="169">
        <v>0</v>
      </c>
      <c r="AC111" s="169">
        <v>0</v>
      </c>
      <c r="AD111" s="169">
        <v>0</v>
      </c>
      <c r="AE111" s="169">
        <v>0</v>
      </c>
      <c r="AF111" s="169">
        <v>0</v>
      </c>
      <c r="AG111" s="169">
        <v>0</v>
      </c>
      <c r="AH111" s="169"/>
      <c r="AI111" s="169">
        <v>0</v>
      </c>
      <c r="AJ111" s="169">
        <v>0</v>
      </c>
      <c r="AK111" s="169">
        <v>0</v>
      </c>
      <c r="AL111" s="169">
        <v>0</v>
      </c>
      <c r="AM111" s="169">
        <v>0</v>
      </c>
      <c r="AN111" s="169">
        <v>0</v>
      </c>
      <c r="AO111" s="169"/>
      <c r="AP111" s="169"/>
      <c r="AQ111" s="169"/>
      <c r="AR111" s="169"/>
      <c r="AT111" s="169">
        <v>-27257.56</v>
      </c>
      <c r="AU111" s="169">
        <v>0</v>
      </c>
      <c r="AV111" s="169">
        <v>0</v>
      </c>
      <c r="AW111" s="169">
        <v>0</v>
      </c>
      <c r="AX111" s="169">
        <v>0</v>
      </c>
      <c r="AY111" s="169">
        <v>0</v>
      </c>
      <c r="AZ111" s="169">
        <v>0</v>
      </c>
      <c r="BA111" s="169">
        <v>0</v>
      </c>
      <c r="BB111" s="169">
        <v>0</v>
      </c>
      <c r="BC111" s="169">
        <v>0</v>
      </c>
      <c r="BD111" s="169">
        <v>0</v>
      </c>
      <c r="BE111" s="169">
        <v>0</v>
      </c>
      <c r="BF111" s="169">
        <v>0</v>
      </c>
      <c r="BG111">
        <v>-27257.56</v>
      </c>
      <c r="BH111">
        <v>0</v>
      </c>
      <c r="BI111">
        <v>0</v>
      </c>
      <c r="BJ111">
        <v>0</v>
      </c>
      <c r="BK111">
        <v>0</v>
      </c>
      <c r="BL111">
        <v>0</v>
      </c>
      <c r="BM111" s="170">
        <v>0</v>
      </c>
    </row>
    <row r="112" spans="1:74" x14ac:dyDescent="0.25">
      <c r="A112" s="167" t="s">
        <v>253</v>
      </c>
      <c r="B112">
        <v>0</v>
      </c>
      <c r="C112">
        <v>0</v>
      </c>
      <c r="D112">
        <v>0</v>
      </c>
      <c r="E112">
        <v>0</v>
      </c>
      <c r="F112">
        <v>0</v>
      </c>
      <c r="G112" s="169">
        <v>0</v>
      </c>
      <c r="H112" s="169">
        <v>0</v>
      </c>
      <c r="I112" s="169">
        <v>0</v>
      </c>
      <c r="J112" s="169">
        <v>0</v>
      </c>
      <c r="K112" s="169">
        <v>0</v>
      </c>
      <c r="L112" s="169">
        <v>0</v>
      </c>
      <c r="M112" s="169">
        <v>0</v>
      </c>
      <c r="N112" s="169">
        <v>0</v>
      </c>
      <c r="O112" s="169">
        <v>0</v>
      </c>
      <c r="P112" s="169">
        <v>0</v>
      </c>
      <c r="Q112" s="169">
        <v>0</v>
      </c>
      <c r="R112" s="169">
        <v>0</v>
      </c>
      <c r="S112" s="169">
        <v>0</v>
      </c>
      <c r="T112" s="169">
        <v>0</v>
      </c>
      <c r="U112" s="169">
        <v>0</v>
      </c>
      <c r="V112" s="169">
        <v>0</v>
      </c>
      <c r="W112" s="169">
        <v>0</v>
      </c>
      <c r="X112" s="169">
        <v>0</v>
      </c>
      <c r="Y112" s="169">
        <v>0</v>
      </c>
      <c r="Z112" s="169">
        <v>0</v>
      </c>
      <c r="AA112" s="169">
        <v>0</v>
      </c>
      <c r="AB112" s="169">
        <v>0</v>
      </c>
      <c r="AC112" s="169">
        <v>0</v>
      </c>
      <c r="AD112" s="169">
        <v>0</v>
      </c>
      <c r="AE112" s="169">
        <v>0</v>
      </c>
      <c r="AF112" s="169">
        <v>0</v>
      </c>
      <c r="AG112" s="169">
        <v>0</v>
      </c>
      <c r="AH112" s="169"/>
      <c r="AI112" s="169">
        <v>0</v>
      </c>
      <c r="AJ112" s="169">
        <v>0</v>
      </c>
      <c r="AK112" s="169">
        <v>0</v>
      </c>
      <c r="AL112" s="169">
        <v>0</v>
      </c>
      <c r="AM112" s="169">
        <v>0</v>
      </c>
      <c r="AN112" s="169">
        <v>0</v>
      </c>
      <c r="AO112" s="169"/>
      <c r="AP112" s="169"/>
      <c r="AQ112" s="169"/>
      <c r="AR112" s="169"/>
      <c r="AT112" s="169">
        <v>-46933.789999999994</v>
      </c>
      <c r="AU112" s="169">
        <v>0</v>
      </c>
      <c r="AV112" s="169">
        <v>0</v>
      </c>
      <c r="AW112" s="169">
        <v>0</v>
      </c>
      <c r="AX112" s="169">
        <v>0</v>
      </c>
      <c r="AY112" s="169">
        <v>0</v>
      </c>
      <c r="AZ112" s="169">
        <v>0</v>
      </c>
      <c r="BA112" s="169">
        <v>0</v>
      </c>
      <c r="BB112" s="169">
        <v>0</v>
      </c>
      <c r="BC112" s="169">
        <v>0</v>
      </c>
      <c r="BD112" s="169">
        <v>0</v>
      </c>
      <c r="BE112" s="169">
        <v>0</v>
      </c>
      <c r="BF112" s="169">
        <v>0</v>
      </c>
      <c r="BG112">
        <v>-46933.789999999994</v>
      </c>
      <c r="BH112">
        <v>0</v>
      </c>
      <c r="BI112">
        <v>0</v>
      </c>
      <c r="BJ112">
        <v>0</v>
      </c>
      <c r="BK112">
        <v>-45.25</v>
      </c>
      <c r="BL112">
        <v>0</v>
      </c>
      <c r="BM112" s="170">
        <v>0</v>
      </c>
    </row>
    <row r="113" spans="1:74" x14ac:dyDescent="0.25">
      <c r="A113" s="167" t="s">
        <v>254</v>
      </c>
      <c r="B113">
        <v>0</v>
      </c>
      <c r="C113">
        <v>0</v>
      </c>
      <c r="D113">
        <v>0</v>
      </c>
      <c r="E113">
        <v>0</v>
      </c>
      <c r="F113">
        <v>0</v>
      </c>
      <c r="G113" s="169">
        <v>0</v>
      </c>
      <c r="H113" s="169">
        <v>0</v>
      </c>
      <c r="I113" s="169">
        <v>0</v>
      </c>
      <c r="J113" s="169">
        <v>0</v>
      </c>
      <c r="K113" s="169">
        <v>0</v>
      </c>
      <c r="L113" s="169">
        <v>0</v>
      </c>
      <c r="M113" s="169">
        <v>0</v>
      </c>
      <c r="N113" s="169">
        <v>0</v>
      </c>
      <c r="O113" s="169">
        <v>0</v>
      </c>
      <c r="P113" s="169">
        <v>0</v>
      </c>
      <c r="Q113" s="169">
        <v>0</v>
      </c>
      <c r="R113" s="169">
        <v>0</v>
      </c>
      <c r="S113" s="169">
        <v>0</v>
      </c>
      <c r="T113" s="169">
        <v>0</v>
      </c>
      <c r="U113" s="169">
        <v>0</v>
      </c>
      <c r="V113" s="169">
        <v>0</v>
      </c>
      <c r="W113" s="169">
        <v>0</v>
      </c>
      <c r="X113" s="169">
        <v>0</v>
      </c>
      <c r="Y113" s="169">
        <v>0</v>
      </c>
      <c r="Z113" s="169">
        <v>0</v>
      </c>
      <c r="AA113" s="169">
        <v>0</v>
      </c>
      <c r="AB113" s="169">
        <v>0</v>
      </c>
      <c r="AC113" s="169">
        <v>0</v>
      </c>
      <c r="AD113" s="169">
        <v>0</v>
      </c>
      <c r="AE113" s="169">
        <v>0</v>
      </c>
      <c r="AF113" s="169">
        <v>0</v>
      </c>
      <c r="AG113" s="169">
        <v>0</v>
      </c>
      <c r="AH113" s="169"/>
      <c r="AI113" s="169">
        <v>0</v>
      </c>
      <c r="AJ113" s="169">
        <v>0</v>
      </c>
      <c r="AK113" s="169">
        <v>0</v>
      </c>
      <c r="AL113" s="169">
        <v>0</v>
      </c>
      <c r="AM113" s="169">
        <v>0</v>
      </c>
      <c r="AN113" s="169">
        <v>0</v>
      </c>
      <c r="AO113" s="169"/>
      <c r="AP113" s="169"/>
      <c r="AQ113" s="169"/>
      <c r="AR113" s="169"/>
      <c r="AT113" s="169">
        <v>-97929.76</v>
      </c>
      <c r="AU113" s="169">
        <v>0</v>
      </c>
      <c r="AV113" s="169">
        <v>0</v>
      </c>
      <c r="AW113" s="169">
        <v>0</v>
      </c>
      <c r="AX113" s="169">
        <v>0</v>
      </c>
      <c r="AY113" s="169">
        <v>0</v>
      </c>
      <c r="AZ113" s="169">
        <v>0</v>
      </c>
      <c r="BA113" s="169">
        <v>-23061.51</v>
      </c>
      <c r="BB113" s="169">
        <v>0</v>
      </c>
      <c r="BC113" s="169">
        <v>0</v>
      </c>
      <c r="BD113" s="169">
        <v>0</v>
      </c>
      <c r="BE113" s="169">
        <v>0</v>
      </c>
      <c r="BF113" s="169">
        <v>0</v>
      </c>
      <c r="BG113">
        <v>-74868.25</v>
      </c>
      <c r="BH113">
        <v>0</v>
      </c>
      <c r="BI113">
        <v>-6.36</v>
      </c>
      <c r="BJ113">
        <v>-3.38</v>
      </c>
      <c r="BK113">
        <v>-259.33</v>
      </c>
      <c r="BL113">
        <v>0</v>
      </c>
      <c r="BM113" s="170">
        <v>0</v>
      </c>
    </row>
    <row r="114" spans="1:74" x14ac:dyDescent="0.25">
      <c r="A114" s="167" t="s">
        <v>255</v>
      </c>
      <c r="B114">
        <v>0</v>
      </c>
      <c r="C114">
        <v>0</v>
      </c>
      <c r="D114">
        <v>0</v>
      </c>
      <c r="E114">
        <v>0</v>
      </c>
      <c r="F114">
        <v>0</v>
      </c>
      <c r="G114" s="169">
        <v>0</v>
      </c>
      <c r="H114" s="169">
        <v>0</v>
      </c>
      <c r="I114" s="169">
        <v>0</v>
      </c>
      <c r="J114" s="169">
        <v>0</v>
      </c>
      <c r="K114" s="169">
        <v>0</v>
      </c>
      <c r="L114" s="169">
        <v>0</v>
      </c>
      <c r="M114" s="169">
        <v>0</v>
      </c>
      <c r="N114" s="169">
        <v>0</v>
      </c>
      <c r="O114" s="169">
        <v>0</v>
      </c>
      <c r="P114" s="169">
        <v>0</v>
      </c>
      <c r="Q114" s="169">
        <v>0</v>
      </c>
      <c r="R114" s="169">
        <v>0</v>
      </c>
      <c r="S114" s="169">
        <v>0</v>
      </c>
      <c r="T114" s="169">
        <v>0</v>
      </c>
      <c r="U114" s="169">
        <v>0</v>
      </c>
      <c r="V114" s="169">
        <v>0</v>
      </c>
      <c r="W114" s="169">
        <v>0</v>
      </c>
      <c r="X114" s="169">
        <v>0</v>
      </c>
      <c r="Y114" s="169">
        <v>0</v>
      </c>
      <c r="Z114" s="169">
        <v>0</v>
      </c>
      <c r="AA114" s="169">
        <v>0</v>
      </c>
      <c r="AB114" s="169">
        <v>0</v>
      </c>
      <c r="AC114" s="169">
        <v>0</v>
      </c>
      <c r="AD114" s="169">
        <v>0</v>
      </c>
      <c r="AE114" s="169">
        <v>0</v>
      </c>
      <c r="AF114" s="169">
        <v>0</v>
      </c>
      <c r="AG114" s="169">
        <v>0</v>
      </c>
      <c r="AH114" s="169"/>
      <c r="AI114" s="169">
        <v>0</v>
      </c>
      <c r="AJ114" s="169">
        <v>0</v>
      </c>
      <c r="AK114" s="169">
        <v>0</v>
      </c>
      <c r="AL114" s="169">
        <v>0</v>
      </c>
      <c r="AM114" s="169">
        <v>0</v>
      </c>
      <c r="AN114" s="169">
        <v>0</v>
      </c>
      <c r="AO114" s="169"/>
      <c r="AP114" s="169"/>
      <c r="AQ114" s="169"/>
      <c r="AR114" s="169"/>
      <c r="AT114" s="169">
        <v>-159176.97</v>
      </c>
      <c r="AU114" s="169">
        <v>0</v>
      </c>
      <c r="AV114" s="169">
        <v>0</v>
      </c>
      <c r="AW114" s="169">
        <v>0</v>
      </c>
      <c r="AX114" s="169">
        <v>0</v>
      </c>
      <c r="AY114" s="169">
        <v>0</v>
      </c>
      <c r="AZ114" s="169">
        <v>0</v>
      </c>
      <c r="BA114" s="169">
        <v>-14883.119999999999</v>
      </c>
      <c r="BB114" s="169">
        <v>0</v>
      </c>
      <c r="BC114" s="169">
        <v>0</v>
      </c>
      <c r="BD114" s="169">
        <v>0</v>
      </c>
      <c r="BE114" s="169">
        <v>0</v>
      </c>
      <c r="BF114" s="169">
        <v>0</v>
      </c>
      <c r="BG114">
        <v>-144293.84999999998</v>
      </c>
      <c r="BH114">
        <v>0</v>
      </c>
      <c r="BI114">
        <v>0</v>
      </c>
      <c r="BJ114">
        <v>0</v>
      </c>
      <c r="BK114">
        <v>-216.6</v>
      </c>
      <c r="BL114">
        <v>0</v>
      </c>
      <c r="BM114" s="170">
        <v>0</v>
      </c>
    </row>
    <row r="115" spans="1:74" x14ac:dyDescent="0.25">
      <c r="A115" s="167" t="s">
        <v>256</v>
      </c>
      <c r="B115">
        <v>0</v>
      </c>
      <c r="C115">
        <v>0</v>
      </c>
      <c r="D115">
        <v>0</v>
      </c>
      <c r="E115">
        <v>0</v>
      </c>
      <c r="F115">
        <v>0</v>
      </c>
      <c r="G115" s="169">
        <v>0</v>
      </c>
      <c r="H115" s="169">
        <v>0</v>
      </c>
      <c r="I115" s="169">
        <v>0</v>
      </c>
      <c r="J115" s="169">
        <v>0</v>
      </c>
      <c r="K115" s="169">
        <v>0</v>
      </c>
      <c r="L115" s="169">
        <v>0</v>
      </c>
      <c r="M115" s="169">
        <v>0</v>
      </c>
      <c r="N115" s="169">
        <v>0</v>
      </c>
      <c r="O115" s="169">
        <v>0</v>
      </c>
      <c r="P115" s="169">
        <v>0</v>
      </c>
      <c r="Q115" s="169">
        <v>0</v>
      </c>
      <c r="R115" s="169">
        <v>0</v>
      </c>
      <c r="S115" s="169">
        <v>0</v>
      </c>
      <c r="T115" s="169">
        <v>0</v>
      </c>
      <c r="U115" s="169">
        <v>0</v>
      </c>
      <c r="V115" s="169">
        <v>0</v>
      </c>
      <c r="W115" s="169">
        <v>0</v>
      </c>
      <c r="X115" s="169">
        <v>0</v>
      </c>
      <c r="Y115" s="169">
        <v>0</v>
      </c>
      <c r="Z115" s="169">
        <v>0</v>
      </c>
      <c r="AA115" s="169">
        <v>0</v>
      </c>
      <c r="AB115" s="169">
        <v>0</v>
      </c>
      <c r="AC115" s="169">
        <v>0</v>
      </c>
      <c r="AD115" s="169">
        <v>0</v>
      </c>
      <c r="AE115" s="169">
        <v>0</v>
      </c>
      <c r="AF115" s="169">
        <v>0</v>
      </c>
      <c r="AG115" s="169">
        <v>0</v>
      </c>
      <c r="AH115" s="169"/>
      <c r="AI115" s="169">
        <v>0</v>
      </c>
      <c r="AJ115" s="169">
        <v>0</v>
      </c>
      <c r="AK115" s="169">
        <v>0</v>
      </c>
      <c r="AL115" s="169">
        <v>0</v>
      </c>
      <c r="AM115" s="169">
        <v>0</v>
      </c>
      <c r="AN115" s="169">
        <v>0</v>
      </c>
      <c r="AO115" s="169"/>
      <c r="AP115" s="169"/>
      <c r="AQ115" s="169"/>
      <c r="AR115" s="169"/>
      <c r="AT115" s="169">
        <v>-239964.7</v>
      </c>
      <c r="AU115" s="169">
        <v>0</v>
      </c>
      <c r="AV115" s="169">
        <v>0</v>
      </c>
      <c r="AW115" s="169">
        <v>0</v>
      </c>
      <c r="AX115" s="169">
        <v>0</v>
      </c>
      <c r="AY115" s="169">
        <v>0</v>
      </c>
      <c r="AZ115" s="169">
        <v>0</v>
      </c>
      <c r="BA115" s="169">
        <v>-52743.1</v>
      </c>
      <c r="BB115" s="169">
        <v>0</v>
      </c>
      <c r="BC115" s="169">
        <v>0</v>
      </c>
      <c r="BD115" s="169">
        <v>0</v>
      </c>
      <c r="BE115" s="169">
        <v>0</v>
      </c>
      <c r="BF115" s="169">
        <v>0</v>
      </c>
      <c r="BG115">
        <v>-187221.6</v>
      </c>
      <c r="BH115">
        <v>0</v>
      </c>
      <c r="BI115">
        <v>-2.58</v>
      </c>
      <c r="BJ115">
        <v>-1.37</v>
      </c>
      <c r="BK115">
        <v>-328.51</v>
      </c>
      <c r="BL115">
        <v>0</v>
      </c>
      <c r="BM115" s="170">
        <v>0</v>
      </c>
    </row>
    <row r="116" spans="1:74" x14ac:dyDescent="0.25">
      <c r="A116" s="167" t="s">
        <v>257</v>
      </c>
      <c r="B116">
        <v>0</v>
      </c>
      <c r="C116">
        <v>0</v>
      </c>
      <c r="D116">
        <v>0</v>
      </c>
      <c r="E116">
        <v>0</v>
      </c>
      <c r="F116">
        <v>0</v>
      </c>
      <c r="G116" s="169">
        <v>0</v>
      </c>
      <c r="H116" s="169">
        <v>0</v>
      </c>
      <c r="I116" s="169">
        <v>0</v>
      </c>
      <c r="J116" s="169">
        <v>0</v>
      </c>
      <c r="K116" s="169">
        <v>0</v>
      </c>
      <c r="L116" s="169">
        <v>0</v>
      </c>
      <c r="M116" s="169">
        <v>0</v>
      </c>
      <c r="N116" s="169">
        <v>0</v>
      </c>
      <c r="O116" s="169">
        <v>0</v>
      </c>
      <c r="P116" s="169">
        <v>0</v>
      </c>
      <c r="Q116" s="169">
        <v>0</v>
      </c>
      <c r="R116" s="169">
        <v>0</v>
      </c>
      <c r="S116" s="169">
        <v>0</v>
      </c>
      <c r="T116" s="169">
        <v>0</v>
      </c>
      <c r="U116" s="169">
        <v>0</v>
      </c>
      <c r="V116" s="169">
        <v>0</v>
      </c>
      <c r="W116" s="169">
        <v>0</v>
      </c>
      <c r="X116" s="169">
        <v>0</v>
      </c>
      <c r="Y116" s="169">
        <v>0</v>
      </c>
      <c r="Z116" s="169">
        <v>0</v>
      </c>
      <c r="AA116" s="169">
        <v>0</v>
      </c>
      <c r="AB116" s="169">
        <v>0</v>
      </c>
      <c r="AC116" s="169">
        <v>0</v>
      </c>
      <c r="AD116" s="169">
        <v>0</v>
      </c>
      <c r="AE116" s="169">
        <v>0</v>
      </c>
      <c r="AF116" s="169">
        <v>0</v>
      </c>
      <c r="AG116" s="169">
        <v>0</v>
      </c>
      <c r="AH116" s="169"/>
      <c r="AI116" s="169">
        <v>0</v>
      </c>
      <c r="AJ116" s="169">
        <v>0</v>
      </c>
      <c r="AK116" s="169">
        <v>0</v>
      </c>
      <c r="AL116" s="169">
        <v>0</v>
      </c>
      <c r="AM116" s="169">
        <v>0</v>
      </c>
      <c r="AN116" s="169">
        <v>0</v>
      </c>
      <c r="AO116" s="169"/>
      <c r="AP116" s="169"/>
      <c r="AQ116" s="169"/>
      <c r="AR116" s="169"/>
      <c r="AT116" s="169">
        <v>-66972.83</v>
      </c>
      <c r="AU116" s="169">
        <v>0</v>
      </c>
      <c r="AV116" s="169">
        <v>0</v>
      </c>
      <c r="AW116" s="169">
        <v>0</v>
      </c>
      <c r="AX116" s="169">
        <v>0</v>
      </c>
      <c r="AY116" s="169">
        <v>0</v>
      </c>
      <c r="AZ116" s="169">
        <v>0</v>
      </c>
      <c r="BA116" s="169">
        <v>-7465.5</v>
      </c>
      <c r="BB116" s="169">
        <v>0</v>
      </c>
      <c r="BC116" s="169">
        <v>0</v>
      </c>
      <c r="BD116" s="169">
        <v>0</v>
      </c>
      <c r="BE116" s="169">
        <v>0</v>
      </c>
      <c r="BF116" s="169">
        <v>0</v>
      </c>
      <c r="BG116">
        <v>-59507.33</v>
      </c>
      <c r="BH116">
        <v>0</v>
      </c>
      <c r="BI116">
        <v>-20.65</v>
      </c>
      <c r="BJ116">
        <v>-10.93</v>
      </c>
      <c r="BK116">
        <v>-519.27</v>
      </c>
      <c r="BL116">
        <v>0</v>
      </c>
      <c r="BM116" s="170">
        <v>0</v>
      </c>
    </row>
    <row r="117" spans="1:74" x14ac:dyDescent="0.25">
      <c r="A117" s="167" t="s">
        <v>258</v>
      </c>
      <c r="B117">
        <v>0</v>
      </c>
      <c r="C117">
        <v>0</v>
      </c>
      <c r="D117">
        <v>0</v>
      </c>
      <c r="E117">
        <v>0</v>
      </c>
      <c r="F117">
        <v>0</v>
      </c>
      <c r="G117" s="169">
        <v>0</v>
      </c>
      <c r="H117" s="169">
        <v>0</v>
      </c>
      <c r="I117" s="169">
        <v>0</v>
      </c>
      <c r="J117" s="169">
        <v>0</v>
      </c>
      <c r="K117" s="169">
        <v>0</v>
      </c>
      <c r="L117" s="169">
        <v>0</v>
      </c>
      <c r="M117" s="169">
        <v>0</v>
      </c>
      <c r="N117" s="169">
        <v>0</v>
      </c>
      <c r="O117" s="169">
        <v>0</v>
      </c>
      <c r="P117" s="169">
        <v>0</v>
      </c>
      <c r="Q117" s="169">
        <v>0</v>
      </c>
      <c r="R117" s="169">
        <v>0</v>
      </c>
      <c r="S117" s="169">
        <v>0</v>
      </c>
      <c r="T117" s="169">
        <v>0</v>
      </c>
      <c r="U117" s="169">
        <v>0</v>
      </c>
      <c r="V117" s="169">
        <v>0</v>
      </c>
      <c r="W117" s="169">
        <v>0</v>
      </c>
      <c r="X117" s="169">
        <v>0</v>
      </c>
      <c r="Y117" s="169">
        <v>0</v>
      </c>
      <c r="Z117" s="169">
        <v>0</v>
      </c>
      <c r="AA117" s="169">
        <v>0</v>
      </c>
      <c r="AB117" s="169">
        <v>0</v>
      </c>
      <c r="AC117" s="169">
        <v>0</v>
      </c>
      <c r="AD117" s="169">
        <v>0</v>
      </c>
      <c r="AE117" s="169">
        <v>0</v>
      </c>
      <c r="AF117" s="169">
        <v>0</v>
      </c>
      <c r="AG117" s="169">
        <v>0</v>
      </c>
      <c r="AH117" s="169"/>
      <c r="AI117" s="169">
        <v>0</v>
      </c>
      <c r="AJ117" s="169">
        <v>0</v>
      </c>
      <c r="AK117" s="169">
        <v>0</v>
      </c>
      <c r="AL117" s="169">
        <v>0</v>
      </c>
      <c r="AM117" s="169">
        <v>0</v>
      </c>
      <c r="AN117" s="169">
        <v>0</v>
      </c>
      <c r="AO117" s="169"/>
      <c r="AP117" s="169"/>
      <c r="AQ117" s="169"/>
      <c r="AR117" s="169"/>
      <c r="AT117" s="169">
        <v>-27863.75</v>
      </c>
      <c r="AU117" s="169">
        <v>0</v>
      </c>
      <c r="AV117" s="169">
        <v>0</v>
      </c>
      <c r="AW117" s="169">
        <v>0</v>
      </c>
      <c r="AX117" s="169">
        <v>0</v>
      </c>
      <c r="AY117" s="169">
        <v>0</v>
      </c>
      <c r="AZ117" s="169">
        <v>0</v>
      </c>
      <c r="BA117" s="169">
        <v>-182.93</v>
      </c>
      <c r="BB117" s="169">
        <v>0</v>
      </c>
      <c r="BC117" s="169">
        <v>0</v>
      </c>
      <c r="BD117" s="169">
        <v>0</v>
      </c>
      <c r="BE117" s="169">
        <v>0</v>
      </c>
      <c r="BF117" s="169">
        <v>0</v>
      </c>
      <c r="BG117">
        <v>-27680.82</v>
      </c>
      <c r="BH117">
        <v>0</v>
      </c>
      <c r="BI117">
        <v>-11.32</v>
      </c>
      <c r="BJ117">
        <v>-5.99</v>
      </c>
      <c r="BK117">
        <v>-200.35</v>
      </c>
      <c r="BL117">
        <v>0</v>
      </c>
      <c r="BM117" s="170">
        <v>0</v>
      </c>
    </row>
    <row r="118" spans="1:74" x14ac:dyDescent="0.25">
      <c r="A118" s="167" t="s">
        <v>259</v>
      </c>
      <c r="B118">
        <v>0</v>
      </c>
      <c r="C118">
        <v>0</v>
      </c>
      <c r="D118">
        <v>0</v>
      </c>
      <c r="E118">
        <v>0</v>
      </c>
      <c r="F118">
        <v>0</v>
      </c>
      <c r="G118" s="169">
        <v>0</v>
      </c>
      <c r="H118" s="169">
        <v>0</v>
      </c>
      <c r="I118" s="169">
        <v>0</v>
      </c>
      <c r="J118" s="169">
        <v>0</v>
      </c>
      <c r="K118" s="169">
        <v>0</v>
      </c>
      <c r="L118" s="169">
        <v>0</v>
      </c>
      <c r="M118" s="169">
        <v>0</v>
      </c>
      <c r="N118" s="169">
        <v>0</v>
      </c>
      <c r="O118" s="169">
        <v>0</v>
      </c>
      <c r="P118" s="169">
        <v>0</v>
      </c>
      <c r="Q118" s="169">
        <v>0</v>
      </c>
      <c r="R118" s="169">
        <v>0</v>
      </c>
      <c r="S118" s="169">
        <v>0</v>
      </c>
      <c r="T118" s="169">
        <v>0</v>
      </c>
      <c r="U118" s="169">
        <v>0</v>
      </c>
      <c r="V118" s="169">
        <v>0</v>
      </c>
      <c r="W118" s="169">
        <v>0</v>
      </c>
      <c r="X118" s="169">
        <v>0</v>
      </c>
      <c r="Y118" s="169">
        <v>0</v>
      </c>
      <c r="Z118" s="169">
        <v>0</v>
      </c>
      <c r="AA118" s="169">
        <v>0</v>
      </c>
      <c r="AB118" s="169">
        <v>0</v>
      </c>
      <c r="AC118" s="169">
        <v>0</v>
      </c>
      <c r="AD118" s="169">
        <v>0</v>
      </c>
      <c r="AE118" s="169">
        <v>0</v>
      </c>
      <c r="AF118" s="169">
        <v>0</v>
      </c>
      <c r="AG118" s="169">
        <v>0</v>
      </c>
      <c r="AH118" s="169"/>
      <c r="AI118" s="169">
        <v>0</v>
      </c>
      <c r="AJ118" s="169">
        <v>0</v>
      </c>
      <c r="AK118" s="169">
        <v>0</v>
      </c>
      <c r="AL118" s="169">
        <v>0</v>
      </c>
      <c r="AM118" s="169">
        <v>0</v>
      </c>
      <c r="AN118" s="169">
        <v>0</v>
      </c>
      <c r="AO118" s="169"/>
      <c r="AP118" s="169"/>
      <c r="AQ118" s="169"/>
      <c r="AR118" s="169"/>
      <c r="AT118" s="169">
        <v>-4877.18</v>
      </c>
      <c r="AU118" s="169">
        <v>0</v>
      </c>
      <c r="AV118" s="169">
        <v>0</v>
      </c>
      <c r="AW118" s="169">
        <v>0</v>
      </c>
      <c r="AX118" s="169">
        <v>0</v>
      </c>
      <c r="AY118" s="169">
        <v>0</v>
      </c>
      <c r="AZ118" s="169">
        <v>0</v>
      </c>
      <c r="BA118" s="169">
        <v>0</v>
      </c>
      <c r="BB118" s="169">
        <v>0</v>
      </c>
      <c r="BC118" s="169">
        <v>0</v>
      </c>
      <c r="BD118" s="169">
        <v>0</v>
      </c>
      <c r="BE118" s="169">
        <v>0</v>
      </c>
      <c r="BF118" s="169">
        <v>0</v>
      </c>
      <c r="BG118">
        <v>-4877.18</v>
      </c>
      <c r="BH118">
        <v>0</v>
      </c>
      <c r="BI118">
        <v>0</v>
      </c>
      <c r="BJ118">
        <v>0</v>
      </c>
      <c r="BK118">
        <v>-17.37</v>
      </c>
      <c r="BL118">
        <v>0</v>
      </c>
      <c r="BM118" s="170">
        <v>0</v>
      </c>
    </row>
    <row r="119" spans="1:74" x14ac:dyDescent="0.25">
      <c r="A119" s="167" t="s">
        <v>260</v>
      </c>
      <c r="B119">
        <v>0</v>
      </c>
      <c r="C119">
        <v>0</v>
      </c>
      <c r="D119">
        <v>0</v>
      </c>
      <c r="E119">
        <v>0</v>
      </c>
      <c r="F119">
        <v>0</v>
      </c>
      <c r="G119" s="169">
        <v>0</v>
      </c>
      <c r="H119" s="169">
        <v>0</v>
      </c>
      <c r="I119" s="169">
        <v>0</v>
      </c>
      <c r="J119" s="169">
        <v>0</v>
      </c>
      <c r="K119" s="169">
        <v>0</v>
      </c>
      <c r="L119" s="169">
        <v>0</v>
      </c>
      <c r="M119" s="169">
        <v>0</v>
      </c>
      <c r="N119" s="169">
        <v>0</v>
      </c>
      <c r="O119" s="169">
        <v>0</v>
      </c>
      <c r="P119" s="169">
        <v>0</v>
      </c>
      <c r="Q119" s="169">
        <v>0</v>
      </c>
      <c r="R119" s="169">
        <v>0</v>
      </c>
      <c r="S119" s="169">
        <v>0</v>
      </c>
      <c r="T119" s="169">
        <v>0</v>
      </c>
      <c r="U119" s="169">
        <v>0</v>
      </c>
      <c r="V119" s="169">
        <v>0</v>
      </c>
      <c r="W119" s="169">
        <v>0</v>
      </c>
      <c r="X119" s="169">
        <v>0</v>
      </c>
      <c r="Y119" s="169">
        <v>0</v>
      </c>
      <c r="Z119" s="169">
        <v>0</v>
      </c>
      <c r="AA119" s="169">
        <v>0</v>
      </c>
      <c r="AB119" s="169">
        <v>0</v>
      </c>
      <c r="AC119" s="169">
        <v>0</v>
      </c>
      <c r="AD119" s="169">
        <v>0</v>
      </c>
      <c r="AE119" s="169">
        <v>0</v>
      </c>
      <c r="AF119" s="169">
        <v>0</v>
      </c>
      <c r="AG119" s="169">
        <v>0</v>
      </c>
      <c r="AH119" s="169"/>
      <c r="AI119" s="169">
        <v>0</v>
      </c>
      <c r="AJ119" s="169">
        <v>0</v>
      </c>
      <c r="AK119" s="169">
        <v>0</v>
      </c>
      <c r="AL119" s="169">
        <v>0</v>
      </c>
      <c r="AM119" s="169">
        <v>0</v>
      </c>
      <c r="AN119" s="169">
        <v>0</v>
      </c>
      <c r="AO119" s="169"/>
      <c r="AP119" s="169"/>
      <c r="AQ119" s="169"/>
      <c r="AR119" s="169"/>
      <c r="AT119" s="169">
        <v>-18426.45</v>
      </c>
      <c r="AU119" s="169">
        <v>0</v>
      </c>
      <c r="AV119" s="169">
        <v>0</v>
      </c>
      <c r="AW119" s="169">
        <v>0</v>
      </c>
      <c r="AX119" s="169">
        <v>0</v>
      </c>
      <c r="AY119" s="169">
        <v>0</v>
      </c>
      <c r="AZ119" s="169">
        <v>0</v>
      </c>
      <c r="BA119" s="169">
        <v>-1363</v>
      </c>
      <c r="BB119" s="169">
        <v>0</v>
      </c>
      <c r="BC119" s="169">
        <v>0</v>
      </c>
      <c r="BD119" s="169">
        <v>0</v>
      </c>
      <c r="BE119" s="169">
        <v>0</v>
      </c>
      <c r="BF119" s="169">
        <v>0</v>
      </c>
      <c r="BG119">
        <v>-17063.45</v>
      </c>
      <c r="BH119">
        <v>0</v>
      </c>
      <c r="BI119">
        <v>-19.64</v>
      </c>
      <c r="BJ119">
        <v>-10.4</v>
      </c>
      <c r="BK119">
        <v>-171.08</v>
      </c>
      <c r="BL119">
        <v>0</v>
      </c>
      <c r="BM119" s="170">
        <v>0</v>
      </c>
    </row>
    <row r="120" spans="1:74" x14ac:dyDescent="0.25">
      <c r="A120" s="167" t="s">
        <v>261</v>
      </c>
      <c r="B120">
        <v>0</v>
      </c>
      <c r="C120">
        <v>0</v>
      </c>
      <c r="D120">
        <v>0</v>
      </c>
      <c r="E120">
        <v>0</v>
      </c>
      <c r="F120">
        <v>0</v>
      </c>
      <c r="G120" s="169">
        <v>0</v>
      </c>
      <c r="H120" s="169">
        <v>0</v>
      </c>
      <c r="I120" s="169">
        <v>0</v>
      </c>
      <c r="J120" s="169">
        <v>0</v>
      </c>
      <c r="K120" s="169">
        <v>0</v>
      </c>
      <c r="L120" s="169">
        <v>0</v>
      </c>
      <c r="M120" s="169">
        <v>0</v>
      </c>
      <c r="N120" s="169">
        <v>0</v>
      </c>
      <c r="O120" s="169">
        <v>0</v>
      </c>
      <c r="P120" s="169">
        <v>0</v>
      </c>
      <c r="Q120" s="169">
        <v>0</v>
      </c>
      <c r="R120" s="169">
        <v>0</v>
      </c>
      <c r="S120" s="169">
        <v>0</v>
      </c>
      <c r="T120" s="169">
        <v>0</v>
      </c>
      <c r="U120" s="169">
        <v>0</v>
      </c>
      <c r="V120" s="169">
        <v>0</v>
      </c>
      <c r="W120" s="169">
        <v>0</v>
      </c>
      <c r="X120" s="169">
        <v>0</v>
      </c>
      <c r="Y120" s="169">
        <v>0</v>
      </c>
      <c r="Z120" s="169">
        <v>0</v>
      </c>
      <c r="AA120" s="169">
        <v>0</v>
      </c>
      <c r="AB120" s="169">
        <v>0</v>
      </c>
      <c r="AC120" s="169">
        <v>0</v>
      </c>
      <c r="AD120" s="169">
        <v>0</v>
      </c>
      <c r="AE120" s="169">
        <v>0</v>
      </c>
      <c r="AF120" s="169">
        <v>0</v>
      </c>
      <c r="AG120" s="169">
        <v>0</v>
      </c>
      <c r="AH120" s="169"/>
      <c r="AI120" s="169">
        <v>0</v>
      </c>
      <c r="AJ120" s="169">
        <v>0</v>
      </c>
      <c r="AK120" s="169">
        <v>0</v>
      </c>
      <c r="AL120" s="169">
        <v>0</v>
      </c>
      <c r="AM120" s="169">
        <v>0</v>
      </c>
      <c r="AN120" s="169">
        <v>0</v>
      </c>
      <c r="AO120" s="169"/>
      <c r="AP120" s="169"/>
      <c r="AQ120" s="169"/>
      <c r="AR120" s="169"/>
      <c r="AT120" s="169">
        <v>-33511.78</v>
      </c>
      <c r="AU120" s="169">
        <v>0</v>
      </c>
      <c r="AV120" s="169">
        <v>0</v>
      </c>
      <c r="AW120" s="169">
        <v>0</v>
      </c>
      <c r="AX120" s="169">
        <v>0</v>
      </c>
      <c r="AY120" s="169">
        <v>0</v>
      </c>
      <c r="AZ120" s="169">
        <v>0</v>
      </c>
      <c r="BA120" s="169">
        <v>0</v>
      </c>
      <c r="BB120" s="169">
        <v>0</v>
      </c>
      <c r="BC120" s="169">
        <v>0</v>
      </c>
      <c r="BD120" s="169">
        <v>0</v>
      </c>
      <c r="BE120" s="169">
        <v>0</v>
      </c>
      <c r="BF120" s="169">
        <v>0</v>
      </c>
      <c r="BG120">
        <v>-33511.78</v>
      </c>
      <c r="BH120">
        <v>0</v>
      </c>
      <c r="BI120">
        <v>-21.13</v>
      </c>
      <c r="BJ120">
        <v>-11.19</v>
      </c>
      <c r="BK120">
        <v>-120.16</v>
      </c>
      <c r="BL120">
        <v>0</v>
      </c>
      <c r="BM120" s="170">
        <v>0</v>
      </c>
    </row>
    <row r="121" spans="1:74" x14ac:dyDescent="0.25">
      <c r="A121" s="167" t="s">
        <v>262</v>
      </c>
      <c r="B121">
        <v>0</v>
      </c>
      <c r="C121">
        <v>0</v>
      </c>
      <c r="D121">
        <v>0</v>
      </c>
      <c r="E121">
        <v>0</v>
      </c>
      <c r="F121">
        <v>0</v>
      </c>
      <c r="G121" s="169">
        <v>0</v>
      </c>
      <c r="H121" s="169">
        <v>0</v>
      </c>
      <c r="I121" s="169">
        <v>0</v>
      </c>
      <c r="J121" s="169">
        <v>0</v>
      </c>
      <c r="K121" s="169">
        <v>0</v>
      </c>
      <c r="L121" s="169">
        <v>0</v>
      </c>
      <c r="M121" s="169">
        <v>0</v>
      </c>
      <c r="N121" s="169">
        <v>0</v>
      </c>
      <c r="O121" s="169">
        <v>0</v>
      </c>
      <c r="P121" s="169">
        <v>0</v>
      </c>
      <c r="Q121" s="169">
        <v>0</v>
      </c>
      <c r="R121" s="169">
        <v>0</v>
      </c>
      <c r="S121" s="169">
        <v>0</v>
      </c>
      <c r="T121" s="169">
        <v>0</v>
      </c>
      <c r="U121" s="169">
        <v>0</v>
      </c>
      <c r="V121" s="169">
        <v>0</v>
      </c>
      <c r="W121" s="169">
        <v>0</v>
      </c>
      <c r="X121" s="169">
        <v>0</v>
      </c>
      <c r="Y121" s="169">
        <v>0</v>
      </c>
      <c r="Z121" s="169">
        <v>0</v>
      </c>
      <c r="AA121" s="169">
        <v>0</v>
      </c>
      <c r="AB121" s="169">
        <v>0</v>
      </c>
      <c r="AC121" s="169">
        <v>0</v>
      </c>
      <c r="AD121" s="169">
        <v>0</v>
      </c>
      <c r="AE121" s="169">
        <v>0</v>
      </c>
      <c r="AF121" s="169">
        <v>0</v>
      </c>
      <c r="AG121" s="169">
        <v>0</v>
      </c>
      <c r="AH121" s="169"/>
      <c r="AI121" s="169">
        <v>0</v>
      </c>
      <c r="AJ121" s="169">
        <v>0</v>
      </c>
      <c r="AK121" s="169">
        <v>0</v>
      </c>
      <c r="AL121" s="169">
        <v>0</v>
      </c>
      <c r="AM121" s="169">
        <v>0</v>
      </c>
      <c r="AN121" s="169">
        <v>0</v>
      </c>
      <c r="AO121" s="169"/>
      <c r="AP121" s="169"/>
      <c r="AQ121" s="169"/>
      <c r="AR121" s="169"/>
      <c r="AT121" s="169">
        <v>-50126.23</v>
      </c>
      <c r="AU121" s="169">
        <v>0</v>
      </c>
      <c r="AV121" s="169">
        <v>0</v>
      </c>
      <c r="AW121" s="169">
        <v>0</v>
      </c>
      <c r="AX121" s="169">
        <v>0</v>
      </c>
      <c r="AY121" s="169">
        <v>0</v>
      </c>
      <c r="AZ121" s="169">
        <v>0</v>
      </c>
      <c r="BA121" s="169">
        <v>0</v>
      </c>
      <c r="BB121" s="169">
        <v>0</v>
      </c>
      <c r="BC121" s="169">
        <v>0</v>
      </c>
      <c r="BD121" s="169">
        <v>0</v>
      </c>
      <c r="BE121" s="169">
        <v>0</v>
      </c>
      <c r="BF121" s="169">
        <v>0</v>
      </c>
      <c r="BG121">
        <v>-50126.23</v>
      </c>
      <c r="BH121">
        <v>0</v>
      </c>
      <c r="BI121">
        <v>-6.76</v>
      </c>
      <c r="BJ121">
        <v>-3.58</v>
      </c>
      <c r="BK121">
        <v>-116.71</v>
      </c>
      <c r="BL121">
        <v>0</v>
      </c>
      <c r="BM121" s="170">
        <v>0</v>
      </c>
    </row>
    <row r="122" spans="1:74" x14ac:dyDescent="0.25">
      <c r="A122" s="167" t="s">
        <v>263</v>
      </c>
      <c r="B122">
        <v>0</v>
      </c>
      <c r="C122">
        <v>0</v>
      </c>
      <c r="D122">
        <v>0</v>
      </c>
      <c r="E122">
        <v>0</v>
      </c>
      <c r="F122">
        <v>0</v>
      </c>
      <c r="G122" s="169">
        <v>0</v>
      </c>
      <c r="H122" s="169">
        <v>0</v>
      </c>
      <c r="I122" s="169">
        <v>0</v>
      </c>
      <c r="J122" s="169">
        <v>0</v>
      </c>
      <c r="K122" s="169">
        <v>0</v>
      </c>
      <c r="L122" s="169">
        <v>0</v>
      </c>
      <c r="M122" s="169">
        <v>0</v>
      </c>
      <c r="N122" s="169">
        <v>0</v>
      </c>
      <c r="O122" s="169">
        <v>0</v>
      </c>
      <c r="P122" s="169">
        <v>0</v>
      </c>
      <c r="Q122" s="169">
        <v>0</v>
      </c>
      <c r="R122" s="169">
        <v>0</v>
      </c>
      <c r="S122" s="169">
        <v>0</v>
      </c>
      <c r="T122" s="169">
        <v>0</v>
      </c>
      <c r="U122" s="169">
        <v>0</v>
      </c>
      <c r="V122" s="169">
        <v>0</v>
      </c>
      <c r="W122" s="169">
        <v>0</v>
      </c>
      <c r="X122" s="169">
        <v>0</v>
      </c>
      <c r="Y122" s="169">
        <v>0</v>
      </c>
      <c r="Z122" s="169">
        <v>0</v>
      </c>
      <c r="AA122" s="169">
        <v>0</v>
      </c>
      <c r="AB122" s="169">
        <v>0</v>
      </c>
      <c r="AC122" s="169">
        <v>0</v>
      </c>
      <c r="AD122" s="169">
        <v>0</v>
      </c>
      <c r="AE122" s="169">
        <v>0</v>
      </c>
      <c r="AF122" s="169">
        <v>0</v>
      </c>
      <c r="AG122" s="169">
        <v>0</v>
      </c>
      <c r="AH122" s="169"/>
      <c r="AI122" s="169">
        <v>0</v>
      </c>
      <c r="AJ122" s="169">
        <v>0</v>
      </c>
      <c r="AK122" s="169">
        <v>0</v>
      </c>
      <c r="AL122" s="169">
        <v>0</v>
      </c>
      <c r="AM122" s="169">
        <v>0</v>
      </c>
      <c r="AN122" s="169">
        <v>0</v>
      </c>
      <c r="AO122" s="169"/>
      <c r="AP122" s="169"/>
      <c r="AQ122" s="169"/>
      <c r="AR122" s="169"/>
      <c r="AT122" s="169">
        <v>-5943.85</v>
      </c>
      <c r="AU122" s="169">
        <v>0</v>
      </c>
      <c r="AV122" s="169">
        <v>0</v>
      </c>
      <c r="AW122" s="169">
        <v>0</v>
      </c>
      <c r="AX122" s="169">
        <v>0</v>
      </c>
      <c r="AY122" s="169">
        <v>0</v>
      </c>
      <c r="AZ122" s="169">
        <v>0</v>
      </c>
      <c r="BA122" s="169">
        <v>0</v>
      </c>
      <c r="BB122" s="169">
        <v>0</v>
      </c>
      <c r="BC122" s="169">
        <v>0</v>
      </c>
      <c r="BD122" s="169">
        <v>0</v>
      </c>
      <c r="BE122" s="169">
        <v>0</v>
      </c>
      <c r="BF122" s="169">
        <v>0</v>
      </c>
      <c r="BG122">
        <v>-5943.85</v>
      </c>
      <c r="BH122">
        <v>0</v>
      </c>
      <c r="BI122">
        <v>-12.86</v>
      </c>
      <c r="BJ122">
        <v>-6.81</v>
      </c>
      <c r="BK122">
        <v>-97.5</v>
      </c>
      <c r="BL122">
        <v>0</v>
      </c>
      <c r="BM122" s="170">
        <v>0</v>
      </c>
    </row>
    <row r="123" spans="1:74" x14ac:dyDescent="0.25">
      <c r="A123" s="167" t="s">
        <v>264</v>
      </c>
      <c r="B123">
        <v>0</v>
      </c>
      <c r="C123">
        <v>0</v>
      </c>
      <c r="D123">
        <v>0</v>
      </c>
      <c r="E123">
        <v>0</v>
      </c>
      <c r="F123">
        <v>0</v>
      </c>
      <c r="G123" s="169">
        <v>0</v>
      </c>
      <c r="H123" s="169">
        <v>0</v>
      </c>
      <c r="I123" s="169">
        <v>0</v>
      </c>
      <c r="J123" s="169">
        <v>0</v>
      </c>
      <c r="K123" s="169">
        <v>0</v>
      </c>
      <c r="L123" s="169">
        <v>0</v>
      </c>
      <c r="M123" s="169">
        <v>0</v>
      </c>
      <c r="N123" s="169">
        <v>0</v>
      </c>
      <c r="O123" s="169">
        <v>0</v>
      </c>
      <c r="P123" s="169">
        <v>0</v>
      </c>
      <c r="Q123" s="169">
        <v>0</v>
      </c>
      <c r="R123" s="169">
        <v>0</v>
      </c>
      <c r="S123" s="169">
        <v>0</v>
      </c>
      <c r="T123" s="169">
        <v>0</v>
      </c>
      <c r="U123" s="169">
        <v>0</v>
      </c>
      <c r="V123" s="169">
        <v>0</v>
      </c>
      <c r="W123" s="169">
        <v>0</v>
      </c>
      <c r="X123" s="169">
        <v>0</v>
      </c>
      <c r="Y123" s="169">
        <v>0</v>
      </c>
      <c r="Z123" s="169">
        <v>0</v>
      </c>
      <c r="AA123" s="169">
        <v>0</v>
      </c>
      <c r="AB123" s="169">
        <v>0</v>
      </c>
      <c r="AC123" s="169">
        <v>0</v>
      </c>
      <c r="AD123" s="169">
        <v>0</v>
      </c>
      <c r="AE123" s="169">
        <v>0</v>
      </c>
      <c r="AF123" s="169">
        <v>0</v>
      </c>
      <c r="AG123" s="169">
        <v>0</v>
      </c>
      <c r="AH123" s="169"/>
      <c r="AI123" s="169">
        <v>0</v>
      </c>
      <c r="AJ123" s="169">
        <v>0</v>
      </c>
      <c r="AK123" s="169">
        <v>0</v>
      </c>
      <c r="AL123" s="169">
        <v>0</v>
      </c>
      <c r="AM123" s="169">
        <v>0</v>
      </c>
      <c r="AN123" s="169">
        <v>0</v>
      </c>
      <c r="AO123" s="169"/>
      <c r="AP123" s="169"/>
      <c r="AQ123" s="169"/>
      <c r="AR123" s="169"/>
      <c r="AT123" s="169">
        <v>-24278.36</v>
      </c>
      <c r="AU123" s="169">
        <v>0</v>
      </c>
      <c r="AV123" s="169">
        <v>0</v>
      </c>
      <c r="AW123" s="169">
        <v>0</v>
      </c>
      <c r="AX123" s="169">
        <v>0</v>
      </c>
      <c r="AY123" s="169">
        <v>0</v>
      </c>
      <c r="AZ123" s="169">
        <v>0</v>
      </c>
      <c r="BA123" s="169">
        <v>0</v>
      </c>
      <c r="BB123" s="169">
        <v>0</v>
      </c>
      <c r="BC123" s="169">
        <v>0</v>
      </c>
      <c r="BD123" s="169">
        <v>0</v>
      </c>
      <c r="BE123" s="169">
        <v>0</v>
      </c>
      <c r="BF123" s="169">
        <v>0</v>
      </c>
      <c r="BG123">
        <v>-24278.36</v>
      </c>
      <c r="BH123">
        <v>0</v>
      </c>
      <c r="BI123">
        <v>0</v>
      </c>
      <c r="BJ123">
        <v>0</v>
      </c>
      <c r="BK123">
        <v>-43.08</v>
      </c>
      <c r="BL123">
        <v>0</v>
      </c>
      <c r="BM123" s="170">
        <v>0</v>
      </c>
    </row>
    <row r="124" spans="1:74" x14ac:dyDescent="0.25">
      <c r="A124" s="167" t="s">
        <v>265</v>
      </c>
      <c r="B124">
        <v>0</v>
      </c>
      <c r="C124">
        <v>0</v>
      </c>
      <c r="D124">
        <v>0</v>
      </c>
      <c r="E124">
        <v>0</v>
      </c>
      <c r="F124">
        <v>0</v>
      </c>
      <c r="G124" s="169">
        <v>0</v>
      </c>
      <c r="H124" s="169">
        <v>0</v>
      </c>
      <c r="I124" s="169">
        <v>0</v>
      </c>
      <c r="J124" s="169">
        <v>0</v>
      </c>
      <c r="K124" s="169">
        <v>0</v>
      </c>
      <c r="L124" s="169">
        <v>0</v>
      </c>
      <c r="M124" s="169">
        <v>0</v>
      </c>
      <c r="N124" s="169">
        <v>0</v>
      </c>
      <c r="O124" s="169">
        <v>0</v>
      </c>
      <c r="P124" s="169">
        <v>0</v>
      </c>
      <c r="Q124" s="169">
        <v>0</v>
      </c>
      <c r="R124" s="169">
        <v>0</v>
      </c>
      <c r="S124" s="169">
        <v>0</v>
      </c>
      <c r="T124" s="169">
        <v>0</v>
      </c>
      <c r="U124" s="169">
        <v>0</v>
      </c>
      <c r="V124" s="169">
        <v>0</v>
      </c>
      <c r="W124" s="169">
        <v>0</v>
      </c>
      <c r="X124" s="169">
        <v>0</v>
      </c>
      <c r="Y124" s="169">
        <v>0</v>
      </c>
      <c r="Z124" s="169">
        <v>0</v>
      </c>
      <c r="AA124" s="169">
        <v>0</v>
      </c>
      <c r="AB124" s="169">
        <v>0</v>
      </c>
      <c r="AC124" s="169">
        <v>0</v>
      </c>
      <c r="AD124" s="169">
        <v>0</v>
      </c>
      <c r="AE124" s="169">
        <v>0</v>
      </c>
      <c r="AF124" s="169">
        <v>0</v>
      </c>
      <c r="AG124" s="169">
        <v>0</v>
      </c>
      <c r="AH124" s="169"/>
      <c r="AI124" s="169">
        <v>0</v>
      </c>
      <c r="AJ124" s="169">
        <v>0</v>
      </c>
      <c r="AK124" s="169">
        <v>0</v>
      </c>
      <c r="AL124" s="169">
        <v>0</v>
      </c>
      <c r="AM124" s="169">
        <v>0</v>
      </c>
      <c r="AN124" s="169">
        <v>0</v>
      </c>
      <c r="AO124" s="169"/>
      <c r="AP124" s="169"/>
      <c r="AQ124" s="169"/>
      <c r="AR124" s="169"/>
      <c r="AT124" s="169">
        <v>-69388.899999999994</v>
      </c>
      <c r="AU124" s="169">
        <v>0</v>
      </c>
      <c r="AV124" s="169">
        <v>0</v>
      </c>
      <c r="AW124" s="169">
        <v>0</v>
      </c>
      <c r="AX124" s="169">
        <v>0</v>
      </c>
      <c r="AY124" s="169">
        <v>0</v>
      </c>
      <c r="AZ124" s="169">
        <v>0</v>
      </c>
      <c r="BA124" s="169">
        <v>-6005.94</v>
      </c>
      <c r="BB124" s="169">
        <v>0</v>
      </c>
      <c r="BC124" s="169">
        <v>0</v>
      </c>
      <c r="BD124" s="169">
        <v>0</v>
      </c>
      <c r="BE124" s="169">
        <v>0</v>
      </c>
      <c r="BF124" s="169">
        <v>0</v>
      </c>
      <c r="BG124">
        <v>-63382.959999999992</v>
      </c>
      <c r="BH124">
        <v>0</v>
      </c>
      <c r="BI124">
        <v>0</v>
      </c>
      <c r="BJ124">
        <v>0</v>
      </c>
      <c r="BK124">
        <v>-121.05</v>
      </c>
      <c r="BL124">
        <v>0</v>
      </c>
      <c r="BM124" s="170">
        <v>0</v>
      </c>
    </row>
    <row r="125" spans="1:74" x14ac:dyDescent="0.25">
      <c r="A125" s="167" t="s">
        <v>266</v>
      </c>
      <c r="B125">
        <v>0</v>
      </c>
      <c r="C125">
        <v>0</v>
      </c>
      <c r="D125">
        <v>0</v>
      </c>
      <c r="E125">
        <v>0</v>
      </c>
      <c r="F125">
        <v>0</v>
      </c>
      <c r="G125" s="169">
        <v>0</v>
      </c>
      <c r="H125" s="169">
        <v>0</v>
      </c>
      <c r="I125" s="169">
        <v>0</v>
      </c>
      <c r="J125" s="169">
        <v>0</v>
      </c>
      <c r="K125" s="169">
        <v>0</v>
      </c>
      <c r="L125" s="169">
        <v>0</v>
      </c>
      <c r="M125" s="169">
        <v>0</v>
      </c>
      <c r="N125" s="169">
        <v>0</v>
      </c>
      <c r="O125" s="169">
        <v>0</v>
      </c>
      <c r="P125" s="169">
        <v>0</v>
      </c>
      <c r="Q125" s="169">
        <v>0</v>
      </c>
      <c r="R125" s="169">
        <v>0</v>
      </c>
      <c r="S125" s="169">
        <v>0</v>
      </c>
      <c r="T125" s="169">
        <v>0</v>
      </c>
      <c r="U125" s="169">
        <v>0</v>
      </c>
      <c r="V125" s="169">
        <v>0</v>
      </c>
      <c r="W125" s="169">
        <v>0</v>
      </c>
      <c r="X125" s="169">
        <v>0</v>
      </c>
      <c r="Y125" s="169">
        <v>0</v>
      </c>
      <c r="Z125" s="169">
        <v>0</v>
      </c>
      <c r="AA125" s="169">
        <v>0</v>
      </c>
      <c r="AB125" s="169">
        <v>0</v>
      </c>
      <c r="AC125" s="169">
        <v>0</v>
      </c>
      <c r="AD125" s="169">
        <v>0</v>
      </c>
      <c r="AE125" s="169">
        <v>0</v>
      </c>
      <c r="AF125" s="169">
        <v>0</v>
      </c>
      <c r="AG125" s="169">
        <v>0</v>
      </c>
      <c r="AH125" s="169"/>
      <c r="AI125" s="169">
        <v>0</v>
      </c>
      <c r="AJ125" s="169">
        <v>0</v>
      </c>
      <c r="AK125" s="169">
        <v>0</v>
      </c>
      <c r="AL125" s="169">
        <v>0</v>
      </c>
      <c r="AM125" s="169">
        <v>0</v>
      </c>
      <c r="AN125" s="169">
        <v>0</v>
      </c>
      <c r="AO125" s="169"/>
      <c r="AP125" s="169"/>
      <c r="AQ125" s="169"/>
      <c r="AR125" s="169"/>
      <c r="AT125" s="169">
        <v>-18373.71</v>
      </c>
      <c r="AU125" s="169">
        <v>0</v>
      </c>
      <c r="AV125" s="169">
        <v>0</v>
      </c>
      <c r="AW125" s="169">
        <v>0</v>
      </c>
      <c r="AX125" s="169">
        <v>0</v>
      </c>
      <c r="AY125" s="169">
        <v>0</v>
      </c>
      <c r="AZ125" s="169">
        <v>0</v>
      </c>
      <c r="BA125" s="169">
        <v>0</v>
      </c>
      <c r="BB125" s="169">
        <v>0</v>
      </c>
      <c r="BC125" s="169">
        <v>0</v>
      </c>
      <c r="BD125" s="169">
        <v>0</v>
      </c>
      <c r="BE125" s="169">
        <v>0</v>
      </c>
      <c r="BF125" s="169">
        <v>0</v>
      </c>
      <c r="BG125">
        <v>-18373.71</v>
      </c>
      <c r="BH125">
        <v>0</v>
      </c>
      <c r="BI125">
        <v>0</v>
      </c>
      <c r="BJ125">
        <v>0</v>
      </c>
      <c r="BK125">
        <v>0</v>
      </c>
      <c r="BL125">
        <v>0</v>
      </c>
      <c r="BM125" s="170">
        <v>0</v>
      </c>
    </row>
    <row r="126" spans="1:74" x14ac:dyDescent="0.25">
      <c r="A126" t="s">
        <v>267</v>
      </c>
      <c r="B126">
        <v>88.8</v>
      </c>
      <c r="C126">
        <v>88.8</v>
      </c>
      <c r="D126">
        <v>12</v>
      </c>
      <c r="E126">
        <v>24.39</v>
      </c>
      <c r="F126">
        <v>25.37</v>
      </c>
      <c r="G126" s="169">
        <v>0</v>
      </c>
      <c r="H126" s="169">
        <v>0</v>
      </c>
      <c r="I126" s="169">
        <v>0</v>
      </c>
      <c r="J126" s="169">
        <v>0</v>
      </c>
      <c r="K126" s="169">
        <v>0</v>
      </c>
      <c r="L126" s="169">
        <v>0</v>
      </c>
      <c r="M126" s="169">
        <v>0</v>
      </c>
      <c r="N126" s="169">
        <v>0</v>
      </c>
      <c r="O126" s="169">
        <v>0</v>
      </c>
      <c r="P126" s="169">
        <v>0</v>
      </c>
      <c r="Q126" s="169">
        <v>0</v>
      </c>
      <c r="R126" s="169">
        <v>0</v>
      </c>
      <c r="S126" s="169">
        <v>0</v>
      </c>
      <c r="T126" s="169">
        <v>0</v>
      </c>
      <c r="U126" s="169">
        <v>0</v>
      </c>
      <c r="V126" s="169">
        <v>0</v>
      </c>
      <c r="W126" s="169">
        <v>0</v>
      </c>
      <c r="X126" s="169">
        <v>1716.5750151217765</v>
      </c>
      <c r="Y126" s="169">
        <v>0</v>
      </c>
      <c r="Z126" s="169">
        <v>4960.0002000000004</v>
      </c>
      <c r="AA126" s="169">
        <v>78.379922103120279</v>
      </c>
      <c r="AB126" s="169">
        <v>7260.7468903147883</v>
      </c>
      <c r="AC126" s="169">
        <v>8154.3311461544245</v>
      </c>
      <c r="AD126" s="169">
        <v>2193.2109495617337</v>
      </c>
      <c r="AE126" s="169">
        <v>65.501396937804103</v>
      </c>
      <c r="AF126" s="169">
        <v>0</v>
      </c>
      <c r="AG126" s="169">
        <v>0</v>
      </c>
      <c r="AH126" s="169"/>
      <c r="AI126" s="169">
        <v>6042.6119079352538</v>
      </c>
      <c r="AJ126" s="169">
        <v>0</v>
      </c>
      <c r="AK126" s="169">
        <v>3456.1335387236304</v>
      </c>
      <c r="AL126" s="169">
        <v>3111.0670575777385</v>
      </c>
      <c r="AM126" s="169">
        <v>0</v>
      </c>
      <c r="AN126" s="169">
        <v>1300.6082523920857</v>
      </c>
      <c r="AO126" s="169"/>
      <c r="AP126" s="169"/>
      <c r="AQ126" s="169"/>
      <c r="AR126" s="169"/>
      <c r="AT126" s="169">
        <v>4271.8</v>
      </c>
      <c r="AU126" s="169">
        <v>26512.14</v>
      </c>
      <c r="AV126" s="169">
        <v>0</v>
      </c>
      <c r="AW126" s="169">
        <v>0</v>
      </c>
      <c r="AX126" s="169">
        <v>0</v>
      </c>
      <c r="AY126" s="169">
        <v>0</v>
      </c>
      <c r="AZ126" s="169">
        <v>0</v>
      </c>
      <c r="BA126" s="169">
        <v>24583.21</v>
      </c>
      <c r="BB126" s="169">
        <v>0</v>
      </c>
      <c r="BC126" s="169">
        <v>0</v>
      </c>
      <c r="BD126" s="169">
        <v>0</v>
      </c>
      <c r="BE126" s="169">
        <v>0</v>
      </c>
      <c r="BF126" s="169">
        <v>0</v>
      </c>
      <c r="BG126">
        <v>6200.73</v>
      </c>
      <c r="BH126">
        <v>0</v>
      </c>
      <c r="BI126">
        <v>0</v>
      </c>
      <c r="BJ126">
        <v>0</v>
      </c>
      <c r="BK126">
        <v>0</v>
      </c>
      <c r="BL126">
        <v>0</v>
      </c>
      <c r="BM126" s="170">
        <v>0</v>
      </c>
      <c r="BR126">
        <v>88.8</v>
      </c>
      <c r="BS126">
        <v>88.8</v>
      </c>
      <c r="BU126">
        <v>88.8</v>
      </c>
      <c r="BV126">
        <v>88.8</v>
      </c>
    </row>
    <row r="127" spans="1:74" x14ac:dyDescent="0.25">
      <c r="A127" t="s">
        <v>268</v>
      </c>
      <c r="B127">
        <v>27.8</v>
      </c>
      <c r="C127">
        <v>27.8</v>
      </c>
      <c r="D127">
        <v>12</v>
      </c>
      <c r="E127">
        <v>24.39</v>
      </c>
      <c r="F127">
        <v>25.37</v>
      </c>
      <c r="G127" s="169">
        <v>0</v>
      </c>
      <c r="H127" s="169">
        <v>0</v>
      </c>
      <c r="I127" s="169">
        <v>0</v>
      </c>
      <c r="J127" s="169">
        <v>0</v>
      </c>
      <c r="K127" s="169">
        <v>0</v>
      </c>
      <c r="L127" s="169">
        <v>0</v>
      </c>
      <c r="M127" s="169">
        <v>0</v>
      </c>
      <c r="N127" s="169">
        <v>0</v>
      </c>
      <c r="O127" s="169">
        <v>0</v>
      </c>
      <c r="P127" s="169">
        <v>0</v>
      </c>
      <c r="Q127" s="169">
        <v>0</v>
      </c>
      <c r="R127" s="169">
        <v>0</v>
      </c>
      <c r="S127" s="169">
        <v>0</v>
      </c>
      <c r="T127" s="169">
        <v>0</v>
      </c>
      <c r="U127" s="169">
        <v>0</v>
      </c>
      <c r="V127" s="169">
        <v>0</v>
      </c>
      <c r="W127" s="169">
        <v>0</v>
      </c>
      <c r="X127" s="169">
        <v>537.39623221154727</v>
      </c>
      <c r="Y127" s="169">
        <v>0</v>
      </c>
      <c r="Z127" s="169">
        <v>0</v>
      </c>
      <c r="AA127" s="169">
        <v>24.537858496247118</v>
      </c>
      <c r="AB127" s="169">
        <v>2273.0716616075579</v>
      </c>
      <c r="AC127" s="169">
        <v>2552.8198858456421</v>
      </c>
      <c r="AD127" s="169">
        <v>686.61333781324561</v>
      </c>
      <c r="AE127" s="169">
        <v>20.506067960258495</v>
      </c>
      <c r="AF127" s="169">
        <v>0</v>
      </c>
      <c r="AG127" s="169">
        <v>0</v>
      </c>
      <c r="AH127" s="169"/>
      <c r="AI127" s="169">
        <v>1891.7185927995506</v>
      </c>
      <c r="AJ127" s="169">
        <v>0</v>
      </c>
      <c r="AK127" s="169">
        <v>0</v>
      </c>
      <c r="AL127" s="169">
        <v>0</v>
      </c>
      <c r="AM127" s="169">
        <v>0</v>
      </c>
      <c r="AN127" s="169">
        <v>0</v>
      </c>
      <c r="AO127" s="169"/>
      <c r="AP127" s="169"/>
      <c r="AQ127" s="169"/>
      <c r="AR127" s="169"/>
      <c r="AT127" s="169">
        <v>13057.1</v>
      </c>
      <c r="AU127" s="169">
        <v>8136.48</v>
      </c>
      <c r="AV127" s="169">
        <v>0</v>
      </c>
      <c r="AW127" s="169">
        <v>0</v>
      </c>
      <c r="AX127" s="169">
        <v>0</v>
      </c>
      <c r="AY127" s="169">
        <v>0</v>
      </c>
      <c r="AZ127" s="169">
        <v>0</v>
      </c>
      <c r="BA127" s="169">
        <v>30.24</v>
      </c>
      <c r="BB127" s="169">
        <v>0</v>
      </c>
      <c r="BC127" s="169">
        <v>0</v>
      </c>
      <c r="BD127" s="169">
        <v>0</v>
      </c>
      <c r="BE127" s="169">
        <v>0</v>
      </c>
      <c r="BF127" s="169">
        <v>0</v>
      </c>
      <c r="BG127">
        <v>21163.34</v>
      </c>
      <c r="BH127">
        <v>0</v>
      </c>
      <c r="BI127">
        <v>0</v>
      </c>
      <c r="BJ127">
        <v>0</v>
      </c>
      <c r="BK127">
        <v>0</v>
      </c>
      <c r="BL127">
        <v>0</v>
      </c>
      <c r="BM127" s="170">
        <v>0</v>
      </c>
      <c r="BV127">
        <v>27.8</v>
      </c>
    </row>
    <row r="128" spans="1:74" x14ac:dyDescent="0.25">
      <c r="A128" t="s">
        <v>269</v>
      </c>
      <c r="B128">
        <v>99.9</v>
      </c>
      <c r="C128">
        <v>99.90000000000002</v>
      </c>
      <c r="D128">
        <v>12</v>
      </c>
      <c r="E128">
        <v>24.39</v>
      </c>
      <c r="F128">
        <v>25.37</v>
      </c>
      <c r="G128" s="169">
        <v>0</v>
      </c>
      <c r="H128" s="169">
        <v>0</v>
      </c>
      <c r="I128" s="169">
        <v>0</v>
      </c>
      <c r="J128" s="169">
        <v>0</v>
      </c>
      <c r="K128" s="169">
        <v>0</v>
      </c>
      <c r="L128" s="169">
        <v>0</v>
      </c>
      <c r="M128" s="169">
        <v>0</v>
      </c>
      <c r="N128" s="169">
        <v>0</v>
      </c>
      <c r="O128" s="169">
        <v>0</v>
      </c>
      <c r="P128" s="169">
        <v>0</v>
      </c>
      <c r="Q128" s="169">
        <v>0</v>
      </c>
      <c r="R128" s="169">
        <v>0</v>
      </c>
      <c r="S128" s="169">
        <v>0</v>
      </c>
      <c r="T128" s="169">
        <v>0</v>
      </c>
      <c r="U128" s="169">
        <v>0</v>
      </c>
      <c r="V128" s="169">
        <v>0</v>
      </c>
      <c r="W128" s="169">
        <v>0</v>
      </c>
      <c r="X128" s="169">
        <v>1931.1468920119989</v>
      </c>
      <c r="Y128" s="169">
        <v>0</v>
      </c>
      <c r="Z128" s="169">
        <v>8070.0081999999993</v>
      </c>
      <c r="AA128" s="169">
        <v>88.177412366010316</v>
      </c>
      <c r="AB128" s="169">
        <v>8168.3402516041388</v>
      </c>
      <c r="AC128" s="169">
        <v>9173.6225394237281</v>
      </c>
      <c r="AD128" s="169">
        <v>2467.3623182569509</v>
      </c>
      <c r="AE128" s="169">
        <v>73.689071555029642</v>
      </c>
      <c r="AF128" s="169">
        <v>0</v>
      </c>
      <c r="AG128" s="169">
        <v>0</v>
      </c>
      <c r="AH128" s="169"/>
      <c r="AI128" s="169">
        <v>6797.9383964271619</v>
      </c>
      <c r="AJ128" s="169">
        <v>0</v>
      </c>
      <c r="AK128" s="169">
        <v>3888.1502310640853</v>
      </c>
      <c r="AL128" s="169">
        <v>3499.9504397749565</v>
      </c>
      <c r="AM128" s="169">
        <v>0</v>
      </c>
      <c r="AN128" s="169">
        <v>1463.184283941097</v>
      </c>
      <c r="AO128" s="169"/>
      <c r="AP128" s="169"/>
      <c r="AQ128" s="169"/>
      <c r="AR128" s="169"/>
      <c r="AT128" s="169">
        <v>24718.76</v>
      </c>
      <c r="AU128" s="169">
        <v>29826.18</v>
      </c>
      <c r="AV128" s="169">
        <v>0</v>
      </c>
      <c r="AW128" s="169">
        <v>0</v>
      </c>
      <c r="AX128" s="169">
        <v>0</v>
      </c>
      <c r="AY128" s="169">
        <v>0</v>
      </c>
      <c r="AZ128" s="169">
        <v>0</v>
      </c>
      <c r="BA128" s="169">
        <v>21780.69</v>
      </c>
      <c r="BB128" s="169">
        <v>0</v>
      </c>
      <c r="BC128" s="169">
        <v>0</v>
      </c>
      <c r="BD128" s="169">
        <v>0</v>
      </c>
      <c r="BE128" s="169">
        <v>0</v>
      </c>
      <c r="BF128" s="169">
        <v>0</v>
      </c>
      <c r="BG128">
        <v>32764.25</v>
      </c>
      <c r="BH128">
        <v>0</v>
      </c>
      <c r="BI128">
        <v>0</v>
      </c>
      <c r="BJ128">
        <v>0</v>
      </c>
      <c r="BK128">
        <v>0</v>
      </c>
      <c r="BL128">
        <v>0</v>
      </c>
      <c r="BM128" s="170">
        <v>0</v>
      </c>
      <c r="BR128">
        <v>99.90000000000002</v>
      </c>
      <c r="BS128">
        <v>99.90000000000002</v>
      </c>
      <c r="BU128">
        <v>99.90000000000002</v>
      </c>
      <c r="BV128">
        <v>99.90000000000002</v>
      </c>
    </row>
    <row r="129" spans="1:74" x14ac:dyDescent="0.25">
      <c r="A129" t="s">
        <v>270</v>
      </c>
      <c r="B129">
        <v>0</v>
      </c>
      <c r="C129">
        <v>0</v>
      </c>
      <c r="D129">
        <v>12</v>
      </c>
      <c r="E129">
        <v>0</v>
      </c>
      <c r="F129">
        <v>0</v>
      </c>
      <c r="G129" s="169">
        <v>0</v>
      </c>
      <c r="H129" s="169">
        <v>0</v>
      </c>
      <c r="I129" s="169">
        <v>0</v>
      </c>
      <c r="J129" s="169">
        <v>0</v>
      </c>
      <c r="K129" s="169">
        <v>0</v>
      </c>
      <c r="L129" s="169">
        <v>0</v>
      </c>
      <c r="M129" s="169">
        <v>0</v>
      </c>
      <c r="N129" s="169">
        <v>0</v>
      </c>
      <c r="O129" s="169">
        <v>0</v>
      </c>
      <c r="P129" s="169">
        <v>0</v>
      </c>
      <c r="Q129" s="169">
        <v>0</v>
      </c>
      <c r="R129" s="169">
        <v>0</v>
      </c>
      <c r="S129" s="169">
        <v>0</v>
      </c>
      <c r="T129" s="169">
        <v>0</v>
      </c>
      <c r="U129" s="169">
        <v>0</v>
      </c>
      <c r="V129" s="169">
        <v>0</v>
      </c>
      <c r="W129" s="169">
        <v>0</v>
      </c>
      <c r="X129" s="169">
        <v>0</v>
      </c>
      <c r="Y129" s="169">
        <v>0</v>
      </c>
      <c r="Z129" s="169">
        <v>0</v>
      </c>
      <c r="AA129" s="169">
        <v>0</v>
      </c>
      <c r="AB129" s="169">
        <v>0</v>
      </c>
      <c r="AC129" s="169">
        <v>0</v>
      </c>
      <c r="AD129" s="169">
        <v>0</v>
      </c>
      <c r="AE129" s="169">
        <v>0</v>
      </c>
      <c r="AF129" s="169">
        <v>0</v>
      </c>
      <c r="AG129" s="169">
        <v>0</v>
      </c>
      <c r="AH129" s="169"/>
      <c r="AI129" s="169">
        <v>0</v>
      </c>
      <c r="AJ129" s="169">
        <v>0</v>
      </c>
      <c r="AK129" s="169">
        <v>0</v>
      </c>
      <c r="AL129" s="169">
        <v>0</v>
      </c>
      <c r="AM129" s="169">
        <v>0</v>
      </c>
      <c r="AN129" s="169">
        <v>0</v>
      </c>
      <c r="AO129" s="169"/>
      <c r="AP129" s="169"/>
      <c r="AQ129" s="169"/>
      <c r="AR129" s="169"/>
      <c r="AT129" s="169">
        <v>3215.4</v>
      </c>
      <c r="AU129" s="169">
        <v>0</v>
      </c>
      <c r="AV129" s="169">
        <v>0</v>
      </c>
      <c r="AW129" s="169">
        <v>0</v>
      </c>
      <c r="AX129" s="169">
        <v>0</v>
      </c>
      <c r="AY129" s="169">
        <v>0</v>
      </c>
      <c r="AZ129" s="169">
        <v>0</v>
      </c>
      <c r="BA129" s="169">
        <v>0</v>
      </c>
      <c r="BB129" s="169">
        <v>0</v>
      </c>
      <c r="BC129" s="169">
        <v>0</v>
      </c>
      <c r="BD129" s="169">
        <v>0</v>
      </c>
      <c r="BE129" s="169">
        <v>0</v>
      </c>
      <c r="BF129" s="169">
        <v>0</v>
      </c>
      <c r="BG129">
        <v>3215.4</v>
      </c>
      <c r="BH129">
        <v>0</v>
      </c>
      <c r="BI129">
        <v>0</v>
      </c>
      <c r="BJ129">
        <v>0</v>
      </c>
      <c r="BK129">
        <v>0</v>
      </c>
      <c r="BL129">
        <v>0</v>
      </c>
      <c r="BM129" s="170">
        <v>0</v>
      </c>
      <c r="BR129">
        <v>0</v>
      </c>
      <c r="BS129">
        <v>0</v>
      </c>
      <c r="BU129">
        <v>0</v>
      </c>
    </row>
    <row r="130" spans="1:74" x14ac:dyDescent="0.25">
      <c r="A130" t="s">
        <v>271</v>
      </c>
      <c r="B130">
        <v>78.099999999999994</v>
      </c>
      <c r="C130">
        <v>78.099999999999994</v>
      </c>
      <c r="D130">
        <v>12</v>
      </c>
      <c r="E130">
        <v>24.39</v>
      </c>
      <c r="F130">
        <v>25.37</v>
      </c>
      <c r="G130" s="169">
        <v>0</v>
      </c>
      <c r="H130" s="169">
        <v>0</v>
      </c>
      <c r="I130" s="169">
        <v>0</v>
      </c>
      <c r="J130" s="169">
        <v>0</v>
      </c>
      <c r="K130" s="169">
        <v>0</v>
      </c>
      <c r="L130" s="169">
        <v>0</v>
      </c>
      <c r="M130" s="169">
        <v>0</v>
      </c>
      <c r="N130" s="169">
        <v>0</v>
      </c>
      <c r="O130" s="169">
        <v>0</v>
      </c>
      <c r="P130" s="169">
        <v>0</v>
      </c>
      <c r="Q130" s="169">
        <v>0</v>
      </c>
      <c r="R130" s="169">
        <v>0</v>
      </c>
      <c r="S130" s="169">
        <v>0</v>
      </c>
      <c r="T130" s="169">
        <v>0</v>
      </c>
      <c r="U130" s="169">
        <v>0</v>
      </c>
      <c r="V130" s="169">
        <v>0</v>
      </c>
      <c r="W130" s="169">
        <v>0</v>
      </c>
      <c r="X130" s="169">
        <v>1509.7354581194904</v>
      </c>
      <c r="Y130" s="169">
        <v>0</v>
      </c>
      <c r="Z130" s="169">
        <v>2709.9879999999998</v>
      </c>
      <c r="AA130" s="169">
        <v>68.935494552406453</v>
      </c>
      <c r="AB130" s="169">
        <v>6385.8595960989296</v>
      </c>
      <c r="AC130" s="169">
        <v>7171.7709742641955</v>
      </c>
      <c r="AD130" s="169">
        <v>1928.9389094681464</v>
      </c>
      <c r="AE130" s="169">
        <v>57.608773658136265</v>
      </c>
      <c r="AF130" s="169">
        <v>0</v>
      </c>
      <c r="AG130" s="169">
        <v>0</v>
      </c>
      <c r="AH130" s="169"/>
      <c r="AI130" s="169">
        <v>5314.5043920016142</v>
      </c>
      <c r="AJ130" s="169">
        <v>0</v>
      </c>
      <c r="AK130" s="169">
        <v>3039.6850154765261</v>
      </c>
      <c r="AL130" s="169">
        <v>2736.197490955195</v>
      </c>
      <c r="AM130" s="169">
        <v>0</v>
      </c>
      <c r="AN130" s="169">
        <v>1143.8908165745709</v>
      </c>
      <c r="AO130" s="169"/>
      <c r="AP130" s="169"/>
      <c r="AQ130" s="169"/>
      <c r="AR130" s="169"/>
      <c r="AT130" s="169">
        <v>5710.46</v>
      </c>
      <c r="AU130" s="169">
        <v>23317.559999999998</v>
      </c>
      <c r="AV130" s="169">
        <v>0</v>
      </c>
      <c r="AW130" s="169">
        <v>0</v>
      </c>
      <c r="AX130" s="169">
        <v>0</v>
      </c>
      <c r="AY130" s="169">
        <v>0</v>
      </c>
      <c r="AZ130" s="169">
        <v>0</v>
      </c>
      <c r="BA130" s="169">
        <v>25282.35</v>
      </c>
      <c r="BB130" s="169">
        <v>0</v>
      </c>
      <c r="BC130" s="169">
        <v>0</v>
      </c>
      <c r="BD130" s="169">
        <v>0</v>
      </c>
      <c r="BE130" s="169">
        <v>0</v>
      </c>
      <c r="BF130" s="169">
        <v>0</v>
      </c>
      <c r="BG130">
        <v>3745.67</v>
      </c>
      <c r="BH130">
        <v>0</v>
      </c>
      <c r="BI130">
        <v>0</v>
      </c>
      <c r="BJ130">
        <v>0</v>
      </c>
      <c r="BK130">
        <v>0</v>
      </c>
      <c r="BL130">
        <v>0</v>
      </c>
      <c r="BM130" s="170">
        <v>0</v>
      </c>
      <c r="BR130">
        <v>78.099999999999994</v>
      </c>
      <c r="BS130">
        <v>78.099999999999994</v>
      </c>
      <c r="BU130">
        <v>78.099999999999994</v>
      </c>
      <c r="BV130">
        <v>78.099999999999994</v>
      </c>
    </row>
    <row r="131" spans="1:74" x14ac:dyDescent="0.25">
      <c r="A131" t="s">
        <v>272</v>
      </c>
      <c r="B131">
        <v>0</v>
      </c>
      <c r="C131">
        <v>0</v>
      </c>
      <c r="D131">
        <v>12</v>
      </c>
      <c r="E131">
        <v>24.39</v>
      </c>
      <c r="F131">
        <v>25.37</v>
      </c>
      <c r="G131" s="169">
        <v>0</v>
      </c>
      <c r="H131" s="169">
        <v>0</v>
      </c>
      <c r="I131" s="169">
        <v>0</v>
      </c>
      <c r="J131" s="169">
        <v>0</v>
      </c>
      <c r="K131" s="169">
        <v>0</v>
      </c>
      <c r="L131" s="169">
        <v>0</v>
      </c>
      <c r="M131" s="169">
        <v>0</v>
      </c>
      <c r="N131" s="169">
        <v>0</v>
      </c>
      <c r="O131" s="169">
        <v>0</v>
      </c>
      <c r="P131" s="169">
        <v>0</v>
      </c>
      <c r="Q131" s="169">
        <v>0</v>
      </c>
      <c r="R131" s="169">
        <v>0</v>
      </c>
      <c r="S131" s="169">
        <v>0</v>
      </c>
      <c r="T131" s="169">
        <v>0</v>
      </c>
      <c r="U131" s="169">
        <v>0</v>
      </c>
      <c r="V131" s="169">
        <v>0</v>
      </c>
      <c r="W131" s="169">
        <v>0</v>
      </c>
      <c r="X131" s="169">
        <v>0</v>
      </c>
      <c r="Y131" s="169">
        <v>0</v>
      </c>
      <c r="Z131" s="169">
        <v>10610.0054</v>
      </c>
      <c r="AA131" s="169">
        <v>0</v>
      </c>
      <c r="AB131" s="169">
        <v>0</v>
      </c>
      <c r="AC131" s="169">
        <v>0</v>
      </c>
      <c r="AD131" s="169">
        <v>0</v>
      </c>
      <c r="AE131" s="169">
        <v>0</v>
      </c>
      <c r="AF131" s="169">
        <v>0</v>
      </c>
      <c r="AG131" s="169">
        <v>0</v>
      </c>
      <c r="AH131" s="169"/>
      <c r="AI131" s="169">
        <v>0</v>
      </c>
      <c r="AJ131" s="169">
        <v>0</v>
      </c>
      <c r="AK131" s="169">
        <v>0</v>
      </c>
      <c r="AL131" s="169">
        <v>0</v>
      </c>
      <c r="AM131" s="169">
        <v>0</v>
      </c>
      <c r="AN131" s="169">
        <v>0</v>
      </c>
      <c r="AO131" s="169"/>
      <c r="AP131" s="169"/>
      <c r="AQ131" s="169"/>
      <c r="AR131" s="169"/>
      <c r="AT131" s="169">
        <v>1187.79</v>
      </c>
      <c r="AU131" s="169">
        <v>10833.3</v>
      </c>
      <c r="AV131" s="169">
        <v>0</v>
      </c>
      <c r="AW131" s="169">
        <v>0</v>
      </c>
      <c r="AX131" s="169">
        <v>0</v>
      </c>
      <c r="AY131" s="169">
        <v>0</v>
      </c>
      <c r="AZ131" s="169">
        <v>0</v>
      </c>
      <c r="BA131" s="169">
        <v>8256.31</v>
      </c>
      <c r="BB131" s="169">
        <v>0</v>
      </c>
      <c r="BC131" s="169">
        <v>0</v>
      </c>
      <c r="BD131" s="169">
        <v>0</v>
      </c>
      <c r="BE131" s="169">
        <v>0</v>
      </c>
      <c r="BF131" s="169">
        <v>0</v>
      </c>
      <c r="BG131">
        <v>3764.78</v>
      </c>
      <c r="BH131">
        <v>0</v>
      </c>
      <c r="BI131">
        <v>0</v>
      </c>
      <c r="BJ131">
        <v>0</v>
      </c>
      <c r="BK131">
        <v>0</v>
      </c>
      <c r="BL131">
        <v>0</v>
      </c>
      <c r="BM131" s="170">
        <v>0</v>
      </c>
      <c r="BR131">
        <v>0</v>
      </c>
      <c r="BS131">
        <v>0</v>
      </c>
      <c r="BU131">
        <v>0</v>
      </c>
      <c r="BV131">
        <v>0</v>
      </c>
    </row>
    <row r="132" spans="1:74" x14ac:dyDescent="0.25">
      <c r="A132" t="s">
        <v>273</v>
      </c>
      <c r="B132">
        <v>43.7</v>
      </c>
      <c r="C132">
        <v>43.70000000000001</v>
      </c>
      <c r="D132">
        <v>12</v>
      </c>
      <c r="E132">
        <v>24.39</v>
      </c>
      <c r="F132">
        <v>25.37</v>
      </c>
      <c r="G132" s="169">
        <v>0</v>
      </c>
      <c r="H132" s="169">
        <v>0</v>
      </c>
      <c r="I132" s="169">
        <v>0</v>
      </c>
      <c r="J132" s="169">
        <v>0</v>
      </c>
      <c r="K132" s="169">
        <v>0</v>
      </c>
      <c r="L132" s="169">
        <v>0</v>
      </c>
      <c r="M132" s="169">
        <v>0</v>
      </c>
      <c r="N132" s="169">
        <v>0</v>
      </c>
      <c r="O132" s="169">
        <v>0</v>
      </c>
      <c r="P132" s="169">
        <v>0</v>
      </c>
      <c r="Q132" s="169">
        <v>0</v>
      </c>
      <c r="R132" s="169">
        <v>0</v>
      </c>
      <c r="S132" s="169">
        <v>0</v>
      </c>
      <c r="T132" s="169">
        <v>0</v>
      </c>
      <c r="U132" s="169">
        <v>0</v>
      </c>
      <c r="V132" s="169">
        <v>0</v>
      </c>
      <c r="W132" s="169">
        <v>0</v>
      </c>
      <c r="X132" s="169">
        <v>844.75594775700063</v>
      </c>
      <c r="Y132" s="169">
        <v>0</v>
      </c>
      <c r="Z132" s="169">
        <v>4219.9985999999999</v>
      </c>
      <c r="AA132" s="169">
        <v>38.57210130525177</v>
      </c>
      <c r="AB132" s="169">
        <v>3573.1378277787876</v>
      </c>
      <c r="AC132" s="169">
        <v>4012.8859356638336</v>
      </c>
      <c r="AD132" s="169">
        <v>1079.3166497280158</v>
      </c>
      <c r="AE132" s="169">
        <v>32.234358628176132</v>
      </c>
      <c r="AF132" s="169">
        <v>0</v>
      </c>
      <c r="AG132" s="169">
        <v>0</v>
      </c>
      <c r="AH132" s="169"/>
      <c r="AI132" s="169">
        <v>2973.6727519906608</v>
      </c>
      <c r="AJ132" s="169">
        <v>0</v>
      </c>
      <c r="AK132" s="169">
        <v>1700.8224734484538</v>
      </c>
      <c r="AL132" s="169">
        <v>1531.0093515331894</v>
      </c>
      <c r="AM132" s="169">
        <v>0</v>
      </c>
      <c r="AN132" s="169">
        <v>640.05158366592525</v>
      </c>
      <c r="AO132" s="169"/>
      <c r="AP132" s="169"/>
      <c r="AQ132" s="169"/>
      <c r="AR132" s="169"/>
      <c r="AT132" s="169">
        <v>6881.78</v>
      </c>
      <c r="AU132" s="169">
        <v>13047.12</v>
      </c>
      <c r="AV132" s="169">
        <v>0</v>
      </c>
      <c r="AW132" s="169">
        <v>0</v>
      </c>
      <c r="AX132" s="169">
        <v>0</v>
      </c>
      <c r="AY132" s="169">
        <v>0</v>
      </c>
      <c r="AZ132" s="169">
        <v>0</v>
      </c>
      <c r="BA132" s="169">
        <v>15884.59</v>
      </c>
      <c r="BB132" s="169">
        <v>0</v>
      </c>
      <c r="BC132" s="169">
        <v>0</v>
      </c>
      <c r="BD132" s="169">
        <v>0</v>
      </c>
      <c r="BE132" s="169">
        <v>0</v>
      </c>
      <c r="BF132" s="169">
        <v>0</v>
      </c>
      <c r="BG132">
        <v>4044.31</v>
      </c>
      <c r="BH132">
        <v>0</v>
      </c>
      <c r="BI132">
        <v>0</v>
      </c>
      <c r="BJ132">
        <v>0</v>
      </c>
      <c r="BK132">
        <v>0</v>
      </c>
      <c r="BL132">
        <v>0</v>
      </c>
      <c r="BM132" s="170">
        <v>0</v>
      </c>
      <c r="BR132">
        <v>43.70000000000001</v>
      </c>
      <c r="BS132">
        <v>43.70000000000001</v>
      </c>
      <c r="BU132">
        <v>43.70000000000001</v>
      </c>
      <c r="BV132">
        <v>43.70000000000001</v>
      </c>
    </row>
    <row r="133" spans="1:74" x14ac:dyDescent="0.25">
      <c r="A133" t="s">
        <v>274</v>
      </c>
      <c r="B133">
        <v>28.9</v>
      </c>
      <c r="C133">
        <v>28.899999999999995</v>
      </c>
      <c r="D133">
        <v>12</v>
      </c>
      <c r="E133">
        <v>24.39</v>
      </c>
      <c r="F133">
        <v>25.37</v>
      </c>
      <c r="G133" s="169">
        <v>0</v>
      </c>
      <c r="H133" s="169">
        <v>0</v>
      </c>
      <c r="I133" s="169">
        <v>0</v>
      </c>
      <c r="J133" s="169">
        <v>0</v>
      </c>
      <c r="K133" s="169">
        <v>0</v>
      </c>
      <c r="L133" s="169">
        <v>0</v>
      </c>
      <c r="M133" s="169">
        <v>0</v>
      </c>
      <c r="N133" s="169">
        <v>0</v>
      </c>
      <c r="O133" s="169">
        <v>0</v>
      </c>
      <c r="P133" s="169">
        <v>0</v>
      </c>
      <c r="Q133" s="169">
        <v>0</v>
      </c>
      <c r="R133" s="169">
        <v>0</v>
      </c>
      <c r="S133" s="169">
        <v>0</v>
      </c>
      <c r="T133" s="169">
        <v>0</v>
      </c>
      <c r="U133" s="169">
        <v>0</v>
      </c>
      <c r="V133" s="169">
        <v>0</v>
      </c>
      <c r="W133" s="169">
        <v>0</v>
      </c>
      <c r="X133" s="169">
        <v>558.66011190337088</v>
      </c>
      <c r="Y133" s="169">
        <v>0</v>
      </c>
      <c r="Z133" s="169">
        <v>0</v>
      </c>
      <c r="AA133" s="169">
        <v>25.508780954731705</v>
      </c>
      <c r="AB133" s="169">
        <v>2363.0133460596549</v>
      </c>
      <c r="AC133" s="169">
        <v>2653.830744638095</v>
      </c>
      <c r="AD133" s="169">
        <v>713.78149146772637</v>
      </c>
      <c r="AE133" s="169">
        <v>21.317459138542098</v>
      </c>
      <c r="AF133" s="169">
        <v>0</v>
      </c>
      <c r="AG133" s="169">
        <v>0</v>
      </c>
      <c r="AH133" s="169"/>
      <c r="AI133" s="169">
        <v>1966.5707673347838</v>
      </c>
      <c r="AJ133" s="169">
        <v>0</v>
      </c>
      <c r="AK133" s="169">
        <v>1124.8002169945148</v>
      </c>
      <c r="AL133" s="169">
        <v>1012.4981752702323</v>
      </c>
      <c r="AM133" s="169">
        <v>0</v>
      </c>
      <c r="AN133" s="169">
        <v>423.28354160057745</v>
      </c>
      <c r="AO133" s="169"/>
      <c r="AP133" s="169"/>
      <c r="AQ133" s="169"/>
      <c r="AR133" s="169"/>
      <c r="AT133" s="169">
        <v>704.87</v>
      </c>
      <c r="AU133" s="169">
        <v>8591.94</v>
      </c>
      <c r="AV133" s="169">
        <v>0</v>
      </c>
      <c r="AW133" s="169">
        <v>0</v>
      </c>
      <c r="AX133" s="169">
        <v>0</v>
      </c>
      <c r="AY133" s="169">
        <v>0</v>
      </c>
      <c r="AZ133" s="169">
        <v>0</v>
      </c>
      <c r="BA133" s="169">
        <v>8569.69</v>
      </c>
      <c r="BB133" s="169">
        <v>0</v>
      </c>
      <c r="BC133" s="169">
        <v>0</v>
      </c>
      <c r="BD133" s="169">
        <v>0</v>
      </c>
      <c r="BE133" s="169">
        <v>0</v>
      </c>
      <c r="BF133" s="169">
        <v>0</v>
      </c>
      <c r="BG133">
        <v>727.12</v>
      </c>
      <c r="BH133">
        <v>0</v>
      </c>
      <c r="BI133">
        <v>0</v>
      </c>
      <c r="BJ133">
        <v>0</v>
      </c>
      <c r="BK133">
        <v>0</v>
      </c>
      <c r="BL133">
        <v>0</v>
      </c>
      <c r="BM133" s="170">
        <v>0</v>
      </c>
      <c r="BR133">
        <v>28.899999999999995</v>
      </c>
      <c r="BS133">
        <v>28.899999999999995</v>
      </c>
      <c r="BU133">
        <v>28.899999999999995</v>
      </c>
      <c r="BV133">
        <v>28.899999999999995</v>
      </c>
    </row>
    <row r="134" spans="1:74" x14ac:dyDescent="0.25">
      <c r="A134" t="s">
        <v>275</v>
      </c>
      <c r="B134">
        <v>58.1</v>
      </c>
      <c r="C134">
        <v>58.1</v>
      </c>
      <c r="D134">
        <v>12</v>
      </c>
      <c r="E134">
        <v>24.39</v>
      </c>
      <c r="F134">
        <v>25.37</v>
      </c>
      <c r="G134" s="169">
        <v>0</v>
      </c>
      <c r="H134" s="169">
        <v>0</v>
      </c>
      <c r="I134" s="169">
        <v>0</v>
      </c>
      <c r="J134" s="169">
        <v>0</v>
      </c>
      <c r="K134" s="169">
        <v>0</v>
      </c>
      <c r="L134" s="169">
        <v>0</v>
      </c>
      <c r="M134" s="169">
        <v>0</v>
      </c>
      <c r="N134" s="169">
        <v>0</v>
      </c>
      <c r="O134" s="169">
        <v>0</v>
      </c>
      <c r="P134" s="169">
        <v>0</v>
      </c>
      <c r="Q134" s="169">
        <v>0</v>
      </c>
      <c r="R134" s="169">
        <v>0</v>
      </c>
      <c r="S134" s="169">
        <v>0</v>
      </c>
      <c r="T134" s="169">
        <v>0</v>
      </c>
      <c r="U134" s="169">
        <v>0</v>
      </c>
      <c r="V134" s="169">
        <v>0</v>
      </c>
      <c r="W134" s="169">
        <v>0</v>
      </c>
      <c r="X134" s="169">
        <v>1123.1194637226938</v>
      </c>
      <c r="Y134" s="169">
        <v>0</v>
      </c>
      <c r="Z134" s="169">
        <v>9339.994999999999</v>
      </c>
      <c r="AA134" s="169">
        <v>51.282358943595582</v>
      </c>
      <c r="AB134" s="169">
        <v>4750.5562424244281</v>
      </c>
      <c r="AC134" s="169">
        <v>5335.2099053104957</v>
      </c>
      <c r="AD134" s="169">
        <v>1434.9724793866751</v>
      </c>
      <c r="AE134" s="169">
        <v>42.856206780252464</v>
      </c>
      <c r="AF134" s="169">
        <v>0</v>
      </c>
      <c r="AG134" s="169">
        <v>0</v>
      </c>
      <c r="AH134" s="169"/>
      <c r="AI134" s="169">
        <v>3953.5557640882689</v>
      </c>
      <c r="AJ134" s="169">
        <v>0</v>
      </c>
      <c r="AK134" s="169">
        <v>2261.2765608090422</v>
      </c>
      <c r="AL134" s="169">
        <v>2035.5067122214712</v>
      </c>
      <c r="AM134" s="169">
        <v>0</v>
      </c>
      <c r="AN134" s="169">
        <v>850.961029999777</v>
      </c>
      <c r="AO134" s="169"/>
      <c r="AP134" s="169"/>
      <c r="AQ134" s="169"/>
      <c r="AR134" s="169"/>
      <c r="AT134" s="169">
        <v>5951.05</v>
      </c>
      <c r="AU134" s="169">
        <v>17004.72</v>
      </c>
      <c r="AV134" s="169">
        <v>0</v>
      </c>
      <c r="AW134" s="169">
        <v>0</v>
      </c>
      <c r="AX134" s="169">
        <v>0</v>
      </c>
      <c r="AY134" s="169">
        <v>0</v>
      </c>
      <c r="AZ134" s="169">
        <v>0</v>
      </c>
      <c r="BA134" s="169">
        <v>12237.220000000001</v>
      </c>
      <c r="BB134" s="169">
        <v>0</v>
      </c>
      <c r="BC134" s="169">
        <v>0</v>
      </c>
      <c r="BD134" s="169">
        <v>0</v>
      </c>
      <c r="BE134" s="169">
        <v>0</v>
      </c>
      <c r="BF134" s="169">
        <v>0</v>
      </c>
      <c r="BG134">
        <v>10718.55</v>
      </c>
      <c r="BH134">
        <v>0</v>
      </c>
      <c r="BI134">
        <v>0</v>
      </c>
      <c r="BJ134">
        <v>0</v>
      </c>
      <c r="BK134">
        <v>0</v>
      </c>
      <c r="BL134">
        <v>0</v>
      </c>
      <c r="BM134" s="170">
        <v>0</v>
      </c>
      <c r="BR134">
        <v>58.1</v>
      </c>
      <c r="BS134">
        <v>58.1</v>
      </c>
      <c r="BU134">
        <v>58.1</v>
      </c>
      <c r="BV134">
        <v>58.1</v>
      </c>
    </row>
    <row r="135" spans="1:74" x14ac:dyDescent="0.25">
      <c r="A135" t="s">
        <v>31</v>
      </c>
      <c r="B135">
        <v>6116.3</v>
      </c>
      <c r="C135">
        <v>6116.3</v>
      </c>
      <c r="D135">
        <v>12</v>
      </c>
      <c r="E135">
        <v>39.82</v>
      </c>
      <c r="F135">
        <v>41.41</v>
      </c>
      <c r="G135" s="169">
        <v>0</v>
      </c>
      <c r="H135" s="169">
        <v>0</v>
      </c>
      <c r="I135" s="169">
        <v>0</v>
      </c>
      <c r="J135" s="169">
        <v>0</v>
      </c>
      <c r="K135" s="169">
        <v>0</v>
      </c>
      <c r="L135" s="169">
        <v>0</v>
      </c>
      <c r="M135" s="169">
        <v>0</v>
      </c>
      <c r="N135" s="169">
        <v>0</v>
      </c>
      <c r="O135" s="169">
        <v>0</v>
      </c>
      <c r="P135" s="169">
        <v>0</v>
      </c>
      <c r="Q135" s="169">
        <v>0</v>
      </c>
      <c r="R135" s="169">
        <v>0</v>
      </c>
      <c r="S135" s="169">
        <v>0</v>
      </c>
      <c r="T135" s="169">
        <v>0</v>
      </c>
      <c r="U135" s="169">
        <v>0</v>
      </c>
      <c r="V135" s="169">
        <v>0</v>
      </c>
      <c r="W135" s="169">
        <v>0</v>
      </c>
      <c r="X135" s="169">
        <v>118232.97032645636</v>
      </c>
      <c r="Y135" s="169">
        <v>0</v>
      </c>
      <c r="Z135" s="169">
        <v>0</v>
      </c>
      <c r="AA135" s="169">
        <v>5398.5936662084978</v>
      </c>
      <c r="AB135" s="169">
        <v>500100.29510396783</v>
      </c>
      <c r="AC135" s="169">
        <v>561647.92330207559</v>
      </c>
      <c r="AD135" s="169">
        <v>151062.34381536525</v>
      </c>
      <c r="AE135" s="169">
        <v>4511.556239760037</v>
      </c>
      <c r="AF135" s="169">
        <v>0</v>
      </c>
      <c r="AG135" s="169">
        <v>0</v>
      </c>
      <c r="AH135" s="169"/>
      <c r="AI135" s="169">
        <v>416198.50464531983</v>
      </c>
      <c r="AJ135" s="169">
        <v>397933.95561300265</v>
      </c>
      <c r="AK135" s="169">
        <v>238048.98156413675</v>
      </c>
      <c r="AL135" s="169">
        <v>214281.75049845409</v>
      </c>
      <c r="AM135" s="169">
        <v>134919.11285753074</v>
      </c>
      <c r="AN135" s="169">
        <v>89582.322681370671</v>
      </c>
      <c r="AO135" s="169"/>
      <c r="AP135" s="169"/>
      <c r="AQ135" s="169"/>
      <c r="AR135" s="169"/>
      <c r="AT135" s="169">
        <v>261293.30999999997</v>
      </c>
      <c r="AU135" s="169">
        <v>2759097.1</v>
      </c>
      <c r="AV135" s="169">
        <v>77011.86</v>
      </c>
      <c r="AW135" s="169">
        <v>1555.74</v>
      </c>
      <c r="AX135" s="169">
        <v>1567.0600000000002</v>
      </c>
      <c r="AY135" s="169">
        <v>4522.24</v>
      </c>
      <c r="AZ135" s="169">
        <v>954.66</v>
      </c>
      <c r="BA135" s="169">
        <v>2704284.29</v>
      </c>
      <c r="BB135" s="169">
        <v>83291.070000000007</v>
      </c>
      <c r="BC135" s="169">
        <v>1694.4</v>
      </c>
      <c r="BD135" s="169">
        <v>1685.5</v>
      </c>
      <c r="BE135" s="169">
        <v>4824.55</v>
      </c>
      <c r="BF135" s="169">
        <v>631.70000000000005</v>
      </c>
      <c r="BG135">
        <v>316106.12</v>
      </c>
      <c r="BH135">
        <v>10757.119999999999</v>
      </c>
      <c r="BI135">
        <v>154.67000000000002</v>
      </c>
      <c r="BJ135">
        <v>153.97</v>
      </c>
      <c r="BK135">
        <v>529.74</v>
      </c>
      <c r="BL135">
        <v>322.95999999999998</v>
      </c>
      <c r="BM135" s="170">
        <v>0</v>
      </c>
      <c r="BQ135">
        <v>6116.3</v>
      </c>
      <c r="BR135">
        <v>6116.3</v>
      </c>
      <c r="BS135">
        <v>6116.3</v>
      </c>
      <c r="BT135">
        <v>6116.3</v>
      </c>
      <c r="BU135">
        <v>6116.3</v>
      </c>
      <c r="BV135">
        <v>6116.3</v>
      </c>
    </row>
    <row r="136" spans="1:74" x14ac:dyDescent="0.25">
      <c r="A136" t="s">
        <v>32</v>
      </c>
      <c r="B136">
        <v>5743.3</v>
      </c>
      <c r="C136">
        <v>5743.3</v>
      </c>
      <c r="D136">
        <v>12</v>
      </c>
      <c r="E136">
        <v>39.82</v>
      </c>
      <c r="F136">
        <v>41.41</v>
      </c>
      <c r="G136" s="169">
        <v>0</v>
      </c>
      <c r="H136" s="169">
        <v>0</v>
      </c>
      <c r="I136" s="169">
        <v>0</v>
      </c>
      <c r="J136" s="169">
        <v>0</v>
      </c>
      <c r="K136" s="169">
        <v>0</v>
      </c>
      <c r="L136" s="169">
        <v>0</v>
      </c>
      <c r="M136" s="169">
        <v>0</v>
      </c>
      <c r="N136" s="169">
        <v>0</v>
      </c>
      <c r="O136" s="169">
        <v>0</v>
      </c>
      <c r="P136" s="169">
        <v>0</v>
      </c>
      <c r="Q136" s="169">
        <v>0</v>
      </c>
      <c r="R136" s="169">
        <v>0</v>
      </c>
      <c r="S136" s="169">
        <v>0</v>
      </c>
      <c r="T136" s="169">
        <v>0</v>
      </c>
      <c r="U136" s="169">
        <v>0</v>
      </c>
      <c r="V136" s="169">
        <v>0</v>
      </c>
      <c r="W136" s="169">
        <v>0</v>
      </c>
      <c r="X136" s="169">
        <v>111022.58203095609</v>
      </c>
      <c r="Y136" s="169">
        <v>0</v>
      </c>
      <c r="Z136" s="169">
        <v>47849.991199999997</v>
      </c>
      <c r="AA136" s="169">
        <v>5069.3626871041743</v>
      </c>
      <c r="AB136" s="169">
        <v>469601.8875579384</v>
      </c>
      <c r="AC136" s="169">
        <v>527396.05936608918</v>
      </c>
      <c r="AD136" s="169">
        <v>141849.86989434581</v>
      </c>
      <c r="AE136" s="169">
        <v>4236.4208674875044</v>
      </c>
      <c r="AF136" s="169">
        <v>0</v>
      </c>
      <c r="AG136" s="169">
        <v>0</v>
      </c>
      <c r="AH136" s="169"/>
      <c r="AI136" s="169">
        <v>390816.81273473596</v>
      </c>
      <c r="AJ136" s="169">
        <v>373666.11959389795</v>
      </c>
      <c r="AK136" s="169">
        <v>223531.66388458814</v>
      </c>
      <c r="AL136" s="169">
        <v>201213.86747507009</v>
      </c>
      <c r="AM136" s="169">
        <v>126691.12713154299</v>
      </c>
      <c r="AN136" s="169">
        <v>84119.182161750752</v>
      </c>
      <c r="AO136" s="169"/>
      <c r="AP136" s="169"/>
      <c r="AQ136" s="169"/>
      <c r="AR136" s="169"/>
      <c r="AT136" s="169">
        <v>340655.89999999997</v>
      </c>
      <c r="AU136" s="169">
        <v>2690223.17</v>
      </c>
      <c r="AV136" s="169">
        <v>90807.43</v>
      </c>
      <c r="AW136" s="169">
        <v>1563.5700000000002</v>
      </c>
      <c r="AX136" s="169">
        <v>1563.5700000000002</v>
      </c>
      <c r="AY136" s="169">
        <v>4422.51</v>
      </c>
      <c r="AZ136" s="169">
        <v>954.9</v>
      </c>
      <c r="BA136" s="169">
        <v>2649927.35</v>
      </c>
      <c r="BB136" s="169">
        <v>100430.98999999999</v>
      </c>
      <c r="BC136" s="169">
        <v>1606.58</v>
      </c>
      <c r="BD136" s="169">
        <v>1590.5400000000002</v>
      </c>
      <c r="BE136" s="169">
        <v>4589.17</v>
      </c>
      <c r="BF136" s="169">
        <v>620.38</v>
      </c>
      <c r="BG136">
        <v>380951.72000000003</v>
      </c>
      <c r="BH136">
        <v>12632.81</v>
      </c>
      <c r="BI136">
        <v>212.86</v>
      </c>
      <c r="BJ136">
        <v>214.01</v>
      </c>
      <c r="BK136">
        <v>631.54</v>
      </c>
      <c r="BL136">
        <v>334.52000000000004</v>
      </c>
      <c r="BM136" s="170">
        <v>0</v>
      </c>
      <c r="BQ136">
        <v>5743.3</v>
      </c>
      <c r="BR136">
        <v>5743.3</v>
      </c>
      <c r="BS136">
        <v>5743.3</v>
      </c>
      <c r="BT136">
        <v>5743.3</v>
      </c>
      <c r="BU136">
        <v>5743.3</v>
      </c>
      <c r="BV136">
        <v>5743.3</v>
      </c>
    </row>
    <row r="137" spans="1:74" x14ac:dyDescent="0.25">
      <c r="A137" t="s">
        <v>33</v>
      </c>
      <c r="B137">
        <v>3104.2</v>
      </c>
      <c r="C137">
        <v>3104.1999999999994</v>
      </c>
      <c r="D137">
        <v>12</v>
      </c>
      <c r="E137">
        <v>39.82</v>
      </c>
      <c r="F137">
        <v>41.41</v>
      </c>
      <c r="G137" s="169">
        <v>0</v>
      </c>
      <c r="H137" s="169">
        <v>0</v>
      </c>
      <c r="I137" s="169">
        <v>0</v>
      </c>
      <c r="J137" s="169">
        <v>0</v>
      </c>
      <c r="K137" s="169">
        <v>0</v>
      </c>
      <c r="L137" s="169">
        <v>0</v>
      </c>
      <c r="M137" s="169">
        <v>0</v>
      </c>
      <c r="N137" s="169">
        <v>0</v>
      </c>
      <c r="O137" s="169">
        <v>0</v>
      </c>
      <c r="P137" s="169">
        <v>0</v>
      </c>
      <c r="Q137" s="169">
        <v>0</v>
      </c>
      <c r="R137" s="169">
        <v>0</v>
      </c>
      <c r="S137" s="169">
        <v>0</v>
      </c>
      <c r="T137" s="169">
        <v>0</v>
      </c>
      <c r="U137" s="169">
        <v>0</v>
      </c>
      <c r="V137" s="169">
        <v>0</v>
      </c>
      <c r="W137" s="169">
        <v>0</v>
      </c>
      <c r="X137" s="169">
        <v>60006.668490326781</v>
      </c>
      <c r="Y137" s="169">
        <v>0</v>
      </c>
      <c r="Z137" s="169">
        <v>0</v>
      </c>
      <c r="AA137" s="169">
        <v>2739.9431778435351</v>
      </c>
      <c r="AB137" s="169">
        <v>253815.4335238194</v>
      </c>
      <c r="AC137" s="169">
        <v>285052.64351230365</v>
      </c>
      <c r="AD137" s="169">
        <v>76668.529612945204</v>
      </c>
      <c r="AE137" s="169">
        <v>2289.7459051163455</v>
      </c>
      <c r="AF137" s="169">
        <v>0</v>
      </c>
      <c r="AG137" s="169">
        <v>0</v>
      </c>
      <c r="AH137" s="169"/>
      <c r="AI137" s="169">
        <v>211232.83653843036</v>
      </c>
      <c r="AJ137" s="169">
        <v>201963.04710591087</v>
      </c>
      <c r="AK137" s="169">
        <v>120816.77624894022</v>
      </c>
      <c r="AL137" s="169">
        <v>108754.21576726143</v>
      </c>
      <c r="AM137" s="169">
        <v>68475.370752308881</v>
      </c>
      <c r="AN137" s="169">
        <v>45465.632174273785</v>
      </c>
      <c r="AO137" s="169"/>
      <c r="AP137" s="169"/>
      <c r="AQ137" s="169"/>
      <c r="AR137" s="169"/>
      <c r="AT137" s="169">
        <v>256640.83000000002</v>
      </c>
      <c r="AU137" s="169">
        <v>1474641</v>
      </c>
      <c r="AV137" s="169">
        <v>79747.08</v>
      </c>
      <c r="AW137" s="169">
        <v>1569.3999999999999</v>
      </c>
      <c r="AX137" s="169">
        <v>1569.3999999999999</v>
      </c>
      <c r="AY137" s="169">
        <v>4567.22</v>
      </c>
      <c r="AZ137" s="169">
        <v>957.33</v>
      </c>
      <c r="BA137" s="169">
        <v>1415565.44</v>
      </c>
      <c r="BB137" s="169">
        <v>84612.82</v>
      </c>
      <c r="BC137" s="169">
        <v>1607.26</v>
      </c>
      <c r="BD137" s="169">
        <v>1610.3400000000001</v>
      </c>
      <c r="BE137" s="169">
        <v>4697.13</v>
      </c>
      <c r="BF137" s="169">
        <v>622.02</v>
      </c>
      <c r="BG137">
        <v>315716.39</v>
      </c>
      <c r="BH137">
        <v>19761.140000000003</v>
      </c>
      <c r="BI137">
        <v>175.75</v>
      </c>
      <c r="BJ137">
        <v>172.63000000000002</v>
      </c>
      <c r="BK137">
        <v>535.83000000000004</v>
      </c>
      <c r="BL137">
        <v>335.31</v>
      </c>
      <c r="BM137" s="170">
        <v>0</v>
      </c>
      <c r="BQ137">
        <v>3104.1999999999994</v>
      </c>
      <c r="BR137">
        <v>3104.1999999999994</v>
      </c>
      <c r="BS137">
        <v>3104.1999999999994</v>
      </c>
      <c r="BT137">
        <v>3104.1999999999994</v>
      </c>
      <c r="BU137">
        <v>3104.1999999999994</v>
      </c>
      <c r="BV137">
        <v>3104.1999999999994</v>
      </c>
    </row>
    <row r="138" spans="1:74" x14ac:dyDescent="0.25">
      <c r="A138" t="s">
        <v>34</v>
      </c>
      <c r="B138">
        <v>6050.2</v>
      </c>
      <c r="C138">
        <v>6050.2</v>
      </c>
      <c r="D138">
        <v>12</v>
      </c>
      <c r="E138">
        <v>39.82</v>
      </c>
      <c r="F138">
        <v>41.41</v>
      </c>
      <c r="G138" s="169">
        <v>0</v>
      </c>
      <c r="H138" s="169">
        <v>0</v>
      </c>
      <c r="I138" s="169">
        <v>0</v>
      </c>
      <c r="J138" s="169">
        <v>0</v>
      </c>
      <c r="K138" s="169">
        <v>0</v>
      </c>
      <c r="L138" s="169">
        <v>0</v>
      </c>
      <c r="M138" s="169">
        <v>0</v>
      </c>
      <c r="N138" s="169">
        <v>0</v>
      </c>
      <c r="O138" s="169">
        <v>0</v>
      </c>
      <c r="P138" s="169">
        <v>0</v>
      </c>
      <c r="Q138" s="169">
        <v>0</v>
      </c>
      <c r="R138" s="169">
        <v>0</v>
      </c>
      <c r="S138" s="169">
        <v>0</v>
      </c>
      <c r="T138" s="169">
        <v>0</v>
      </c>
      <c r="U138" s="169">
        <v>0</v>
      </c>
      <c r="V138" s="169">
        <v>0</v>
      </c>
      <c r="W138" s="169">
        <v>0</v>
      </c>
      <c r="X138" s="169">
        <v>116955.20446497492</v>
      </c>
      <c r="Y138" s="169">
        <v>0</v>
      </c>
      <c r="Z138" s="169">
        <v>39519.993599999994</v>
      </c>
      <c r="AA138" s="169">
        <v>5340.2500530213774</v>
      </c>
      <c r="AB138" s="169">
        <v>494695.61752007355</v>
      </c>
      <c r="AC138" s="169">
        <v>555578.0889691835</v>
      </c>
      <c r="AD138" s="169">
        <v>149429.78476394597</v>
      </c>
      <c r="AE138" s="169">
        <v>4462.7990062286308</v>
      </c>
      <c r="AF138" s="169">
        <v>0</v>
      </c>
      <c r="AG138" s="169">
        <v>0</v>
      </c>
      <c r="AH138" s="169"/>
      <c r="AI138" s="169">
        <v>411700.56943006616</v>
      </c>
      <c r="AJ138" s="169">
        <v>393633.40880103799</v>
      </c>
      <c r="AK138" s="169">
        <v>235476.34162146066</v>
      </c>
      <c r="AL138" s="169">
        <v>211965.9674747391</v>
      </c>
      <c r="AM138" s="169">
        <v>133461.01672753665</v>
      </c>
      <c r="AN138" s="169">
        <v>88614.189736740955</v>
      </c>
      <c r="AO138" s="169"/>
      <c r="AP138" s="169"/>
      <c r="AQ138" s="169"/>
      <c r="AR138" s="169"/>
      <c r="AT138" s="169">
        <v>353479.60000000003</v>
      </c>
      <c r="AU138" s="169">
        <v>2775388.77</v>
      </c>
      <c r="AV138" s="169">
        <v>67259.5</v>
      </c>
      <c r="AW138" s="169">
        <v>1344.54</v>
      </c>
      <c r="AX138" s="169">
        <v>1344.54</v>
      </c>
      <c r="AY138" s="169">
        <v>3823.24</v>
      </c>
      <c r="AZ138" s="169">
        <v>805.32</v>
      </c>
      <c r="BA138" s="169">
        <v>2733040.05</v>
      </c>
      <c r="BB138" s="169">
        <v>73490.240000000005</v>
      </c>
      <c r="BC138" s="169">
        <v>1431.56</v>
      </c>
      <c r="BD138" s="169">
        <v>1420.11</v>
      </c>
      <c r="BE138" s="169">
        <v>4091.98</v>
      </c>
      <c r="BF138" s="169">
        <v>549.67999999999995</v>
      </c>
      <c r="BG138">
        <v>395828.32</v>
      </c>
      <c r="BH138">
        <v>10470.9</v>
      </c>
      <c r="BI138">
        <v>144.88</v>
      </c>
      <c r="BJ138">
        <v>140.47</v>
      </c>
      <c r="BK138">
        <v>415.73</v>
      </c>
      <c r="BL138">
        <v>255.64</v>
      </c>
      <c r="BM138" s="170">
        <v>0</v>
      </c>
      <c r="BQ138">
        <v>6050.2</v>
      </c>
      <c r="BR138">
        <v>6050.2</v>
      </c>
      <c r="BS138">
        <v>6050.2</v>
      </c>
      <c r="BT138">
        <v>6050.2</v>
      </c>
      <c r="BU138">
        <v>6050.2</v>
      </c>
      <c r="BV138">
        <v>6050.2</v>
      </c>
    </row>
    <row r="139" spans="1:74" x14ac:dyDescent="0.25">
      <c r="A139" t="s">
        <v>35</v>
      </c>
      <c r="B139">
        <v>6940.23</v>
      </c>
      <c r="C139">
        <v>6940.23</v>
      </c>
      <c r="D139">
        <v>12</v>
      </c>
      <c r="E139">
        <v>28.98</v>
      </c>
      <c r="F139">
        <v>30.14</v>
      </c>
      <c r="G139" s="169">
        <v>0</v>
      </c>
      <c r="H139" s="169">
        <v>0</v>
      </c>
      <c r="I139" s="169">
        <v>0</v>
      </c>
      <c r="J139" s="169">
        <v>0</v>
      </c>
      <c r="K139" s="169">
        <v>0</v>
      </c>
      <c r="L139" s="169">
        <v>0</v>
      </c>
      <c r="M139" s="169">
        <v>0</v>
      </c>
      <c r="N139" s="169">
        <v>0</v>
      </c>
      <c r="O139" s="169">
        <v>0</v>
      </c>
      <c r="P139" s="169">
        <v>0</v>
      </c>
      <c r="Q139" s="169">
        <v>0</v>
      </c>
      <c r="R139" s="169">
        <v>0</v>
      </c>
      <c r="S139" s="169">
        <v>0</v>
      </c>
      <c r="T139" s="169">
        <v>0</v>
      </c>
      <c r="U139" s="169">
        <v>0</v>
      </c>
      <c r="V139" s="169">
        <v>0</v>
      </c>
      <c r="W139" s="169">
        <v>0</v>
      </c>
      <c r="X139" s="169">
        <v>134160.19613962393</v>
      </c>
      <c r="Y139" s="169">
        <v>0</v>
      </c>
      <c r="Z139" s="169">
        <v>70050.003800000006</v>
      </c>
      <c r="AA139" s="169">
        <v>6125.8410673168737</v>
      </c>
      <c r="AB139" s="169">
        <v>567469.06971361942</v>
      </c>
      <c r="AC139" s="169">
        <v>637307.81137922651</v>
      </c>
      <c r="AD139" s="169">
        <v>171412.03185221658</v>
      </c>
      <c r="AE139" s="169">
        <v>5119.3103611447768</v>
      </c>
      <c r="AF139" s="169">
        <v>0</v>
      </c>
      <c r="AG139" s="169">
        <v>0</v>
      </c>
      <c r="AH139" s="169"/>
      <c r="AI139" s="169">
        <v>472264.82479515189</v>
      </c>
      <c r="AJ139" s="169">
        <v>0</v>
      </c>
      <c r="AK139" s="169">
        <v>270116.68546684569</v>
      </c>
      <c r="AL139" s="169">
        <v>243147.75816455792</v>
      </c>
      <c r="AM139" s="169">
        <v>0</v>
      </c>
      <c r="AN139" s="169">
        <v>101650.00463399915</v>
      </c>
      <c r="AO139" s="169"/>
      <c r="AP139" s="169"/>
      <c r="AQ139" s="169"/>
      <c r="AR139" s="169"/>
      <c r="AT139" s="169">
        <v>430901.92</v>
      </c>
      <c r="AU139" s="169">
        <v>2354150.85</v>
      </c>
      <c r="AV139" s="169">
        <v>20743.98</v>
      </c>
      <c r="AW139" s="169">
        <v>930.66</v>
      </c>
      <c r="AX139" s="169">
        <v>938.88</v>
      </c>
      <c r="AY139" s="169">
        <v>2966.33</v>
      </c>
      <c r="AZ139" s="169">
        <v>578.64</v>
      </c>
      <c r="BA139" s="169">
        <v>2249774.4400000004</v>
      </c>
      <c r="BB139" s="169">
        <v>18847.73</v>
      </c>
      <c r="BC139" s="169">
        <v>118.29999999999995</v>
      </c>
      <c r="BD139" s="169">
        <v>99.12</v>
      </c>
      <c r="BE139" s="169">
        <v>2240.16</v>
      </c>
      <c r="BF139" s="169">
        <v>417.18</v>
      </c>
      <c r="BG139">
        <v>535278.33000000007</v>
      </c>
      <c r="BH139">
        <v>4695.3999999999996</v>
      </c>
      <c r="BI139">
        <v>107.77</v>
      </c>
      <c r="BJ139">
        <v>105.83</v>
      </c>
      <c r="BK139">
        <v>329.90999999999997</v>
      </c>
      <c r="BL139">
        <v>161.46</v>
      </c>
      <c r="BM139" s="170">
        <v>0</v>
      </c>
      <c r="BR139">
        <v>6940.23</v>
      </c>
      <c r="BS139">
        <v>6940.23</v>
      </c>
      <c r="BU139">
        <v>6940.23</v>
      </c>
      <c r="BV139">
        <v>6940.23</v>
      </c>
    </row>
    <row r="140" spans="1:74" x14ac:dyDescent="0.25">
      <c r="A140" t="s">
        <v>36</v>
      </c>
      <c r="B140">
        <v>6622.8</v>
      </c>
      <c r="C140">
        <v>6622.8</v>
      </c>
      <c r="D140">
        <v>12</v>
      </c>
      <c r="E140">
        <v>39.619999999999997</v>
      </c>
      <c r="F140">
        <v>41.2</v>
      </c>
      <c r="G140" s="169">
        <v>0</v>
      </c>
      <c r="H140" s="169">
        <v>0</v>
      </c>
      <c r="I140" s="169">
        <v>0</v>
      </c>
      <c r="J140" s="169">
        <v>8076.2857999999997</v>
      </c>
      <c r="K140" s="169">
        <v>0</v>
      </c>
      <c r="L140" s="169">
        <v>0</v>
      </c>
      <c r="M140" s="169">
        <v>0</v>
      </c>
      <c r="N140" s="169">
        <v>0</v>
      </c>
      <c r="O140" s="169">
        <v>0</v>
      </c>
      <c r="P140" s="169">
        <v>0</v>
      </c>
      <c r="Q140" s="169">
        <v>0</v>
      </c>
      <c r="R140" s="169">
        <v>0</v>
      </c>
      <c r="S140" s="169">
        <v>0</v>
      </c>
      <c r="T140" s="169">
        <v>0</v>
      </c>
      <c r="U140" s="169">
        <v>0</v>
      </c>
      <c r="V140" s="169">
        <v>0</v>
      </c>
      <c r="W140" s="169">
        <v>0</v>
      </c>
      <c r="X140" s="169">
        <v>128024.02038455523</v>
      </c>
      <c r="Y140" s="169">
        <v>0</v>
      </c>
      <c r="Z140" s="169">
        <v>0</v>
      </c>
      <c r="AA140" s="169">
        <v>5845.6593255016332</v>
      </c>
      <c r="AB140" s="169">
        <v>541514.35253577458</v>
      </c>
      <c r="AC140" s="169">
        <v>608158.83237332804</v>
      </c>
      <c r="AD140" s="169">
        <v>163572.04365717852</v>
      </c>
      <c r="AE140" s="169">
        <v>0</v>
      </c>
      <c r="AF140" s="169">
        <v>0</v>
      </c>
      <c r="AG140" s="169">
        <v>316976.09394727292</v>
      </c>
      <c r="AH140" s="169"/>
      <c r="AI140" s="169">
        <v>450664.52864722535</v>
      </c>
      <c r="AJ140" s="169">
        <v>430887.46484537941</v>
      </c>
      <c r="AK140" s="169">
        <v>257762.17567859078</v>
      </c>
      <c r="AL140" s="169">
        <v>232026.74446988566</v>
      </c>
      <c r="AM140" s="169">
        <v>146091.96746936132</v>
      </c>
      <c r="AN140" s="169">
        <v>97000.76952637732</v>
      </c>
      <c r="AO140" s="169"/>
      <c r="AP140" s="169"/>
      <c r="AQ140" s="169"/>
      <c r="AR140" s="169"/>
      <c r="AT140" s="169">
        <v>297737.73</v>
      </c>
      <c r="AU140" s="169">
        <v>2603968.85</v>
      </c>
      <c r="AV140" s="169">
        <v>113881.8</v>
      </c>
      <c r="AW140" s="169">
        <v>2016.88</v>
      </c>
      <c r="AX140" s="169">
        <v>1981.9</v>
      </c>
      <c r="AY140" s="169">
        <v>5651.73</v>
      </c>
      <c r="AZ140" s="169">
        <v>1193.01</v>
      </c>
      <c r="BA140" s="169">
        <v>2555183.86</v>
      </c>
      <c r="BB140" s="169">
        <v>125401.98999999999</v>
      </c>
      <c r="BC140" s="169">
        <v>2141.85</v>
      </c>
      <c r="BD140" s="169">
        <v>2108.14</v>
      </c>
      <c r="BE140" s="169">
        <v>6101.75</v>
      </c>
      <c r="BF140" s="169">
        <v>731.84</v>
      </c>
      <c r="BG140">
        <v>346522.72</v>
      </c>
      <c r="BH140">
        <v>16567.79</v>
      </c>
      <c r="BI140">
        <v>215.34</v>
      </c>
      <c r="BJ140">
        <v>208.72</v>
      </c>
      <c r="BK140">
        <v>721.16</v>
      </c>
      <c r="BL140">
        <v>461.17</v>
      </c>
      <c r="BM140" s="170">
        <v>0</v>
      </c>
      <c r="BP140">
        <v>6622.8</v>
      </c>
      <c r="BQ140">
        <v>6622.8</v>
      </c>
      <c r="BR140">
        <v>6622.8</v>
      </c>
      <c r="BS140">
        <v>6622.8</v>
      </c>
      <c r="BT140">
        <v>6622.8</v>
      </c>
      <c r="BU140">
        <v>6622.8</v>
      </c>
    </row>
    <row r="141" spans="1:74" x14ac:dyDescent="0.25">
      <c r="A141" t="s">
        <v>37</v>
      </c>
      <c r="B141">
        <v>3436.67</v>
      </c>
      <c r="C141">
        <v>3436.67</v>
      </c>
      <c r="D141">
        <v>12</v>
      </c>
      <c r="E141">
        <v>28.98</v>
      </c>
      <c r="F141">
        <v>30.14</v>
      </c>
      <c r="G141" s="169">
        <v>0</v>
      </c>
      <c r="H141" s="169">
        <v>0</v>
      </c>
      <c r="I141" s="169">
        <v>0</v>
      </c>
      <c r="J141" s="169">
        <v>0</v>
      </c>
      <c r="K141" s="169">
        <v>0</v>
      </c>
      <c r="L141" s="169">
        <v>0</v>
      </c>
      <c r="M141" s="169">
        <v>0</v>
      </c>
      <c r="N141" s="169">
        <v>0</v>
      </c>
      <c r="O141" s="169">
        <v>0</v>
      </c>
      <c r="P141" s="169">
        <v>0</v>
      </c>
      <c r="Q141" s="169">
        <v>0</v>
      </c>
      <c r="R141" s="169">
        <v>0</v>
      </c>
      <c r="S141" s="169">
        <v>0</v>
      </c>
      <c r="T141" s="169">
        <v>0</v>
      </c>
      <c r="U141" s="169">
        <v>0</v>
      </c>
      <c r="V141" s="169">
        <v>0</v>
      </c>
      <c r="W141" s="169">
        <v>0</v>
      </c>
      <c r="X141" s="169">
        <v>66433.579473181933</v>
      </c>
      <c r="Y141" s="169">
        <v>0</v>
      </c>
      <c r="Z141" s="169">
        <v>15360.001</v>
      </c>
      <c r="AA141" s="169">
        <v>3033.4000776366033</v>
      </c>
      <c r="AB141" s="169">
        <v>280999.8988236275</v>
      </c>
      <c r="AC141" s="169">
        <v>315582.71644205548</v>
      </c>
      <c r="AD141" s="169">
        <v>84879.980563404562</v>
      </c>
      <c r="AE141" s="169">
        <v>2534.9852006108476</v>
      </c>
      <c r="AF141" s="169">
        <v>0</v>
      </c>
      <c r="AG141" s="169">
        <v>0</v>
      </c>
      <c r="AH141" s="169"/>
      <c r="AI141" s="169">
        <v>233856.56605454785</v>
      </c>
      <c r="AJ141" s="169">
        <v>0</v>
      </c>
      <c r="AK141" s="169">
        <v>133756.64919510516</v>
      </c>
      <c r="AL141" s="169">
        <v>120402.14892754151</v>
      </c>
      <c r="AM141" s="169">
        <v>0</v>
      </c>
      <c r="AN141" s="169">
        <v>50335.150481399884</v>
      </c>
      <c r="AO141" s="169"/>
      <c r="AP141" s="169"/>
      <c r="AQ141" s="169"/>
      <c r="AR141" s="169"/>
      <c r="AT141" s="169">
        <v>125491.68000000001</v>
      </c>
      <c r="AU141" s="169">
        <v>924383.62</v>
      </c>
      <c r="AV141" s="169">
        <v>5388.74</v>
      </c>
      <c r="AW141" s="169">
        <v>467.97</v>
      </c>
      <c r="AX141" s="169">
        <v>467.97</v>
      </c>
      <c r="AY141" s="169">
        <v>1420.3999999999999</v>
      </c>
      <c r="AZ141" s="169">
        <v>286.05</v>
      </c>
      <c r="BA141" s="169">
        <v>888755.91999999993</v>
      </c>
      <c r="BB141" s="169">
        <v>5962.6900000000005</v>
      </c>
      <c r="BC141" s="169">
        <v>475.14</v>
      </c>
      <c r="BD141" s="169">
        <v>468.34000000000003</v>
      </c>
      <c r="BE141" s="169">
        <v>1390.27</v>
      </c>
      <c r="BF141" s="169">
        <v>196.98</v>
      </c>
      <c r="BG141">
        <v>161119.38</v>
      </c>
      <c r="BH141">
        <v>1414.3</v>
      </c>
      <c r="BI141">
        <v>94.33</v>
      </c>
      <c r="BJ141">
        <v>82.4</v>
      </c>
      <c r="BK141">
        <v>256.58</v>
      </c>
      <c r="BL141">
        <v>89.07</v>
      </c>
      <c r="BM141" s="170">
        <v>0</v>
      </c>
      <c r="BR141">
        <v>3436.67</v>
      </c>
      <c r="BS141">
        <v>3436.67</v>
      </c>
      <c r="BU141">
        <v>3436.67</v>
      </c>
      <c r="BV141">
        <v>3436.67</v>
      </c>
    </row>
    <row r="142" spans="1:74" x14ac:dyDescent="0.25">
      <c r="A142" t="s">
        <v>38</v>
      </c>
      <c r="B142">
        <v>3159.5</v>
      </c>
      <c r="C142">
        <v>3159.5</v>
      </c>
      <c r="D142">
        <v>12</v>
      </c>
      <c r="E142">
        <v>28.98</v>
      </c>
      <c r="F142">
        <v>30.14</v>
      </c>
      <c r="G142" s="169">
        <v>0</v>
      </c>
      <c r="H142" s="169">
        <v>0</v>
      </c>
      <c r="I142" s="169">
        <v>0</v>
      </c>
      <c r="J142" s="169">
        <v>0</v>
      </c>
      <c r="K142" s="169">
        <v>0</v>
      </c>
      <c r="L142" s="169">
        <v>0</v>
      </c>
      <c r="M142" s="169">
        <v>0</v>
      </c>
      <c r="N142" s="169">
        <v>0</v>
      </c>
      <c r="O142" s="169">
        <v>0</v>
      </c>
      <c r="P142" s="169">
        <v>0</v>
      </c>
      <c r="Q142" s="169">
        <v>0</v>
      </c>
      <c r="R142" s="169">
        <v>0</v>
      </c>
      <c r="S142" s="169">
        <v>0</v>
      </c>
      <c r="T142" s="169">
        <v>0</v>
      </c>
      <c r="U142" s="169">
        <v>0</v>
      </c>
      <c r="V142" s="169">
        <v>0</v>
      </c>
      <c r="W142" s="169">
        <v>0</v>
      </c>
      <c r="X142" s="169">
        <v>61075.661714833928</v>
      </c>
      <c r="Y142" s="169">
        <v>0</v>
      </c>
      <c r="Z142" s="169">
        <v>19940.005799999999</v>
      </c>
      <c r="AA142" s="169">
        <v>2788.7540978018974</v>
      </c>
      <c r="AB142" s="169">
        <v>258337.04729672943</v>
      </c>
      <c r="AC142" s="169">
        <v>290130.73486796062</v>
      </c>
      <c r="AD142" s="169">
        <v>78034.346792120472</v>
      </c>
      <c r="AE142" s="169">
        <v>2330.5367525336947</v>
      </c>
      <c r="AF142" s="169">
        <v>0</v>
      </c>
      <c r="AG142" s="169">
        <v>0</v>
      </c>
      <c r="AH142" s="169"/>
      <c r="AI142" s="169">
        <v>214995.85949461078</v>
      </c>
      <c r="AJ142" s="169">
        <v>0</v>
      </c>
      <c r="AK142" s="169">
        <v>122969.07562609584</v>
      </c>
      <c r="AL142" s="169">
        <v>110691.62577046019</v>
      </c>
      <c r="AM142" s="169">
        <v>0</v>
      </c>
      <c r="AN142" s="169">
        <v>46275.583034153104</v>
      </c>
      <c r="AO142" s="169"/>
      <c r="AP142" s="169"/>
      <c r="AQ142" s="169"/>
      <c r="AR142" s="169"/>
      <c r="AT142" s="169">
        <v>189572.09</v>
      </c>
      <c r="AU142" s="169">
        <v>1047360.86</v>
      </c>
      <c r="AV142" s="169">
        <v>6909.13</v>
      </c>
      <c r="AW142" s="169">
        <v>426.35</v>
      </c>
      <c r="AX142" s="169">
        <v>426.35</v>
      </c>
      <c r="AY142" s="169">
        <v>1298.23</v>
      </c>
      <c r="AZ142" s="169">
        <v>301.23</v>
      </c>
      <c r="BA142" s="169">
        <v>1055784.8</v>
      </c>
      <c r="BB142" s="169">
        <v>8341.9500000000007</v>
      </c>
      <c r="BC142" s="169">
        <v>415.89</v>
      </c>
      <c r="BD142" s="169">
        <v>415.65</v>
      </c>
      <c r="BE142" s="169">
        <v>1261.8499999999999</v>
      </c>
      <c r="BF142" s="169">
        <v>198.11</v>
      </c>
      <c r="BG142">
        <v>181148.15</v>
      </c>
      <c r="BH142">
        <v>1383.0900000000001</v>
      </c>
      <c r="BI142">
        <v>58.09</v>
      </c>
      <c r="BJ142">
        <v>58.09</v>
      </c>
      <c r="BK142">
        <v>176.16</v>
      </c>
      <c r="BL142">
        <v>103.11999999999999</v>
      </c>
      <c r="BM142" s="170">
        <v>0</v>
      </c>
      <c r="BR142">
        <v>3159.5</v>
      </c>
      <c r="BS142">
        <v>3159.5</v>
      </c>
      <c r="BU142">
        <v>3159.5</v>
      </c>
      <c r="BV142">
        <v>3159.5</v>
      </c>
    </row>
    <row r="143" spans="1:74" x14ac:dyDescent="0.25">
      <c r="A143" t="s">
        <v>39</v>
      </c>
      <c r="B143">
        <v>2829.4</v>
      </c>
      <c r="C143">
        <v>2829.4</v>
      </c>
      <c r="D143">
        <v>12</v>
      </c>
      <c r="E143">
        <v>39.82</v>
      </c>
      <c r="F143">
        <v>41.41</v>
      </c>
      <c r="G143" s="169">
        <v>0</v>
      </c>
      <c r="H143" s="169">
        <v>0</v>
      </c>
      <c r="I143" s="169">
        <v>0</v>
      </c>
      <c r="J143" s="169">
        <v>0</v>
      </c>
      <c r="K143" s="169">
        <v>0</v>
      </c>
      <c r="L143" s="169">
        <v>0</v>
      </c>
      <c r="M143" s="169">
        <v>0</v>
      </c>
      <c r="N143" s="169">
        <v>0</v>
      </c>
      <c r="O143" s="169">
        <v>0</v>
      </c>
      <c r="P143" s="169">
        <v>0</v>
      </c>
      <c r="Q143" s="169">
        <v>0</v>
      </c>
      <c r="R143" s="169">
        <v>0</v>
      </c>
      <c r="S143" s="169">
        <v>0</v>
      </c>
      <c r="T143" s="169">
        <v>0</v>
      </c>
      <c r="U143" s="169">
        <v>0</v>
      </c>
      <c r="V143" s="169">
        <v>0</v>
      </c>
      <c r="W143" s="169">
        <v>0</v>
      </c>
      <c r="X143" s="169">
        <v>54694.564727314813</v>
      </c>
      <c r="Y143" s="169">
        <v>0</v>
      </c>
      <c r="Z143" s="169">
        <v>42933.002</v>
      </c>
      <c r="AA143" s="169">
        <v>2497.3890945784742</v>
      </c>
      <c r="AB143" s="169">
        <v>231346.36544433181</v>
      </c>
      <c r="AC143" s="169">
        <v>259818.29442487983</v>
      </c>
      <c r="AD143" s="169">
        <v>69881.430863625792</v>
      </c>
      <c r="AE143" s="169">
        <v>2087.0456362142227</v>
      </c>
      <c r="AF143" s="169">
        <v>0</v>
      </c>
      <c r="AG143" s="169">
        <v>0</v>
      </c>
      <c r="AH143" s="169"/>
      <c r="AI143" s="169">
        <v>192533.402390901</v>
      </c>
      <c r="AJ143" s="169">
        <v>184084.22314331046</v>
      </c>
      <c r="AK143" s="169">
        <v>110121.44408180901</v>
      </c>
      <c r="AL143" s="169">
        <v>99126.724467460052</v>
      </c>
      <c r="AM143" s="169">
        <v>62413.573225495398</v>
      </c>
      <c r="AN143" s="169">
        <v>41440.776906736122</v>
      </c>
      <c r="AO143" s="169"/>
      <c r="AP143" s="169"/>
      <c r="AQ143" s="169"/>
      <c r="AR143" s="169"/>
      <c r="AT143" s="169">
        <v>180322.96</v>
      </c>
      <c r="AU143" s="169">
        <v>1372022.23</v>
      </c>
      <c r="AV143" s="169">
        <v>51337.899999999994</v>
      </c>
      <c r="AW143" s="169">
        <v>854.76</v>
      </c>
      <c r="AX143" s="169">
        <v>894.07999999999993</v>
      </c>
      <c r="AY143" s="169">
        <v>2548.96</v>
      </c>
      <c r="AZ143" s="169">
        <v>576.48</v>
      </c>
      <c r="BA143" s="169">
        <v>1391683.72</v>
      </c>
      <c r="BB143" s="169">
        <v>57432.52</v>
      </c>
      <c r="BC143" s="169">
        <v>906.06000000000006</v>
      </c>
      <c r="BD143" s="169">
        <v>937.38</v>
      </c>
      <c r="BE143" s="169">
        <v>2647.74</v>
      </c>
      <c r="BF143" s="169">
        <v>354.67</v>
      </c>
      <c r="BG143">
        <v>160661.46999999997</v>
      </c>
      <c r="BH143">
        <v>6706.42</v>
      </c>
      <c r="BI143">
        <v>103.58</v>
      </c>
      <c r="BJ143">
        <v>102.87</v>
      </c>
      <c r="BK143">
        <v>348.09</v>
      </c>
      <c r="BL143">
        <v>221.81</v>
      </c>
      <c r="BM143" s="170">
        <v>0</v>
      </c>
      <c r="BQ143">
        <v>2829.4</v>
      </c>
      <c r="BR143">
        <v>2829.4</v>
      </c>
      <c r="BS143">
        <v>2829.4</v>
      </c>
      <c r="BT143">
        <v>2829.4</v>
      </c>
      <c r="BU143">
        <v>2829.4</v>
      </c>
      <c r="BV143">
        <v>2829.4</v>
      </c>
    </row>
    <row r="144" spans="1:74" x14ac:dyDescent="0.25">
      <c r="A144" t="s">
        <v>40</v>
      </c>
      <c r="B144">
        <v>2845.5</v>
      </c>
      <c r="C144">
        <v>2845.5</v>
      </c>
      <c r="D144">
        <v>12</v>
      </c>
      <c r="E144">
        <v>39.82</v>
      </c>
      <c r="F144">
        <v>41.41</v>
      </c>
      <c r="G144" s="169">
        <v>0</v>
      </c>
      <c r="H144" s="169">
        <v>0</v>
      </c>
      <c r="I144" s="169">
        <v>0</v>
      </c>
      <c r="J144" s="169">
        <v>0</v>
      </c>
      <c r="K144" s="169">
        <v>0</v>
      </c>
      <c r="L144" s="169">
        <v>0</v>
      </c>
      <c r="M144" s="169">
        <v>0</v>
      </c>
      <c r="N144" s="169">
        <v>0</v>
      </c>
      <c r="O144" s="169">
        <v>0</v>
      </c>
      <c r="P144" s="169">
        <v>0</v>
      </c>
      <c r="Q144" s="169">
        <v>0</v>
      </c>
      <c r="R144" s="169">
        <v>0</v>
      </c>
      <c r="S144" s="169">
        <v>0</v>
      </c>
      <c r="T144" s="169">
        <v>0</v>
      </c>
      <c r="U144" s="169">
        <v>0</v>
      </c>
      <c r="V144" s="169">
        <v>0</v>
      </c>
      <c r="W144" s="169">
        <v>0</v>
      </c>
      <c r="X144" s="169">
        <v>55005.790602804227</v>
      </c>
      <c r="Y144" s="169">
        <v>0</v>
      </c>
      <c r="Z144" s="169">
        <v>0</v>
      </c>
      <c r="AA144" s="169">
        <v>2511.5998687435667</v>
      </c>
      <c r="AB144" s="169">
        <v>232662.78464403973</v>
      </c>
      <c r="AC144" s="169">
        <v>261296.72608538755</v>
      </c>
      <c r="AD144" s="169">
        <v>70279.073839841367</v>
      </c>
      <c r="AE144" s="169">
        <v>2098.9214525509187</v>
      </c>
      <c r="AF144" s="169">
        <v>0</v>
      </c>
      <c r="AG144" s="169">
        <v>0</v>
      </c>
      <c r="AH144" s="169"/>
      <c r="AI144" s="169">
        <v>193628.96603637122</v>
      </c>
      <c r="AJ144" s="169">
        <v>185131.70882670881</v>
      </c>
      <c r="AK144" s="169">
        <v>110748.06288781634</v>
      </c>
      <c r="AL144" s="169">
        <v>99690.780544340712</v>
      </c>
      <c r="AM144" s="169">
        <v>62768.722207233739</v>
      </c>
      <c r="AN144" s="169">
        <v>41676.585384928832</v>
      </c>
      <c r="AO144" s="169"/>
      <c r="AP144" s="169"/>
      <c r="AQ144" s="169"/>
      <c r="AR144" s="169"/>
      <c r="AT144" s="169">
        <v>224125.03000000003</v>
      </c>
      <c r="AU144" s="169">
        <v>1362670.1</v>
      </c>
      <c r="AV144" s="169">
        <v>47065.679999999993</v>
      </c>
      <c r="AW144" s="169">
        <v>574.4</v>
      </c>
      <c r="AX144" s="169">
        <v>574.4</v>
      </c>
      <c r="AY144" s="169">
        <v>1677.94</v>
      </c>
      <c r="AZ144" s="169">
        <v>365.61</v>
      </c>
      <c r="BA144" s="169">
        <v>1378703.12</v>
      </c>
      <c r="BB144" s="169">
        <v>52658.509999999995</v>
      </c>
      <c r="BC144" s="169">
        <v>554.84</v>
      </c>
      <c r="BD144" s="169">
        <v>553.47</v>
      </c>
      <c r="BE144" s="169">
        <v>1627.5800000000002</v>
      </c>
      <c r="BF144" s="169">
        <v>213.4</v>
      </c>
      <c r="BG144">
        <v>208092.00999999998</v>
      </c>
      <c r="BH144">
        <v>8344.16</v>
      </c>
      <c r="BI144">
        <v>97.42</v>
      </c>
      <c r="BJ144">
        <v>97.42</v>
      </c>
      <c r="BK144">
        <v>304.47000000000003</v>
      </c>
      <c r="BL144">
        <v>152.21</v>
      </c>
      <c r="BM144" s="170">
        <v>0</v>
      </c>
      <c r="BQ144">
        <v>2845.5</v>
      </c>
      <c r="BR144">
        <v>2845.5</v>
      </c>
      <c r="BS144">
        <v>2845.5</v>
      </c>
      <c r="BT144">
        <v>2845.5</v>
      </c>
      <c r="BU144">
        <v>2845.5</v>
      </c>
      <c r="BV144">
        <v>2845.5</v>
      </c>
    </row>
    <row r="145" spans="1:74" x14ac:dyDescent="0.25">
      <c r="A145" t="s">
        <v>41</v>
      </c>
      <c r="B145">
        <v>9515.2999999999993</v>
      </c>
      <c r="C145">
        <v>9515.2999999999993</v>
      </c>
      <c r="D145">
        <v>12</v>
      </c>
      <c r="E145">
        <v>39.82</v>
      </c>
      <c r="F145">
        <v>41.41</v>
      </c>
      <c r="G145" s="169">
        <v>0</v>
      </c>
      <c r="H145" s="169">
        <v>0</v>
      </c>
      <c r="I145" s="169">
        <v>0</v>
      </c>
      <c r="J145" s="169">
        <v>0</v>
      </c>
      <c r="K145" s="169">
        <v>0</v>
      </c>
      <c r="L145" s="169">
        <v>0</v>
      </c>
      <c r="M145" s="169">
        <v>0</v>
      </c>
      <c r="N145" s="169">
        <v>0</v>
      </c>
      <c r="O145" s="169">
        <v>0</v>
      </c>
      <c r="P145" s="169">
        <v>0</v>
      </c>
      <c r="Q145" s="169">
        <v>0</v>
      </c>
      <c r="R145" s="169">
        <v>0</v>
      </c>
      <c r="S145" s="169">
        <v>0</v>
      </c>
      <c r="T145" s="169">
        <v>0</v>
      </c>
      <c r="U145" s="169">
        <v>0</v>
      </c>
      <c r="V145" s="169">
        <v>0</v>
      </c>
      <c r="W145" s="169">
        <v>0</v>
      </c>
      <c r="X145" s="169">
        <v>183938.35857419189</v>
      </c>
      <c r="Y145" s="169">
        <v>0</v>
      </c>
      <c r="Z145" s="169">
        <v>48810.003799999999</v>
      </c>
      <c r="AA145" s="169">
        <v>8398.7440629259036</v>
      </c>
      <c r="AB145" s="169">
        <v>778020.10006094933</v>
      </c>
      <c r="AC145" s="169">
        <v>873771.47697075666</v>
      </c>
      <c r="AD145" s="169">
        <v>235011.93860771132</v>
      </c>
      <c r="AE145" s="169">
        <v>7018.7549806563893</v>
      </c>
      <c r="AF145" s="169">
        <v>0</v>
      </c>
      <c r="AG145" s="169">
        <v>0</v>
      </c>
      <c r="AH145" s="169"/>
      <c r="AI145" s="169">
        <v>647491.72395919287</v>
      </c>
      <c r="AJ145" s="169">
        <v>619077.05113294057</v>
      </c>
      <c r="AK145" s="169">
        <v>370339.49843487563</v>
      </c>
      <c r="AL145" s="169">
        <v>333364.14834425057</v>
      </c>
      <c r="AM145" s="169">
        <v>209897.45999595546</v>
      </c>
      <c r="AN145" s="169">
        <v>139365.7399097569</v>
      </c>
      <c r="AO145" s="169"/>
      <c r="AP145" s="169"/>
      <c r="AQ145" s="169"/>
      <c r="AR145" s="169"/>
      <c r="AT145" s="169">
        <v>687068.66</v>
      </c>
      <c r="AU145" s="169">
        <v>4553319.4800000004</v>
      </c>
      <c r="AV145" s="169">
        <v>200120.61</v>
      </c>
      <c r="AW145" s="169">
        <v>3849.32</v>
      </c>
      <c r="AX145" s="169">
        <v>3849.32</v>
      </c>
      <c r="AY145" s="169">
        <v>10868.45</v>
      </c>
      <c r="AZ145" s="169">
        <v>2344.46</v>
      </c>
      <c r="BA145" s="169">
        <v>4341782.49</v>
      </c>
      <c r="BB145" s="169">
        <v>211418.65</v>
      </c>
      <c r="BC145" s="169">
        <v>3851.5699999999997</v>
      </c>
      <c r="BD145" s="169">
        <v>3826.0199999999995</v>
      </c>
      <c r="BE145" s="169">
        <v>10971.76</v>
      </c>
      <c r="BF145" s="169">
        <v>1414.99</v>
      </c>
      <c r="BG145">
        <v>898605.65</v>
      </c>
      <c r="BH145">
        <v>44579.97</v>
      </c>
      <c r="BI145">
        <v>753.17</v>
      </c>
      <c r="BJ145">
        <v>674.51</v>
      </c>
      <c r="BK145">
        <v>2022.22</v>
      </c>
      <c r="BL145">
        <v>929.47</v>
      </c>
      <c r="BM145" s="170">
        <v>0</v>
      </c>
      <c r="BQ145">
        <v>9515.2999999999993</v>
      </c>
      <c r="BR145">
        <v>9515.2999999999993</v>
      </c>
      <c r="BS145">
        <v>9515.2999999999993</v>
      </c>
      <c r="BT145">
        <v>9515.2999999999993</v>
      </c>
      <c r="BU145">
        <v>9515.2999999999993</v>
      </c>
      <c r="BV145">
        <v>9515.2999999999993</v>
      </c>
    </row>
    <row r="146" spans="1:74" x14ac:dyDescent="0.25">
      <c r="A146" t="s">
        <v>42</v>
      </c>
      <c r="B146">
        <v>2869.8</v>
      </c>
      <c r="C146">
        <v>2869.8000000000006</v>
      </c>
      <c r="D146">
        <v>12</v>
      </c>
      <c r="E146">
        <v>39.82</v>
      </c>
      <c r="F146">
        <v>41.41</v>
      </c>
      <c r="G146" s="169">
        <v>0</v>
      </c>
      <c r="H146" s="169">
        <v>0</v>
      </c>
      <c r="I146" s="169">
        <v>0</v>
      </c>
      <c r="J146" s="169">
        <v>0</v>
      </c>
      <c r="K146" s="169">
        <v>0</v>
      </c>
      <c r="L146" s="169">
        <v>0</v>
      </c>
      <c r="M146" s="169">
        <v>0</v>
      </c>
      <c r="N146" s="169">
        <v>0</v>
      </c>
      <c r="O146" s="169">
        <v>0</v>
      </c>
      <c r="P146" s="169">
        <v>0</v>
      </c>
      <c r="Q146" s="169">
        <v>0</v>
      </c>
      <c r="R146" s="169">
        <v>0</v>
      </c>
      <c r="S146" s="169">
        <v>0</v>
      </c>
      <c r="T146" s="169">
        <v>0</v>
      </c>
      <c r="U146" s="169">
        <v>0</v>
      </c>
      <c r="V146" s="169">
        <v>0</v>
      </c>
      <c r="W146" s="169">
        <v>0</v>
      </c>
      <c r="X146" s="169">
        <v>55475.529035996347</v>
      </c>
      <c r="Y146" s="169">
        <v>0</v>
      </c>
      <c r="Z146" s="169">
        <v>45430</v>
      </c>
      <c r="AA146" s="169">
        <v>2533.0484285082725</v>
      </c>
      <c r="AB146" s="169">
        <v>234649.6782187543</v>
      </c>
      <c r="AC146" s="169">
        <v>263528.14778416633</v>
      </c>
      <c r="AD146" s="169">
        <v>70879.243052390375</v>
      </c>
      <c r="AE146" s="169">
        <v>2116.8458213075482</v>
      </c>
      <c r="AF146" s="169">
        <v>0</v>
      </c>
      <c r="AG146" s="169">
        <v>0</v>
      </c>
      <c r="AH146" s="169"/>
      <c r="AI146" s="169">
        <v>195282.51861928598</v>
      </c>
      <c r="AJ146" s="169">
        <v>186712.69653519208</v>
      </c>
      <c r="AK146" s="169">
        <v>111693.82916023734</v>
      </c>
      <c r="AL146" s="169">
        <v>100542.11984050219</v>
      </c>
      <c r="AM146" s="169">
        <v>63304.754521286042</v>
      </c>
      <c r="AN146" s="169">
        <v>42032.495075617211</v>
      </c>
      <c r="AO146" s="169"/>
      <c r="AP146" s="169"/>
      <c r="AQ146" s="169"/>
      <c r="AR146" s="169"/>
      <c r="AT146" s="169">
        <v>175439.56</v>
      </c>
      <c r="AU146" s="169">
        <v>1342433.8599999999</v>
      </c>
      <c r="AV146" s="169">
        <v>48652.57</v>
      </c>
      <c r="AW146" s="169">
        <v>980.18999999999994</v>
      </c>
      <c r="AX146" s="169">
        <v>980.18999999999994</v>
      </c>
      <c r="AY146" s="169">
        <v>2557.7199999999998</v>
      </c>
      <c r="AZ146" s="169">
        <v>546.27</v>
      </c>
      <c r="BA146" s="169">
        <v>1295113.58</v>
      </c>
      <c r="BB146" s="169">
        <v>52530.04</v>
      </c>
      <c r="BC146" s="169">
        <v>1049.6600000000001</v>
      </c>
      <c r="BD146" s="169">
        <v>1033.93</v>
      </c>
      <c r="BE146" s="169">
        <v>2797.74</v>
      </c>
      <c r="BF146" s="169">
        <v>339.88</v>
      </c>
      <c r="BG146">
        <v>222759.84</v>
      </c>
      <c r="BH146">
        <v>8805.98</v>
      </c>
      <c r="BI146">
        <v>122.55</v>
      </c>
      <c r="BJ146">
        <v>121.35</v>
      </c>
      <c r="BK146">
        <v>316.72000000000003</v>
      </c>
      <c r="BL146">
        <v>206.39</v>
      </c>
      <c r="BM146" s="170">
        <v>0</v>
      </c>
      <c r="BQ146">
        <v>2869.8000000000006</v>
      </c>
      <c r="BR146">
        <v>2869.8000000000006</v>
      </c>
      <c r="BS146">
        <v>2869.8000000000006</v>
      </c>
      <c r="BT146">
        <v>2869.8000000000006</v>
      </c>
      <c r="BU146">
        <v>2869.8000000000006</v>
      </c>
      <c r="BV146">
        <v>2869.8000000000006</v>
      </c>
    </row>
    <row r="147" spans="1:74" x14ac:dyDescent="0.25">
      <c r="A147" t="s">
        <v>43</v>
      </c>
      <c r="B147">
        <v>2858.7</v>
      </c>
      <c r="C147">
        <v>2858.6999999999994</v>
      </c>
      <c r="D147">
        <v>12</v>
      </c>
      <c r="E147">
        <v>39.82</v>
      </c>
      <c r="F147">
        <v>41.41</v>
      </c>
      <c r="G147" s="169">
        <v>0</v>
      </c>
      <c r="H147" s="169">
        <v>0</v>
      </c>
      <c r="I147" s="169">
        <v>0</v>
      </c>
      <c r="J147" s="169">
        <v>0</v>
      </c>
      <c r="K147" s="169">
        <v>0</v>
      </c>
      <c r="L147" s="169">
        <v>0</v>
      </c>
      <c r="M147" s="169">
        <v>0</v>
      </c>
      <c r="N147" s="169">
        <v>0</v>
      </c>
      <c r="O147" s="169">
        <v>0</v>
      </c>
      <c r="P147" s="169">
        <v>0</v>
      </c>
      <c r="Q147" s="169">
        <v>0</v>
      </c>
      <c r="R147" s="169">
        <v>0</v>
      </c>
      <c r="S147" s="169">
        <v>0</v>
      </c>
      <c r="T147" s="169">
        <v>0</v>
      </c>
      <c r="U147" s="169">
        <v>0</v>
      </c>
      <c r="V147" s="169">
        <v>0</v>
      </c>
      <c r="W147" s="169">
        <v>0</v>
      </c>
      <c r="X147" s="169">
        <v>55260.95715910611</v>
      </c>
      <c r="Y147" s="169">
        <v>0</v>
      </c>
      <c r="Z147" s="169">
        <v>0</v>
      </c>
      <c r="AA147" s="169">
        <v>2523.2509382453813</v>
      </c>
      <c r="AB147" s="169">
        <v>233742.08485746488</v>
      </c>
      <c r="AC147" s="169">
        <v>262508.85639089695</v>
      </c>
      <c r="AD147" s="169">
        <v>70605.091683695122</v>
      </c>
      <c r="AE147" s="169">
        <v>2108.6581466903217</v>
      </c>
      <c r="AF147" s="169">
        <v>0</v>
      </c>
      <c r="AG147" s="169">
        <v>0</v>
      </c>
      <c r="AH147" s="169"/>
      <c r="AI147" s="169">
        <v>194527.19213079402</v>
      </c>
      <c r="AJ147" s="169">
        <v>185990.51696465028</v>
      </c>
      <c r="AK147" s="169">
        <v>111261.81246789685</v>
      </c>
      <c r="AL147" s="169">
        <v>100153.23645830495</v>
      </c>
      <c r="AM147" s="169">
        <v>63059.900254373242</v>
      </c>
      <c r="AN147" s="169">
        <v>41869.919044068185</v>
      </c>
      <c r="AO147" s="169"/>
      <c r="AP147" s="169"/>
      <c r="AQ147" s="169"/>
      <c r="AR147" s="169"/>
      <c r="AT147" s="169">
        <v>168321.82</v>
      </c>
      <c r="AU147" s="169">
        <v>1352984.13</v>
      </c>
      <c r="AV147" s="169">
        <v>48652.78</v>
      </c>
      <c r="AW147" s="169">
        <v>843.16</v>
      </c>
      <c r="AX147" s="169">
        <v>843.16</v>
      </c>
      <c r="AY147" s="169">
        <v>2513.8000000000002</v>
      </c>
      <c r="AZ147" s="169">
        <v>533.46</v>
      </c>
      <c r="BA147" s="169">
        <v>1297635.31</v>
      </c>
      <c r="BB147" s="169">
        <v>51872.009999999995</v>
      </c>
      <c r="BC147" s="169">
        <v>878.03</v>
      </c>
      <c r="BD147" s="169">
        <v>865.2</v>
      </c>
      <c r="BE147" s="169">
        <v>2561.65</v>
      </c>
      <c r="BF147" s="169">
        <v>299.45999999999998</v>
      </c>
      <c r="BG147">
        <v>223670.64</v>
      </c>
      <c r="BH147">
        <v>9128.52</v>
      </c>
      <c r="BI147">
        <v>137.61000000000001</v>
      </c>
      <c r="BJ147">
        <v>137.61000000000001</v>
      </c>
      <c r="BK147">
        <v>440.1</v>
      </c>
      <c r="BL147">
        <v>234</v>
      </c>
      <c r="BM147" s="170">
        <v>0</v>
      </c>
      <c r="BQ147">
        <v>2858.6999999999994</v>
      </c>
      <c r="BR147">
        <v>2858.6999999999994</v>
      </c>
      <c r="BS147">
        <v>2858.6999999999994</v>
      </c>
      <c r="BT147">
        <v>2858.6999999999994</v>
      </c>
      <c r="BU147">
        <v>2858.6999999999994</v>
      </c>
      <c r="BV147">
        <v>2858.6999999999994</v>
      </c>
    </row>
    <row r="148" spans="1:74" x14ac:dyDescent="0.25">
      <c r="A148" t="s">
        <v>44</v>
      </c>
      <c r="B148">
        <v>6522.3</v>
      </c>
      <c r="C148">
        <v>6522.3</v>
      </c>
      <c r="D148">
        <v>12</v>
      </c>
      <c r="E148">
        <v>39.619999999999997</v>
      </c>
      <c r="F148">
        <v>41.2</v>
      </c>
      <c r="G148" s="169">
        <v>715259.63712000009</v>
      </c>
      <c r="H148" s="169">
        <v>0</v>
      </c>
      <c r="I148" s="169">
        <v>0</v>
      </c>
      <c r="J148" s="169">
        <v>0</v>
      </c>
      <c r="K148" s="169">
        <v>12775.600399999999</v>
      </c>
      <c r="L148" s="169">
        <v>0</v>
      </c>
      <c r="M148" s="169">
        <v>0</v>
      </c>
      <c r="N148" s="169">
        <v>0</v>
      </c>
      <c r="O148" s="169">
        <v>0</v>
      </c>
      <c r="P148" s="169">
        <v>0</v>
      </c>
      <c r="Q148" s="169">
        <v>0</v>
      </c>
      <c r="R148" s="169">
        <v>0</v>
      </c>
      <c r="S148" s="169">
        <v>0</v>
      </c>
      <c r="T148" s="169">
        <v>0</v>
      </c>
      <c r="U148" s="169">
        <v>0</v>
      </c>
      <c r="V148" s="169">
        <v>0</v>
      </c>
      <c r="W148" s="169">
        <v>0</v>
      </c>
      <c r="X148" s="169">
        <v>126081.27501271131</v>
      </c>
      <c r="Y148" s="169">
        <v>0</v>
      </c>
      <c r="Z148" s="169">
        <v>0</v>
      </c>
      <c r="AA148" s="169">
        <v>5756.9523190673581</v>
      </c>
      <c r="AB148" s="169">
        <v>533296.95318356028</v>
      </c>
      <c r="AC148" s="169">
        <v>598930.11300183565</v>
      </c>
      <c r="AD148" s="169">
        <v>161089.86234601913</v>
      </c>
      <c r="AE148" s="169">
        <v>0</v>
      </c>
      <c r="AF148" s="169">
        <v>0</v>
      </c>
      <c r="AG148" s="169">
        <v>0</v>
      </c>
      <c r="AH148" s="169"/>
      <c r="AI148" s="169">
        <v>443825.76179196074</v>
      </c>
      <c r="AJ148" s="169">
        <v>424348.81197696115</v>
      </c>
      <c r="AK148" s="169">
        <v>253850.67319388667</v>
      </c>
      <c r="AL148" s="169">
        <v>228505.77330674868</v>
      </c>
      <c r="AM148" s="169">
        <v>143875.04370136731</v>
      </c>
      <c r="AN148" s="169">
        <v>95528.797348838983</v>
      </c>
      <c r="AO148" s="169"/>
      <c r="AP148" s="169"/>
      <c r="AQ148" s="169"/>
      <c r="AR148" s="169"/>
      <c r="AT148" s="169">
        <v>330114.56</v>
      </c>
      <c r="AU148" s="169">
        <v>2828272.87</v>
      </c>
      <c r="AV148" s="169">
        <v>159204.07999999999</v>
      </c>
      <c r="AW148" s="169">
        <v>4347.5200000000004</v>
      </c>
      <c r="AX148" s="169">
        <v>4347.5200000000004</v>
      </c>
      <c r="AY148" s="169">
        <v>13078.150000000001</v>
      </c>
      <c r="AZ148" s="169">
        <v>2722.83</v>
      </c>
      <c r="BA148" s="169">
        <v>2814335.23</v>
      </c>
      <c r="BB148" s="169">
        <v>176509.36</v>
      </c>
      <c r="BC148" s="169">
        <v>4843.26</v>
      </c>
      <c r="BD148" s="169">
        <v>4755.88</v>
      </c>
      <c r="BE148" s="169">
        <v>14136.69</v>
      </c>
      <c r="BF148" s="169">
        <v>1711.6</v>
      </c>
      <c r="BG148">
        <v>344052.19999999995</v>
      </c>
      <c r="BH148">
        <v>20678.61</v>
      </c>
      <c r="BI148">
        <v>551.08000000000004</v>
      </c>
      <c r="BJ148">
        <v>535.21999999999991</v>
      </c>
      <c r="BK148">
        <v>1729.57</v>
      </c>
      <c r="BL148">
        <v>1011.23</v>
      </c>
      <c r="BM148" s="170">
        <v>0</v>
      </c>
      <c r="BQ148">
        <v>6522.3</v>
      </c>
      <c r="BR148">
        <v>6522.3</v>
      </c>
      <c r="BS148">
        <v>6522.3</v>
      </c>
      <c r="BT148">
        <v>6522.3</v>
      </c>
      <c r="BU148">
        <v>6522.3</v>
      </c>
    </row>
    <row r="149" spans="1:74" x14ac:dyDescent="0.25">
      <c r="A149" t="s">
        <v>45</v>
      </c>
      <c r="B149">
        <v>6085.7</v>
      </c>
      <c r="C149">
        <v>6085.7</v>
      </c>
      <c r="D149">
        <v>12</v>
      </c>
      <c r="E149">
        <v>39.82</v>
      </c>
      <c r="F149">
        <v>41.41</v>
      </c>
      <c r="G149" s="169">
        <v>0</v>
      </c>
      <c r="H149" s="169">
        <v>0</v>
      </c>
      <c r="I149" s="169">
        <v>0</v>
      </c>
      <c r="J149" s="169">
        <v>0</v>
      </c>
      <c r="K149" s="169">
        <v>0</v>
      </c>
      <c r="L149" s="169">
        <v>0</v>
      </c>
      <c r="M149" s="169">
        <v>0</v>
      </c>
      <c r="N149" s="169">
        <v>0</v>
      </c>
      <c r="O149" s="169">
        <v>0</v>
      </c>
      <c r="P149" s="169">
        <v>0</v>
      </c>
      <c r="Q149" s="169">
        <v>0</v>
      </c>
      <c r="R149" s="169">
        <v>0</v>
      </c>
      <c r="S149" s="169">
        <v>0</v>
      </c>
      <c r="T149" s="169">
        <v>0</v>
      </c>
      <c r="U149" s="169">
        <v>0</v>
      </c>
      <c r="V149" s="169">
        <v>0</v>
      </c>
      <c r="W149" s="169">
        <v>0</v>
      </c>
      <c r="X149" s="169">
        <v>117641.44785502923</v>
      </c>
      <c r="Y149" s="169">
        <v>0</v>
      </c>
      <c r="Z149" s="169">
        <v>39519.993599999994</v>
      </c>
      <c r="AA149" s="169">
        <v>5371.5843687270162</v>
      </c>
      <c r="AB149" s="169">
        <v>497598.28097284579</v>
      </c>
      <c r="AC149" s="169">
        <v>558837.98486657627</v>
      </c>
      <c r="AD149" s="169">
        <v>150306.57517734056</v>
      </c>
      <c r="AE149" s="169">
        <v>4488.9848124368746</v>
      </c>
      <c r="AF149" s="169">
        <v>0</v>
      </c>
      <c r="AG149" s="169">
        <v>0</v>
      </c>
      <c r="AH149" s="169"/>
      <c r="AI149" s="169">
        <v>414116.25324461231</v>
      </c>
      <c r="AJ149" s="169">
        <v>395943.0822023201</v>
      </c>
      <c r="AK149" s="169">
        <v>236858.01662849548</v>
      </c>
      <c r="AL149" s="169">
        <v>213209.69360699147</v>
      </c>
      <c r="AM149" s="169">
        <v>134244.10920279822</v>
      </c>
      <c r="AN149" s="169">
        <v>89134.140107911226</v>
      </c>
      <c r="AO149" s="169"/>
      <c r="AP149" s="169"/>
      <c r="AQ149" s="169"/>
      <c r="AR149" s="169"/>
      <c r="AT149" s="169">
        <v>285671.59999999998</v>
      </c>
      <c r="AU149" s="169">
        <v>2848110.96</v>
      </c>
      <c r="AV149" s="169">
        <v>71940.850000000006</v>
      </c>
      <c r="AW149" s="169">
        <v>1139.24</v>
      </c>
      <c r="AX149" s="169">
        <v>1139.24</v>
      </c>
      <c r="AY149" s="169">
        <v>3255.74</v>
      </c>
      <c r="AZ149" s="169">
        <v>714.96</v>
      </c>
      <c r="BA149" s="169">
        <v>2817511.31</v>
      </c>
      <c r="BB149" s="169">
        <v>79483.76999999999</v>
      </c>
      <c r="BC149" s="169">
        <v>1115.94</v>
      </c>
      <c r="BD149" s="169">
        <v>1118.55</v>
      </c>
      <c r="BE149" s="169">
        <v>3264.4399999999996</v>
      </c>
      <c r="BF149" s="169">
        <v>446.31</v>
      </c>
      <c r="BG149">
        <v>316271.25</v>
      </c>
      <c r="BH149">
        <v>8536.74</v>
      </c>
      <c r="BI149">
        <v>136.37</v>
      </c>
      <c r="BJ149">
        <v>136.37</v>
      </c>
      <c r="BK149">
        <v>409.56</v>
      </c>
      <c r="BL149">
        <v>268.64999999999998</v>
      </c>
      <c r="BM149" s="170">
        <v>0</v>
      </c>
      <c r="BQ149">
        <v>6085.7</v>
      </c>
      <c r="BR149">
        <v>6085.7</v>
      </c>
      <c r="BS149">
        <v>6085.7</v>
      </c>
      <c r="BT149">
        <v>6085.7</v>
      </c>
      <c r="BU149">
        <v>6085.7</v>
      </c>
      <c r="BV149">
        <v>6085.7</v>
      </c>
    </row>
    <row r="150" spans="1:74" x14ac:dyDescent="0.25">
      <c r="A150" t="s">
        <v>46</v>
      </c>
      <c r="B150">
        <v>15618.9</v>
      </c>
      <c r="C150">
        <v>15618.9</v>
      </c>
      <c r="D150">
        <v>12</v>
      </c>
      <c r="E150">
        <v>39.619999999999997</v>
      </c>
      <c r="F150">
        <v>41.2</v>
      </c>
      <c r="G150" s="169">
        <v>0</v>
      </c>
      <c r="H150" s="169">
        <v>0</v>
      </c>
      <c r="I150" s="169">
        <v>0</v>
      </c>
      <c r="J150" s="169">
        <v>0</v>
      </c>
      <c r="K150" s="169">
        <v>0</v>
      </c>
      <c r="L150" s="169">
        <v>0</v>
      </c>
      <c r="M150" s="169">
        <v>315349.98499999999</v>
      </c>
      <c r="N150" s="169">
        <v>0</v>
      </c>
      <c r="O150" s="169">
        <v>0</v>
      </c>
      <c r="P150" s="169">
        <v>0</v>
      </c>
      <c r="Q150" s="169">
        <v>0</v>
      </c>
      <c r="R150" s="169">
        <v>0</v>
      </c>
      <c r="S150" s="169">
        <v>0</v>
      </c>
      <c r="T150" s="169">
        <v>0</v>
      </c>
      <c r="U150" s="169">
        <v>0</v>
      </c>
      <c r="V150" s="169">
        <v>0</v>
      </c>
      <c r="W150" s="169">
        <v>0</v>
      </c>
      <c r="X150" s="169">
        <v>301925.82774420624</v>
      </c>
      <c r="Y150" s="169">
        <v>0</v>
      </c>
      <c r="Z150" s="169">
        <v>0</v>
      </c>
      <c r="AA150" s="169">
        <v>13786.127988022807</v>
      </c>
      <c r="AB150" s="169">
        <v>1277081.9775353337</v>
      </c>
      <c r="AC150" s="169">
        <v>1434253.1839940466</v>
      </c>
      <c r="AD150" s="169">
        <v>385760.61373997485</v>
      </c>
      <c r="AE150" s="169">
        <v>0</v>
      </c>
      <c r="AF150" s="169">
        <v>0</v>
      </c>
      <c r="AG150" s="169">
        <v>0</v>
      </c>
      <c r="AH150" s="169"/>
      <c r="AI150" s="169">
        <v>1062826.0262257876</v>
      </c>
      <c r="AJ150" s="169">
        <v>1016184.7292192874</v>
      </c>
      <c r="AK150" s="169">
        <v>607894.19063029857</v>
      </c>
      <c r="AL150" s="169">
        <v>547200.96019820869</v>
      </c>
      <c r="AM150" s="169">
        <v>344536.42427782924</v>
      </c>
      <c r="AN150" s="169">
        <v>228762.05217665256</v>
      </c>
      <c r="AO150" s="169"/>
      <c r="AP150" s="169"/>
      <c r="AQ150" s="169"/>
      <c r="AR150" s="169"/>
      <c r="AT150" s="169">
        <v>961456.88</v>
      </c>
      <c r="AU150" s="169">
        <v>7320983.3800000008</v>
      </c>
      <c r="AV150" s="169">
        <v>177569.94</v>
      </c>
      <c r="AW150" s="169">
        <v>2153.3500000000004</v>
      </c>
      <c r="AX150" s="169">
        <v>2124.5100000000002</v>
      </c>
      <c r="AY150" s="169">
        <v>6378.15</v>
      </c>
      <c r="AZ150" s="169">
        <v>1314.5</v>
      </c>
      <c r="BA150" s="169">
        <v>7248714.8700000001</v>
      </c>
      <c r="BB150" s="169">
        <v>195902.41999999998</v>
      </c>
      <c r="BC150" s="169">
        <v>2298.77</v>
      </c>
      <c r="BD150" s="169">
        <v>2247.0299999999997</v>
      </c>
      <c r="BE150" s="169">
        <v>6660.96</v>
      </c>
      <c r="BF150" s="169">
        <v>843.74</v>
      </c>
      <c r="BG150">
        <v>1033725.39</v>
      </c>
      <c r="BH150">
        <v>27967.73</v>
      </c>
      <c r="BI150">
        <v>229.88</v>
      </c>
      <c r="BJ150">
        <v>216.44</v>
      </c>
      <c r="BK150">
        <v>728.6</v>
      </c>
      <c r="BL150">
        <v>470.76000000000005</v>
      </c>
      <c r="BM150" s="170">
        <v>0</v>
      </c>
      <c r="BQ150">
        <v>15618.9</v>
      </c>
      <c r="BR150">
        <v>15618.9</v>
      </c>
      <c r="BS150">
        <v>15618.9</v>
      </c>
      <c r="BT150">
        <v>15618.9</v>
      </c>
      <c r="BU150">
        <v>15618.9</v>
      </c>
    </row>
    <row r="151" spans="1:74" x14ac:dyDescent="0.25">
      <c r="A151" t="s">
        <v>47</v>
      </c>
      <c r="B151">
        <v>11432.4</v>
      </c>
      <c r="C151">
        <v>11432.4</v>
      </c>
      <c r="D151">
        <v>12</v>
      </c>
      <c r="E151">
        <v>39.82</v>
      </c>
      <c r="F151">
        <v>41.41</v>
      </c>
      <c r="G151" s="169">
        <v>0</v>
      </c>
      <c r="H151" s="169">
        <v>0</v>
      </c>
      <c r="I151" s="169">
        <v>0</v>
      </c>
      <c r="J151" s="169">
        <v>16708.8</v>
      </c>
      <c r="K151" s="169">
        <v>0</v>
      </c>
      <c r="L151" s="169">
        <v>0</v>
      </c>
      <c r="M151" s="169">
        <v>0</v>
      </c>
      <c r="N151" s="169">
        <v>0</v>
      </c>
      <c r="O151" s="169">
        <v>0</v>
      </c>
      <c r="P151" s="169">
        <v>0</v>
      </c>
      <c r="Q151" s="169">
        <v>0</v>
      </c>
      <c r="R151" s="169">
        <v>0</v>
      </c>
      <c r="S151" s="169">
        <v>0</v>
      </c>
      <c r="T151" s="169">
        <v>0</v>
      </c>
      <c r="U151" s="169">
        <v>0</v>
      </c>
      <c r="V151" s="169">
        <v>0</v>
      </c>
      <c r="W151" s="169">
        <v>0</v>
      </c>
      <c r="X151" s="169">
        <v>220997.43471709688</v>
      </c>
      <c r="Y151" s="169">
        <v>0</v>
      </c>
      <c r="Z151" s="169">
        <v>52494.990399999995</v>
      </c>
      <c r="AA151" s="169">
        <v>10090.885376708473</v>
      </c>
      <c r="AB151" s="169">
        <v>934772.10302741895</v>
      </c>
      <c r="AC151" s="169">
        <v>1049815.0382353137</v>
      </c>
      <c r="AD151" s="169">
        <v>282361.0907631708</v>
      </c>
      <c r="AE151" s="169">
        <v>8432.8622787359436</v>
      </c>
      <c r="AF151" s="169">
        <v>0</v>
      </c>
      <c r="AG151" s="169">
        <v>0</v>
      </c>
      <c r="AH151" s="169"/>
      <c r="AI151" s="169">
        <v>777945.45468782668</v>
      </c>
      <c r="AJ151" s="169">
        <v>743805.92092443001</v>
      </c>
      <c r="AK151" s="169">
        <v>444953.84085702739</v>
      </c>
      <c r="AL151" s="169">
        <v>400528.86293977179</v>
      </c>
      <c r="AM151" s="169">
        <v>252186.6595543767</v>
      </c>
      <c r="AN151" s="169">
        <v>167444.52460188378</v>
      </c>
      <c r="AO151" s="169"/>
      <c r="AP151" s="169"/>
      <c r="AQ151" s="169"/>
      <c r="AR151" s="169"/>
      <c r="AT151" s="169">
        <v>666868.78</v>
      </c>
      <c r="AU151" s="169">
        <v>4935166.3599999994</v>
      </c>
      <c r="AV151" s="169">
        <v>95781.43</v>
      </c>
      <c r="AW151" s="169">
        <v>2111.77</v>
      </c>
      <c r="AX151" s="169">
        <v>2111.77</v>
      </c>
      <c r="AY151" s="169">
        <v>6227.38</v>
      </c>
      <c r="AZ151" s="169">
        <v>1325.69</v>
      </c>
      <c r="BA151" s="169">
        <v>4877455.66</v>
      </c>
      <c r="BB151" s="169">
        <v>114510.42</v>
      </c>
      <c r="BC151" s="169">
        <v>2174.25</v>
      </c>
      <c r="BD151" s="169">
        <v>2185.69</v>
      </c>
      <c r="BE151" s="169">
        <v>6458.98</v>
      </c>
      <c r="BF151" s="169">
        <v>884.3</v>
      </c>
      <c r="BG151">
        <v>724579.48</v>
      </c>
      <c r="BH151">
        <v>5673.58</v>
      </c>
      <c r="BI151">
        <v>300.99</v>
      </c>
      <c r="BJ151">
        <v>274.25</v>
      </c>
      <c r="BK151">
        <v>961.5200000000001</v>
      </c>
      <c r="BL151">
        <v>441.39000000000004</v>
      </c>
      <c r="BM151" s="170">
        <v>0</v>
      </c>
      <c r="BQ151">
        <v>11432.4</v>
      </c>
      <c r="BR151">
        <v>11432.4</v>
      </c>
      <c r="BS151">
        <v>11432.4</v>
      </c>
      <c r="BT151">
        <v>11432.4</v>
      </c>
      <c r="BU151">
        <v>11432.4</v>
      </c>
      <c r="BV151">
        <v>11432.4</v>
      </c>
    </row>
    <row r="152" spans="1:74" x14ac:dyDescent="0.25">
      <c r="A152" t="s">
        <v>48</v>
      </c>
      <c r="B152">
        <v>5835.8</v>
      </c>
      <c r="C152">
        <v>5835.8</v>
      </c>
      <c r="D152">
        <v>12</v>
      </c>
      <c r="E152">
        <v>39.619999999999997</v>
      </c>
      <c r="F152">
        <v>41.2</v>
      </c>
      <c r="G152" s="169">
        <v>0</v>
      </c>
      <c r="H152" s="169">
        <v>0</v>
      </c>
      <c r="I152" s="169">
        <v>0</v>
      </c>
      <c r="J152" s="169">
        <v>0</v>
      </c>
      <c r="K152" s="169">
        <v>0</v>
      </c>
      <c r="L152" s="169">
        <v>0</v>
      </c>
      <c r="M152" s="169">
        <v>0</v>
      </c>
      <c r="N152" s="169">
        <v>0</v>
      </c>
      <c r="O152" s="169">
        <v>0</v>
      </c>
      <c r="P152" s="169">
        <v>0</v>
      </c>
      <c r="Q152" s="169">
        <v>0</v>
      </c>
      <c r="R152" s="169">
        <v>0</v>
      </c>
      <c r="S152" s="169">
        <v>0</v>
      </c>
      <c r="T152" s="169">
        <v>0</v>
      </c>
      <c r="U152" s="169">
        <v>0</v>
      </c>
      <c r="V152" s="169">
        <v>0</v>
      </c>
      <c r="W152" s="169">
        <v>0</v>
      </c>
      <c r="X152" s="169">
        <v>112810.68100504125</v>
      </c>
      <c r="Y152" s="169">
        <v>35559.996200000001</v>
      </c>
      <c r="Z152" s="169">
        <v>0</v>
      </c>
      <c r="AA152" s="169">
        <v>5151.0084392949248</v>
      </c>
      <c r="AB152" s="169">
        <v>477165.16556868295</v>
      </c>
      <c r="AC152" s="169">
        <v>535890.1543099999</v>
      </c>
      <c r="AD152" s="169">
        <v>144134.46463347258</v>
      </c>
      <c r="AE152" s="169">
        <v>0</v>
      </c>
      <c r="AF152" s="169">
        <v>180379.55104218339</v>
      </c>
      <c r="AG152" s="169">
        <v>0</v>
      </c>
      <c r="AH152" s="169"/>
      <c r="AI152" s="169">
        <v>397111.20013883512</v>
      </c>
      <c r="AJ152" s="169">
        <v>379684.28268174571</v>
      </c>
      <c r="AK152" s="169">
        <v>227131.80298742527</v>
      </c>
      <c r="AL152" s="169">
        <v>204454.56232671358</v>
      </c>
      <c r="AM152" s="169">
        <v>128731.57935581609</v>
      </c>
      <c r="AN152" s="169">
        <v>85473.982424659174</v>
      </c>
      <c r="AO152" s="169"/>
      <c r="AP152" s="169"/>
      <c r="AQ152" s="169"/>
      <c r="AR152" s="169"/>
      <c r="AT152" s="169">
        <v>362408.86</v>
      </c>
      <c r="AU152" s="169">
        <v>2737181.3</v>
      </c>
      <c r="AV152" s="169">
        <v>128907.79999999999</v>
      </c>
      <c r="AW152" s="169">
        <v>1553.6</v>
      </c>
      <c r="AX152" s="169">
        <v>1553.6</v>
      </c>
      <c r="AY152" s="169">
        <v>5406.5599999999995</v>
      </c>
      <c r="AZ152" s="169">
        <v>984.54</v>
      </c>
      <c r="BA152" s="169">
        <v>2702143.85</v>
      </c>
      <c r="BB152" s="169">
        <v>143790.62</v>
      </c>
      <c r="BC152" s="169">
        <v>1640.52</v>
      </c>
      <c r="BD152" s="169">
        <v>1676.54</v>
      </c>
      <c r="BE152" s="169">
        <v>5018.75</v>
      </c>
      <c r="BF152" s="169">
        <v>640.66</v>
      </c>
      <c r="BG152">
        <v>397446.31</v>
      </c>
      <c r="BH152">
        <v>22395.3</v>
      </c>
      <c r="BI152">
        <v>114.38000000000001</v>
      </c>
      <c r="BJ152">
        <v>103.26</v>
      </c>
      <c r="BK152">
        <v>612.19999999999993</v>
      </c>
      <c r="BL152">
        <v>343.88</v>
      </c>
      <c r="BM152" s="170">
        <v>0</v>
      </c>
      <c r="BO152">
        <v>5835.8</v>
      </c>
      <c r="BQ152">
        <v>5835.8</v>
      </c>
      <c r="BR152">
        <v>5835.8</v>
      </c>
      <c r="BS152">
        <v>5835.8</v>
      </c>
      <c r="BT152">
        <v>5835.8</v>
      </c>
      <c r="BU152">
        <v>5835.8</v>
      </c>
    </row>
    <row r="153" spans="1:74" x14ac:dyDescent="0.25">
      <c r="A153" t="s">
        <v>1692</v>
      </c>
      <c r="B153">
        <v>0</v>
      </c>
      <c r="C153">
        <v>0</v>
      </c>
      <c r="D153">
        <v>12</v>
      </c>
      <c r="E153">
        <v>0</v>
      </c>
      <c r="F153">
        <v>0</v>
      </c>
      <c r="G153" s="169">
        <v>0</v>
      </c>
      <c r="H153" s="169">
        <v>0</v>
      </c>
      <c r="I153" s="169">
        <v>0</v>
      </c>
      <c r="J153" s="169">
        <v>0</v>
      </c>
      <c r="K153" s="169">
        <v>0</v>
      </c>
      <c r="L153" s="169">
        <v>0</v>
      </c>
      <c r="M153" s="169">
        <v>0</v>
      </c>
      <c r="N153" s="169">
        <v>0</v>
      </c>
      <c r="O153" s="169">
        <v>0</v>
      </c>
      <c r="P153" s="169">
        <v>0</v>
      </c>
      <c r="Q153" s="169">
        <v>0</v>
      </c>
      <c r="R153" s="169">
        <v>0</v>
      </c>
      <c r="S153" s="169">
        <v>0</v>
      </c>
      <c r="T153" s="169">
        <v>0</v>
      </c>
      <c r="U153" s="169">
        <v>0</v>
      </c>
      <c r="V153" s="169">
        <v>0</v>
      </c>
      <c r="W153" s="169">
        <v>0</v>
      </c>
      <c r="X153" s="169">
        <v>0</v>
      </c>
      <c r="Y153" s="169">
        <v>0</v>
      </c>
      <c r="Z153" s="169">
        <v>0</v>
      </c>
      <c r="AA153" s="169">
        <v>0</v>
      </c>
      <c r="AB153" s="169">
        <v>0</v>
      </c>
      <c r="AC153" s="169">
        <v>0</v>
      </c>
      <c r="AD153" s="169">
        <v>0</v>
      </c>
      <c r="AE153" s="169">
        <v>0</v>
      </c>
      <c r="AF153" s="169">
        <v>0</v>
      </c>
      <c r="AG153" s="169">
        <v>0</v>
      </c>
      <c r="AH153" s="169"/>
      <c r="AI153" s="169">
        <v>0</v>
      </c>
      <c r="AJ153" s="169">
        <v>0</v>
      </c>
      <c r="AK153" s="169">
        <v>0</v>
      </c>
      <c r="AL153" s="169">
        <v>0</v>
      </c>
      <c r="AM153" s="169">
        <v>0</v>
      </c>
      <c r="AN153" s="169">
        <v>0</v>
      </c>
      <c r="AO153" s="169"/>
      <c r="AP153" s="169"/>
      <c r="AQ153" s="169"/>
      <c r="AR153" s="169"/>
      <c r="AT153" s="169">
        <v>0</v>
      </c>
      <c r="AU153" s="169">
        <v>0</v>
      </c>
      <c r="AV153" s="169">
        <v>0</v>
      </c>
      <c r="AW153" s="169">
        <v>0</v>
      </c>
      <c r="AX153" s="169">
        <v>0</v>
      </c>
      <c r="AY153" s="169">
        <v>0</v>
      </c>
      <c r="AZ153" s="169">
        <v>0</v>
      </c>
      <c r="BA153" s="169">
        <v>0</v>
      </c>
      <c r="BB153" s="169">
        <v>0</v>
      </c>
      <c r="BC153" s="169">
        <v>0</v>
      </c>
      <c r="BD153" s="169">
        <v>0</v>
      </c>
      <c r="BE153" s="169">
        <v>0</v>
      </c>
      <c r="BF153" s="169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 s="170">
        <v>0</v>
      </c>
    </row>
    <row r="154" spans="1:74" x14ac:dyDescent="0.25">
      <c r="A154" t="s">
        <v>1693</v>
      </c>
      <c r="B154">
        <v>620.70000000000005</v>
      </c>
      <c r="C154">
        <v>620.70000000000005</v>
      </c>
      <c r="D154">
        <v>12</v>
      </c>
      <c r="E154">
        <v>0</v>
      </c>
      <c r="F154">
        <v>0</v>
      </c>
      <c r="G154" s="169">
        <v>0</v>
      </c>
      <c r="H154" s="169">
        <v>0</v>
      </c>
      <c r="I154" s="169">
        <v>0</v>
      </c>
      <c r="J154" s="169">
        <v>0</v>
      </c>
      <c r="K154" s="169">
        <v>0</v>
      </c>
      <c r="L154" s="169">
        <v>0</v>
      </c>
      <c r="M154" s="169">
        <v>0</v>
      </c>
      <c r="N154" s="169">
        <v>0</v>
      </c>
      <c r="O154" s="169">
        <v>0</v>
      </c>
      <c r="P154" s="169">
        <v>0</v>
      </c>
      <c r="Q154" s="169">
        <v>0</v>
      </c>
      <c r="R154" s="169">
        <v>0</v>
      </c>
      <c r="S154" s="169">
        <v>0</v>
      </c>
      <c r="T154" s="169">
        <v>0</v>
      </c>
      <c r="U154" s="169">
        <v>0</v>
      </c>
      <c r="V154" s="169">
        <v>0</v>
      </c>
      <c r="W154" s="169">
        <v>0</v>
      </c>
      <c r="X154" s="169">
        <v>11998.627386104583</v>
      </c>
      <c r="Y154" s="169">
        <v>0</v>
      </c>
      <c r="Z154" s="169">
        <v>0</v>
      </c>
      <c r="AA154" s="169">
        <v>547.86506361944544</v>
      </c>
      <c r="AB154" s="169">
        <v>50751.639581288175</v>
      </c>
      <c r="AC154" s="169">
        <v>56997.672774978062</v>
      </c>
      <c r="AD154" s="169">
        <v>15330.248157578473</v>
      </c>
      <c r="AE154" s="169">
        <v>0</v>
      </c>
      <c r="AF154" s="169">
        <v>0</v>
      </c>
      <c r="AG154" s="169">
        <v>0</v>
      </c>
      <c r="AH154" s="169"/>
      <c r="AI154" s="169">
        <v>42237.040667290683</v>
      </c>
      <c r="AJ154" s="169">
        <v>0</v>
      </c>
      <c r="AK154" s="169">
        <v>0</v>
      </c>
      <c r="AL154" s="169">
        <v>0</v>
      </c>
      <c r="AM154" s="169">
        <v>0</v>
      </c>
      <c r="AN154" s="169">
        <v>0</v>
      </c>
      <c r="AO154" s="169"/>
      <c r="AP154" s="169"/>
      <c r="AQ154" s="169"/>
      <c r="AR154" s="169"/>
      <c r="AT154" s="169">
        <v>0</v>
      </c>
      <c r="AU154" s="169">
        <v>0</v>
      </c>
      <c r="AV154" s="169">
        <v>0</v>
      </c>
      <c r="AW154" s="169">
        <v>0</v>
      </c>
      <c r="AX154" s="169">
        <v>0</v>
      </c>
      <c r="AY154" s="169">
        <v>0</v>
      </c>
      <c r="AZ154" s="169">
        <v>0</v>
      </c>
      <c r="BA154" s="169">
        <v>0</v>
      </c>
      <c r="BB154" s="169">
        <v>0</v>
      </c>
      <c r="BC154" s="169">
        <v>0</v>
      </c>
      <c r="BD154" s="169">
        <v>0</v>
      </c>
      <c r="BE154" s="169">
        <v>0</v>
      </c>
      <c r="BF154" s="169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 s="170">
        <v>0</v>
      </c>
    </row>
    <row r="155" spans="1:74" x14ac:dyDescent="0.25">
      <c r="A155" t="s">
        <v>276</v>
      </c>
      <c r="B155">
        <v>6096.5</v>
      </c>
      <c r="C155">
        <v>6096.5</v>
      </c>
      <c r="D155">
        <v>12</v>
      </c>
      <c r="E155">
        <v>39.82</v>
      </c>
      <c r="F155">
        <v>41.41</v>
      </c>
      <c r="G155" s="169">
        <v>0</v>
      </c>
      <c r="H155" s="169">
        <v>0</v>
      </c>
      <c r="I155" s="169">
        <v>0</v>
      </c>
      <c r="J155" s="169">
        <v>0</v>
      </c>
      <c r="K155" s="169">
        <v>0</v>
      </c>
      <c r="L155" s="169">
        <v>0</v>
      </c>
      <c r="M155" s="169">
        <v>0</v>
      </c>
      <c r="N155" s="169">
        <v>0</v>
      </c>
      <c r="O155" s="169">
        <v>0</v>
      </c>
      <c r="P155" s="169">
        <v>0</v>
      </c>
      <c r="Q155" s="169">
        <v>0</v>
      </c>
      <c r="R155" s="169">
        <v>0</v>
      </c>
      <c r="S155" s="169">
        <v>0</v>
      </c>
      <c r="T155" s="169">
        <v>0</v>
      </c>
      <c r="U155" s="169">
        <v>0</v>
      </c>
      <c r="V155" s="169">
        <v>0</v>
      </c>
      <c r="W155" s="169">
        <v>0</v>
      </c>
      <c r="X155" s="169">
        <v>117850.2204920035</v>
      </c>
      <c r="Y155" s="169">
        <v>0</v>
      </c>
      <c r="Z155" s="169">
        <v>44899.991199999997</v>
      </c>
      <c r="AA155" s="169">
        <v>5381.1170619557734</v>
      </c>
      <c r="AB155" s="169">
        <v>498481.34478382999</v>
      </c>
      <c r="AC155" s="169">
        <v>559829.72784381127</v>
      </c>
      <c r="AD155" s="169">
        <v>150573.31704958456</v>
      </c>
      <c r="AE155" s="169">
        <v>4496.9511985509316</v>
      </c>
      <c r="AF155" s="169">
        <v>0</v>
      </c>
      <c r="AG155" s="169">
        <v>0</v>
      </c>
      <c r="AH155" s="169"/>
      <c r="AI155" s="169">
        <v>414851.16550368548</v>
      </c>
      <c r="AJ155" s="169">
        <v>396645.74340609042</v>
      </c>
      <c r="AK155" s="169">
        <v>237278.3571940159</v>
      </c>
      <c r="AL155" s="169">
        <v>213588.06662750765</v>
      </c>
      <c r="AM155" s="169">
        <v>134482.34578682148</v>
      </c>
      <c r="AN155" s="169">
        <v>89292.32219266161</v>
      </c>
      <c r="AO155" s="169"/>
      <c r="AP155" s="169"/>
      <c r="AQ155" s="169"/>
      <c r="AR155" s="169"/>
      <c r="AT155" s="169">
        <v>312641.44</v>
      </c>
      <c r="AU155" s="169">
        <v>2849883.33</v>
      </c>
      <c r="AV155" s="169">
        <v>67688.63</v>
      </c>
      <c r="AW155" s="169">
        <v>1166.96</v>
      </c>
      <c r="AX155" s="169">
        <v>1205.1600000000001</v>
      </c>
      <c r="AY155" s="169">
        <v>3468.1899999999996</v>
      </c>
      <c r="AZ155" s="169">
        <v>784.05</v>
      </c>
      <c r="BA155" s="169">
        <v>2798840.02</v>
      </c>
      <c r="BB155" s="169">
        <v>75211.03</v>
      </c>
      <c r="BC155" s="169">
        <v>1580.81</v>
      </c>
      <c r="BD155" s="169">
        <v>1630.1100000000001</v>
      </c>
      <c r="BE155" s="169">
        <v>4058.08</v>
      </c>
      <c r="BF155" s="169">
        <v>812.08</v>
      </c>
      <c r="BG155">
        <v>363684.75</v>
      </c>
      <c r="BH155">
        <v>8822.73</v>
      </c>
      <c r="BI155">
        <v>-252.46</v>
      </c>
      <c r="BJ155">
        <v>-252.46</v>
      </c>
      <c r="BK155">
        <v>49.300000000000011</v>
      </c>
      <c r="BL155">
        <v>-28.03000000000003</v>
      </c>
      <c r="BM155" s="170">
        <v>0</v>
      </c>
      <c r="BQ155">
        <v>6096.5</v>
      </c>
      <c r="BR155">
        <v>6096.5</v>
      </c>
      <c r="BS155">
        <v>6096.5</v>
      </c>
      <c r="BT155">
        <v>6096.5</v>
      </c>
      <c r="BU155">
        <v>6096.5</v>
      </c>
      <c r="BV155">
        <v>6096.5</v>
      </c>
    </row>
    <row r="156" spans="1:74" x14ac:dyDescent="0.25">
      <c r="A156" t="s">
        <v>277</v>
      </c>
      <c r="B156">
        <v>8991.2000000000007</v>
      </c>
      <c r="C156">
        <v>8991.2000000000007</v>
      </c>
      <c r="D156">
        <v>12</v>
      </c>
      <c r="E156">
        <v>39.82</v>
      </c>
      <c r="F156">
        <v>41.41</v>
      </c>
      <c r="G156" s="169">
        <v>0</v>
      </c>
      <c r="H156" s="169">
        <v>0</v>
      </c>
      <c r="I156" s="169">
        <v>0</v>
      </c>
      <c r="J156" s="169">
        <v>0</v>
      </c>
      <c r="K156" s="169">
        <v>0</v>
      </c>
      <c r="L156" s="169">
        <v>0</v>
      </c>
      <c r="M156" s="169">
        <v>0</v>
      </c>
      <c r="N156" s="169">
        <v>0</v>
      </c>
      <c r="O156" s="169">
        <v>0</v>
      </c>
      <c r="P156" s="169">
        <v>0</v>
      </c>
      <c r="Q156" s="169">
        <v>0</v>
      </c>
      <c r="R156" s="169">
        <v>0</v>
      </c>
      <c r="S156" s="169">
        <v>0</v>
      </c>
      <c r="T156" s="169">
        <v>0</v>
      </c>
      <c r="U156" s="169">
        <v>0</v>
      </c>
      <c r="V156" s="169">
        <v>0</v>
      </c>
      <c r="W156" s="169">
        <v>0</v>
      </c>
      <c r="X156" s="169">
        <v>173807.08644102386</v>
      </c>
      <c r="Y156" s="169">
        <v>0</v>
      </c>
      <c r="Z156" s="169">
        <v>60870.004999999997</v>
      </c>
      <c r="AA156" s="169">
        <v>7936.1436442970162</v>
      </c>
      <c r="AB156" s="169">
        <v>735166.9756779091</v>
      </c>
      <c r="AC156" s="169">
        <v>825644.39415882516</v>
      </c>
      <c r="AD156" s="169">
        <v>222067.54830742636</v>
      </c>
      <c r="AE156" s="169">
        <v>6632.1639656214447</v>
      </c>
      <c r="AF156" s="169">
        <v>0</v>
      </c>
      <c r="AG156" s="169">
        <v>0</v>
      </c>
      <c r="AH156" s="169"/>
      <c r="AI156" s="169">
        <v>611828.06516472367</v>
      </c>
      <c r="AJ156" s="169">
        <v>584978.46438330854</v>
      </c>
      <c r="AK156" s="169">
        <v>349941.30488031433</v>
      </c>
      <c r="AL156" s="169">
        <v>315002.54648753343</v>
      </c>
      <c r="AM156" s="169">
        <v>198336.36798793889</v>
      </c>
      <c r="AN156" s="169">
        <v>131689.51485256446</v>
      </c>
      <c r="AO156" s="169"/>
      <c r="AP156" s="169"/>
      <c r="AQ156" s="169"/>
      <c r="AR156" s="169"/>
      <c r="AT156" s="169">
        <v>713699.41</v>
      </c>
      <c r="AU156" s="169">
        <v>4212523.82</v>
      </c>
      <c r="AV156" s="169">
        <v>83429.66</v>
      </c>
      <c r="AW156" s="169">
        <v>1330.59</v>
      </c>
      <c r="AX156" s="169">
        <v>1330.59</v>
      </c>
      <c r="AY156" s="169">
        <v>3637.4700000000003</v>
      </c>
      <c r="AZ156" s="169">
        <v>811.49</v>
      </c>
      <c r="BA156" s="169">
        <v>4053573.75</v>
      </c>
      <c r="BB156" s="169">
        <v>91855.35</v>
      </c>
      <c r="BC156" s="169">
        <v>3404.52</v>
      </c>
      <c r="BD156" s="169">
        <v>3393.3</v>
      </c>
      <c r="BE156" s="169">
        <v>3791.36</v>
      </c>
      <c r="BF156" s="169">
        <v>519.25</v>
      </c>
      <c r="BG156">
        <v>872649.48</v>
      </c>
      <c r="BH156">
        <v>17686.47</v>
      </c>
      <c r="BI156">
        <v>-1844.9</v>
      </c>
      <c r="BJ156">
        <v>-1852.18</v>
      </c>
      <c r="BK156">
        <v>543.66</v>
      </c>
      <c r="BL156">
        <v>292.24</v>
      </c>
      <c r="BM156" s="170">
        <v>0</v>
      </c>
      <c r="BQ156">
        <v>8991.2000000000007</v>
      </c>
      <c r="BR156">
        <v>8991.2000000000007</v>
      </c>
      <c r="BS156">
        <v>8991.2000000000007</v>
      </c>
      <c r="BT156">
        <v>8991.2000000000007</v>
      </c>
      <c r="BU156">
        <v>8991.2000000000007</v>
      </c>
      <c r="BV156">
        <v>8991.2000000000007</v>
      </c>
    </row>
    <row r="157" spans="1:74" x14ac:dyDescent="0.25">
      <c r="A157" t="s">
        <v>278</v>
      </c>
      <c r="B157">
        <v>3125.9</v>
      </c>
      <c r="C157">
        <v>3125.9</v>
      </c>
      <c r="D157">
        <v>12</v>
      </c>
      <c r="E157">
        <v>28.98</v>
      </c>
      <c r="F157">
        <v>30.14</v>
      </c>
      <c r="G157" s="169">
        <v>332301.45270000002</v>
      </c>
      <c r="H157" s="169">
        <v>0</v>
      </c>
      <c r="I157" s="169">
        <v>0</v>
      </c>
      <c r="J157" s="169">
        <v>0</v>
      </c>
      <c r="K157" s="169">
        <v>0</v>
      </c>
      <c r="L157" s="169">
        <v>0</v>
      </c>
      <c r="M157" s="169">
        <v>0</v>
      </c>
      <c r="N157" s="169">
        <v>0</v>
      </c>
      <c r="O157" s="169">
        <v>0</v>
      </c>
      <c r="P157" s="169">
        <v>0</v>
      </c>
      <c r="Q157" s="169">
        <v>0</v>
      </c>
      <c r="R157" s="169">
        <v>0</v>
      </c>
      <c r="S157" s="169">
        <v>0</v>
      </c>
      <c r="T157" s="169">
        <v>0</v>
      </c>
      <c r="U157" s="169">
        <v>0</v>
      </c>
      <c r="V157" s="169">
        <v>0</v>
      </c>
      <c r="W157" s="169">
        <v>0</v>
      </c>
      <c r="X157" s="169">
        <v>60426.14684424732</v>
      </c>
      <c r="Y157" s="169">
        <v>0</v>
      </c>
      <c r="Z157" s="169">
        <v>20840.0036</v>
      </c>
      <c r="AA157" s="169">
        <v>2759.0968299790957</v>
      </c>
      <c r="AB157" s="169">
        <v>255589.73766255629</v>
      </c>
      <c r="AC157" s="169">
        <v>287045.31227211846</v>
      </c>
      <c r="AD157" s="169">
        <v>77204.483189583611</v>
      </c>
      <c r="AE157" s="169">
        <v>2305.7524401788501</v>
      </c>
      <c r="AF157" s="169">
        <v>0</v>
      </c>
      <c r="AG157" s="169">
        <v>0</v>
      </c>
      <c r="AH157" s="169"/>
      <c r="AI157" s="169">
        <v>212709.46579971639</v>
      </c>
      <c r="AJ157" s="169">
        <v>0</v>
      </c>
      <c r="AK157" s="169">
        <v>121661.34942225447</v>
      </c>
      <c r="AL157" s="169">
        <v>109514.46526218754</v>
      </c>
      <c r="AM157" s="169">
        <v>0</v>
      </c>
      <c r="AN157" s="169">
        <v>45783.460992707449</v>
      </c>
      <c r="AO157" s="169"/>
      <c r="AP157" s="169"/>
      <c r="AQ157" s="169"/>
      <c r="AR157" s="169"/>
      <c r="AT157" s="169">
        <v>128524.78</v>
      </c>
      <c r="AU157" s="169">
        <v>895883.5</v>
      </c>
      <c r="AV157" s="169">
        <v>5365.22</v>
      </c>
      <c r="AW157" s="169">
        <v>295.52999999999997</v>
      </c>
      <c r="AX157" s="169">
        <v>295.52999999999997</v>
      </c>
      <c r="AY157" s="169">
        <v>791.09999999999991</v>
      </c>
      <c r="AZ157" s="169">
        <v>159.78</v>
      </c>
      <c r="BA157" s="169">
        <v>876711</v>
      </c>
      <c r="BB157" s="169">
        <v>6097.63</v>
      </c>
      <c r="BC157" s="169">
        <v>313.16999999999996</v>
      </c>
      <c r="BD157" s="169">
        <v>311.02</v>
      </c>
      <c r="BE157" s="169">
        <v>857.12999999999988</v>
      </c>
      <c r="BF157" s="169">
        <v>121.85</v>
      </c>
      <c r="BG157">
        <v>147697.28000000003</v>
      </c>
      <c r="BH157">
        <v>1301.23</v>
      </c>
      <c r="BI157">
        <v>26.23</v>
      </c>
      <c r="BJ157">
        <v>26.22</v>
      </c>
      <c r="BK157">
        <v>55.160000000000004</v>
      </c>
      <c r="BL157">
        <v>37.93</v>
      </c>
      <c r="BM157" s="170">
        <v>0</v>
      </c>
      <c r="BR157">
        <v>3125.9</v>
      </c>
      <c r="BS157">
        <v>3125.9</v>
      </c>
      <c r="BU157">
        <v>3125.9</v>
      </c>
      <c r="BV157">
        <v>3125.9</v>
      </c>
    </row>
    <row r="158" spans="1:74" x14ac:dyDescent="0.25">
      <c r="A158" t="s">
        <v>279</v>
      </c>
      <c r="B158">
        <v>3473.2</v>
      </c>
      <c r="C158">
        <v>3473.1999999999994</v>
      </c>
      <c r="D158">
        <v>12</v>
      </c>
      <c r="E158">
        <v>28.98</v>
      </c>
      <c r="F158">
        <v>30.14</v>
      </c>
      <c r="G158" s="169">
        <v>434063.52023999998</v>
      </c>
      <c r="H158" s="169">
        <v>0</v>
      </c>
      <c r="I158" s="169">
        <v>0</v>
      </c>
      <c r="J158" s="169">
        <v>0</v>
      </c>
      <c r="K158" s="169">
        <v>0</v>
      </c>
      <c r="L158" s="169">
        <v>0</v>
      </c>
      <c r="M158" s="169">
        <v>0</v>
      </c>
      <c r="N158" s="169">
        <v>0</v>
      </c>
      <c r="O158" s="169">
        <v>0</v>
      </c>
      <c r="P158" s="169">
        <v>0</v>
      </c>
      <c r="Q158" s="169">
        <v>0</v>
      </c>
      <c r="R158" s="169">
        <v>0</v>
      </c>
      <c r="S158" s="169">
        <v>0</v>
      </c>
      <c r="T158" s="169">
        <v>0</v>
      </c>
      <c r="U158" s="169">
        <v>0</v>
      </c>
      <c r="V158" s="169">
        <v>0</v>
      </c>
      <c r="W158" s="169">
        <v>0</v>
      </c>
      <c r="X158" s="169">
        <v>67139.733586947681</v>
      </c>
      <c r="Y158" s="169">
        <v>0</v>
      </c>
      <c r="Z158" s="169">
        <v>20840.0036</v>
      </c>
      <c r="AA158" s="169">
        <v>3065.6435298260953</v>
      </c>
      <c r="AB158" s="169">
        <v>283986.78039911401</v>
      </c>
      <c r="AC158" s="169">
        <v>318937.19523449941</v>
      </c>
      <c r="AD158" s="169">
        <v>85782.210247948358</v>
      </c>
      <c r="AE158" s="169">
        <v>2561.9307640133015</v>
      </c>
      <c r="AF158" s="169">
        <v>0</v>
      </c>
      <c r="AG158" s="169">
        <v>0</v>
      </c>
      <c r="AH158" s="169"/>
      <c r="AI158" s="169">
        <v>236342.33872343157</v>
      </c>
      <c r="AJ158" s="169">
        <v>0</v>
      </c>
      <c r="AK158" s="169">
        <v>135178.41223755531</v>
      </c>
      <c r="AL158" s="169">
        <v>121681.96063489864</v>
      </c>
      <c r="AM158" s="169">
        <v>0</v>
      </c>
      <c r="AN158" s="169">
        <v>50870.186736578733</v>
      </c>
      <c r="AO158" s="169"/>
      <c r="AP158" s="169"/>
      <c r="AQ158" s="169"/>
      <c r="AR158" s="169"/>
      <c r="AT158" s="169">
        <v>205744.98</v>
      </c>
      <c r="AU158" s="169">
        <v>1200738.49</v>
      </c>
      <c r="AV158" s="169">
        <v>6877.2199999999993</v>
      </c>
      <c r="AW158" s="169">
        <v>437.01</v>
      </c>
      <c r="AX158" s="169">
        <v>470.21999999999997</v>
      </c>
      <c r="AY158" s="169">
        <v>1398.72</v>
      </c>
      <c r="AZ158" s="169">
        <v>288.20999999999998</v>
      </c>
      <c r="BA158" s="169">
        <v>1254806.71</v>
      </c>
      <c r="BB158" s="169">
        <v>8731.6</v>
      </c>
      <c r="BC158" s="169">
        <v>500.88</v>
      </c>
      <c r="BD158" s="169">
        <v>500.77</v>
      </c>
      <c r="BE158" s="169">
        <v>1466.38</v>
      </c>
      <c r="BF158" s="169">
        <v>204.25</v>
      </c>
      <c r="BG158">
        <v>151676.76</v>
      </c>
      <c r="BH158">
        <v>1141.69</v>
      </c>
      <c r="BI158">
        <v>41.02</v>
      </c>
      <c r="BJ158">
        <v>41.65</v>
      </c>
      <c r="BK158">
        <v>148.12</v>
      </c>
      <c r="BL158">
        <v>83.96</v>
      </c>
      <c r="BM158" s="170">
        <v>0</v>
      </c>
      <c r="BR158">
        <v>3473.1999999999994</v>
      </c>
      <c r="BS158">
        <v>3473.1999999999994</v>
      </c>
      <c r="BU158">
        <v>3473.1999999999994</v>
      </c>
      <c r="BV158">
        <v>3473.1999999999994</v>
      </c>
    </row>
    <row r="159" spans="1:74" x14ac:dyDescent="0.25">
      <c r="A159" t="s">
        <v>280</v>
      </c>
      <c r="B159">
        <v>3480</v>
      </c>
      <c r="C159">
        <v>3480</v>
      </c>
      <c r="D159">
        <v>12</v>
      </c>
      <c r="E159">
        <v>28.98</v>
      </c>
      <c r="F159">
        <v>30.14</v>
      </c>
      <c r="G159" s="169">
        <v>253193.50812000001</v>
      </c>
      <c r="H159" s="169">
        <v>0</v>
      </c>
      <c r="I159" s="169">
        <v>0</v>
      </c>
      <c r="J159" s="169">
        <v>0</v>
      </c>
      <c r="K159" s="169">
        <v>0</v>
      </c>
      <c r="L159" s="169">
        <v>0</v>
      </c>
      <c r="M159" s="169">
        <v>0</v>
      </c>
      <c r="N159" s="169">
        <v>0</v>
      </c>
      <c r="O159" s="169">
        <v>0</v>
      </c>
      <c r="P159" s="169">
        <v>0</v>
      </c>
      <c r="Q159" s="169">
        <v>0</v>
      </c>
      <c r="R159" s="169">
        <v>0</v>
      </c>
      <c r="S159" s="169">
        <v>0</v>
      </c>
      <c r="T159" s="169">
        <v>0</v>
      </c>
      <c r="U159" s="169">
        <v>0</v>
      </c>
      <c r="V159" s="169">
        <v>0</v>
      </c>
      <c r="W159" s="169">
        <v>0</v>
      </c>
      <c r="X159" s="169">
        <v>67271.183025042585</v>
      </c>
      <c r="Y159" s="169">
        <v>0</v>
      </c>
      <c r="Z159" s="169">
        <v>20840.0036</v>
      </c>
      <c r="AA159" s="169">
        <v>3071.645595933092</v>
      </c>
      <c r="AB159" s="169">
        <v>284542.7835393633</v>
      </c>
      <c r="AC159" s="169">
        <v>319561.62599794363</v>
      </c>
      <c r="AD159" s="169">
        <v>85950.158834176051</v>
      </c>
      <c r="AE159" s="169">
        <v>2566.946636751783</v>
      </c>
      <c r="AF159" s="169">
        <v>0</v>
      </c>
      <c r="AG159" s="169">
        <v>0</v>
      </c>
      <c r="AH159" s="169"/>
      <c r="AI159" s="169">
        <v>236805.06125692211</v>
      </c>
      <c r="AJ159" s="169">
        <v>0</v>
      </c>
      <c r="AK159" s="169">
        <v>135443.07111214226</v>
      </c>
      <c r="AL159" s="169">
        <v>121920.19549966812</v>
      </c>
      <c r="AM159" s="169">
        <v>0</v>
      </c>
      <c r="AN159" s="169">
        <v>50969.782864014174</v>
      </c>
      <c r="AO159" s="169"/>
      <c r="AP159" s="169"/>
      <c r="AQ159" s="169"/>
      <c r="AR159" s="169"/>
      <c r="AT159" s="169">
        <v>164303.63</v>
      </c>
      <c r="AU159" s="169">
        <v>1203799.74</v>
      </c>
      <c r="AV159" s="169">
        <v>6505.28</v>
      </c>
      <c r="AW159" s="169">
        <v>600.34</v>
      </c>
      <c r="AX159" s="169">
        <v>600.34</v>
      </c>
      <c r="AY159" s="169">
        <v>1693.1</v>
      </c>
      <c r="AZ159" s="169">
        <v>344.19</v>
      </c>
      <c r="BA159" s="169">
        <v>1188369.5899999999</v>
      </c>
      <c r="BB159" s="169">
        <v>8207.2999999999993</v>
      </c>
      <c r="BC159" s="169">
        <v>623.69000000000005</v>
      </c>
      <c r="BD159" s="169">
        <v>611.62</v>
      </c>
      <c r="BE159" s="169">
        <v>1752.78</v>
      </c>
      <c r="BF159" s="169">
        <v>225.45</v>
      </c>
      <c r="BG159">
        <v>179733.78</v>
      </c>
      <c r="BH159">
        <v>603.29</v>
      </c>
      <c r="BI159">
        <v>109.63</v>
      </c>
      <c r="BJ159">
        <v>100.17</v>
      </c>
      <c r="BK159">
        <v>263.7</v>
      </c>
      <c r="BL159">
        <v>118.74</v>
      </c>
      <c r="BM159" s="170">
        <v>2.6193447411060333E-10</v>
      </c>
      <c r="BR159">
        <v>3480</v>
      </c>
      <c r="BS159">
        <v>3480</v>
      </c>
      <c r="BU159">
        <v>3480</v>
      </c>
      <c r="BV159">
        <v>3480</v>
      </c>
    </row>
    <row r="160" spans="1:74" x14ac:dyDescent="0.25">
      <c r="A160" t="s">
        <v>281</v>
      </c>
      <c r="B160">
        <v>10283.299999999999</v>
      </c>
      <c r="C160">
        <v>10283.299999999999</v>
      </c>
      <c r="D160">
        <v>12</v>
      </c>
      <c r="E160">
        <v>39.82</v>
      </c>
      <c r="F160">
        <v>41.41</v>
      </c>
      <c r="G160" s="169">
        <v>706169.48976000003</v>
      </c>
      <c r="H160" s="169">
        <v>0</v>
      </c>
      <c r="I160" s="169">
        <v>0</v>
      </c>
      <c r="J160" s="169">
        <v>0</v>
      </c>
      <c r="K160" s="169">
        <v>0</v>
      </c>
      <c r="L160" s="169">
        <v>0</v>
      </c>
      <c r="M160" s="169">
        <v>0</v>
      </c>
      <c r="N160" s="169">
        <v>0</v>
      </c>
      <c r="O160" s="169">
        <v>0</v>
      </c>
      <c r="P160" s="169">
        <v>0</v>
      </c>
      <c r="Q160" s="169">
        <v>0</v>
      </c>
      <c r="R160" s="169">
        <v>0</v>
      </c>
      <c r="S160" s="169">
        <v>0</v>
      </c>
      <c r="T160" s="169">
        <v>0</v>
      </c>
      <c r="U160" s="169">
        <v>0</v>
      </c>
      <c r="V160" s="169">
        <v>0</v>
      </c>
      <c r="W160" s="169">
        <v>0</v>
      </c>
      <c r="X160" s="169">
        <v>198784.41275902887</v>
      </c>
      <c r="Y160" s="169">
        <v>0</v>
      </c>
      <c r="Z160" s="169">
        <v>0</v>
      </c>
      <c r="AA160" s="169">
        <v>9076.6244703042412</v>
      </c>
      <c r="AB160" s="169">
        <v>840815.7488420502</v>
      </c>
      <c r="AC160" s="169">
        <v>944295.42201857874</v>
      </c>
      <c r="AD160" s="169">
        <v>253980.24952283982</v>
      </c>
      <c r="AE160" s="169">
        <v>7585.2535487671275</v>
      </c>
      <c r="AF160" s="169">
        <v>0</v>
      </c>
      <c r="AG160" s="169">
        <v>0</v>
      </c>
      <c r="AH160" s="169"/>
      <c r="AI160" s="169">
        <v>699752.15127106535</v>
      </c>
      <c r="AJ160" s="169">
        <v>669044.07006771909</v>
      </c>
      <c r="AK160" s="169">
        <v>400230.38309410709</v>
      </c>
      <c r="AL160" s="169">
        <v>360270.67424762563</v>
      </c>
      <c r="AM160" s="169">
        <v>226838.72819316349</v>
      </c>
      <c r="AN160" s="169">
        <v>150614.243714229</v>
      </c>
      <c r="AO160" s="169"/>
      <c r="AP160" s="169"/>
      <c r="AQ160" s="169"/>
      <c r="AR160" s="169"/>
      <c r="AT160" s="169">
        <v>834974.28999999992</v>
      </c>
      <c r="AU160" s="169">
        <v>4833875.08</v>
      </c>
      <c r="AV160" s="169">
        <v>130256</v>
      </c>
      <c r="AW160" s="169">
        <v>2466.4499999999998</v>
      </c>
      <c r="AX160" s="169">
        <v>2466.4499999999998</v>
      </c>
      <c r="AY160" s="169">
        <v>7251.4000000000005</v>
      </c>
      <c r="AZ160" s="169">
        <v>1559.25</v>
      </c>
      <c r="BA160" s="169">
        <v>4677427.2300000004</v>
      </c>
      <c r="BB160" s="169">
        <v>141797.96</v>
      </c>
      <c r="BC160" s="169">
        <v>2858.3199999999997</v>
      </c>
      <c r="BD160" s="169">
        <v>2794.7200000000003</v>
      </c>
      <c r="BE160" s="169">
        <v>7810.91</v>
      </c>
      <c r="BF160" s="169">
        <v>1202.1300000000001</v>
      </c>
      <c r="BG160">
        <v>991422.14</v>
      </c>
      <c r="BH160">
        <v>28564.48</v>
      </c>
      <c r="BI160">
        <v>227.60000000000002</v>
      </c>
      <c r="BJ160">
        <v>196.45000000000002</v>
      </c>
      <c r="BK160">
        <v>995.14</v>
      </c>
      <c r="BL160">
        <v>357.12</v>
      </c>
      <c r="BM160" s="170">
        <v>0</v>
      </c>
      <c r="BQ160">
        <v>10283.299999999999</v>
      </c>
      <c r="BR160">
        <v>10283.299999999999</v>
      </c>
      <c r="BS160">
        <v>10283.299999999999</v>
      </c>
      <c r="BT160">
        <v>10283.299999999999</v>
      </c>
      <c r="BU160">
        <v>10283.299999999999</v>
      </c>
      <c r="BV160">
        <v>10283.299999999999</v>
      </c>
    </row>
    <row r="161" spans="1:74" x14ac:dyDescent="0.25">
      <c r="A161" t="s">
        <v>282</v>
      </c>
      <c r="B161">
        <v>3499.07</v>
      </c>
      <c r="C161">
        <v>3499.07</v>
      </c>
      <c r="D161">
        <v>12</v>
      </c>
      <c r="E161">
        <v>28.98</v>
      </c>
      <c r="F161">
        <v>30.14</v>
      </c>
      <c r="G161" s="169">
        <v>0</v>
      </c>
      <c r="H161" s="169">
        <v>0</v>
      </c>
      <c r="I161" s="169">
        <v>0</v>
      </c>
      <c r="J161" s="169">
        <v>0</v>
      </c>
      <c r="K161" s="169">
        <v>0</v>
      </c>
      <c r="L161" s="169">
        <v>0</v>
      </c>
      <c r="M161" s="169">
        <v>0</v>
      </c>
      <c r="N161" s="169">
        <v>0</v>
      </c>
      <c r="O161" s="169">
        <v>0</v>
      </c>
      <c r="P161" s="169">
        <v>0</v>
      </c>
      <c r="Q161" s="169">
        <v>0</v>
      </c>
      <c r="R161" s="169">
        <v>0</v>
      </c>
      <c r="S161" s="169">
        <v>0</v>
      </c>
      <c r="T161" s="169">
        <v>0</v>
      </c>
      <c r="U161" s="169">
        <v>0</v>
      </c>
      <c r="V161" s="169">
        <v>0</v>
      </c>
      <c r="W161" s="169">
        <v>0</v>
      </c>
      <c r="X161" s="169">
        <v>67639.821375699947</v>
      </c>
      <c r="Y161" s="169">
        <v>0</v>
      </c>
      <c r="Z161" s="169">
        <v>20840.0036</v>
      </c>
      <c r="AA161" s="169">
        <v>3088.4778607360931</v>
      </c>
      <c r="AB161" s="169">
        <v>286102.04528709198</v>
      </c>
      <c r="AC161" s="169">
        <v>321312.78697719105</v>
      </c>
      <c r="AD161" s="169">
        <v>86421.155825258742</v>
      </c>
      <c r="AE161" s="169">
        <v>2581.013209269845</v>
      </c>
      <c r="AF161" s="169">
        <v>0</v>
      </c>
      <c r="AG161" s="169">
        <v>0</v>
      </c>
      <c r="AH161" s="169"/>
      <c r="AI161" s="169">
        <v>238102.72577363753</v>
      </c>
      <c r="AJ161" s="169">
        <v>0</v>
      </c>
      <c r="AK161" s="169">
        <v>136185.28357366772</v>
      </c>
      <c r="AL161" s="169">
        <v>122588.30415719075</v>
      </c>
      <c r="AM161" s="169">
        <v>0</v>
      </c>
      <c r="AN161" s="169">
        <v>51249.091415513241</v>
      </c>
      <c r="AO161" s="169"/>
      <c r="AP161" s="169"/>
      <c r="AQ161" s="169"/>
      <c r="AR161" s="169"/>
      <c r="AT161" s="169">
        <v>116243.57</v>
      </c>
      <c r="AU161" s="169">
        <v>1192386.5600000001</v>
      </c>
      <c r="AV161" s="169">
        <v>6376.95</v>
      </c>
      <c r="AW161" s="169">
        <v>488.85</v>
      </c>
      <c r="AX161" s="169">
        <v>488.85</v>
      </c>
      <c r="AY161" s="169">
        <v>1496.5700000000002</v>
      </c>
      <c r="AZ161" s="169">
        <v>310.2</v>
      </c>
      <c r="BA161" s="169">
        <v>1174848.78</v>
      </c>
      <c r="BB161" s="169">
        <v>7026.47</v>
      </c>
      <c r="BC161" s="169">
        <v>528.72</v>
      </c>
      <c r="BD161" s="169">
        <v>523.91999999999996</v>
      </c>
      <c r="BE161" s="169">
        <v>1582.8400000000001</v>
      </c>
      <c r="BF161" s="169">
        <v>219.2</v>
      </c>
      <c r="BG161">
        <v>133781.34999999998</v>
      </c>
      <c r="BH161">
        <v>817.27</v>
      </c>
      <c r="BI161">
        <v>59.03</v>
      </c>
      <c r="BJ161">
        <v>55.11</v>
      </c>
      <c r="BK161">
        <v>173.61</v>
      </c>
      <c r="BL161">
        <v>91</v>
      </c>
      <c r="BM161" s="170">
        <v>0</v>
      </c>
      <c r="BR161">
        <v>3499.07</v>
      </c>
      <c r="BS161">
        <v>3499.07</v>
      </c>
      <c r="BU161">
        <v>3499.07</v>
      </c>
      <c r="BV161">
        <v>3499.07</v>
      </c>
    </row>
    <row r="162" spans="1:74" x14ac:dyDescent="0.25">
      <c r="A162" t="s">
        <v>283</v>
      </c>
      <c r="B162">
        <v>3617.2</v>
      </c>
      <c r="C162">
        <v>3617.1999999999994</v>
      </c>
      <c r="D162">
        <v>12</v>
      </c>
      <c r="E162">
        <v>39.82</v>
      </c>
      <c r="F162">
        <v>41.41</v>
      </c>
      <c r="G162" s="169">
        <v>0</v>
      </c>
      <c r="H162" s="169">
        <v>0</v>
      </c>
      <c r="I162" s="169">
        <v>0</v>
      </c>
      <c r="J162" s="169">
        <v>0</v>
      </c>
      <c r="K162" s="169">
        <v>0</v>
      </c>
      <c r="L162" s="169">
        <v>0</v>
      </c>
      <c r="M162" s="169">
        <v>0</v>
      </c>
      <c r="N162" s="169">
        <v>0</v>
      </c>
      <c r="O162" s="169">
        <v>0</v>
      </c>
      <c r="P162" s="169">
        <v>0</v>
      </c>
      <c r="Q162" s="169">
        <v>0</v>
      </c>
      <c r="R162" s="169">
        <v>0</v>
      </c>
      <c r="S162" s="169">
        <v>0</v>
      </c>
      <c r="T162" s="169">
        <v>0</v>
      </c>
      <c r="U162" s="169">
        <v>0</v>
      </c>
      <c r="V162" s="169">
        <v>0</v>
      </c>
      <c r="W162" s="169">
        <v>0</v>
      </c>
      <c r="X162" s="169">
        <v>69923.36874660461</v>
      </c>
      <c r="Y162" s="169">
        <v>0</v>
      </c>
      <c r="Z162" s="169">
        <v>15649.997799999997</v>
      </c>
      <c r="AA162" s="169">
        <v>3192.746106209534</v>
      </c>
      <c r="AB162" s="169">
        <v>295760.96454557037</v>
      </c>
      <c r="AC162" s="169">
        <v>332160.434930966</v>
      </c>
      <c r="AD162" s="169">
        <v>89338.768544534934</v>
      </c>
      <c r="AE162" s="169">
        <v>2668.1492455340654</v>
      </c>
      <c r="AF162" s="169">
        <v>0</v>
      </c>
      <c r="AG162" s="169">
        <v>0</v>
      </c>
      <c r="AH162" s="169"/>
      <c r="AI162" s="169">
        <v>246141.16884440763</v>
      </c>
      <c r="AJ162" s="169">
        <v>235339.45428500121</v>
      </c>
      <c r="AK162" s="169">
        <v>140782.95311116119</v>
      </c>
      <c r="AL162" s="169">
        <v>126726.93424178146</v>
      </c>
      <c r="AM162" s="169">
        <v>79791.608493412699</v>
      </c>
      <c r="AN162" s="169">
        <v>52979.281199917255</v>
      </c>
      <c r="AO162" s="169"/>
      <c r="AP162" s="169"/>
      <c r="AQ162" s="169"/>
      <c r="AR162" s="169"/>
      <c r="AT162" s="169">
        <v>192310.35</v>
      </c>
      <c r="AU162" s="169">
        <v>1649739.9100000001</v>
      </c>
      <c r="AV162" s="169">
        <v>41265.949999999997</v>
      </c>
      <c r="AW162" s="169">
        <v>515.52</v>
      </c>
      <c r="AX162" s="169">
        <v>515.52</v>
      </c>
      <c r="AY162" s="169">
        <v>1566.05</v>
      </c>
      <c r="AZ162" s="169">
        <v>329.69</v>
      </c>
      <c r="BA162" s="169">
        <v>1547872</v>
      </c>
      <c r="BB162" s="169">
        <v>42917.95</v>
      </c>
      <c r="BC162" s="169">
        <v>377.46999999999997</v>
      </c>
      <c r="BD162" s="169">
        <v>394.22</v>
      </c>
      <c r="BE162" s="169">
        <v>1324.71</v>
      </c>
      <c r="BF162" s="169">
        <v>222.66</v>
      </c>
      <c r="BG162">
        <v>294178.26</v>
      </c>
      <c r="BH162">
        <v>8098.26</v>
      </c>
      <c r="BI162">
        <v>61.790000000000006</v>
      </c>
      <c r="BJ162">
        <v>57.49</v>
      </c>
      <c r="BK162">
        <v>199.87</v>
      </c>
      <c r="BL162">
        <v>107.03</v>
      </c>
      <c r="BM162" s="170">
        <v>0</v>
      </c>
      <c r="BQ162">
        <v>3617.1999999999994</v>
      </c>
      <c r="BR162">
        <v>3617.1999999999994</v>
      </c>
      <c r="BS162">
        <v>3617.1999999999994</v>
      </c>
      <c r="BT162">
        <v>3617.1999999999994</v>
      </c>
      <c r="BU162">
        <v>3617.1999999999994</v>
      </c>
      <c r="BV162">
        <v>3617.1999999999994</v>
      </c>
    </row>
    <row r="163" spans="1:74" x14ac:dyDescent="0.25">
      <c r="A163" t="s">
        <v>284</v>
      </c>
      <c r="B163">
        <v>3645.7</v>
      </c>
      <c r="C163">
        <v>3645.6999999999994</v>
      </c>
      <c r="D163">
        <v>12</v>
      </c>
      <c r="E163">
        <v>39.82</v>
      </c>
      <c r="F163">
        <v>41.41</v>
      </c>
      <c r="G163" s="169">
        <v>0</v>
      </c>
      <c r="H163" s="169">
        <v>0</v>
      </c>
      <c r="I163" s="169">
        <v>0</v>
      </c>
      <c r="J163" s="169">
        <v>0</v>
      </c>
      <c r="K163" s="169">
        <v>0</v>
      </c>
      <c r="L163" s="169">
        <v>0</v>
      </c>
      <c r="M163" s="169">
        <v>0</v>
      </c>
      <c r="N163" s="169">
        <v>0</v>
      </c>
      <c r="O163" s="169">
        <v>0</v>
      </c>
      <c r="P163" s="169">
        <v>0</v>
      </c>
      <c r="Q163" s="169">
        <v>0</v>
      </c>
      <c r="R163" s="169">
        <v>0</v>
      </c>
      <c r="S163" s="169">
        <v>0</v>
      </c>
      <c r="T163" s="169">
        <v>0</v>
      </c>
      <c r="U163" s="169">
        <v>0</v>
      </c>
      <c r="V163" s="169">
        <v>0</v>
      </c>
      <c r="W163" s="169">
        <v>0</v>
      </c>
      <c r="X163" s="169">
        <v>70474.296538620038</v>
      </c>
      <c r="Y163" s="169">
        <v>0</v>
      </c>
      <c r="Z163" s="169">
        <v>15649.997799999997</v>
      </c>
      <c r="AA163" s="169">
        <v>3217.9018244520889</v>
      </c>
      <c r="AB163" s="169">
        <v>298091.27182455646</v>
      </c>
      <c r="AC163" s="169">
        <v>334777.53445422504</v>
      </c>
      <c r="AD163" s="169">
        <v>90042.670707401034</v>
      </c>
      <c r="AE163" s="169">
        <v>2689.1716533350495</v>
      </c>
      <c r="AF163" s="169">
        <v>0</v>
      </c>
      <c r="AG163" s="169">
        <v>0</v>
      </c>
      <c r="AH163" s="169"/>
      <c r="AI163" s="169">
        <v>248080.52063918413</v>
      </c>
      <c r="AJ163" s="169">
        <v>237193.69912828403</v>
      </c>
      <c r="AK163" s="169">
        <v>141892.18515906236</v>
      </c>
      <c r="AL163" s="169">
        <v>127725.41860147701</v>
      </c>
      <c r="AM163" s="169">
        <v>80420.288367918474</v>
      </c>
      <c r="AN163" s="169">
        <v>53396.706145786331</v>
      </c>
      <c r="AO163" s="169"/>
      <c r="AP163" s="169"/>
      <c r="AQ163" s="169"/>
      <c r="AR163" s="169"/>
      <c r="AT163" s="169">
        <v>186357.66</v>
      </c>
      <c r="AU163" s="169">
        <v>1730166.6400000001</v>
      </c>
      <c r="AV163" s="169">
        <v>44030.68</v>
      </c>
      <c r="AW163" s="169">
        <v>684.22</v>
      </c>
      <c r="AX163" s="169">
        <v>684.22</v>
      </c>
      <c r="AY163" s="169">
        <v>2029.92</v>
      </c>
      <c r="AZ163" s="169">
        <v>414.39</v>
      </c>
      <c r="BA163" s="169">
        <v>1738218.08</v>
      </c>
      <c r="BB163" s="169">
        <v>49614.119999999995</v>
      </c>
      <c r="BC163" s="169">
        <v>235.30999999999997</v>
      </c>
      <c r="BD163" s="169">
        <v>205.73</v>
      </c>
      <c r="BE163" s="169">
        <v>1628.95</v>
      </c>
      <c r="BF163" s="169">
        <v>276.94</v>
      </c>
      <c r="BG163">
        <v>178306.22</v>
      </c>
      <c r="BH163">
        <v>4702.38</v>
      </c>
      <c r="BI163">
        <v>76.33</v>
      </c>
      <c r="BJ163">
        <v>76.33</v>
      </c>
      <c r="BK163">
        <v>219.17</v>
      </c>
      <c r="BL163">
        <v>137.44999999999999</v>
      </c>
      <c r="BM163" s="170">
        <v>0</v>
      </c>
      <c r="BQ163">
        <v>3645.6999999999994</v>
      </c>
      <c r="BR163">
        <v>3645.6999999999994</v>
      </c>
      <c r="BS163">
        <v>3645.6999999999994</v>
      </c>
      <c r="BT163">
        <v>3645.6999999999994</v>
      </c>
      <c r="BU163">
        <v>3645.6999999999994</v>
      </c>
      <c r="BV163">
        <v>3645.6999999999994</v>
      </c>
    </row>
    <row r="164" spans="1:74" x14ac:dyDescent="0.25">
      <c r="A164" t="s">
        <v>285</v>
      </c>
      <c r="B164">
        <v>8978.5300000000007</v>
      </c>
      <c r="C164">
        <v>8978.5300000000007</v>
      </c>
      <c r="D164">
        <v>12</v>
      </c>
      <c r="E164">
        <v>39.82</v>
      </c>
      <c r="F164">
        <v>41.41</v>
      </c>
      <c r="G164" s="169">
        <v>0</v>
      </c>
      <c r="H164" s="169">
        <v>0</v>
      </c>
      <c r="I164" s="169">
        <v>0</v>
      </c>
      <c r="J164" s="169">
        <v>0</v>
      </c>
      <c r="K164" s="169">
        <v>0</v>
      </c>
      <c r="L164" s="169">
        <v>0</v>
      </c>
      <c r="M164" s="169">
        <v>0</v>
      </c>
      <c r="N164" s="169">
        <v>0</v>
      </c>
      <c r="O164" s="169">
        <v>0</v>
      </c>
      <c r="P164" s="169">
        <v>0</v>
      </c>
      <c r="Q164" s="169">
        <v>0</v>
      </c>
      <c r="R164" s="169">
        <v>0</v>
      </c>
      <c r="S164" s="169">
        <v>0</v>
      </c>
      <c r="T164" s="169">
        <v>0</v>
      </c>
      <c r="U164" s="169">
        <v>5666.5724</v>
      </c>
      <c r="V164" s="169">
        <v>0</v>
      </c>
      <c r="W164" s="169">
        <v>0</v>
      </c>
      <c r="X164" s="169">
        <v>173562.16520857348</v>
      </c>
      <c r="Y164" s="169">
        <v>0</v>
      </c>
      <c r="Z164" s="169">
        <v>67010.0052</v>
      </c>
      <c r="AA164" s="169">
        <v>7924.9603828888348</v>
      </c>
      <c r="AB164" s="169">
        <v>734131.01100335631</v>
      </c>
      <c r="AC164" s="169">
        <v>824480.93272164289</v>
      </c>
      <c r="AD164" s="169">
        <v>221754.62057396976</v>
      </c>
      <c r="AE164" s="169">
        <v>6622.8182145043056</v>
      </c>
      <c r="AF164" s="169">
        <v>0</v>
      </c>
      <c r="AG164" s="169">
        <v>0</v>
      </c>
      <c r="AH164" s="169"/>
      <c r="AI164" s="169">
        <v>610965.90420894057</v>
      </c>
      <c r="AJ164" s="169">
        <v>584154.13869332988</v>
      </c>
      <c r="AK164" s="169">
        <v>349448.1831242824</v>
      </c>
      <c r="AL164" s="169">
        <v>314558.65887920558</v>
      </c>
      <c r="AM164" s="169">
        <v>198056.88118057087</v>
      </c>
      <c r="AN164" s="169">
        <v>131503.94383276932</v>
      </c>
      <c r="AO164" s="169"/>
      <c r="AP164" s="169"/>
      <c r="AQ164" s="169"/>
      <c r="AR164" s="169"/>
      <c r="AT164" s="169">
        <v>568557.96</v>
      </c>
      <c r="AU164" s="169">
        <v>4263647.9800000004</v>
      </c>
      <c r="AV164" s="169">
        <v>90627.66</v>
      </c>
      <c r="AW164" s="169">
        <v>1584.75</v>
      </c>
      <c r="AX164" s="169">
        <v>1587.45</v>
      </c>
      <c r="AY164" s="169">
        <v>4609.49</v>
      </c>
      <c r="AZ164" s="169">
        <v>989.38</v>
      </c>
      <c r="BA164" s="169">
        <v>4192895.4699999997</v>
      </c>
      <c r="BB164" s="169">
        <v>101987.87</v>
      </c>
      <c r="BC164" s="169">
        <v>1790.8400000000001</v>
      </c>
      <c r="BD164" s="169">
        <v>1774.3</v>
      </c>
      <c r="BE164" s="169">
        <v>4723.1000000000004</v>
      </c>
      <c r="BF164" s="169">
        <v>612.16</v>
      </c>
      <c r="BG164">
        <v>639310.47000000009</v>
      </c>
      <c r="BH164">
        <v>12105.69</v>
      </c>
      <c r="BI164">
        <v>90.33</v>
      </c>
      <c r="BJ164">
        <v>88.64</v>
      </c>
      <c r="BK164">
        <v>719.43999999999994</v>
      </c>
      <c r="BL164">
        <v>377.22</v>
      </c>
      <c r="BM164" s="170">
        <v>0</v>
      </c>
      <c r="BQ164">
        <v>8978.5300000000007</v>
      </c>
      <c r="BR164">
        <v>8978.5300000000007</v>
      </c>
      <c r="BS164">
        <v>8978.5300000000007</v>
      </c>
      <c r="BT164">
        <v>8978.5300000000007</v>
      </c>
      <c r="BU164">
        <v>8978.5300000000007</v>
      </c>
      <c r="BV164">
        <v>8978.5300000000007</v>
      </c>
    </row>
    <row r="165" spans="1:74" x14ac:dyDescent="0.25">
      <c r="A165" t="s">
        <v>286</v>
      </c>
      <c r="B165">
        <v>8832.6</v>
      </c>
      <c r="C165">
        <v>8832.6</v>
      </c>
      <c r="D165">
        <v>12</v>
      </c>
      <c r="E165">
        <v>39.82</v>
      </c>
      <c r="F165">
        <v>41.41</v>
      </c>
      <c r="G165" s="169">
        <v>0</v>
      </c>
      <c r="H165" s="169">
        <v>0</v>
      </c>
      <c r="I165" s="169">
        <v>0</v>
      </c>
      <c r="J165" s="169">
        <v>58063.917799999996</v>
      </c>
      <c r="K165" s="169">
        <v>0</v>
      </c>
      <c r="L165" s="169">
        <v>0</v>
      </c>
      <c r="M165" s="169">
        <v>0</v>
      </c>
      <c r="N165" s="169">
        <v>0</v>
      </c>
      <c r="O165" s="169">
        <v>0</v>
      </c>
      <c r="P165" s="169">
        <v>0</v>
      </c>
      <c r="Q165" s="169">
        <v>0</v>
      </c>
      <c r="R165" s="169">
        <v>0</v>
      </c>
      <c r="S165" s="169">
        <v>0</v>
      </c>
      <c r="T165" s="169">
        <v>0</v>
      </c>
      <c r="U165" s="169">
        <v>0</v>
      </c>
      <c r="V165" s="169">
        <v>0</v>
      </c>
      <c r="W165" s="169">
        <v>0</v>
      </c>
      <c r="X165" s="169">
        <v>170741.22160545725</v>
      </c>
      <c r="Y165" s="169">
        <v>0</v>
      </c>
      <c r="Z165" s="169">
        <v>31319.996599999999</v>
      </c>
      <c r="AA165" s="169">
        <v>7796.1542789191453</v>
      </c>
      <c r="AB165" s="169">
        <v>722199.02008327027</v>
      </c>
      <c r="AC165" s="169">
        <v>811080.46488202235</v>
      </c>
      <c r="AD165" s="169">
        <v>218150.3945168803</v>
      </c>
      <c r="AE165" s="169">
        <v>6515.1761102798273</v>
      </c>
      <c r="AF165" s="169">
        <v>0</v>
      </c>
      <c r="AG165" s="169">
        <v>0</v>
      </c>
      <c r="AH165" s="169"/>
      <c r="AI165" s="169">
        <v>601035.74254537083</v>
      </c>
      <c r="AJ165" s="169">
        <v>574659.75448349607</v>
      </c>
      <c r="AK165" s="169">
        <v>343768.52583480108</v>
      </c>
      <c r="AL165" s="169">
        <v>309446.06861217495</v>
      </c>
      <c r="AM165" s="169">
        <v>194837.81963367169</v>
      </c>
      <c r="AN165" s="169">
        <v>129366.58164502632</v>
      </c>
      <c r="AO165" s="169"/>
      <c r="AP165" s="169"/>
      <c r="AQ165" s="169"/>
      <c r="AR165" s="169"/>
      <c r="AT165" s="169">
        <v>406107.6</v>
      </c>
      <c r="AU165" s="169">
        <v>3183784.32</v>
      </c>
      <c r="AV165" s="169">
        <v>68469.42</v>
      </c>
      <c r="AW165" s="169">
        <v>605.47</v>
      </c>
      <c r="AX165" s="169">
        <v>601.61</v>
      </c>
      <c r="AY165" s="169">
        <v>1705.2599999999998</v>
      </c>
      <c r="AZ165" s="169">
        <v>346.32</v>
      </c>
      <c r="BA165" s="169">
        <v>3044934.6100000003</v>
      </c>
      <c r="BB165" s="169">
        <v>74260.08</v>
      </c>
      <c r="BC165" s="169">
        <v>607.85</v>
      </c>
      <c r="BD165" s="169">
        <v>603.28</v>
      </c>
      <c r="BE165" s="169">
        <v>1683.56</v>
      </c>
      <c r="BF165" s="169">
        <v>217.99</v>
      </c>
      <c r="BG165">
        <v>544957.30999999994</v>
      </c>
      <c r="BH165">
        <v>11871.86</v>
      </c>
      <c r="BI165">
        <v>136.41</v>
      </c>
      <c r="BJ165">
        <v>112.29</v>
      </c>
      <c r="BK165">
        <v>348.02</v>
      </c>
      <c r="BL165">
        <v>128.33000000000001</v>
      </c>
      <c r="BM165" s="170">
        <v>0</v>
      </c>
      <c r="BQ165">
        <v>8832.6</v>
      </c>
      <c r="BR165">
        <v>8832.6</v>
      </c>
      <c r="BS165">
        <v>8832.6</v>
      </c>
      <c r="BT165">
        <v>8832.6</v>
      </c>
      <c r="BU165">
        <v>8832.6</v>
      </c>
      <c r="BV165">
        <v>8832.6</v>
      </c>
    </row>
    <row r="166" spans="1:74" x14ac:dyDescent="0.25">
      <c r="A166" t="s">
        <v>287</v>
      </c>
      <c r="B166">
        <v>21964.600000000002</v>
      </c>
      <c r="C166">
        <v>21964.600000000002</v>
      </c>
      <c r="D166">
        <v>12</v>
      </c>
      <c r="E166">
        <v>39.619999999999997</v>
      </c>
      <c r="F166">
        <v>41.2</v>
      </c>
      <c r="G166" s="169">
        <v>0</v>
      </c>
      <c r="H166" s="169">
        <v>0</v>
      </c>
      <c r="I166" s="169">
        <v>0</v>
      </c>
      <c r="J166" s="169">
        <v>0</v>
      </c>
      <c r="K166" s="169">
        <v>0</v>
      </c>
      <c r="L166" s="169">
        <v>0</v>
      </c>
      <c r="M166" s="169">
        <v>0</v>
      </c>
      <c r="N166" s="169">
        <v>50759.481800000001</v>
      </c>
      <c r="O166" s="169">
        <v>0</v>
      </c>
      <c r="P166" s="169">
        <v>0</v>
      </c>
      <c r="Q166" s="169">
        <v>0</v>
      </c>
      <c r="R166" s="169">
        <v>0</v>
      </c>
      <c r="S166" s="169">
        <v>0</v>
      </c>
      <c r="T166" s="169">
        <v>0</v>
      </c>
      <c r="U166" s="169">
        <v>0</v>
      </c>
      <c r="V166" s="169">
        <v>0</v>
      </c>
      <c r="W166" s="169">
        <v>0</v>
      </c>
      <c r="X166" s="169">
        <v>424593.28352639393</v>
      </c>
      <c r="Y166" s="169">
        <v>0</v>
      </c>
      <c r="Z166" s="169">
        <v>0</v>
      </c>
      <c r="AA166" s="169">
        <v>19387.203119664366</v>
      </c>
      <c r="AB166" s="169">
        <v>1795939.2021059485</v>
      </c>
      <c r="AC166" s="169">
        <v>2016966.4627570212</v>
      </c>
      <c r="AD166" s="169">
        <v>542488.75250837463</v>
      </c>
      <c r="AE166" s="169">
        <v>0</v>
      </c>
      <c r="AF166" s="169">
        <v>0</v>
      </c>
      <c r="AG166" s="169">
        <v>1051255.2263565671</v>
      </c>
      <c r="AH166" s="169"/>
      <c r="AI166" s="169">
        <v>1494634.6116332735</v>
      </c>
      <c r="AJ166" s="169">
        <v>1429043.7292901524</v>
      </c>
      <c r="AK166" s="169">
        <v>854871.51716947136</v>
      </c>
      <c r="AL166" s="169">
        <v>769519.63392873865</v>
      </c>
      <c r="AM166" s="169">
        <v>484515.85865155736</v>
      </c>
      <c r="AN166" s="169">
        <v>321704.27951003617</v>
      </c>
      <c r="AO166" s="169"/>
      <c r="AP166" s="169"/>
      <c r="AQ166" s="169"/>
      <c r="AR166" s="169"/>
      <c r="AT166" s="169">
        <v>2470580.2800000003</v>
      </c>
      <c r="AU166" s="169">
        <v>10024587.879999999</v>
      </c>
      <c r="AV166" s="169">
        <v>771374.25</v>
      </c>
      <c r="AW166" s="169">
        <v>10607.32</v>
      </c>
      <c r="AX166" s="169">
        <v>10697.529999999999</v>
      </c>
      <c r="AY166" s="169">
        <v>27018.74</v>
      </c>
      <c r="AZ166" s="169">
        <v>6099.36</v>
      </c>
      <c r="BA166" s="169">
        <v>9862725.2899999991</v>
      </c>
      <c r="BB166" s="169">
        <v>731851.8</v>
      </c>
      <c r="BC166" s="169">
        <v>8113.1900000000005</v>
      </c>
      <c r="BD166" s="169">
        <v>10959.960000000001</v>
      </c>
      <c r="BE166" s="169">
        <v>28906.32</v>
      </c>
      <c r="BF166" s="169">
        <v>3786.08</v>
      </c>
      <c r="BG166">
        <v>2632442.87</v>
      </c>
      <c r="BH166">
        <v>349601.11000000004</v>
      </c>
      <c r="BI166">
        <v>3398.7599999999998</v>
      </c>
      <c r="BJ166">
        <v>1711.58</v>
      </c>
      <c r="BK166">
        <v>7819.5999999999995</v>
      </c>
      <c r="BL166">
        <v>2313.2800000000002</v>
      </c>
      <c r="BM166" s="170">
        <v>0</v>
      </c>
      <c r="BP166">
        <v>21964.600000000002</v>
      </c>
      <c r="BQ166">
        <v>21964.600000000002</v>
      </c>
      <c r="BR166">
        <v>21964.600000000002</v>
      </c>
      <c r="BS166">
        <v>21964.600000000002</v>
      </c>
      <c r="BT166">
        <v>21964.600000000002</v>
      </c>
      <c r="BU166">
        <v>21964.600000000002</v>
      </c>
    </row>
    <row r="167" spans="1:74" x14ac:dyDescent="0.25">
      <c r="A167" t="s">
        <v>288</v>
      </c>
      <c r="B167">
        <v>6126.5</v>
      </c>
      <c r="C167">
        <v>6126.5</v>
      </c>
      <c r="D167">
        <v>12</v>
      </c>
      <c r="E167">
        <v>39.82</v>
      </c>
      <c r="F167">
        <v>41.41</v>
      </c>
      <c r="G167" s="169">
        <v>0</v>
      </c>
      <c r="H167" s="169">
        <v>0</v>
      </c>
      <c r="I167" s="169">
        <v>0</v>
      </c>
      <c r="J167" s="169">
        <v>0</v>
      </c>
      <c r="K167" s="169">
        <v>0</v>
      </c>
      <c r="L167" s="169">
        <v>0</v>
      </c>
      <c r="M167" s="169">
        <v>0</v>
      </c>
      <c r="N167" s="169">
        <v>0</v>
      </c>
      <c r="O167" s="169">
        <v>0</v>
      </c>
      <c r="P167" s="169">
        <v>0</v>
      </c>
      <c r="Q167" s="169">
        <v>0</v>
      </c>
      <c r="R167" s="169">
        <v>0</v>
      </c>
      <c r="S167" s="169">
        <v>13661.638799999999</v>
      </c>
      <c r="T167" s="169">
        <v>0</v>
      </c>
      <c r="U167" s="169">
        <v>0</v>
      </c>
      <c r="V167" s="169">
        <v>0</v>
      </c>
      <c r="W167" s="169">
        <v>0</v>
      </c>
      <c r="X167" s="169">
        <v>118430.14448359871</v>
      </c>
      <c r="Y167" s="169">
        <v>0</v>
      </c>
      <c r="Z167" s="169">
        <v>0</v>
      </c>
      <c r="AA167" s="169">
        <v>5407.5967653689913</v>
      </c>
      <c r="AB167" s="169">
        <v>500934.29981434182</v>
      </c>
      <c r="AC167" s="169">
        <v>562584.56944724196</v>
      </c>
      <c r="AD167" s="169">
        <v>151314.26669470681</v>
      </c>
      <c r="AE167" s="169">
        <v>4519.0800488677578</v>
      </c>
      <c r="AF167" s="169">
        <v>0</v>
      </c>
      <c r="AG167" s="169">
        <v>0</v>
      </c>
      <c r="AH167" s="169"/>
      <c r="AI167" s="169">
        <v>416892.58844555559</v>
      </c>
      <c r="AJ167" s="169">
        <v>398597.58008323022</v>
      </c>
      <c r="AK167" s="169">
        <v>238445.96987601713</v>
      </c>
      <c r="AL167" s="169">
        <v>214639.10279560825</v>
      </c>
      <c r="AM167" s="169">
        <v>135144.11407577491</v>
      </c>
      <c r="AN167" s="169">
        <v>89731.716872523801</v>
      </c>
      <c r="AO167" s="169"/>
      <c r="AP167" s="169"/>
      <c r="AQ167" s="169"/>
      <c r="AR167" s="169"/>
      <c r="AT167" s="169">
        <v>257403.68</v>
      </c>
      <c r="AU167" s="169">
        <v>2350814.87</v>
      </c>
      <c r="AV167" s="169">
        <v>74945.739999999991</v>
      </c>
      <c r="AW167" s="169">
        <v>901.44999999999993</v>
      </c>
      <c r="AX167" s="169">
        <v>901.44999999999993</v>
      </c>
      <c r="AY167" s="169">
        <v>2699.7700000000004</v>
      </c>
      <c r="AZ167" s="169">
        <v>553.02</v>
      </c>
      <c r="BA167" s="169">
        <v>2313982.52</v>
      </c>
      <c r="BB167" s="169">
        <v>82454.459999999992</v>
      </c>
      <c r="BC167" s="169">
        <v>954.52</v>
      </c>
      <c r="BD167" s="169">
        <v>962.02</v>
      </c>
      <c r="BE167" s="169">
        <v>2809.74</v>
      </c>
      <c r="BF167" s="169">
        <v>370.78</v>
      </c>
      <c r="BG167">
        <v>294236.03000000003</v>
      </c>
      <c r="BH167">
        <v>10563.43</v>
      </c>
      <c r="BI167">
        <v>113.49999999999999</v>
      </c>
      <c r="BJ167">
        <v>97.469999999999985</v>
      </c>
      <c r="BK167">
        <v>332.46</v>
      </c>
      <c r="BL167">
        <v>182.24</v>
      </c>
      <c r="BM167" s="170">
        <v>0</v>
      </c>
      <c r="BQ167">
        <v>6126.5</v>
      </c>
      <c r="BR167">
        <v>6126.5</v>
      </c>
      <c r="BS167">
        <v>6126.5</v>
      </c>
      <c r="BT167">
        <v>6126.5</v>
      </c>
      <c r="BU167">
        <v>6126.5</v>
      </c>
      <c r="BV167">
        <v>6126.5</v>
      </c>
    </row>
    <row r="168" spans="1:74" x14ac:dyDescent="0.25">
      <c r="A168" t="s">
        <v>289</v>
      </c>
      <c r="B168">
        <v>5018</v>
      </c>
      <c r="C168">
        <v>5018</v>
      </c>
      <c r="D168">
        <v>12</v>
      </c>
      <c r="E168">
        <v>39.82</v>
      </c>
      <c r="F168">
        <v>41.41</v>
      </c>
      <c r="G168" s="169">
        <v>0</v>
      </c>
      <c r="H168" s="169">
        <v>0</v>
      </c>
      <c r="I168" s="169">
        <v>0</v>
      </c>
      <c r="J168" s="169">
        <v>0</v>
      </c>
      <c r="K168" s="169">
        <v>0</v>
      </c>
      <c r="L168" s="169">
        <v>0</v>
      </c>
      <c r="M168" s="169">
        <v>0</v>
      </c>
      <c r="N168" s="169">
        <v>0</v>
      </c>
      <c r="O168" s="169">
        <v>0</v>
      </c>
      <c r="P168" s="169">
        <v>0</v>
      </c>
      <c r="Q168" s="169">
        <v>0</v>
      </c>
      <c r="R168" s="169">
        <v>0</v>
      </c>
      <c r="S168" s="169">
        <v>0</v>
      </c>
      <c r="T168" s="169">
        <v>0</v>
      </c>
      <c r="U168" s="169">
        <v>0</v>
      </c>
      <c r="V168" s="169">
        <v>0</v>
      </c>
      <c r="W168" s="169">
        <v>0</v>
      </c>
      <c r="X168" s="169">
        <v>97001.952994156265</v>
      </c>
      <c r="Y168" s="169">
        <v>0</v>
      </c>
      <c r="Z168" s="169">
        <v>0</v>
      </c>
      <c r="AA168" s="169">
        <v>4429.1717242506484</v>
      </c>
      <c r="AB168" s="169">
        <v>410297.61143693252</v>
      </c>
      <c r="AC168" s="169">
        <v>460793.17220048315</v>
      </c>
      <c r="AD168" s="169">
        <v>123936.17730744123</v>
      </c>
      <c r="AE168" s="169">
        <v>3701.4190296610473</v>
      </c>
      <c r="AF168" s="169">
        <v>0</v>
      </c>
      <c r="AG168" s="169">
        <v>0</v>
      </c>
      <c r="AH168" s="169"/>
      <c r="AI168" s="169">
        <v>341462.01074345841</v>
      </c>
      <c r="AJ168" s="169">
        <v>326477.21486291505</v>
      </c>
      <c r="AK168" s="169">
        <v>195302.68127607182</v>
      </c>
      <c r="AL168" s="169">
        <v>175803.31638429157</v>
      </c>
      <c r="AM168" s="169">
        <v>110691.77579894532</v>
      </c>
      <c r="AN168" s="169">
        <v>73496.083451615836</v>
      </c>
      <c r="AO168" s="169"/>
      <c r="AP168" s="169"/>
      <c r="AQ168" s="169"/>
      <c r="AR168" s="169"/>
      <c r="AT168" s="169">
        <v>237415.50999999998</v>
      </c>
      <c r="AU168" s="169">
        <v>2341139.2400000002</v>
      </c>
      <c r="AV168" s="169">
        <v>91200.920000000013</v>
      </c>
      <c r="AW168" s="169">
        <v>1292.02</v>
      </c>
      <c r="AX168" s="169">
        <v>1292.02</v>
      </c>
      <c r="AY168" s="169">
        <v>3806.66</v>
      </c>
      <c r="AZ168" s="169">
        <v>787.17</v>
      </c>
      <c r="BA168" s="169">
        <v>2301574.65</v>
      </c>
      <c r="BB168" s="169">
        <v>100635.52</v>
      </c>
      <c r="BC168" s="169">
        <v>1344.6399999999999</v>
      </c>
      <c r="BD168" s="169">
        <v>1347.73</v>
      </c>
      <c r="BE168" s="169">
        <v>3919.32</v>
      </c>
      <c r="BF168" s="169">
        <v>515.29</v>
      </c>
      <c r="BG168">
        <v>276980.09999999998</v>
      </c>
      <c r="BH168">
        <v>12084.13</v>
      </c>
      <c r="BI168">
        <v>143.46</v>
      </c>
      <c r="BJ168">
        <v>142.10000000000002</v>
      </c>
      <c r="BK168">
        <v>450.65</v>
      </c>
      <c r="BL168">
        <v>271.88</v>
      </c>
      <c r="BM168" s="170">
        <v>0</v>
      </c>
      <c r="BQ168">
        <v>5018</v>
      </c>
      <c r="BR168">
        <v>5018</v>
      </c>
      <c r="BS168">
        <v>5018</v>
      </c>
      <c r="BT168">
        <v>5018</v>
      </c>
      <c r="BU168">
        <v>5018</v>
      </c>
      <c r="BV168">
        <v>5018</v>
      </c>
    </row>
    <row r="169" spans="1:74" x14ac:dyDescent="0.25">
      <c r="A169" t="s">
        <v>290</v>
      </c>
      <c r="B169">
        <v>3522.6</v>
      </c>
      <c r="C169">
        <v>3522.6</v>
      </c>
      <c r="D169">
        <v>12</v>
      </c>
      <c r="E169">
        <v>28.98</v>
      </c>
      <c r="F169">
        <v>30.14</v>
      </c>
      <c r="G169" s="169">
        <v>0</v>
      </c>
      <c r="H169" s="169">
        <v>0</v>
      </c>
      <c r="I169" s="169">
        <v>0</v>
      </c>
      <c r="J169" s="169">
        <v>0</v>
      </c>
      <c r="K169" s="169">
        <v>0</v>
      </c>
      <c r="L169" s="169">
        <v>0</v>
      </c>
      <c r="M169" s="169">
        <v>0</v>
      </c>
      <c r="N169" s="169">
        <v>0</v>
      </c>
      <c r="O169" s="169">
        <v>0</v>
      </c>
      <c r="P169" s="169">
        <v>0</v>
      </c>
      <c r="Q169" s="169">
        <v>0</v>
      </c>
      <c r="R169" s="169">
        <v>0</v>
      </c>
      <c r="S169" s="169">
        <v>0</v>
      </c>
      <c r="T169" s="169">
        <v>0</v>
      </c>
      <c r="U169" s="169">
        <v>0</v>
      </c>
      <c r="V169" s="169">
        <v>0</v>
      </c>
      <c r="W169" s="169">
        <v>0</v>
      </c>
      <c r="X169" s="169">
        <v>68094.675093107769</v>
      </c>
      <c r="Y169" s="169">
        <v>0</v>
      </c>
      <c r="Z169" s="169">
        <v>40450.010599999994</v>
      </c>
      <c r="AA169" s="169">
        <v>3109.2467747798587</v>
      </c>
      <c r="AB169" s="169">
        <v>288025.97968269</v>
      </c>
      <c r="AC169" s="169">
        <v>323473.50107481505</v>
      </c>
      <c r="AD169" s="169">
        <v>87002.307330249576</v>
      </c>
      <c r="AE169" s="169">
        <v>2598.369604201675</v>
      </c>
      <c r="AF169" s="169">
        <v>0</v>
      </c>
      <c r="AG169" s="169">
        <v>0</v>
      </c>
      <c r="AH169" s="169"/>
      <c r="AI169" s="169">
        <v>239703.88183437756</v>
      </c>
      <c r="AJ169" s="169">
        <v>0</v>
      </c>
      <c r="AK169" s="169">
        <v>137101.08112058401</v>
      </c>
      <c r="AL169" s="169">
        <v>123412.66685837095</v>
      </c>
      <c r="AM169" s="169">
        <v>0</v>
      </c>
      <c r="AN169" s="169">
        <v>51593.723309418485</v>
      </c>
      <c r="AO169" s="169"/>
      <c r="AP169" s="169"/>
      <c r="AQ169" s="169"/>
      <c r="AR169" s="169"/>
      <c r="AT169" s="169">
        <v>252770.27</v>
      </c>
      <c r="AU169" s="169">
        <v>1219511.3599999999</v>
      </c>
      <c r="AV169" s="169">
        <v>6939.59</v>
      </c>
      <c r="AW169" s="169">
        <v>511.42999999999995</v>
      </c>
      <c r="AX169" s="169">
        <v>489.35</v>
      </c>
      <c r="AY169" s="169">
        <v>1465.8200000000002</v>
      </c>
      <c r="AZ169" s="169">
        <v>307.38</v>
      </c>
      <c r="BA169" s="169">
        <v>1178018.8899999999</v>
      </c>
      <c r="BB169" s="169">
        <v>8560.0499999999993</v>
      </c>
      <c r="BC169" s="169">
        <v>527.66000000000008</v>
      </c>
      <c r="BD169" s="169">
        <v>506.8</v>
      </c>
      <c r="BE169" s="169">
        <v>1515.3600000000001</v>
      </c>
      <c r="BF169" s="169">
        <v>205.08</v>
      </c>
      <c r="BG169">
        <v>294262.74</v>
      </c>
      <c r="BH169">
        <v>2121.7600000000002</v>
      </c>
      <c r="BI169">
        <v>63.54</v>
      </c>
      <c r="BJ169">
        <v>61.51</v>
      </c>
      <c r="BK169">
        <v>187.49</v>
      </c>
      <c r="BL169">
        <v>102.3</v>
      </c>
      <c r="BM169" s="170">
        <v>0</v>
      </c>
      <c r="BR169">
        <v>3522.6</v>
      </c>
      <c r="BS169">
        <v>3522.6</v>
      </c>
      <c r="BU169">
        <v>3522.6</v>
      </c>
      <c r="BV169">
        <v>3522.6</v>
      </c>
    </row>
    <row r="170" spans="1:74" x14ac:dyDescent="0.25">
      <c r="A170" t="s">
        <v>291</v>
      </c>
      <c r="B170">
        <v>3523.78</v>
      </c>
      <c r="C170">
        <v>3523.78</v>
      </c>
      <c r="D170">
        <v>12</v>
      </c>
      <c r="E170">
        <v>28.98</v>
      </c>
      <c r="F170">
        <v>30.14</v>
      </c>
      <c r="G170" s="169">
        <v>433721.56296000001</v>
      </c>
      <c r="H170" s="169">
        <v>0</v>
      </c>
      <c r="I170" s="169">
        <v>0</v>
      </c>
      <c r="J170" s="169">
        <v>0</v>
      </c>
      <c r="K170" s="169">
        <v>0</v>
      </c>
      <c r="L170" s="169">
        <v>0</v>
      </c>
      <c r="M170" s="169">
        <v>0</v>
      </c>
      <c r="N170" s="169">
        <v>0</v>
      </c>
      <c r="O170" s="169">
        <v>0</v>
      </c>
      <c r="P170" s="169">
        <v>0</v>
      </c>
      <c r="Q170" s="169">
        <v>0</v>
      </c>
      <c r="R170" s="169">
        <v>0</v>
      </c>
      <c r="S170" s="169">
        <v>0</v>
      </c>
      <c r="T170" s="169">
        <v>0</v>
      </c>
      <c r="U170" s="169">
        <v>0</v>
      </c>
      <c r="V170" s="169">
        <v>0</v>
      </c>
      <c r="W170" s="169">
        <v>0</v>
      </c>
      <c r="X170" s="169">
        <v>68117.485436777191</v>
      </c>
      <c r="Y170" s="169">
        <v>0</v>
      </c>
      <c r="Z170" s="169">
        <v>36830.006599999993</v>
      </c>
      <c r="AA170" s="169">
        <v>3110.2883097807794</v>
      </c>
      <c r="AB170" s="169">
        <v>288122.46258055686</v>
      </c>
      <c r="AC170" s="169">
        <v>323581.85817788338</v>
      </c>
      <c r="AD170" s="169">
        <v>87031.451349624418</v>
      </c>
      <c r="AE170" s="169">
        <v>2599.2400056474703</v>
      </c>
      <c r="AF170" s="169">
        <v>0</v>
      </c>
      <c r="AG170" s="169">
        <v>0</v>
      </c>
      <c r="AH170" s="169"/>
      <c r="AI170" s="169">
        <v>239784.17780342445</v>
      </c>
      <c r="AJ170" s="169">
        <v>0</v>
      </c>
      <c r="AK170" s="169">
        <v>137147.0072194094</v>
      </c>
      <c r="AL170" s="169">
        <v>123454.00761431627</v>
      </c>
      <c r="AM170" s="169">
        <v>0</v>
      </c>
      <c r="AN170" s="169">
        <v>51611.006166826402</v>
      </c>
      <c r="AO170" s="169"/>
      <c r="AP170" s="169"/>
      <c r="AQ170" s="169"/>
      <c r="AR170" s="169"/>
      <c r="AT170" s="169">
        <v>213103.4</v>
      </c>
      <c r="AU170" s="169">
        <v>1214005.67</v>
      </c>
      <c r="AV170" s="169">
        <v>6626.33</v>
      </c>
      <c r="AW170" s="169">
        <v>395.5</v>
      </c>
      <c r="AX170" s="169">
        <v>395.5</v>
      </c>
      <c r="AY170" s="169">
        <v>1186.96</v>
      </c>
      <c r="AZ170" s="169">
        <v>246.69</v>
      </c>
      <c r="BA170" s="169">
        <v>1132395.8700000001</v>
      </c>
      <c r="BB170" s="169">
        <v>7062.26</v>
      </c>
      <c r="BC170" s="169">
        <v>420.79</v>
      </c>
      <c r="BD170" s="169">
        <v>411.12</v>
      </c>
      <c r="BE170" s="169">
        <v>1209.8</v>
      </c>
      <c r="BF170" s="169">
        <v>151.41999999999999</v>
      </c>
      <c r="BG170">
        <v>294713.19999999995</v>
      </c>
      <c r="BH170">
        <v>1638.8700000000001</v>
      </c>
      <c r="BI170">
        <v>45.92</v>
      </c>
      <c r="BJ170">
        <v>45.13</v>
      </c>
      <c r="BK170">
        <v>136.72</v>
      </c>
      <c r="BL170">
        <v>95.27</v>
      </c>
      <c r="BM170" s="170">
        <v>0</v>
      </c>
      <c r="BR170">
        <v>3523.78</v>
      </c>
      <c r="BS170">
        <v>3523.78</v>
      </c>
      <c r="BU170">
        <v>3523.78</v>
      </c>
      <c r="BV170">
        <v>3523.78</v>
      </c>
    </row>
    <row r="171" spans="1:74" x14ac:dyDescent="0.25">
      <c r="A171" t="s">
        <v>292</v>
      </c>
      <c r="B171">
        <v>3461.76</v>
      </c>
      <c r="C171">
        <v>3461.76</v>
      </c>
      <c r="D171">
        <v>12</v>
      </c>
      <c r="E171">
        <v>28.98</v>
      </c>
      <c r="F171">
        <v>30.14</v>
      </c>
      <c r="G171" s="169">
        <v>0</v>
      </c>
      <c r="H171" s="169">
        <v>0</v>
      </c>
      <c r="I171" s="169">
        <v>0</v>
      </c>
      <c r="J171" s="169">
        <v>907.50260000000003</v>
      </c>
      <c r="K171" s="169">
        <v>0</v>
      </c>
      <c r="L171" s="169">
        <v>0</v>
      </c>
      <c r="M171" s="169">
        <v>0</v>
      </c>
      <c r="N171" s="169">
        <v>0</v>
      </c>
      <c r="O171" s="169">
        <v>0</v>
      </c>
      <c r="P171" s="169">
        <v>0</v>
      </c>
      <c r="Q171" s="169">
        <v>0</v>
      </c>
      <c r="R171" s="169">
        <v>0</v>
      </c>
      <c r="S171" s="169">
        <v>0</v>
      </c>
      <c r="T171" s="169">
        <v>0</v>
      </c>
      <c r="U171" s="169">
        <v>0</v>
      </c>
      <c r="V171" s="169">
        <v>0</v>
      </c>
      <c r="W171" s="169">
        <v>0</v>
      </c>
      <c r="X171" s="169">
        <v>66918.589238152723</v>
      </c>
      <c r="Y171" s="169">
        <v>0</v>
      </c>
      <c r="Z171" s="169">
        <v>36830.006599999993</v>
      </c>
      <c r="AA171" s="169">
        <v>3055.5459362578563</v>
      </c>
      <c r="AB171" s="169">
        <v>283051.38688081218</v>
      </c>
      <c r="AC171" s="169">
        <v>317886.68230305793</v>
      </c>
      <c r="AD171" s="169">
        <v>85499.661449941763</v>
      </c>
      <c r="AE171" s="169">
        <v>2553.492295759153</v>
      </c>
      <c r="AF171" s="169">
        <v>0</v>
      </c>
      <c r="AG171" s="169">
        <v>0</v>
      </c>
      <c r="AH171" s="169"/>
      <c r="AI171" s="169">
        <v>235563.87610826519</v>
      </c>
      <c r="AJ171" s="169">
        <v>0</v>
      </c>
      <c r="AK171" s="169">
        <v>134733.16260148553</v>
      </c>
      <c r="AL171" s="169">
        <v>121281.16550946297</v>
      </c>
      <c r="AM171" s="169">
        <v>0</v>
      </c>
      <c r="AN171" s="169">
        <v>50702.630898657961</v>
      </c>
      <c r="AO171" s="169"/>
      <c r="AP171" s="169"/>
      <c r="AQ171" s="169"/>
      <c r="AR171" s="169"/>
      <c r="AT171" s="169">
        <v>207030.59</v>
      </c>
      <c r="AU171" s="169">
        <v>1175526.8799999999</v>
      </c>
      <c r="AV171" s="169">
        <v>7687.46</v>
      </c>
      <c r="AW171" s="169">
        <v>625.83000000000004</v>
      </c>
      <c r="AX171" s="169">
        <v>584.51</v>
      </c>
      <c r="AY171" s="169">
        <v>1802.58</v>
      </c>
      <c r="AZ171" s="169">
        <v>338.01</v>
      </c>
      <c r="BA171" s="169">
        <v>1129786.53</v>
      </c>
      <c r="BB171" s="169">
        <v>9577.2999999999993</v>
      </c>
      <c r="BC171" s="169">
        <v>1296.2</v>
      </c>
      <c r="BD171" s="169">
        <v>1233.76</v>
      </c>
      <c r="BE171" s="169">
        <v>2430.46</v>
      </c>
      <c r="BF171" s="169">
        <v>773.55</v>
      </c>
      <c r="BG171">
        <v>252770.94</v>
      </c>
      <c r="BH171">
        <v>-2204.06</v>
      </c>
      <c r="BI171">
        <v>-498.68999999999994</v>
      </c>
      <c r="BJ171">
        <v>-515.83999999999992</v>
      </c>
      <c r="BK171">
        <v>-265.92</v>
      </c>
      <c r="BL171">
        <v>-435.54</v>
      </c>
      <c r="BM171" s="170">
        <v>0</v>
      </c>
      <c r="BR171">
        <v>3461.76</v>
      </c>
      <c r="BS171">
        <v>3461.76</v>
      </c>
      <c r="BU171">
        <v>3461.76</v>
      </c>
      <c r="BV171">
        <v>3461.76</v>
      </c>
    </row>
    <row r="172" spans="1:74" x14ac:dyDescent="0.25">
      <c r="A172" t="s">
        <v>49</v>
      </c>
      <c r="B172">
        <v>8955</v>
      </c>
      <c r="C172">
        <v>8955</v>
      </c>
      <c r="D172">
        <v>12</v>
      </c>
      <c r="E172">
        <v>39.619999999999997</v>
      </c>
      <c r="F172">
        <v>41.2</v>
      </c>
      <c r="G172" s="169">
        <v>0</v>
      </c>
      <c r="H172" s="169">
        <v>0</v>
      </c>
      <c r="I172" s="169">
        <v>0</v>
      </c>
      <c r="J172" s="169">
        <v>0</v>
      </c>
      <c r="K172" s="169">
        <v>0</v>
      </c>
      <c r="L172" s="169">
        <v>0</v>
      </c>
      <c r="M172" s="169">
        <v>0</v>
      </c>
      <c r="N172" s="169">
        <v>0</v>
      </c>
      <c r="O172" s="169">
        <v>0</v>
      </c>
      <c r="P172" s="169">
        <v>0</v>
      </c>
      <c r="Q172" s="169">
        <v>0</v>
      </c>
      <c r="R172" s="169">
        <v>0</v>
      </c>
      <c r="S172" s="169">
        <v>0</v>
      </c>
      <c r="T172" s="169">
        <v>0</v>
      </c>
      <c r="U172" s="169">
        <v>0</v>
      </c>
      <c r="V172" s="169">
        <v>0</v>
      </c>
      <c r="W172" s="169">
        <v>0</v>
      </c>
      <c r="X172" s="169">
        <v>173107.31149116563</v>
      </c>
      <c r="Y172" s="169">
        <v>0</v>
      </c>
      <c r="Z172" s="169">
        <v>0</v>
      </c>
      <c r="AA172" s="169">
        <v>7904.1914688450679</v>
      </c>
      <c r="AB172" s="169">
        <v>732207.07660775818</v>
      </c>
      <c r="AC172" s="169">
        <v>822320.21862401883</v>
      </c>
      <c r="AD172" s="169">
        <v>221173.46906897891</v>
      </c>
      <c r="AE172" s="169">
        <v>0</v>
      </c>
      <c r="AF172" s="169">
        <v>0</v>
      </c>
      <c r="AG172" s="169">
        <v>428598.31510808558</v>
      </c>
      <c r="AH172" s="169"/>
      <c r="AI172" s="169">
        <v>609364.74814820045</v>
      </c>
      <c r="AJ172" s="169">
        <v>582623.24812622648</v>
      </c>
      <c r="AK172" s="169">
        <v>348532.38557736616</v>
      </c>
      <c r="AL172" s="169">
        <v>313734.29617802537</v>
      </c>
      <c r="AM172" s="169">
        <v>197537.83425260172</v>
      </c>
      <c r="AN172" s="169">
        <v>131159.31193886406</v>
      </c>
      <c r="AO172" s="169"/>
      <c r="AP172" s="169"/>
      <c r="AQ172" s="169"/>
      <c r="AR172" s="169"/>
      <c r="AT172" s="169">
        <v>541713.5</v>
      </c>
      <c r="AU172" s="169">
        <v>3038351.1</v>
      </c>
      <c r="AV172" s="169">
        <v>148717.44</v>
      </c>
      <c r="AW172" s="169">
        <v>5132.6000000000004</v>
      </c>
      <c r="AX172" s="169">
        <v>5218.0599999999995</v>
      </c>
      <c r="AY172" s="169">
        <v>16445.259999999998</v>
      </c>
      <c r="AZ172" s="169">
        <v>2918.88</v>
      </c>
      <c r="BA172" s="169">
        <v>2778250.39</v>
      </c>
      <c r="BB172" s="169">
        <v>156307.20000000001</v>
      </c>
      <c r="BC172" s="169">
        <v>8596.89</v>
      </c>
      <c r="BD172" s="169">
        <v>-50460.299999999996</v>
      </c>
      <c r="BE172" s="169">
        <v>17286.419999999998</v>
      </c>
      <c r="BF172" s="169">
        <v>5637.76</v>
      </c>
      <c r="BG172">
        <v>801814.21</v>
      </c>
      <c r="BH172">
        <v>43465.810000000005</v>
      </c>
      <c r="BI172">
        <v>-1767.06</v>
      </c>
      <c r="BJ172">
        <v>-2282.92</v>
      </c>
      <c r="BK172">
        <v>213.21000000000004</v>
      </c>
      <c r="BL172">
        <v>-2718.88</v>
      </c>
      <c r="BM172" s="170">
        <v>0</v>
      </c>
      <c r="BP172">
        <v>8955</v>
      </c>
      <c r="BQ172">
        <v>8955</v>
      </c>
      <c r="BR172">
        <v>8955</v>
      </c>
      <c r="BS172">
        <v>8955</v>
      </c>
      <c r="BT172">
        <v>8955</v>
      </c>
      <c r="BU172">
        <v>8955</v>
      </c>
    </row>
    <row r="173" spans="1:74" x14ac:dyDescent="0.25">
      <c r="A173" t="s">
        <v>50</v>
      </c>
      <c r="B173">
        <v>4504.2</v>
      </c>
      <c r="C173">
        <v>4504.2</v>
      </c>
      <c r="D173">
        <v>12</v>
      </c>
      <c r="E173">
        <v>28.98</v>
      </c>
      <c r="F173">
        <v>30.14</v>
      </c>
      <c r="G173" s="169">
        <v>0</v>
      </c>
      <c r="H173" s="169">
        <v>0</v>
      </c>
      <c r="I173" s="169">
        <v>0</v>
      </c>
      <c r="J173" s="169">
        <v>0</v>
      </c>
      <c r="K173" s="169">
        <v>0</v>
      </c>
      <c r="L173" s="169">
        <v>0</v>
      </c>
      <c r="M173" s="169">
        <v>0</v>
      </c>
      <c r="N173" s="169">
        <v>0</v>
      </c>
      <c r="O173" s="169">
        <v>0</v>
      </c>
      <c r="P173" s="169">
        <v>0</v>
      </c>
      <c r="Q173" s="169">
        <v>0</v>
      </c>
      <c r="R173" s="169">
        <v>0</v>
      </c>
      <c r="S173" s="169">
        <v>0</v>
      </c>
      <c r="T173" s="169">
        <v>0</v>
      </c>
      <c r="U173" s="169">
        <v>0</v>
      </c>
      <c r="V173" s="169">
        <v>0</v>
      </c>
      <c r="W173" s="169">
        <v>0</v>
      </c>
      <c r="X173" s="169">
        <v>87069.788098102552</v>
      </c>
      <c r="Y173" s="169">
        <v>0</v>
      </c>
      <c r="Z173" s="169">
        <v>24680.006799999996</v>
      </c>
      <c r="AA173" s="169">
        <v>3975.6626704602968</v>
      </c>
      <c r="AB173" s="169">
        <v>368286.66828103457</v>
      </c>
      <c r="AC173" s="169">
        <v>413611.9183390626</v>
      </c>
      <c r="AD173" s="169">
        <v>111246.17971864821</v>
      </c>
      <c r="AE173" s="169">
        <v>3322.4255865682121</v>
      </c>
      <c r="AF173" s="169">
        <v>0</v>
      </c>
      <c r="AG173" s="169">
        <v>0</v>
      </c>
      <c r="AH173" s="169"/>
      <c r="AI173" s="169">
        <v>306499.24049236457</v>
      </c>
      <c r="AJ173" s="169">
        <v>0</v>
      </c>
      <c r="AK173" s="169">
        <v>175305.36807566413</v>
      </c>
      <c r="AL173" s="169">
        <v>157802.57027862215</v>
      </c>
      <c r="AM173" s="169">
        <v>0</v>
      </c>
      <c r="AN173" s="169">
        <v>65970.717234509371</v>
      </c>
      <c r="AO173" s="169"/>
      <c r="AP173" s="169"/>
      <c r="AQ173" s="169"/>
      <c r="AR173" s="169"/>
      <c r="AT173" s="169">
        <v>250475.98</v>
      </c>
      <c r="AU173" s="169">
        <v>1461827.48</v>
      </c>
      <c r="AV173" s="169">
        <v>11223.599999999999</v>
      </c>
      <c r="AW173" s="169">
        <v>928.87</v>
      </c>
      <c r="AX173" s="169">
        <v>928.87</v>
      </c>
      <c r="AY173" s="169">
        <v>2569.4300000000003</v>
      </c>
      <c r="AZ173" s="169">
        <v>534.09</v>
      </c>
      <c r="BA173" s="169">
        <v>1401529.29</v>
      </c>
      <c r="BB173" s="169">
        <v>12573.65</v>
      </c>
      <c r="BC173" s="169">
        <v>956.33</v>
      </c>
      <c r="BD173" s="169">
        <v>952.7</v>
      </c>
      <c r="BE173" s="169">
        <v>2681.74</v>
      </c>
      <c r="BF173" s="169">
        <v>335.76</v>
      </c>
      <c r="BG173">
        <v>310774.17</v>
      </c>
      <c r="BH173">
        <v>3520.54</v>
      </c>
      <c r="BI173">
        <v>139.58999999999997</v>
      </c>
      <c r="BJ173">
        <v>132.94999999999999</v>
      </c>
      <c r="BK173">
        <v>350.05</v>
      </c>
      <c r="BL173">
        <v>198.33</v>
      </c>
      <c r="BM173" s="170">
        <v>0</v>
      </c>
      <c r="BR173">
        <v>4504.2</v>
      </c>
      <c r="BS173">
        <v>4504.2</v>
      </c>
      <c r="BU173">
        <v>4504.2</v>
      </c>
      <c r="BV173">
        <v>4504.2</v>
      </c>
    </row>
    <row r="174" spans="1:74" x14ac:dyDescent="0.25">
      <c r="A174" s="167" t="s">
        <v>51</v>
      </c>
      <c r="B174">
        <v>24925.9</v>
      </c>
      <c r="C174">
        <v>24925.900000000005</v>
      </c>
      <c r="D174">
        <v>12</v>
      </c>
      <c r="E174">
        <v>39.619999999999997</v>
      </c>
      <c r="F174">
        <v>41.2</v>
      </c>
      <c r="G174" s="169">
        <v>0</v>
      </c>
      <c r="H174" s="169">
        <v>0</v>
      </c>
      <c r="I174" s="169">
        <v>0</v>
      </c>
      <c r="J174" s="169">
        <v>0</v>
      </c>
      <c r="K174" s="169">
        <v>5501.4549999999999</v>
      </c>
      <c r="L174" s="169">
        <v>0</v>
      </c>
      <c r="M174" s="169">
        <v>0</v>
      </c>
      <c r="N174" s="169">
        <v>0</v>
      </c>
      <c r="O174" s="169">
        <v>0</v>
      </c>
      <c r="P174" s="169">
        <v>0</v>
      </c>
      <c r="Q174" s="169">
        <v>0</v>
      </c>
      <c r="R174" s="169">
        <v>0</v>
      </c>
      <c r="S174" s="169">
        <v>0</v>
      </c>
      <c r="T174" s="169">
        <v>0</v>
      </c>
      <c r="U174" s="169">
        <v>0</v>
      </c>
      <c r="V174" s="169">
        <v>0</v>
      </c>
      <c r="W174" s="169">
        <v>0</v>
      </c>
      <c r="X174" s="169">
        <v>481837.58073675568</v>
      </c>
      <c r="Y174" s="169">
        <v>0</v>
      </c>
      <c r="Z174" s="169">
        <v>0</v>
      </c>
      <c r="AA174" s="169">
        <v>22001.014643582952</v>
      </c>
      <c r="AB174" s="169">
        <v>2038070.3931677639</v>
      </c>
      <c r="AC174" s="169">
        <v>2288896.8774316516</v>
      </c>
      <c r="AD174" s="169">
        <v>615627.89197838784</v>
      </c>
      <c r="AE174" s="169">
        <v>0</v>
      </c>
      <c r="AF174" s="169">
        <v>0</v>
      </c>
      <c r="AG174" s="169">
        <v>1192987.0175938171</v>
      </c>
      <c r="AH174" s="169"/>
      <c r="AI174" s="169">
        <v>1696143.4702252634</v>
      </c>
      <c r="AJ174" s="169">
        <v>1621709.5276906211</v>
      </c>
      <c r="AK174" s="169">
        <v>970126.56500981259</v>
      </c>
      <c r="AL174" s="169">
        <v>873267.41408194776</v>
      </c>
      <c r="AM174" s="169">
        <v>549839.00645415136</v>
      </c>
      <c r="AN174" s="169">
        <v>365076.92835923308</v>
      </c>
      <c r="AO174" s="169"/>
      <c r="AP174" s="169"/>
      <c r="AQ174" s="169"/>
      <c r="AR174" s="169"/>
      <c r="AT174" s="169">
        <v>2028473.58</v>
      </c>
      <c r="AU174" s="169">
        <v>11233432.99</v>
      </c>
      <c r="AV174" s="169">
        <v>445997.08</v>
      </c>
      <c r="AW174" s="169">
        <v>7654.5199999999995</v>
      </c>
      <c r="AX174" s="169">
        <v>7654.5199999999995</v>
      </c>
      <c r="AY174" s="169">
        <v>19520.98</v>
      </c>
      <c r="AZ174" s="169">
        <v>4628.8</v>
      </c>
      <c r="BA174" s="169">
        <v>10638695.699999999</v>
      </c>
      <c r="BB174" s="169">
        <v>495918.88</v>
      </c>
      <c r="BC174" s="169">
        <v>6354.06</v>
      </c>
      <c r="BD174" s="169">
        <v>6354.06</v>
      </c>
      <c r="BE174" s="169">
        <v>16942.349999999999</v>
      </c>
      <c r="BF174" s="169">
        <v>2282.61</v>
      </c>
      <c r="BG174">
        <v>2623210.87</v>
      </c>
      <c r="BH174">
        <v>140421.91999999998</v>
      </c>
      <c r="BI174">
        <v>1300.46</v>
      </c>
      <c r="BJ174">
        <v>1300.46</v>
      </c>
      <c r="BK174">
        <v>4770.88</v>
      </c>
      <c r="BL174">
        <v>2346.19</v>
      </c>
      <c r="BM174" s="170">
        <v>0</v>
      </c>
      <c r="BP174">
        <v>24925.900000000005</v>
      </c>
      <c r="BQ174">
        <v>24925.900000000005</v>
      </c>
      <c r="BR174">
        <v>24925.900000000005</v>
      </c>
      <c r="BS174">
        <v>24925.900000000005</v>
      </c>
      <c r="BT174">
        <v>24925.900000000005</v>
      </c>
      <c r="BU174">
        <v>24925.900000000005</v>
      </c>
    </row>
    <row r="175" spans="1:74" x14ac:dyDescent="0.25">
      <c r="A175" t="s">
        <v>52</v>
      </c>
      <c r="B175">
        <v>4499.9799999999996</v>
      </c>
      <c r="C175">
        <v>4499.9799999999996</v>
      </c>
      <c r="D175">
        <v>12</v>
      </c>
      <c r="E175">
        <v>28.98</v>
      </c>
      <c r="F175">
        <v>30.14</v>
      </c>
      <c r="G175" s="169">
        <v>0</v>
      </c>
      <c r="H175" s="169">
        <v>0</v>
      </c>
      <c r="I175" s="169">
        <v>0</v>
      </c>
      <c r="J175" s="169">
        <v>0</v>
      </c>
      <c r="K175" s="169">
        <v>0</v>
      </c>
      <c r="L175" s="169">
        <v>0</v>
      </c>
      <c r="M175" s="169">
        <v>0</v>
      </c>
      <c r="N175" s="169">
        <v>0</v>
      </c>
      <c r="O175" s="169">
        <v>0</v>
      </c>
      <c r="P175" s="169">
        <v>0</v>
      </c>
      <c r="Q175" s="169">
        <v>0</v>
      </c>
      <c r="R175" s="169">
        <v>0</v>
      </c>
      <c r="S175" s="169">
        <v>0</v>
      </c>
      <c r="T175" s="169">
        <v>0</v>
      </c>
      <c r="U175" s="169">
        <v>0</v>
      </c>
      <c r="V175" s="169">
        <v>0</v>
      </c>
      <c r="W175" s="169">
        <v>0</v>
      </c>
      <c r="X175" s="169">
        <v>86988.212123284815</v>
      </c>
      <c r="Y175" s="169">
        <v>0</v>
      </c>
      <c r="Z175" s="169">
        <v>26139.997199999998</v>
      </c>
      <c r="AA175" s="169">
        <v>3971.9378588468367</v>
      </c>
      <c r="AB175" s="169">
        <v>367941.61927340919</v>
      </c>
      <c r="AC175" s="169">
        <v>413224.40395351331</v>
      </c>
      <c r="AD175" s="169">
        <v>111141.952801901</v>
      </c>
      <c r="AE175" s="169">
        <v>3319.3127949569789</v>
      </c>
      <c r="AF175" s="169">
        <v>0</v>
      </c>
      <c r="AG175" s="169">
        <v>0</v>
      </c>
      <c r="AH175" s="169"/>
      <c r="AI175" s="169">
        <v>306212.08033187484</v>
      </c>
      <c r="AJ175" s="169">
        <v>0</v>
      </c>
      <c r="AK175" s="169">
        <v>175141.12389172931</v>
      </c>
      <c r="AL175" s="169">
        <v>157654.72452430936</v>
      </c>
      <c r="AM175" s="169">
        <v>0</v>
      </c>
      <c r="AN175" s="169">
        <v>65908.909049542082</v>
      </c>
      <c r="AO175" s="169"/>
      <c r="AP175" s="169"/>
      <c r="AQ175" s="169"/>
      <c r="AR175" s="169"/>
      <c r="AT175" s="169">
        <v>192520.95</v>
      </c>
      <c r="AU175" s="169">
        <v>1550924.47</v>
      </c>
      <c r="AV175" s="169">
        <v>12083</v>
      </c>
      <c r="AW175" s="169">
        <v>1113.8399999999999</v>
      </c>
      <c r="AX175" s="169">
        <v>1113.8399999999999</v>
      </c>
      <c r="AY175" s="169">
        <v>3326.5699999999997</v>
      </c>
      <c r="AZ175" s="169">
        <v>700.35</v>
      </c>
      <c r="BA175" s="169">
        <v>1475612.88</v>
      </c>
      <c r="BB175" s="169">
        <v>13218.93</v>
      </c>
      <c r="BC175" s="169">
        <v>1227.69</v>
      </c>
      <c r="BD175" s="169">
        <v>1226.93</v>
      </c>
      <c r="BE175" s="169">
        <v>3439.37</v>
      </c>
      <c r="BF175" s="169">
        <v>466.54</v>
      </c>
      <c r="BG175">
        <v>267832.53999999998</v>
      </c>
      <c r="BH175">
        <v>2759.17</v>
      </c>
      <c r="BI175">
        <v>29.58</v>
      </c>
      <c r="BJ175">
        <v>29.58</v>
      </c>
      <c r="BK175">
        <v>305.25</v>
      </c>
      <c r="BL175">
        <v>233.81</v>
      </c>
      <c r="BM175" s="170">
        <v>0</v>
      </c>
      <c r="BR175">
        <v>4499.9799999999996</v>
      </c>
      <c r="BS175">
        <v>4499.9799999999996</v>
      </c>
      <c r="BU175">
        <v>4499.9799999999996</v>
      </c>
      <c r="BV175">
        <v>4499.9799999999996</v>
      </c>
    </row>
    <row r="176" spans="1:74" x14ac:dyDescent="0.25">
      <c r="A176" t="s">
        <v>53</v>
      </c>
      <c r="B176">
        <v>6821.18</v>
      </c>
      <c r="C176">
        <v>6821.18</v>
      </c>
      <c r="D176">
        <v>12</v>
      </c>
      <c r="E176">
        <v>28.98</v>
      </c>
      <c r="F176">
        <v>30.14</v>
      </c>
      <c r="G176" s="169">
        <v>995967.99875999999</v>
      </c>
      <c r="H176" s="169">
        <v>0</v>
      </c>
      <c r="I176" s="169">
        <v>0</v>
      </c>
      <c r="J176" s="169">
        <v>12693.26</v>
      </c>
      <c r="K176" s="169">
        <v>0</v>
      </c>
      <c r="L176" s="169">
        <v>0</v>
      </c>
      <c r="M176" s="169">
        <v>0</v>
      </c>
      <c r="N176" s="169">
        <v>0</v>
      </c>
      <c r="O176" s="169">
        <v>0</v>
      </c>
      <c r="P176" s="169">
        <v>0</v>
      </c>
      <c r="Q176" s="169">
        <v>0</v>
      </c>
      <c r="R176" s="169">
        <v>0</v>
      </c>
      <c r="S176" s="169">
        <v>0</v>
      </c>
      <c r="T176" s="169">
        <v>0</v>
      </c>
      <c r="U176" s="169">
        <v>0</v>
      </c>
      <c r="V176" s="169">
        <v>0</v>
      </c>
      <c r="W176" s="169">
        <v>0</v>
      </c>
      <c r="X176" s="169">
        <v>131858.86443297705</v>
      </c>
      <c r="Y176" s="169">
        <v>0</v>
      </c>
      <c r="Z176" s="169">
        <v>70050.003800000006</v>
      </c>
      <c r="AA176" s="169">
        <v>6020.7607776054274</v>
      </c>
      <c r="AB176" s="169">
        <v>557734.92650087201</v>
      </c>
      <c r="AC176" s="169">
        <v>626375.68161627976</v>
      </c>
      <c r="AD176" s="169">
        <v>168471.69667715661</v>
      </c>
      <c r="AE176" s="169">
        <v>5031.495706804174</v>
      </c>
      <c r="AF176" s="169">
        <v>0</v>
      </c>
      <c r="AG176" s="169">
        <v>0</v>
      </c>
      <c r="AH176" s="169"/>
      <c r="AI176" s="169">
        <v>464163.77808749775</v>
      </c>
      <c r="AJ176" s="169">
        <v>0</v>
      </c>
      <c r="AK176" s="169">
        <v>265483.20914043754</v>
      </c>
      <c r="AL176" s="169">
        <v>238976.89630414548</v>
      </c>
      <c r="AM176" s="169">
        <v>0</v>
      </c>
      <c r="AN176" s="169">
        <v>99906.340079412694</v>
      </c>
      <c r="AO176" s="169"/>
      <c r="AP176" s="169"/>
      <c r="AQ176" s="169"/>
      <c r="AR176" s="169"/>
      <c r="AT176" s="169">
        <v>319342.58</v>
      </c>
      <c r="AU176" s="169">
        <v>2343594.27</v>
      </c>
      <c r="AV176" s="169">
        <v>14934.72</v>
      </c>
      <c r="AW176" s="169">
        <v>775.53</v>
      </c>
      <c r="AX176" s="169">
        <v>760.94999999999993</v>
      </c>
      <c r="AY176" s="169">
        <v>2237.33</v>
      </c>
      <c r="AZ176" s="169">
        <v>452.34</v>
      </c>
      <c r="BA176" s="169">
        <v>2188696.2000000002</v>
      </c>
      <c r="BB176" s="169">
        <v>16471.86</v>
      </c>
      <c r="BC176" s="169">
        <v>788.39</v>
      </c>
      <c r="BD176" s="169">
        <v>765.36</v>
      </c>
      <c r="BE176" s="169">
        <v>2189.4299999999998</v>
      </c>
      <c r="BF176" s="169">
        <v>266.77</v>
      </c>
      <c r="BG176">
        <v>474240.65</v>
      </c>
      <c r="BH176">
        <v>3912.7400000000002</v>
      </c>
      <c r="BI176">
        <v>182.34</v>
      </c>
      <c r="BJ176">
        <v>159.68</v>
      </c>
      <c r="BK176">
        <v>506.6</v>
      </c>
      <c r="BL176">
        <v>185.57</v>
      </c>
      <c r="BM176" s="170">
        <v>0</v>
      </c>
      <c r="BR176">
        <v>6821.18</v>
      </c>
      <c r="BS176">
        <v>6821.18</v>
      </c>
      <c r="BU176">
        <v>6821.18</v>
      </c>
      <c r="BV176">
        <v>6821.18</v>
      </c>
    </row>
    <row r="177" spans="1:74" x14ac:dyDescent="0.25">
      <c r="A177" t="s">
        <v>54</v>
      </c>
      <c r="B177">
        <v>4576.78</v>
      </c>
      <c r="C177">
        <v>4576.78</v>
      </c>
      <c r="D177">
        <v>12</v>
      </c>
      <c r="E177">
        <v>28.98</v>
      </c>
      <c r="F177">
        <v>30.14</v>
      </c>
      <c r="G177" s="169">
        <v>0</v>
      </c>
      <c r="H177" s="169">
        <v>0</v>
      </c>
      <c r="I177" s="169">
        <v>0</v>
      </c>
      <c r="J177" s="169">
        <v>0</v>
      </c>
      <c r="K177" s="169">
        <v>0</v>
      </c>
      <c r="L177" s="169">
        <v>0</v>
      </c>
      <c r="M177" s="169">
        <v>0</v>
      </c>
      <c r="N177" s="169">
        <v>0</v>
      </c>
      <c r="O177" s="169">
        <v>0</v>
      </c>
      <c r="P177" s="169">
        <v>0</v>
      </c>
      <c r="Q177" s="169">
        <v>0</v>
      </c>
      <c r="R177" s="169">
        <v>0</v>
      </c>
      <c r="S177" s="169">
        <v>0</v>
      </c>
      <c r="T177" s="169">
        <v>0</v>
      </c>
      <c r="U177" s="169">
        <v>0</v>
      </c>
      <c r="V177" s="169">
        <v>0</v>
      </c>
      <c r="W177" s="169">
        <v>0</v>
      </c>
      <c r="X177" s="169">
        <v>88472.817541768527</v>
      </c>
      <c r="Y177" s="169">
        <v>0</v>
      </c>
      <c r="Z177" s="169">
        <v>26049.998599999999</v>
      </c>
      <c r="AA177" s="169">
        <v>4039.7258995846714</v>
      </c>
      <c r="AB177" s="169">
        <v>374221.18415151932</v>
      </c>
      <c r="AC177" s="169">
        <v>420276.79845829564</v>
      </c>
      <c r="AD177" s="169">
        <v>113038.78389341389</v>
      </c>
      <c r="AE177" s="169">
        <v>3375.9626517680526</v>
      </c>
      <c r="AF177" s="169">
        <v>0</v>
      </c>
      <c r="AG177" s="169">
        <v>0</v>
      </c>
      <c r="AH177" s="169"/>
      <c r="AI177" s="169">
        <v>311438.12306306208</v>
      </c>
      <c r="AJ177" s="169">
        <v>0</v>
      </c>
      <c r="AK177" s="169">
        <v>178130.21235765243</v>
      </c>
      <c r="AL177" s="169">
        <v>160345.37711464686</v>
      </c>
      <c r="AM177" s="169">
        <v>0</v>
      </c>
      <c r="AN177" s="169">
        <v>67033.75942998931</v>
      </c>
      <c r="AO177" s="169"/>
      <c r="AP177" s="169"/>
      <c r="AQ177" s="169"/>
      <c r="AR177" s="169"/>
      <c r="AT177" s="169">
        <v>178534.68</v>
      </c>
      <c r="AU177" s="169">
        <v>1565140.58</v>
      </c>
      <c r="AV177" s="169">
        <v>11962.64</v>
      </c>
      <c r="AW177" s="169">
        <v>1086.33</v>
      </c>
      <c r="AX177" s="169">
        <v>1086.33</v>
      </c>
      <c r="AY177" s="169">
        <v>3216.7</v>
      </c>
      <c r="AZ177" s="169">
        <v>696.96</v>
      </c>
      <c r="BA177" s="169">
        <v>1508092.23</v>
      </c>
      <c r="BB177" s="169">
        <v>13118.05</v>
      </c>
      <c r="BC177" s="169">
        <v>1090.56</v>
      </c>
      <c r="BD177" s="169">
        <v>1089.1199999999999</v>
      </c>
      <c r="BE177" s="169">
        <v>3184</v>
      </c>
      <c r="BF177" s="169">
        <v>432.47</v>
      </c>
      <c r="BG177">
        <v>235583.03</v>
      </c>
      <c r="BH177">
        <v>2627.88</v>
      </c>
      <c r="BI177">
        <v>260.83</v>
      </c>
      <c r="BJ177">
        <v>223.56</v>
      </c>
      <c r="BK177">
        <v>700.52</v>
      </c>
      <c r="BL177">
        <v>264.49</v>
      </c>
      <c r="BM177" s="170">
        <v>0</v>
      </c>
      <c r="BR177">
        <v>4576.78</v>
      </c>
      <c r="BS177">
        <v>4576.78</v>
      </c>
      <c r="BU177">
        <v>4576.78</v>
      </c>
      <c r="BV177">
        <v>4576.78</v>
      </c>
    </row>
    <row r="178" spans="1:74" x14ac:dyDescent="0.25">
      <c r="A178" t="s">
        <v>55</v>
      </c>
      <c r="B178">
        <v>3479.94</v>
      </c>
      <c r="C178">
        <v>3479.94</v>
      </c>
      <c r="D178">
        <v>12</v>
      </c>
      <c r="E178">
        <v>28.98</v>
      </c>
      <c r="F178">
        <v>30.14</v>
      </c>
      <c r="G178" s="169">
        <v>473476.38828000001</v>
      </c>
      <c r="H178" s="169">
        <v>0</v>
      </c>
      <c r="I178" s="169">
        <v>0</v>
      </c>
      <c r="J178" s="169">
        <v>0</v>
      </c>
      <c r="K178" s="169">
        <v>0</v>
      </c>
      <c r="L178" s="169">
        <v>0</v>
      </c>
      <c r="M178" s="169">
        <v>0</v>
      </c>
      <c r="N178" s="169">
        <v>0</v>
      </c>
      <c r="O178" s="169">
        <v>0</v>
      </c>
      <c r="P178" s="169">
        <v>0</v>
      </c>
      <c r="Q178" s="169">
        <v>0</v>
      </c>
      <c r="R178" s="169">
        <v>0</v>
      </c>
      <c r="S178" s="169">
        <v>0</v>
      </c>
      <c r="T178" s="169">
        <v>0</v>
      </c>
      <c r="U178" s="169">
        <v>0</v>
      </c>
      <c r="V178" s="169">
        <v>0</v>
      </c>
      <c r="W178" s="169">
        <v>0</v>
      </c>
      <c r="X178" s="169">
        <v>67270.023177059411</v>
      </c>
      <c r="Y178" s="169">
        <v>0</v>
      </c>
      <c r="Z178" s="169">
        <v>35870.005799999999</v>
      </c>
      <c r="AA178" s="169">
        <v>3071.5926365262653</v>
      </c>
      <c r="AB178" s="169">
        <v>284537.87762930233</v>
      </c>
      <c r="AC178" s="169">
        <v>319556.11631473684</v>
      </c>
      <c r="AD178" s="169">
        <v>85948.676934885822</v>
      </c>
      <c r="AE178" s="169">
        <v>2566.9023790511487</v>
      </c>
      <c r="AF178" s="169">
        <v>0</v>
      </c>
      <c r="AG178" s="169">
        <v>0</v>
      </c>
      <c r="AH178" s="169"/>
      <c r="AI178" s="169">
        <v>236800.97841103838</v>
      </c>
      <c r="AJ178" s="169">
        <v>0</v>
      </c>
      <c r="AK178" s="169">
        <v>135440.73588677828</v>
      </c>
      <c r="AL178" s="169">
        <v>121918.09342733191</v>
      </c>
      <c r="AM178" s="169">
        <v>0</v>
      </c>
      <c r="AN178" s="169">
        <v>50968.904074654449</v>
      </c>
      <c r="AO178" s="169"/>
      <c r="AP178" s="169"/>
      <c r="AQ178" s="169"/>
      <c r="AR178" s="169"/>
      <c r="AT178" s="169">
        <v>148319.59</v>
      </c>
      <c r="AU178" s="169">
        <v>1221023.78</v>
      </c>
      <c r="AV178" s="169">
        <v>7475.16</v>
      </c>
      <c r="AW178" s="169">
        <v>610.67000000000007</v>
      </c>
      <c r="AX178" s="169">
        <v>618.75</v>
      </c>
      <c r="AY178" s="169">
        <v>1794.17</v>
      </c>
      <c r="AZ178" s="169">
        <v>395.56</v>
      </c>
      <c r="BA178" s="169">
        <v>1182499.0899999999</v>
      </c>
      <c r="BB178" s="169">
        <v>8200.09</v>
      </c>
      <c r="BC178" s="169">
        <v>633.29999999999995</v>
      </c>
      <c r="BD178" s="169">
        <v>638.5</v>
      </c>
      <c r="BE178" s="169">
        <v>1852.1799999999998</v>
      </c>
      <c r="BF178" s="169">
        <v>236.64</v>
      </c>
      <c r="BG178">
        <v>186844.28</v>
      </c>
      <c r="BH178">
        <v>443.33999999999992</v>
      </c>
      <c r="BI178">
        <v>68.58</v>
      </c>
      <c r="BJ178">
        <v>68.59</v>
      </c>
      <c r="BK178">
        <v>231.64</v>
      </c>
      <c r="BL178">
        <v>158.91999999999999</v>
      </c>
      <c r="BM178" s="170">
        <v>2.6193447411060333E-10</v>
      </c>
      <c r="BR178">
        <v>3479.94</v>
      </c>
      <c r="BS178">
        <v>3479.94</v>
      </c>
      <c r="BU178">
        <v>3479.94</v>
      </c>
      <c r="BV178">
        <v>3479.94</v>
      </c>
    </row>
    <row r="179" spans="1:74" x14ac:dyDescent="0.25">
      <c r="A179" t="s">
        <v>56</v>
      </c>
      <c r="B179">
        <v>2704.9</v>
      </c>
      <c r="C179">
        <v>2704.9</v>
      </c>
      <c r="D179">
        <v>12</v>
      </c>
      <c r="E179">
        <v>28.98</v>
      </c>
      <c r="F179">
        <v>30.14</v>
      </c>
      <c r="G179" s="169">
        <v>0</v>
      </c>
      <c r="H179" s="169">
        <v>0</v>
      </c>
      <c r="I179" s="169">
        <v>0</v>
      </c>
      <c r="J179" s="169">
        <v>0</v>
      </c>
      <c r="K179" s="169">
        <v>0</v>
      </c>
      <c r="L179" s="169">
        <v>0</v>
      </c>
      <c r="M179" s="169">
        <v>0</v>
      </c>
      <c r="N179" s="169">
        <v>0</v>
      </c>
      <c r="O179" s="169">
        <v>0</v>
      </c>
      <c r="P179" s="169">
        <v>0</v>
      </c>
      <c r="Q179" s="169">
        <v>0</v>
      </c>
      <c r="R179" s="169">
        <v>0</v>
      </c>
      <c r="S179" s="169">
        <v>0</v>
      </c>
      <c r="T179" s="169">
        <v>0</v>
      </c>
      <c r="U179" s="169">
        <v>0</v>
      </c>
      <c r="V179" s="169">
        <v>0</v>
      </c>
      <c r="W179" s="169">
        <v>0</v>
      </c>
      <c r="X179" s="169">
        <v>52287.88016219475</v>
      </c>
      <c r="Y179" s="169">
        <v>0</v>
      </c>
      <c r="Z179" s="169">
        <v>15360.001</v>
      </c>
      <c r="AA179" s="169">
        <v>2387.4983254136264</v>
      </c>
      <c r="AB179" s="169">
        <v>221166.60206770801</v>
      </c>
      <c r="AC179" s="169">
        <v>248385.70177064306</v>
      </c>
      <c r="AD179" s="169">
        <v>66806.489836368637</v>
      </c>
      <c r="AE179" s="169">
        <v>1995.2109073993956</v>
      </c>
      <c r="AF179" s="169">
        <v>0</v>
      </c>
      <c r="AG179" s="169">
        <v>0</v>
      </c>
      <c r="AH179" s="169"/>
      <c r="AI179" s="169">
        <v>184061.49718214045</v>
      </c>
      <c r="AJ179" s="169">
        <v>0</v>
      </c>
      <c r="AK179" s="169">
        <v>105275.85145150393</v>
      </c>
      <c r="AL179" s="169">
        <v>94764.924369842629</v>
      </c>
      <c r="AM179" s="169">
        <v>0</v>
      </c>
      <c r="AN179" s="169">
        <v>39617.288985308027</v>
      </c>
      <c r="AO179" s="169"/>
      <c r="AP179" s="169"/>
      <c r="AQ179" s="169"/>
      <c r="AR179" s="169"/>
      <c r="AT179" s="169">
        <v>92755.780000000013</v>
      </c>
      <c r="AU179" s="169">
        <v>925100.65</v>
      </c>
      <c r="AV179" s="169">
        <v>7505.46</v>
      </c>
      <c r="AW179" s="169">
        <v>829.87</v>
      </c>
      <c r="AX179" s="169">
        <v>829.87</v>
      </c>
      <c r="AY179" s="169">
        <v>2480.92</v>
      </c>
      <c r="AZ179" s="169">
        <v>526.20000000000005</v>
      </c>
      <c r="BA179" s="169">
        <v>904758.91</v>
      </c>
      <c r="BB179" s="169">
        <v>8256.56</v>
      </c>
      <c r="BC179" s="169">
        <v>937.82999999999993</v>
      </c>
      <c r="BD179" s="169">
        <v>904.26</v>
      </c>
      <c r="BE179" s="169">
        <v>2535.34</v>
      </c>
      <c r="BF179" s="169">
        <v>362.28</v>
      </c>
      <c r="BG179">
        <v>113097.52</v>
      </c>
      <c r="BH179">
        <v>1155.55</v>
      </c>
      <c r="BI179">
        <v>89.79</v>
      </c>
      <c r="BJ179">
        <v>89.15</v>
      </c>
      <c r="BK179">
        <v>300.33</v>
      </c>
      <c r="BL179">
        <v>163.92</v>
      </c>
      <c r="BM179" s="170">
        <v>0</v>
      </c>
      <c r="BR179">
        <v>2704.9</v>
      </c>
      <c r="BS179">
        <v>2704.9</v>
      </c>
      <c r="BU179">
        <v>2704.9</v>
      </c>
      <c r="BV179">
        <v>2704.9</v>
      </c>
    </row>
    <row r="180" spans="1:74" x14ac:dyDescent="0.25">
      <c r="A180" t="s">
        <v>57</v>
      </c>
      <c r="B180">
        <v>3501.4</v>
      </c>
      <c r="C180">
        <v>3501.4</v>
      </c>
      <c r="D180">
        <v>12</v>
      </c>
      <c r="E180">
        <v>28.98</v>
      </c>
      <c r="F180">
        <v>30.14</v>
      </c>
      <c r="G180" s="169">
        <v>0</v>
      </c>
      <c r="H180" s="169">
        <v>0</v>
      </c>
      <c r="I180" s="169">
        <v>0</v>
      </c>
      <c r="J180" s="169">
        <v>0</v>
      </c>
      <c r="K180" s="169">
        <v>0</v>
      </c>
      <c r="L180" s="169">
        <v>0</v>
      </c>
      <c r="M180" s="169">
        <v>0</v>
      </c>
      <c r="N180" s="169">
        <v>0</v>
      </c>
      <c r="O180" s="169">
        <v>0</v>
      </c>
      <c r="P180" s="169">
        <v>0</v>
      </c>
      <c r="Q180" s="169">
        <v>0</v>
      </c>
      <c r="R180" s="169">
        <v>0</v>
      </c>
      <c r="S180" s="169">
        <v>0</v>
      </c>
      <c r="T180" s="169">
        <v>0</v>
      </c>
      <c r="U180" s="169">
        <v>0</v>
      </c>
      <c r="V180" s="169">
        <v>0</v>
      </c>
      <c r="W180" s="169">
        <v>0</v>
      </c>
      <c r="X180" s="169">
        <v>67684.862139047182</v>
      </c>
      <c r="Y180" s="169">
        <v>0</v>
      </c>
      <c r="Z180" s="169">
        <v>35870.005799999999</v>
      </c>
      <c r="AA180" s="169">
        <v>3090.5344510345199</v>
      </c>
      <c r="AB180" s="169">
        <v>286292.55812779506</v>
      </c>
      <c r="AC180" s="169">
        <v>321526.74634172418</v>
      </c>
      <c r="AD180" s="169">
        <v>86478.702914363239</v>
      </c>
      <c r="AE180" s="169">
        <v>2582.7318833111185</v>
      </c>
      <c r="AF180" s="169">
        <v>0</v>
      </c>
      <c r="AG180" s="169">
        <v>0</v>
      </c>
      <c r="AH180" s="169"/>
      <c r="AI180" s="169">
        <v>238261.27628878944</v>
      </c>
      <c r="AJ180" s="169">
        <v>0</v>
      </c>
      <c r="AK180" s="169">
        <v>136275.9681586365</v>
      </c>
      <c r="AL180" s="169">
        <v>122669.93463291321</v>
      </c>
      <c r="AM180" s="169">
        <v>0</v>
      </c>
      <c r="AN180" s="169">
        <v>51283.217735649203</v>
      </c>
      <c r="AO180" s="169"/>
      <c r="AP180" s="169"/>
      <c r="AQ180" s="169"/>
      <c r="AR180" s="169"/>
      <c r="AT180" s="169">
        <v>167941.54</v>
      </c>
      <c r="AU180" s="169">
        <v>1225906.02</v>
      </c>
      <c r="AV180" s="169">
        <v>7467.4400000000005</v>
      </c>
      <c r="AW180" s="169">
        <v>495.44</v>
      </c>
      <c r="AX180" s="169">
        <v>495.44</v>
      </c>
      <c r="AY180" s="169">
        <v>1338.25</v>
      </c>
      <c r="AZ180" s="169">
        <v>300.14999999999998</v>
      </c>
      <c r="BA180" s="169">
        <v>1178729.45</v>
      </c>
      <c r="BB180" s="169">
        <v>8340.39</v>
      </c>
      <c r="BC180" s="169">
        <v>548.11</v>
      </c>
      <c r="BD180" s="169">
        <v>532.16</v>
      </c>
      <c r="BE180" s="169">
        <v>1436.3600000000001</v>
      </c>
      <c r="BF180" s="169">
        <v>185.62</v>
      </c>
      <c r="BG180">
        <v>215118.11000000002</v>
      </c>
      <c r="BH180">
        <v>1841.6200000000001</v>
      </c>
      <c r="BI180">
        <v>54.45</v>
      </c>
      <c r="BJ180">
        <v>54.410000000000004</v>
      </c>
      <c r="BK180">
        <v>169.26</v>
      </c>
      <c r="BL180">
        <v>114.53</v>
      </c>
      <c r="BM180" s="170">
        <v>0</v>
      </c>
      <c r="BR180">
        <v>3501.4</v>
      </c>
      <c r="BS180">
        <v>3501.4</v>
      </c>
      <c r="BU180">
        <v>3501.4</v>
      </c>
      <c r="BV180">
        <v>3501.4</v>
      </c>
    </row>
    <row r="181" spans="1:74" x14ac:dyDescent="0.25">
      <c r="A181" t="s">
        <v>58</v>
      </c>
      <c r="B181">
        <v>3423.4</v>
      </c>
      <c r="C181">
        <v>3423.4</v>
      </c>
      <c r="D181">
        <v>12</v>
      </c>
      <c r="E181">
        <v>28.98</v>
      </c>
      <c r="F181">
        <v>30.14</v>
      </c>
      <c r="G181" s="169">
        <v>0</v>
      </c>
      <c r="H181" s="169">
        <v>0</v>
      </c>
      <c r="I181" s="169">
        <v>0</v>
      </c>
      <c r="J181" s="169">
        <v>0</v>
      </c>
      <c r="K181" s="169">
        <v>0</v>
      </c>
      <c r="L181" s="169">
        <v>0</v>
      </c>
      <c r="M181" s="169">
        <v>0</v>
      </c>
      <c r="N181" s="169">
        <v>0</v>
      </c>
      <c r="O181" s="169">
        <v>0</v>
      </c>
      <c r="P181" s="169">
        <v>0</v>
      </c>
      <c r="Q181" s="169">
        <v>0</v>
      </c>
      <c r="R181" s="169">
        <v>0</v>
      </c>
      <c r="S181" s="169">
        <v>0</v>
      </c>
      <c r="T181" s="169">
        <v>0</v>
      </c>
      <c r="U181" s="169">
        <v>0</v>
      </c>
      <c r="V181" s="169">
        <v>0</v>
      </c>
      <c r="W181" s="169">
        <v>0</v>
      </c>
      <c r="X181" s="169">
        <v>66177.059760899661</v>
      </c>
      <c r="Y181" s="169">
        <v>0</v>
      </c>
      <c r="Z181" s="169">
        <v>20840.0036</v>
      </c>
      <c r="AA181" s="169">
        <v>3021.6872221601566</v>
      </c>
      <c r="AB181" s="169">
        <v>279914.87504846451</v>
      </c>
      <c r="AC181" s="169">
        <v>314364.15817280469</v>
      </c>
      <c r="AD181" s="169">
        <v>84552.233837045482</v>
      </c>
      <c r="AE181" s="169">
        <v>2525.1968724873714</v>
      </c>
      <c r="AF181" s="169">
        <v>0</v>
      </c>
      <c r="AG181" s="169">
        <v>0</v>
      </c>
      <c r="AH181" s="169"/>
      <c r="AI181" s="169">
        <v>232953.57663992734</v>
      </c>
      <c r="AJ181" s="169">
        <v>0</v>
      </c>
      <c r="AK181" s="169">
        <v>133240.1751854333</v>
      </c>
      <c r="AL181" s="169">
        <v>119937.24059585169</v>
      </c>
      <c r="AM181" s="169">
        <v>0</v>
      </c>
      <c r="AN181" s="169">
        <v>50140.791568007509</v>
      </c>
      <c r="AO181" s="169"/>
      <c r="AP181" s="169"/>
      <c r="AQ181" s="169"/>
      <c r="AR181" s="169"/>
      <c r="AT181" s="169">
        <v>144744.98000000001</v>
      </c>
      <c r="AU181" s="169">
        <v>1154837.9300000002</v>
      </c>
      <c r="AV181" s="169">
        <v>151.43</v>
      </c>
      <c r="AW181" s="169">
        <v>390.04</v>
      </c>
      <c r="AX181" s="169">
        <v>390.04</v>
      </c>
      <c r="AY181" s="169">
        <v>1142.9099999999999</v>
      </c>
      <c r="AZ181" s="169">
        <v>237.68</v>
      </c>
      <c r="BA181" s="169">
        <v>1137410.4300000002</v>
      </c>
      <c r="BB181" s="169">
        <v>830.89</v>
      </c>
      <c r="BC181" s="169">
        <v>451.96999999999997</v>
      </c>
      <c r="BD181" s="169">
        <v>431.79999999999995</v>
      </c>
      <c r="BE181" s="169">
        <v>1238.76</v>
      </c>
      <c r="BF181" s="169">
        <v>180.84</v>
      </c>
      <c r="BG181">
        <v>162172.47999999998</v>
      </c>
      <c r="BH181">
        <v>-108</v>
      </c>
      <c r="BI181">
        <v>3.759999999999998</v>
      </c>
      <c r="BJ181">
        <v>4.8000000000000007</v>
      </c>
      <c r="BK181">
        <v>79.010000000000005</v>
      </c>
      <c r="BL181">
        <v>56.84</v>
      </c>
      <c r="BM181" s="170">
        <v>0</v>
      </c>
      <c r="BR181">
        <v>3423.4</v>
      </c>
      <c r="BS181">
        <v>3423.4</v>
      </c>
      <c r="BU181">
        <v>3423.4</v>
      </c>
      <c r="BV181">
        <v>3423.4</v>
      </c>
    </row>
    <row r="182" spans="1:74" x14ac:dyDescent="0.25">
      <c r="A182" t="s">
        <v>59</v>
      </c>
      <c r="B182">
        <v>3484.19</v>
      </c>
      <c r="C182">
        <v>3484.19</v>
      </c>
      <c r="D182">
        <v>12</v>
      </c>
      <c r="E182">
        <v>28.98</v>
      </c>
      <c r="F182">
        <v>30.14</v>
      </c>
      <c r="G182" s="169">
        <v>0</v>
      </c>
      <c r="H182" s="169">
        <v>0</v>
      </c>
      <c r="I182" s="169">
        <v>0</v>
      </c>
      <c r="J182" s="169">
        <v>0</v>
      </c>
      <c r="K182" s="169">
        <v>0</v>
      </c>
      <c r="L182" s="169">
        <v>0</v>
      </c>
      <c r="M182" s="169">
        <v>0</v>
      </c>
      <c r="N182" s="169">
        <v>0</v>
      </c>
      <c r="O182" s="169">
        <v>0</v>
      </c>
      <c r="P182" s="169">
        <v>0</v>
      </c>
      <c r="Q182" s="169">
        <v>0</v>
      </c>
      <c r="R182" s="169">
        <v>0</v>
      </c>
      <c r="S182" s="169">
        <v>0</v>
      </c>
      <c r="T182" s="169">
        <v>0</v>
      </c>
      <c r="U182" s="169">
        <v>0</v>
      </c>
      <c r="V182" s="169">
        <v>0</v>
      </c>
      <c r="W182" s="169">
        <v>0</v>
      </c>
      <c r="X182" s="169">
        <v>67352.179075868728</v>
      </c>
      <c r="Y182" s="169">
        <v>0</v>
      </c>
      <c r="Z182" s="169">
        <v>41770.005799999992</v>
      </c>
      <c r="AA182" s="169">
        <v>3075.3439278431379</v>
      </c>
      <c r="AB182" s="169">
        <v>284885.37959195813</v>
      </c>
      <c r="AC182" s="169">
        <v>319946.38554188947</v>
      </c>
      <c r="AD182" s="169">
        <v>86053.644801278133</v>
      </c>
      <c r="AE182" s="169">
        <v>2570.0372995126991</v>
      </c>
      <c r="AF182" s="169">
        <v>0</v>
      </c>
      <c r="AG182" s="169">
        <v>0</v>
      </c>
      <c r="AH182" s="169"/>
      <c r="AI182" s="169">
        <v>237090.17999446997</v>
      </c>
      <c r="AJ182" s="169">
        <v>0</v>
      </c>
      <c r="AK182" s="169">
        <v>135606.1476833951</v>
      </c>
      <c r="AL182" s="169">
        <v>122066.99021781284</v>
      </c>
      <c r="AM182" s="169">
        <v>0</v>
      </c>
      <c r="AN182" s="169">
        <v>51031.15165430159</v>
      </c>
      <c r="AO182" s="169"/>
      <c r="AP182" s="169"/>
      <c r="AQ182" s="169"/>
      <c r="AR182" s="169"/>
      <c r="AT182" s="169">
        <v>165904.74</v>
      </c>
      <c r="AU182" s="169">
        <v>1213707.5699999998</v>
      </c>
      <c r="AV182" s="169">
        <v>6165.29</v>
      </c>
      <c r="AW182" s="169">
        <v>339.24</v>
      </c>
      <c r="AX182" s="169">
        <v>339.24</v>
      </c>
      <c r="AY182" s="169">
        <v>895.79</v>
      </c>
      <c r="AZ182" s="169">
        <v>199.35</v>
      </c>
      <c r="BA182" s="169">
        <v>1164438.68</v>
      </c>
      <c r="BB182" s="169">
        <v>6732.28</v>
      </c>
      <c r="BC182" s="169">
        <v>362.40999999999997</v>
      </c>
      <c r="BD182" s="169">
        <v>356.11</v>
      </c>
      <c r="BE182" s="169">
        <v>908.99</v>
      </c>
      <c r="BF182" s="169">
        <v>119.14</v>
      </c>
      <c r="BG182">
        <v>215173.63</v>
      </c>
      <c r="BH182">
        <v>1562.1</v>
      </c>
      <c r="BI182">
        <v>42.94</v>
      </c>
      <c r="BJ182">
        <v>42.94</v>
      </c>
      <c r="BK182">
        <v>132.29</v>
      </c>
      <c r="BL182">
        <v>80.210000000000008</v>
      </c>
      <c r="BM182" s="170">
        <v>0</v>
      </c>
      <c r="BR182">
        <v>3484.19</v>
      </c>
      <c r="BS182">
        <v>3484.19</v>
      </c>
      <c r="BU182">
        <v>3484.19</v>
      </c>
      <c r="BV182">
        <v>3484.19</v>
      </c>
    </row>
    <row r="183" spans="1:74" x14ac:dyDescent="0.25">
      <c r="A183" t="s">
        <v>60</v>
      </c>
      <c r="B183">
        <v>1656.01</v>
      </c>
      <c r="C183">
        <v>1656.01</v>
      </c>
      <c r="D183">
        <v>12</v>
      </c>
      <c r="E183">
        <v>20.41</v>
      </c>
      <c r="F183">
        <v>21.23</v>
      </c>
      <c r="G183" s="169">
        <v>0</v>
      </c>
      <c r="H183" s="169">
        <v>0</v>
      </c>
      <c r="I183" s="169">
        <v>0</v>
      </c>
      <c r="J183" s="169">
        <v>0</v>
      </c>
      <c r="K183" s="169">
        <v>0</v>
      </c>
      <c r="L183" s="169">
        <v>0</v>
      </c>
      <c r="M183" s="169">
        <v>0</v>
      </c>
      <c r="N183" s="169">
        <v>0</v>
      </c>
      <c r="O183" s="169">
        <v>0</v>
      </c>
      <c r="P183" s="169">
        <v>0</v>
      </c>
      <c r="Q183" s="169">
        <v>0</v>
      </c>
      <c r="R183" s="169">
        <v>0</v>
      </c>
      <c r="S183" s="169">
        <v>0</v>
      </c>
      <c r="T183" s="169">
        <v>0</v>
      </c>
      <c r="U183" s="169">
        <v>0</v>
      </c>
      <c r="V183" s="169">
        <v>0</v>
      </c>
      <c r="W183" s="169">
        <v>0</v>
      </c>
      <c r="X183" s="169">
        <v>32011.997644051949</v>
      </c>
      <c r="Y183" s="169">
        <v>0</v>
      </c>
      <c r="Z183" s="169">
        <v>0</v>
      </c>
      <c r="AA183" s="169">
        <v>1461.6884549773447</v>
      </c>
      <c r="AB183" s="169">
        <v>135403.93533592561</v>
      </c>
      <c r="AC183" s="169">
        <v>152068.17478990078</v>
      </c>
      <c r="AD183" s="169">
        <v>40900.667393960881</v>
      </c>
      <c r="AE183" s="169">
        <v>1221.5199137722182</v>
      </c>
      <c r="AF183" s="169">
        <v>0</v>
      </c>
      <c r="AG183" s="169">
        <v>0</v>
      </c>
      <c r="AH183" s="169"/>
      <c r="AI183" s="169">
        <v>112687.22686553898</v>
      </c>
      <c r="AJ183" s="169">
        <v>0</v>
      </c>
      <c r="AK183" s="169">
        <v>0</v>
      </c>
      <c r="AL183" s="169">
        <v>0</v>
      </c>
      <c r="AM183" s="169">
        <v>0</v>
      </c>
      <c r="AN183" s="169">
        <v>0</v>
      </c>
      <c r="AO183" s="169"/>
      <c r="AP183" s="169"/>
      <c r="AQ183" s="169"/>
      <c r="AR183" s="169"/>
      <c r="AT183" s="169">
        <v>19444.690000000002</v>
      </c>
      <c r="AU183" s="169">
        <v>15087.12</v>
      </c>
      <c r="AV183" s="169">
        <v>0</v>
      </c>
      <c r="AW183" s="169">
        <v>-137.73000000000002</v>
      </c>
      <c r="AX183" s="169">
        <v>0</v>
      </c>
      <c r="AY183" s="169">
        <v>0</v>
      </c>
      <c r="AZ183" s="169">
        <v>0</v>
      </c>
      <c r="BA183" s="169">
        <v>0</v>
      </c>
      <c r="BB183" s="169">
        <v>0</v>
      </c>
      <c r="BC183" s="169">
        <v>76.569999999999993</v>
      </c>
      <c r="BD183" s="169">
        <v>10.52</v>
      </c>
      <c r="BE183" s="169">
        <v>0</v>
      </c>
      <c r="BF183" s="169">
        <v>0</v>
      </c>
      <c r="BG183">
        <v>34531.81</v>
      </c>
      <c r="BH183">
        <v>-9193.57</v>
      </c>
      <c r="BI183">
        <v>2687.86</v>
      </c>
      <c r="BJ183">
        <v>369.26</v>
      </c>
      <c r="BK183">
        <v>1083.44</v>
      </c>
      <c r="BL183">
        <v>0</v>
      </c>
      <c r="BM183" s="170">
        <v>0</v>
      </c>
      <c r="BV183">
        <v>1656.01</v>
      </c>
    </row>
    <row r="184" spans="1:74" x14ac:dyDescent="0.25">
      <c r="A184" t="s">
        <v>61</v>
      </c>
      <c r="B184">
        <v>6376.82</v>
      </c>
      <c r="C184">
        <v>6376.82</v>
      </c>
      <c r="D184">
        <v>12</v>
      </c>
      <c r="E184">
        <v>39.82</v>
      </c>
      <c r="F184">
        <v>41.41</v>
      </c>
      <c r="G184" s="169">
        <v>0</v>
      </c>
      <c r="H184" s="169">
        <v>0</v>
      </c>
      <c r="I184" s="169">
        <v>0</v>
      </c>
      <c r="J184" s="169">
        <v>17369.895</v>
      </c>
      <c r="K184" s="169">
        <v>0</v>
      </c>
      <c r="L184" s="169">
        <v>0</v>
      </c>
      <c r="M184" s="169">
        <v>0</v>
      </c>
      <c r="N184" s="169">
        <v>0</v>
      </c>
      <c r="O184" s="169">
        <v>0</v>
      </c>
      <c r="P184" s="169">
        <v>0</v>
      </c>
      <c r="Q184" s="169">
        <v>0</v>
      </c>
      <c r="R184" s="169">
        <v>0</v>
      </c>
      <c r="S184" s="169">
        <v>0</v>
      </c>
      <c r="T184" s="169">
        <v>0</v>
      </c>
      <c r="U184" s="169">
        <v>0</v>
      </c>
      <c r="V184" s="169">
        <v>0</v>
      </c>
      <c r="W184" s="169">
        <v>0</v>
      </c>
      <c r="X184" s="169">
        <v>123269.030269469</v>
      </c>
      <c r="Y184" s="169">
        <v>0</v>
      </c>
      <c r="Z184" s="169">
        <v>48642.998399999997</v>
      </c>
      <c r="AA184" s="169">
        <v>5628.5434106488665</v>
      </c>
      <c r="AB184" s="169">
        <v>521401.75658893178</v>
      </c>
      <c r="AC184" s="169">
        <v>585570.96778626635</v>
      </c>
      <c r="AD184" s="169">
        <v>157496.75053360645</v>
      </c>
      <c r="AE184" s="169">
        <v>4703.7231759113511</v>
      </c>
      <c r="AF184" s="169">
        <v>0</v>
      </c>
      <c r="AG184" s="169">
        <v>0</v>
      </c>
      <c r="AH184" s="169"/>
      <c r="AI184" s="169">
        <v>433926.22147251898</v>
      </c>
      <c r="AJ184" s="169">
        <v>414883.70531728456</v>
      </c>
      <c r="AK184" s="169">
        <v>248188.53009463535</v>
      </c>
      <c r="AL184" s="169">
        <v>223408.94858223954</v>
      </c>
      <c r="AM184" s="169">
        <v>140665.90867880243</v>
      </c>
      <c r="AN184" s="169">
        <v>93398.026081293923</v>
      </c>
      <c r="AO184" s="169"/>
      <c r="AP184" s="169"/>
      <c r="AQ184" s="169"/>
      <c r="AR184" s="169"/>
      <c r="AT184" s="169">
        <v>317204.99</v>
      </c>
      <c r="AU184" s="169">
        <v>2664086.25</v>
      </c>
      <c r="AV184" s="169">
        <v>59654.490000000005</v>
      </c>
      <c r="AW184" s="169">
        <v>1169</v>
      </c>
      <c r="AX184" s="169">
        <v>1187.21</v>
      </c>
      <c r="AY184" s="169">
        <v>3283.89</v>
      </c>
      <c r="AZ184" s="169">
        <v>735.15</v>
      </c>
      <c r="BA184" s="169">
        <v>2653520.75</v>
      </c>
      <c r="BB184" s="169">
        <v>67052.489999999991</v>
      </c>
      <c r="BC184" s="169">
        <v>1174.56</v>
      </c>
      <c r="BD184" s="169">
        <v>1209.1399999999999</v>
      </c>
      <c r="BE184" s="169">
        <v>3390.3499999999995</v>
      </c>
      <c r="BF184" s="169">
        <v>494.86</v>
      </c>
      <c r="BG184">
        <v>327770.49</v>
      </c>
      <c r="BH184">
        <v>6976.0399999999991</v>
      </c>
      <c r="BI184">
        <v>126.48</v>
      </c>
      <c r="BJ184">
        <v>126.39</v>
      </c>
      <c r="BK184">
        <v>394.38</v>
      </c>
      <c r="BL184">
        <v>240.29000000000002</v>
      </c>
      <c r="BM184" s="170">
        <v>0</v>
      </c>
      <c r="BQ184">
        <v>6376.82</v>
      </c>
      <c r="BR184">
        <v>6376.82</v>
      </c>
      <c r="BS184">
        <v>6376.82</v>
      </c>
      <c r="BT184">
        <v>6376.82</v>
      </c>
      <c r="BU184">
        <v>6376.82</v>
      </c>
      <c r="BV184">
        <v>6376.82</v>
      </c>
    </row>
    <row r="185" spans="1:74" x14ac:dyDescent="0.25">
      <c r="A185" t="s">
        <v>62</v>
      </c>
      <c r="B185">
        <v>6073.2</v>
      </c>
      <c r="C185">
        <v>6073.2</v>
      </c>
      <c r="D185">
        <v>12</v>
      </c>
      <c r="E185">
        <v>39.82</v>
      </c>
      <c r="F185">
        <v>41.41</v>
      </c>
      <c r="G185" s="169">
        <v>0</v>
      </c>
      <c r="H185" s="169">
        <v>0</v>
      </c>
      <c r="I185" s="169">
        <v>0</v>
      </c>
      <c r="J185" s="169">
        <v>0</v>
      </c>
      <c r="K185" s="169">
        <v>0</v>
      </c>
      <c r="L185" s="169">
        <v>0</v>
      </c>
      <c r="M185" s="169">
        <v>0</v>
      </c>
      <c r="N185" s="169">
        <v>0</v>
      </c>
      <c r="O185" s="169">
        <v>0</v>
      </c>
      <c r="P185" s="169">
        <v>0</v>
      </c>
      <c r="Q185" s="169">
        <v>0</v>
      </c>
      <c r="R185" s="169">
        <v>0</v>
      </c>
      <c r="S185" s="169">
        <v>0</v>
      </c>
      <c r="T185" s="169">
        <v>0</v>
      </c>
      <c r="U185" s="169">
        <v>0</v>
      </c>
      <c r="V185" s="169">
        <v>0</v>
      </c>
      <c r="W185" s="169">
        <v>0</v>
      </c>
      <c r="X185" s="169">
        <v>117399.81285853124</v>
      </c>
      <c r="Y185" s="169">
        <v>0</v>
      </c>
      <c r="Z185" s="169">
        <v>38390.002</v>
      </c>
      <c r="AA185" s="169">
        <v>5360.5511589715088</v>
      </c>
      <c r="AB185" s="169">
        <v>496576.21637679922</v>
      </c>
      <c r="AC185" s="169">
        <v>557690.13419848029</v>
      </c>
      <c r="AD185" s="169">
        <v>149997.84615853964</v>
      </c>
      <c r="AE185" s="169">
        <v>4479.7644581381974</v>
      </c>
      <c r="AF185" s="169">
        <v>0</v>
      </c>
      <c r="AG185" s="169">
        <v>0</v>
      </c>
      <c r="AH185" s="169"/>
      <c r="AI185" s="169">
        <v>413265.66035216651</v>
      </c>
      <c r="AJ185" s="169">
        <v>395129.81692017853</v>
      </c>
      <c r="AK185" s="169">
        <v>236371.51134432826</v>
      </c>
      <c r="AL185" s="169">
        <v>212771.76187028288</v>
      </c>
      <c r="AM185" s="169">
        <v>133968.37241573431</v>
      </c>
      <c r="AN185" s="169">
        <v>88951.058991301965</v>
      </c>
      <c r="AO185" s="169"/>
      <c r="AP185" s="169"/>
      <c r="AQ185" s="169"/>
      <c r="AR185" s="169"/>
      <c r="AT185" s="169">
        <v>382188.96</v>
      </c>
      <c r="AU185" s="169">
        <v>2806911.67</v>
      </c>
      <c r="AV185" s="169">
        <v>64879.56</v>
      </c>
      <c r="AW185" s="169">
        <v>1141.52</v>
      </c>
      <c r="AX185" s="169">
        <v>1141.52</v>
      </c>
      <c r="AY185" s="169">
        <v>3257.8199999999997</v>
      </c>
      <c r="AZ185" s="169">
        <v>713.34</v>
      </c>
      <c r="BA185" s="169">
        <v>2776733.59</v>
      </c>
      <c r="BB185" s="169">
        <v>71529.119999999995</v>
      </c>
      <c r="BC185" s="169">
        <v>1238.05</v>
      </c>
      <c r="BD185" s="169">
        <v>1212.83</v>
      </c>
      <c r="BE185" s="169">
        <v>3437.78</v>
      </c>
      <c r="BF185" s="169">
        <v>458.75</v>
      </c>
      <c r="BG185">
        <v>412367.04</v>
      </c>
      <c r="BH185">
        <v>9784.5399999999991</v>
      </c>
      <c r="BI185">
        <v>140.70999999999998</v>
      </c>
      <c r="BJ185">
        <v>136.88999999999999</v>
      </c>
      <c r="BK185">
        <v>469.96999999999997</v>
      </c>
      <c r="BL185">
        <v>254.58999999999997</v>
      </c>
      <c r="BM185" s="170">
        <v>0</v>
      </c>
      <c r="BQ185">
        <v>6073.2</v>
      </c>
      <c r="BR185">
        <v>6073.2</v>
      </c>
      <c r="BS185">
        <v>6073.2</v>
      </c>
      <c r="BT185">
        <v>6073.2</v>
      </c>
      <c r="BU185">
        <v>6073.2</v>
      </c>
      <c r="BV185">
        <v>6073.2</v>
      </c>
    </row>
    <row r="186" spans="1:74" x14ac:dyDescent="0.25">
      <c r="A186" t="s">
        <v>63</v>
      </c>
      <c r="B186">
        <v>7570.2999999999993</v>
      </c>
      <c r="C186">
        <v>7570.2999999999993</v>
      </c>
      <c r="D186">
        <v>12</v>
      </c>
      <c r="E186">
        <v>39.82</v>
      </c>
      <c r="F186">
        <v>41.41</v>
      </c>
      <c r="G186" s="169">
        <v>0</v>
      </c>
      <c r="H186" s="169">
        <v>0</v>
      </c>
      <c r="I186" s="169">
        <v>0</v>
      </c>
      <c r="J186" s="169">
        <v>0</v>
      </c>
      <c r="K186" s="169">
        <v>0</v>
      </c>
      <c r="L186" s="169">
        <v>0</v>
      </c>
      <c r="M186" s="169">
        <v>0</v>
      </c>
      <c r="N186" s="169">
        <v>0</v>
      </c>
      <c r="O186" s="169">
        <v>0</v>
      </c>
      <c r="P186" s="169">
        <v>0</v>
      </c>
      <c r="Q186" s="169">
        <v>0</v>
      </c>
      <c r="R186" s="169">
        <v>0</v>
      </c>
      <c r="S186" s="169">
        <v>0</v>
      </c>
      <c r="T186" s="169">
        <v>0</v>
      </c>
      <c r="U186" s="169">
        <v>0</v>
      </c>
      <c r="V186" s="169">
        <v>0</v>
      </c>
      <c r="W186" s="169">
        <v>0</v>
      </c>
      <c r="X186" s="169">
        <v>146339.95311910342</v>
      </c>
      <c r="Y186" s="169">
        <v>0</v>
      </c>
      <c r="Z186" s="169">
        <v>36279.996799999994</v>
      </c>
      <c r="AA186" s="169">
        <v>6681.9766249690465</v>
      </c>
      <c r="AB186" s="169">
        <v>618986.84891610395</v>
      </c>
      <c r="AC186" s="169">
        <v>695165.91301500937</v>
      </c>
      <c r="AD186" s="169">
        <v>186973.70328228822</v>
      </c>
      <c r="AE186" s="169">
        <v>5584.0678517821889</v>
      </c>
      <c r="AF186" s="169">
        <v>0</v>
      </c>
      <c r="AG186" s="169">
        <v>0</v>
      </c>
      <c r="AH186" s="169"/>
      <c r="AI186" s="169">
        <v>515139.46989461989</v>
      </c>
      <c r="AJ186" s="169">
        <v>492532.97323171102</v>
      </c>
      <c r="AK186" s="169">
        <v>294639.27621846285</v>
      </c>
      <c r="AL186" s="169">
        <v>265221.97011239582</v>
      </c>
      <c r="AM186" s="169">
        <v>166992.81592880745</v>
      </c>
      <c r="AN186" s="169">
        <v>110878.31816535817</v>
      </c>
      <c r="AO186" s="169"/>
      <c r="AP186" s="169"/>
      <c r="AQ186" s="169"/>
      <c r="AR186" s="169"/>
      <c r="AT186" s="169">
        <v>365739.47</v>
      </c>
      <c r="AU186" s="169">
        <v>3204079.33</v>
      </c>
      <c r="AV186" s="169">
        <v>55126.25</v>
      </c>
      <c r="AW186" s="169">
        <v>747.61</v>
      </c>
      <c r="AX186" s="169">
        <v>732.53</v>
      </c>
      <c r="AY186" s="169">
        <v>2000.3300000000002</v>
      </c>
      <c r="AZ186" s="169">
        <v>426.9</v>
      </c>
      <c r="BA186" s="169">
        <v>3115034.74</v>
      </c>
      <c r="BB186" s="169">
        <v>59366.149999999994</v>
      </c>
      <c r="BC186" s="169">
        <v>810.38</v>
      </c>
      <c r="BD186" s="169">
        <v>781.97</v>
      </c>
      <c r="BE186" s="169">
        <v>2204.4499999999998</v>
      </c>
      <c r="BF186" s="169">
        <v>308.64</v>
      </c>
      <c r="BG186">
        <v>454784.06</v>
      </c>
      <c r="BH186">
        <v>8126.3300000000008</v>
      </c>
      <c r="BI186">
        <v>127.38</v>
      </c>
      <c r="BJ186">
        <v>108.4</v>
      </c>
      <c r="BK186">
        <v>263.61</v>
      </c>
      <c r="BL186">
        <v>118.26</v>
      </c>
      <c r="BM186" s="170">
        <v>0</v>
      </c>
      <c r="BQ186">
        <v>7570.2999999999993</v>
      </c>
      <c r="BR186">
        <v>7570.2999999999993</v>
      </c>
      <c r="BS186">
        <v>7570.2999999999993</v>
      </c>
      <c r="BT186">
        <v>7570.2999999999993</v>
      </c>
      <c r="BU186">
        <v>7570.2999999999993</v>
      </c>
      <c r="BV186">
        <v>7570.2999999999993</v>
      </c>
    </row>
    <row r="187" spans="1:74" x14ac:dyDescent="0.25">
      <c r="A187" t="s">
        <v>64</v>
      </c>
      <c r="B187">
        <v>2425.3000000000002</v>
      </c>
      <c r="C187">
        <v>2425.3000000000002</v>
      </c>
      <c r="D187">
        <v>12</v>
      </c>
      <c r="E187">
        <v>28.98</v>
      </c>
      <c r="F187">
        <v>30.14</v>
      </c>
      <c r="G187" s="169">
        <v>0</v>
      </c>
      <c r="H187" s="169">
        <v>0</v>
      </c>
      <c r="I187" s="169">
        <v>0</v>
      </c>
      <c r="J187" s="169">
        <v>0</v>
      </c>
      <c r="K187" s="169">
        <v>0</v>
      </c>
      <c r="L187" s="169">
        <v>0</v>
      </c>
      <c r="M187" s="169">
        <v>0</v>
      </c>
      <c r="N187" s="169">
        <v>0</v>
      </c>
      <c r="O187" s="169">
        <v>0</v>
      </c>
      <c r="P187" s="169">
        <v>0</v>
      </c>
      <c r="Q187" s="169">
        <v>0</v>
      </c>
      <c r="R187" s="169">
        <v>0</v>
      </c>
      <c r="S187" s="169">
        <v>0</v>
      </c>
      <c r="T187" s="169">
        <v>0</v>
      </c>
      <c r="U187" s="169">
        <v>0</v>
      </c>
      <c r="V187" s="169">
        <v>0</v>
      </c>
      <c r="W187" s="169">
        <v>0</v>
      </c>
      <c r="X187" s="169">
        <v>46882.988560527541</v>
      </c>
      <c r="Y187" s="169">
        <v>0</v>
      </c>
      <c r="Z187" s="169">
        <v>0</v>
      </c>
      <c r="AA187" s="169">
        <v>2140.7074896024506</v>
      </c>
      <c r="AB187" s="169">
        <v>198305.06118333849</v>
      </c>
      <c r="AC187" s="169">
        <v>222710.57802667035</v>
      </c>
      <c r="AD187" s="169">
        <v>59900.839143829653</v>
      </c>
      <c r="AE187" s="169">
        <v>1788.9700224465803</v>
      </c>
      <c r="AF187" s="169">
        <v>0</v>
      </c>
      <c r="AG187" s="169">
        <v>0</v>
      </c>
      <c r="AH187" s="169"/>
      <c r="AI187" s="169">
        <v>165035.43536391188</v>
      </c>
      <c r="AJ187" s="169">
        <v>0</v>
      </c>
      <c r="AK187" s="169">
        <v>0</v>
      </c>
      <c r="AL187" s="169">
        <v>0</v>
      </c>
      <c r="AM187" s="169">
        <v>0</v>
      </c>
      <c r="AN187" s="169">
        <v>0</v>
      </c>
      <c r="AO187" s="169"/>
      <c r="AP187" s="169"/>
      <c r="AQ187" s="169"/>
      <c r="AR187" s="169"/>
      <c r="AT187" s="169">
        <v>54129.89</v>
      </c>
      <c r="AU187" s="169">
        <v>50874.720000000001</v>
      </c>
      <c r="AV187" s="169">
        <v>1565.8500000000004</v>
      </c>
      <c r="AW187" s="169">
        <v>0</v>
      </c>
      <c r="AX187" s="169">
        <v>0</v>
      </c>
      <c r="AY187" s="169">
        <v>0</v>
      </c>
      <c r="AZ187" s="169">
        <v>0</v>
      </c>
      <c r="BA187" s="169">
        <v>0</v>
      </c>
      <c r="BB187" s="169">
        <v>0</v>
      </c>
      <c r="BC187" s="169">
        <v>0</v>
      </c>
      <c r="BD187" s="169">
        <v>-5.94</v>
      </c>
      <c r="BE187" s="169">
        <v>-22.38</v>
      </c>
      <c r="BF187" s="169">
        <v>0</v>
      </c>
      <c r="BG187">
        <v>105004.61</v>
      </c>
      <c r="BH187">
        <v>29224.78</v>
      </c>
      <c r="BI187">
        <v>1759.62</v>
      </c>
      <c r="BJ187">
        <v>1209.54</v>
      </c>
      <c r="BK187">
        <v>59.07</v>
      </c>
      <c r="BL187">
        <v>0</v>
      </c>
      <c r="BM187" s="170">
        <v>0</v>
      </c>
      <c r="BV187">
        <v>2425.3000000000002</v>
      </c>
    </row>
    <row r="188" spans="1:74" x14ac:dyDescent="0.25">
      <c r="A188" t="s">
        <v>65</v>
      </c>
      <c r="B188">
        <v>3469.7</v>
      </c>
      <c r="C188">
        <v>3469.6999999999994</v>
      </c>
      <c r="D188">
        <v>12</v>
      </c>
      <c r="E188">
        <v>28.98</v>
      </c>
      <c r="F188">
        <v>30.14</v>
      </c>
      <c r="G188" s="169">
        <v>0</v>
      </c>
      <c r="H188" s="169">
        <v>0</v>
      </c>
      <c r="I188" s="169">
        <v>0</v>
      </c>
      <c r="J188" s="169">
        <v>0</v>
      </c>
      <c r="K188" s="169">
        <v>0</v>
      </c>
      <c r="L188" s="169">
        <v>0</v>
      </c>
      <c r="M188" s="169">
        <v>0</v>
      </c>
      <c r="N188" s="169">
        <v>0</v>
      </c>
      <c r="O188" s="169">
        <v>0</v>
      </c>
      <c r="P188" s="169">
        <v>0</v>
      </c>
      <c r="Q188" s="169">
        <v>0</v>
      </c>
      <c r="R188" s="169">
        <v>0</v>
      </c>
      <c r="S188" s="169">
        <v>0</v>
      </c>
      <c r="T188" s="169">
        <v>0</v>
      </c>
      <c r="U188" s="169">
        <v>0</v>
      </c>
      <c r="V188" s="169">
        <v>0</v>
      </c>
      <c r="W188" s="169">
        <v>0</v>
      </c>
      <c r="X188" s="169">
        <v>67072.075787928246</v>
      </c>
      <c r="Y188" s="169">
        <v>0</v>
      </c>
      <c r="Z188" s="169">
        <v>37810.008399999999</v>
      </c>
      <c r="AA188" s="169">
        <v>3062.5542310945539</v>
      </c>
      <c r="AB188" s="169">
        <v>283700.6023122209</v>
      </c>
      <c r="AC188" s="169">
        <v>318615.79704743251</v>
      </c>
      <c r="AD188" s="169">
        <v>85695.766122684086</v>
      </c>
      <c r="AE188" s="169">
        <v>2559.3490648096722</v>
      </c>
      <c r="AF188" s="169">
        <v>0</v>
      </c>
      <c r="AG188" s="169">
        <v>0</v>
      </c>
      <c r="AH188" s="169"/>
      <c r="AI188" s="169">
        <v>236104.17271354672</v>
      </c>
      <c r="AJ188" s="169">
        <v>0</v>
      </c>
      <c r="AK188" s="169">
        <v>135042.19075798849</v>
      </c>
      <c r="AL188" s="169">
        <v>121559.33974862023</v>
      </c>
      <c r="AM188" s="169">
        <v>0</v>
      </c>
      <c r="AN188" s="169">
        <v>50818.924023928143</v>
      </c>
      <c r="AO188" s="169"/>
      <c r="AP188" s="169"/>
      <c r="AQ188" s="169"/>
      <c r="AR188" s="169"/>
      <c r="AT188" s="169">
        <v>143796.09000000003</v>
      </c>
      <c r="AU188" s="169">
        <v>1190043.45</v>
      </c>
      <c r="AV188" s="169">
        <v>6325.5</v>
      </c>
      <c r="AW188" s="169">
        <v>330.19</v>
      </c>
      <c r="AX188" s="169">
        <v>330.19</v>
      </c>
      <c r="AY188" s="169">
        <v>947.56</v>
      </c>
      <c r="AZ188" s="169">
        <v>198.96</v>
      </c>
      <c r="BA188" s="169">
        <v>1177826.26</v>
      </c>
      <c r="BB188" s="169">
        <v>7139.54</v>
      </c>
      <c r="BC188" s="169">
        <v>365.63</v>
      </c>
      <c r="BD188" s="169">
        <v>360.03</v>
      </c>
      <c r="BE188" s="169">
        <v>1035.54</v>
      </c>
      <c r="BF188" s="169">
        <v>147.19</v>
      </c>
      <c r="BG188">
        <v>156013.28</v>
      </c>
      <c r="BH188">
        <v>1146.96</v>
      </c>
      <c r="BI188">
        <v>23.32</v>
      </c>
      <c r="BJ188">
        <v>23.32</v>
      </c>
      <c r="BK188">
        <v>70.959999999999994</v>
      </c>
      <c r="BL188">
        <v>51.77</v>
      </c>
      <c r="BM188" s="170">
        <v>0</v>
      </c>
      <c r="BR188">
        <v>3469.6999999999994</v>
      </c>
      <c r="BS188">
        <v>3469.6999999999994</v>
      </c>
      <c r="BU188">
        <v>3469.6999999999994</v>
      </c>
      <c r="BV188">
        <v>3469.6999999999994</v>
      </c>
    </row>
    <row r="189" spans="1:74" x14ac:dyDescent="0.25">
      <c r="A189" t="s">
        <v>66</v>
      </c>
      <c r="B189">
        <v>3498.88</v>
      </c>
      <c r="C189">
        <v>3498.8799999999997</v>
      </c>
      <c r="D189">
        <v>12</v>
      </c>
      <c r="E189">
        <v>28.98</v>
      </c>
      <c r="F189">
        <v>30.14</v>
      </c>
      <c r="G189" s="169">
        <v>0</v>
      </c>
      <c r="H189" s="169">
        <v>0</v>
      </c>
      <c r="I189" s="169">
        <v>0</v>
      </c>
      <c r="J189" s="169">
        <v>0</v>
      </c>
      <c r="K189" s="169">
        <v>0</v>
      </c>
      <c r="L189" s="169">
        <v>0</v>
      </c>
      <c r="M189" s="169">
        <v>0</v>
      </c>
      <c r="N189" s="169">
        <v>0</v>
      </c>
      <c r="O189" s="169">
        <v>0</v>
      </c>
      <c r="P189" s="169">
        <v>0</v>
      </c>
      <c r="Q189" s="169">
        <v>0</v>
      </c>
      <c r="R189" s="169">
        <v>0</v>
      </c>
      <c r="S189" s="169">
        <v>0</v>
      </c>
      <c r="T189" s="169">
        <v>0</v>
      </c>
      <c r="U189" s="169">
        <v>0</v>
      </c>
      <c r="V189" s="169">
        <v>0</v>
      </c>
      <c r="W189" s="169">
        <v>0</v>
      </c>
      <c r="X189" s="169">
        <v>67636.14852375316</v>
      </c>
      <c r="Y189" s="169">
        <v>0</v>
      </c>
      <c r="Z189" s="169">
        <v>0</v>
      </c>
      <c r="AA189" s="169">
        <v>3088.3101559478091</v>
      </c>
      <c r="AB189" s="169">
        <v>286086.509905232</v>
      </c>
      <c r="AC189" s="169">
        <v>321295.33964703593</v>
      </c>
      <c r="AD189" s="169">
        <v>86416.463144172943</v>
      </c>
      <c r="AE189" s="169">
        <v>2580.8730598845045</v>
      </c>
      <c r="AF189" s="169">
        <v>0</v>
      </c>
      <c r="AG189" s="169">
        <v>0</v>
      </c>
      <c r="AH189" s="169"/>
      <c r="AI189" s="169">
        <v>238089.7967616723</v>
      </c>
      <c r="AJ189" s="169">
        <v>0</v>
      </c>
      <c r="AK189" s="169">
        <v>136177.88869334836</v>
      </c>
      <c r="AL189" s="169">
        <v>122581.64759479274</v>
      </c>
      <c r="AM189" s="169">
        <v>0</v>
      </c>
      <c r="AN189" s="169">
        <v>51246.308582540776</v>
      </c>
      <c r="AO189" s="169"/>
      <c r="AP189" s="169"/>
      <c r="AQ189" s="169"/>
      <c r="AR189" s="169"/>
      <c r="AT189" s="169">
        <v>159962.58000000002</v>
      </c>
      <c r="AU189" s="169">
        <v>1204527.06</v>
      </c>
      <c r="AV189" s="169">
        <v>10176.81</v>
      </c>
      <c r="AW189" s="169">
        <v>554.21</v>
      </c>
      <c r="AX189" s="169">
        <v>554.21</v>
      </c>
      <c r="AY189" s="169">
        <v>1569.27</v>
      </c>
      <c r="AZ189" s="169">
        <v>341.55</v>
      </c>
      <c r="BA189" s="169">
        <v>1128811.71</v>
      </c>
      <c r="BB189" s="169">
        <v>11147.71</v>
      </c>
      <c r="BC189" s="169">
        <v>572.20000000000005</v>
      </c>
      <c r="BD189" s="169">
        <v>567.28</v>
      </c>
      <c r="BE189" s="169">
        <v>1531.88</v>
      </c>
      <c r="BF189" s="169">
        <v>220.51</v>
      </c>
      <c r="BG189">
        <v>235677.93</v>
      </c>
      <c r="BH189">
        <v>2543.91</v>
      </c>
      <c r="BI189">
        <v>64.47999999999999</v>
      </c>
      <c r="BJ189">
        <v>61.399999999999991</v>
      </c>
      <c r="BK189">
        <v>276.97000000000003</v>
      </c>
      <c r="BL189">
        <v>121.04</v>
      </c>
      <c r="BM189" s="170">
        <v>0</v>
      </c>
      <c r="BR189">
        <v>3498.8799999999997</v>
      </c>
      <c r="BS189">
        <v>3498.8799999999997</v>
      </c>
      <c r="BU189">
        <v>3498.8799999999997</v>
      </c>
      <c r="BV189">
        <v>3498.8799999999997</v>
      </c>
    </row>
    <row r="190" spans="1:74" x14ac:dyDescent="0.25">
      <c r="A190" t="s">
        <v>67</v>
      </c>
      <c r="B190">
        <v>7019.43</v>
      </c>
      <c r="C190">
        <v>7019.43</v>
      </c>
      <c r="D190">
        <v>12</v>
      </c>
      <c r="E190">
        <v>28.98</v>
      </c>
      <c r="F190">
        <v>30.14</v>
      </c>
      <c r="G190" s="169">
        <v>415800.48342000006</v>
      </c>
      <c r="H190" s="169">
        <v>0</v>
      </c>
      <c r="I190" s="169">
        <v>0</v>
      </c>
      <c r="J190" s="169">
        <v>0</v>
      </c>
      <c r="K190" s="169">
        <v>0</v>
      </c>
      <c r="L190" s="169">
        <v>0</v>
      </c>
      <c r="M190" s="169">
        <v>0</v>
      </c>
      <c r="N190" s="169">
        <v>0</v>
      </c>
      <c r="O190" s="169">
        <v>0</v>
      </c>
      <c r="P190" s="169">
        <v>0</v>
      </c>
      <c r="Q190" s="169">
        <v>15272.0556</v>
      </c>
      <c r="R190" s="169">
        <v>0</v>
      </c>
      <c r="S190" s="169">
        <v>0</v>
      </c>
      <c r="T190" s="169">
        <v>0</v>
      </c>
      <c r="U190" s="169">
        <v>0</v>
      </c>
      <c r="V190" s="169">
        <v>0</v>
      </c>
      <c r="W190" s="169">
        <v>0</v>
      </c>
      <c r="X190" s="169">
        <v>135691.19547743531</v>
      </c>
      <c r="Y190" s="169">
        <v>0</v>
      </c>
      <c r="Z190" s="169">
        <v>0</v>
      </c>
      <c r="AA190" s="169">
        <v>6195.747484327766</v>
      </c>
      <c r="AB190" s="169">
        <v>573944.87099417055</v>
      </c>
      <c r="AC190" s="169">
        <v>644580.59321228333</v>
      </c>
      <c r="AD190" s="169">
        <v>173368.13891533922</v>
      </c>
      <c r="AE190" s="169">
        <v>5177.7305259811974</v>
      </c>
      <c r="AF190" s="169">
        <v>0</v>
      </c>
      <c r="AG190" s="169">
        <v>0</v>
      </c>
      <c r="AH190" s="169"/>
      <c r="AI190" s="169">
        <v>477654.18136168882</v>
      </c>
      <c r="AJ190" s="169">
        <v>0</v>
      </c>
      <c r="AK190" s="169">
        <v>273199.18294732901</v>
      </c>
      <c r="AL190" s="169">
        <v>245922.49364834352</v>
      </c>
      <c r="AM190" s="169">
        <v>0</v>
      </c>
      <c r="AN190" s="169">
        <v>102810.00658883536</v>
      </c>
      <c r="AO190" s="169"/>
      <c r="AP190" s="169"/>
      <c r="AQ190" s="169"/>
      <c r="AR190" s="169"/>
      <c r="AT190" s="169">
        <v>254412.22999999998</v>
      </c>
      <c r="AU190" s="169">
        <v>2436333.9299999997</v>
      </c>
      <c r="AV190" s="169">
        <v>20796.78</v>
      </c>
      <c r="AW190" s="169">
        <v>1490.3600000000001</v>
      </c>
      <c r="AX190" s="169">
        <v>1490.38</v>
      </c>
      <c r="AY190" s="169">
        <v>4151.8899999999994</v>
      </c>
      <c r="AZ190" s="169">
        <v>898.98</v>
      </c>
      <c r="BA190" s="169">
        <v>2411717.39</v>
      </c>
      <c r="BB190" s="169">
        <v>23497.07</v>
      </c>
      <c r="BC190" s="169">
        <v>1534.6</v>
      </c>
      <c r="BD190" s="169">
        <v>1560.6799999999998</v>
      </c>
      <c r="BE190" s="169">
        <v>3539.87</v>
      </c>
      <c r="BF190" s="169">
        <v>655.33000000000004</v>
      </c>
      <c r="BG190">
        <v>279028.76999999996</v>
      </c>
      <c r="BH190">
        <v>2702.3500000000004</v>
      </c>
      <c r="BI190">
        <v>93.969999999999985</v>
      </c>
      <c r="BJ190">
        <v>85.440000000000012</v>
      </c>
      <c r="BK190">
        <v>392</v>
      </c>
      <c r="BL190">
        <v>243.65</v>
      </c>
      <c r="BM190" s="170">
        <v>0</v>
      </c>
      <c r="BR190">
        <v>7019.43</v>
      </c>
      <c r="BS190">
        <v>7019.43</v>
      </c>
      <c r="BU190">
        <v>7019.43</v>
      </c>
      <c r="BV190">
        <v>7019.43</v>
      </c>
    </row>
    <row r="191" spans="1:74" x14ac:dyDescent="0.25">
      <c r="A191" t="s">
        <v>68</v>
      </c>
      <c r="B191">
        <v>3360.9</v>
      </c>
      <c r="C191">
        <v>3360.9</v>
      </c>
      <c r="D191">
        <v>12</v>
      </c>
      <c r="E191">
        <v>28.98</v>
      </c>
      <c r="F191">
        <v>30.14</v>
      </c>
      <c r="G191" s="169">
        <v>0</v>
      </c>
      <c r="H191" s="169">
        <v>0</v>
      </c>
      <c r="I191" s="169">
        <v>0</v>
      </c>
      <c r="J191" s="169">
        <v>0</v>
      </c>
      <c r="K191" s="169">
        <v>0</v>
      </c>
      <c r="L191" s="169">
        <v>0</v>
      </c>
      <c r="M191" s="169">
        <v>0</v>
      </c>
      <c r="N191" s="169">
        <v>0</v>
      </c>
      <c r="O191" s="169">
        <v>0</v>
      </c>
      <c r="P191" s="169">
        <v>0</v>
      </c>
      <c r="Q191" s="169">
        <v>0</v>
      </c>
      <c r="R191" s="169">
        <v>0</v>
      </c>
      <c r="S191" s="169">
        <v>0</v>
      </c>
      <c r="T191" s="169">
        <v>0</v>
      </c>
      <c r="U191" s="169">
        <v>0</v>
      </c>
      <c r="V191" s="169">
        <v>0</v>
      </c>
      <c r="W191" s="169">
        <v>0</v>
      </c>
      <c r="X191" s="169">
        <v>64968.884778409672</v>
      </c>
      <c r="Y191" s="169">
        <v>0</v>
      </c>
      <c r="Z191" s="169">
        <v>18280.005399999998</v>
      </c>
      <c r="AA191" s="169">
        <v>2966.5211733826231</v>
      </c>
      <c r="AB191" s="169">
        <v>274804.55206823169</v>
      </c>
      <c r="AC191" s="169">
        <v>308624.90483232436</v>
      </c>
      <c r="AD191" s="169">
        <v>83008.588743040891</v>
      </c>
      <c r="AE191" s="169">
        <v>2479.0951009939845</v>
      </c>
      <c r="AF191" s="169">
        <v>0</v>
      </c>
      <c r="AG191" s="169">
        <v>0</v>
      </c>
      <c r="AH191" s="169"/>
      <c r="AI191" s="169">
        <v>228700.61217769815</v>
      </c>
      <c r="AJ191" s="169">
        <v>0</v>
      </c>
      <c r="AK191" s="169">
        <v>130807.64876459741</v>
      </c>
      <c r="AL191" s="169">
        <v>117747.58191230879</v>
      </c>
      <c r="AM191" s="169">
        <v>0</v>
      </c>
      <c r="AN191" s="169">
        <v>49225.385984961271</v>
      </c>
      <c r="AO191" s="169"/>
      <c r="AP191" s="169"/>
      <c r="AQ191" s="169"/>
      <c r="AR191" s="169"/>
      <c r="AT191" s="169">
        <v>192469.72</v>
      </c>
      <c r="AU191" s="169">
        <v>1133873.1400000001</v>
      </c>
      <c r="AV191" s="169">
        <v>7057.42</v>
      </c>
      <c r="AW191" s="169">
        <v>836.93</v>
      </c>
      <c r="AX191" s="169">
        <v>817.3</v>
      </c>
      <c r="AY191" s="169">
        <v>2415.16</v>
      </c>
      <c r="AZ191" s="169">
        <v>485.4</v>
      </c>
      <c r="BA191" s="169">
        <v>1032540.4400000001</v>
      </c>
      <c r="BB191" s="169">
        <v>7299.58</v>
      </c>
      <c r="BC191" s="169">
        <v>901.38</v>
      </c>
      <c r="BD191" s="169">
        <v>884.8599999999999</v>
      </c>
      <c r="BE191" s="169">
        <v>2491.23</v>
      </c>
      <c r="BF191" s="169">
        <v>302.14</v>
      </c>
      <c r="BG191">
        <v>293802.42</v>
      </c>
      <c r="BH191">
        <v>2868.58</v>
      </c>
      <c r="BI191">
        <v>96.68</v>
      </c>
      <c r="BJ191">
        <v>80.550000000000011</v>
      </c>
      <c r="BK191">
        <v>352.65000000000003</v>
      </c>
      <c r="BL191">
        <v>183.26</v>
      </c>
      <c r="BM191" s="170">
        <v>0</v>
      </c>
      <c r="BR191">
        <v>3360.9</v>
      </c>
      <c r="BS191">
        <v>3360.9</v>
      </c>
      <c r="BU191">
        <v>3360.9</v>
      </c>
      <c r="BV191">
        <v>3360.9</v>
      </c>
    </row>
    <row r="192" spans="1:74" x14ac:dyDescent="0.25">
      <c r="A192" t="s">
        <v>69</v>
      </c>
      <c r="B192">
        <v>3521.8</v>
      </c>
      <c r="C192">
        <v>3521.8000000000006</v>
      </c>
      <c r="D192">
        <v>12</v>
      </c>
      <c r="E192">
        <v>37.909999999999997</v>
      </c>
      <c r="F192">
        <v>0</v>
      </c>
      <c r="G192" s="169">
        <v>437814.36090000003</v>
      </c>
      <c r="H192" s="169">
        <v>0</v>
      </c>
      <c r="I192" s="169">
        <v>0</v>
      </c>
      <c r="J192" s="169">
        <v>0</v>
      </c>
      <c r="K192" s="169">
        <v>0</v>
      </c>
      <c r="L192" s="169">
        <v>0</v>
      </c>
      <c r="M192" s="169">
        <v>0</v>
      </c>
      <c r="N192" s="169">
        <v>0</v>
      </c>
      <c r="O192" s="169">
        <v>0</v>
      </c>
      <c r="P192" s="169">
        <v>0</v>
      </c>
      <c r="Q192" s="169">
        <v>0</v>
      </c>
      <c r="R192" s="169">
        <v>0</v>
      </c>
      <c r="S192" s="169">
        <v>0</v>
      </c>
      <c r="T192" s="169">
        <v>0</v>
      </c>
      <c r="U192" s="169">
        <v>0</v>
      </c>
      <c r="V192" s="169">
        <v>0</v>
      </c>
      <c r="W192" s="169">
        <v>0</v>
      </c>
      <c r="X192" s="169">
        <v>68079.210453331922</v>
      </c>
      <c r="Y192" s="169">
        <v>0</v>
      </c>
      <c r="Z192" s="169">
        <v>0</v>
      </c>
      <c r="AA192" s="169">
        <v>3108.5406493555074</v>
      </c>
      <c r="AB192" s="169">
        <v>287960.5675485431</v>
      </c>
      <c r="AC192" s="169">
        <v>323400.03863205697</v>
      </c>
      <c r="AD192" s="169">
        <v>86982.54867304636</v>
      </c>
      <c r="AE192" s="169">
        <v>0</v>
      </c>
      <c r="AF192" s="169">
        <v>0</v>
      </c>
      <c r="AG192" s="169">
        <v>0</v>
      </c>
      <c r="AH192" s="169"/>
      <c r="AI192" s="169">
        <v>239649.44388926108</v>
      </c>
      <c r="AJ192" s="169">
        <v>0</v>
      </c>
      <c r="AK192" s="169">
        <v>137069.94478239733</v>
      </c>
      <c r="AL192" s="169">
        <v>123384.63922722163</v>
      </c>
      <c r="AM192" s="169">
        <v>0</v>
      </c>
      <c r="AN192" s="169">
        <v>51582.006117955498</v>
      </c>
      <c r="AO192" s="169"/>
      <c r="AP192" s="169"/>
      <c r="AQ192" s="169"/>
      <c r="AR192" s="169"/>
      <c r="AT192" s="169">
        <v>191652.91999999998</v>
      </c>
      <c r="AU192" s="169">
        <v>1216845.5899999999</v>
      </c>
      <c r="AV192" s="169">
        <v>10397.689999999999</v>
      </c>
      <c r="AW192" s="169">
        <v>935.31999999999994</v>
      </c>
      <c r="AX192" s="169">
        <v>935.31999999999994</v>
      </c>
      <c r="AY192" s="169">
        <v>2785.66</v>
      </c>
      <c r="AZ192" s="169">
        <v>578.42999999999995</v>
      </c>
      <c r="BA192" s="169">
        <v>1226388.1000000001</v>
      </c>
      <c r="BB192" s="169">
        <v>12388</v>
      </c>
      <c r="BC192" s="169">
        <v>963.69</v>
      </c>
      <c r="BD192" s="169">
        <v>961.57999999999993</v>
      </c>
      <c r="BE192" s="169">
        <v>2883.67</v>
      </c>
      <c r="BF192" s="169">
        <v>402.79</v>
      </c>
      <c r="BG192">
        <v>182110.41</v>
      </c>
      <c r="BH192">
        <v>2156.1999999999998</v>
      </c>
      <c r="BI192">
        <v>99.7</v>
      </c>
      <c r="BJ192">
        <v>99.7</v>
      </c>
      <c r="BK192">
        <v>302.7</v>
      </c>
      <c r="BL192">
        <v>175.64</v>
      </c>
      <c r="BM192" s="170">
        <v>-3.2014213502407074E-10</v>
      </c>
      <c r="BR192">
        <v>3521.8000000000006</v>
      </c>
      <c r="BS192">
        <v>3521.8000000000006</v>
      </c>
      <c r="BU192">
        <v>3521.8000000000006</v>
      </c>
    </row>
    <row r="193" spans="1:74" x14ac:dyDescent="0.25">
      <c r="A193" t="s">
        <v>70</v>
      </c>
      <c r="B193">
        <v>3542.1</v>
      </c>
      <c r="C193">
        <v>3542.1</v>
      </c>
      <c r="D193">
        <v>12</v>
      </c>
      <c r="E193">
        <v>37.909999999999997</v>
      </c>
      <c r="F193">
        <v>0</v>
      </c>
      <c r="G193" s="169">
        <v>326701.25124000001</v>
      </c>
      <c r="H193" s="169">
        <v>0</v>
      </c>
      <c r="I193" s="169">
        <v>0</v>
      </c>
      <c r="J193" s="169">
        <v>0</v>
      </c>
      <c r="K193" s="169">
        <v>0</v>
      </c>
      <c r="L193" s="169">
        <v>0</v>
      </c>
      <c r="M193" s="169">
        <v>0</v>
      </c>
      <c r="N193" s="169">
        <v>0</v>
      </c>
      <c r="O193" s="169">
        <v>0</v>
      </c>
      <c r="P193" s="169">
        <v>0</v>
      </c>
      <c r="Q193" s="169">
        <v>0</v>
      </c>
      <c r="R193" s="169">
        <v>0</v>
      </c>
      <c r="S193" s="169">
        <v>0</v>
      </c>
      <c r="T193" s="169">
        <v>0</v>
      </c>
      <c r="U193" s="169">
        <v>0</v>
      </c>
      <c r="V193" s="169">
        <v>0</v>
      </c>
      <c r="W193" s="169">
        <v>0</v>
      </c>
      <c r="X193" s="169">
        <v>68471.625687644642</v>
      </c>
      <c r="Y193" s="169">
        <v>0</v>
      </c>
      <c r="Z193" s="169">
        <v>20840.0036</v>
      </c>
      <c r="AA193" s="169">
        <v>3126.4585819984491</v>
      </c>
      <c r="AB193" s="169">
        <v>289620.40045252262</v>
      </c>
      <c r="AC193" s="169">
        <v>325264.14811704488</v>
      </c>
      <c r="AD193" s="169">
        <v>87483.924599579012</v>
      </c>
      <c r="AE193" s="169">
        <v>0</v>
      </c>
      <c r="AF193" s="169">
        <v>0</v>
      </c>
      <c r="AG193" s="169">
        <v>0</v>
      </c>
      <c r="AH193" s="169"/>
      <c r="AI193" s="169">
        <v>241030.80674659307</v>
      </c>
      <c r="AJ193" s="169">
        <v>0</v>
      </c>
      <c r="AK193" s="169">
        <v>137860.02936388482</v>
      </c>
      <c r="AL193" s="169">
        <v>124095.84036763634</v>
      </c>
      <c r="AM193" s="169">
        <v>0</v>
      </c>
      <c r="AN193" s="169">
        <v>51879.329851328912</v>
      </c>
      <c r="AO193" s="169"/>
      <c r="AP193" s="169"/>
      <c r="AQ193" s="169"/>
      <c r="AR193" s="169"/>
      <c r="AT193" s="169">
        <v>224445.19</v>
      </c>
      <c r="AU193" s="169">
        <v>1252321.74</v>
      </c>
      <c r="AV193" s="169">
        <v>6715.119999999999</v>
      </c>
      <c r="AW193" s="169">
        <v>516.36</v>
      </c>
      <c r="AX193" s="169">
        <v>516.36</v>
      </c>
      <c r="AY193" s="169">
        <v>1574.29</v>
      </c>
      <c r="AZ193" s="169">
        <v>328.83</v>
      </c>
      <c r="BA193" s="169">
        <v>1222307.1400000001</v>
      </c>
      <c r="BB193" s="169">
        <v>7662.59</v>
      </c>
      <c r="BC193" s="169">
        <v>590.92000000000007</v>
      </c>
      <c r="BD193" s="169">
        <v>569.33999999999992</v>
      </c>
      <c r="BE193" s="169">
        <v>2683.48</v>
      </c>
      <c r="BF193" s="169">
        <v>228.05</v>
      </c>
      <c r="BG193">
        <v>254459.79</v>
      </c>
      <c r="BH193">
        <v>1583.44</v>
      </c>
      <c r="BI193">
        <v>91.57</v>
      </c>
      <c r="BJ193">
        <v>85.8</v>
      </c>
      <c r="BK193">
        <v>-748.90000000000009</v>
      </c>
      <c r="BL193">
        <v>100.78</v>
      </c>
      <c r="BM193" s="170">
        <v>0</v>
      </c>
      <c r="BR193">
        <v>3542.1</v>
      </c>
      <c r="BS193">
        <v>3542.1</v>
      </c>
      <c r="BU193">
        <v>3542.1</v>
      </c>
    </row>
    <row r="194" spans="1:74" x14ac:dyDescent="0.25">
      <c r="A194" t="s">
        <v>71</v>
      </c>
      <c r="B194">
        <v>3334.1</v>
      </c>
      <c r="C194">
        <v>3334.1</v>
      </c>
      <c r="D194">
        <v>12</v>
      </c>
      <c r="E194">
        <v>28.98</v>
      </c>
      <c r="F194">
        <v>30.14</v>
      </c>
      <c r="G194" s="169">
        <v>446446.63392000005</v>
      </c>
      <c r="H194" s="169">
        <v>0</v>
      </c>
      <c r="I194" s="169">
        <v>0</v>
      </c>
      <c r="J194" s="169">
        <v>0</v>
      </c>
      <c r="K194" s="169">
        <v>0</v>
      </c>
      <c r="L194" s="169">
        <v>0</v>
      </c>
      <c r="M194" s="169">
        <v>0</v>
      </c>
      <c r="N194" s="169">
        <v>0</v>
      </c>
      <c r="O194" s="169">
        <v>0</v>
      </c>
      <c r="P194" s="169">
        <v>0</v>
      </c>
      <c r="Q194" s="169">
        <v>0</v>
      </c>
      <c r="R194" s="169">
        <v>0</v>
      </c>
      <c r="S194" s="169">
        <v>0</v>
      </c>
      <c r="T194" s="169">
        <v>0</v>
      </c>
      <c r="U194" s="169">
        <v>0</v>
      </c>
      <c r="V194" s="169">
        <v>0</v>
      </c>
      <c r="W194" s="169">
        <v>0</v>
      </c>
      <c r="X194" s="169">
        <v>64450.819345917967</v>
      </c>
      <c r="Y194" s="169">
        <v>0</v>
      </c>
      <c r="Z194" s="169">
        <v>19940.005799999999</v>
      </c>
      <c r="AA194" s="169">
        <v>2942.8659716668167</v>
      </c>
      <c r="AB194" s="169">
        <v>272613.2455743078</v>
      </c>
      <c r="AC194" s="169">
        <v>306163.91299992643</v>
      </c>
      <c r="AD194" s="169">
        <v>82346.673726731708</v>
      </c>
      <c r="AE194" s="169">
        <v>2459.32666137762</v>
      </c>
      <c r="AF194" s="169">
        <v>0</v>
      </c>
      <c r="AG194" s="169">
        <v>0</v>
      </c>
      <c r="AH194" s="169"/>
      <c r="AI194" s="169">
        <v>226876.94101629427</v>
      </c>
      <c r="AJ194" s="169">
        <v>0</v>
      </c>
      <c r="AK194" s="169">
        <v>129764.58143534296</v>
      </c>
      <c r="AL194" s="169">
        <v>116808.65626880559</v>
      </c>
      <c r="AM194" s="169">
        <v>0</v>
      </c>
      <c r="AN194" s="169">
        <v>48832.86007095105</v>
      </c>
      <c r="AO194" s="169"/>
      <c r="AP194" s="169"/>
      <c r="AQ194" s="169"/>
      <c r="AR194" s="169"/>
      <c r="AT194" s="169">
        <v>203471.9</v>
      </c>
      <c r="AU194" s="169">
        <v>1154434.3799999999</v>
      </c>
      <c r="AV194" s="169">
        <v>6924.43</v>
      </c>
      <c r="AW194" s="169">
        <v>662.11</v>
      </c>
      <c r="AX194" s="169">
        <v>662.11</v>
      </c>
      <c r="AY194" s="169">
        <v>1959.4299999999998</v>
      </c>
      <c r="AZ194" s="169">
        <v>412.64</v>
      </c>
      <c r="BA194" s="169">
        <v>1112185.26</v>
      </c>
      <c r="BB194" s="169">
        <v>8056.0999999999995</v>
      </c>
      <c r="BC194" s="169">
        <v>936.41000000000008</v>
      </c>
      <c r="BD194" s="169">
        <v>937.94</v>
      </c>
      <c r="BE194" s="169">
        <v>2235.04</v>
      </c>
      <c r="BF194" s="169">
        <v>302.26</v>
      </c>
      <c r="BG194">
        <v>245721.02</v>
      </c>
      <c r="BH194">
        <v>2062.1799999999998</v>
      </c>
      <c r="BI194">
        <v>-211.63000000000002</v>
      </c>
      <c r="BJ194">
        <v>-211.63000000000002</v>
      </c>
      <c r="BK194">
        <v>-55.099999999999994</v>
      </c>
      <c r="BL194">
        <v>110.38</v>
      </c>
      <c r="BM194" s="170">
        <v>0</v>
      </c>
      <c r="BR194">
        <v>3334.1</v>
      </c>
      <c r="BS194">
        <v>3334.1</v>
      </c>
      <c r="BU194">
        <v>3334.1</v>
      </c>
      <c r="BV194">
        <v>3334.1</v>
      </c>
    </row>
    <row r="195" spans="1:74" x14ac:dyDescent="0.25">
      <c r="A195" t="s">
        <v>72</v>
      </c>
      <c r="B195">
        <v>3183.8</v>
      </c>
      <c r="C195">
        <v>3183.8000000000006</v>
      </c>
      <c r="D195">
        <v>12</v>
      </c>
      <c r="E195">
        <v>28.98</v>
      </c>
      <c r="F195">
        <v>30.14</v>
      </c>
      <c r="G195" s="169">
        <v>429070.23306000006</v>
      </c>
      <c r="H195" s="169">
        <v>0</v>
      </c>
      <c r="I195" s="169">
        <v>0</v>
      </c>
      <c r="J195" s="169">
        <v>0</v>
      </c>
      <c r="K195" s="169">
        <v>0</v>
      </c>
      <c r="L195" s="169">
        <v>0</v>
      </c>
      <c r="M195" s="169">
        <v>0</v>
      </c>
      <c r="N195" s="169">
        <v>0</v>
      </c>
      <c r="O195" s="169">
        <v>0</v>
      </c>
      <c r="P195" s="169">
        <v>0</v>
      </c>
      <c r="Q195" s="169">
        <v>0</v>
      </c>
      <c r="R195" s="169">
        <v>0</v>
      </c>
      <c r="S195" s="169">
        <v>0</v>
      </c>
      <c r="T195" s="169">
        <v>0</v>
      </c>
      <c r="U195" s="169">
        <v>0</v>
      </c>
      <c r="V195" s="169">
        <v>0</v>
      </c>
      <c r="W195" s="169">
        <v>0</v>
      </c>
      <c r="X195" s="169">
        <v>61545.400148026049</v>
      </c>
      <c r="Y195" s="169">
        <v>0</v>
      </c>
      <c r="Z195" s="169">
        <v>20840.0036</v>
      </c>
      <c r="AA195" s="169">
        <v>2810.2026575666032</v>
      </c>
      <c r="AB195" s="169">
        <v>260323.94087144401</v>
      </c>
      <c r="AC195" s="169">
        <v>292362.15656673943</v>
      </c>
      <c r="AD195" s="169">
        <v>78634.51600466948</v>
      </c>
      <c r="AE195" s="169">
        <v>2348.4611212903242</v>
      </c>
      <c r="AF195" s="169">
        <v>0</v>
      </c>
      <c r="AG195" s="169">
        <v>0</v>
      </c>
      <c r="AH195" s="169"/>
      <c r="AI195" s="169">
        <v>216649.41207752554</v>
      </c>
      <c r="AJ195" s="169">
        <v>0</v>
      </c>
      <c r="AK195" s="169">
        <v>123914.84189851685</v>
      </c>
      <c r="AL195" s="169">
        <v>111542.96506662168</v>
      </c>
      <c r="AM195" s="169">
        <v>0</v>
      </c>
      <c r="AN195" s="169">
        <v>46631.492724841482</v>
      </c>
      <c r="AO195" s="169"/>
      <c r="AP195" s="169"/>
      <c r="AQ195" s="169"/>
      <c r="AR195" s="169"/>
      <c r="AT195" s="169">
        <v>206429.79</v>
      </c>
      <c r="AU195" s="169">
        <v>1102677.6000000001</v>
      </c>
      <c r="AV195" s="169">
        <v>5401.91</v>
      </c>
      <c r="AW195" s="169">
        <v>486.73</v>
      </c>
      <c r="AX195" s="169">
        <v>486.73</v>
      </c>
      <c r="AY195" s="169">
        <v>1434.68</v>
      </c>
      <c r="AZ195" s="169">
        <v>292.23</v>
      </c>
      <c r="BA195" s="169">
        <v>1014815.69</v>
      </c>
      <c r="BB195" s="169">
        <v>5747.62</v>
      </c>
      <c r="BC195" s="169">
        <v>495.42999999999995</v>
      </c>
      <c r="BD195" s="169">
        <v>494.84999999999997</v>
      </c>
      <c r="BE195" s="169">
        <v>1451.4</v>
      </c>
      <c r="BF195" s="169">
        <v>199.01</v>
      </c>
      <c r="BG195">
        <v>294291.69999999995</v>
      </c>
      <c r="BH195">
        <v>2318.3799999999997</v>
      </c>
      <c r="BI195">
        <v>99.62</v>
      </c>
      <c r="BJ195">
        <v>88.57</v>
      </c>
      <c r="BK195">
        <v>251.86</v>
      </c>
      <c r="BL195">
        <v>93.22</v>
      </c>
      <c r="BM195" s="170">
        <v>0</v>
      </c>
      <c r="BR195">
        <v>3183.8000000000006</v>
      </c>
      <c r="BS195">
        <v>3183.8000000000006</v>
      </c>
      <c r="BU195">
        <v>3183.8000000000006</v>
      </c>
      <c r="BV195">
        <v>3183.8000000000006</v>
      </c>
    </row>
    <row r="196" spans="1:74" x14ac:dyDescent="0.25">
      <c r="A196" t="s">
        <v>73</v>
      </c>
      <c r="B196">
        <v>6136.68</v>
      </c>
      <c r="C196">
        <v>6136.68</v>
      </c>
      <c r="D196">
        <v>12</v>
      </c>
      <c r="E196">
        <v>39.619999999999997</v>
      </c>
      <c r="F196">
        <v>41.2</v>
      </c>
      <c r="G196" s="169">
        <v>0</v>
      </c>
      <c r="H196" s="169">
        <v>0</v>
      </c>
      <c r="I196" s="169">
        <v>0</v>
      </c>
      <c r="J196" s="169">
        <v>0</v>
      </c>
      <c r="K196" s="169">
        <v>0</v>
      </c>
      <c r="L196" s="169">
        <v>0</v>
      </c>
      <c r="M196" s="169">
        <v>0</v>
      </c>
      <c r="N196" s="169">
        <v>0</v>
      </c>
      <c r="O196" s="169">
        <v>0</v>
      </c>
      <c r="P196" s="169">
        <v>0</v>
      </c>
      <c r="Q196" s="169">
        <v>0</v>
      </c>
      <c r="R196" s="169">
        <v>0</v>
      </c>
      <c r="S196" s="169">
        <v>0</v>
      </c>
      <c r="T196" s="169">
        <v>0</v>
      </c>
      <c r="U196" s="169">
        <v>0</v>
      </c>
      <c r="V196" s="169">
        <v>0</v>
      </c>
      <c r="W196" s="169">
        <v>0</v>
      </c>
      <c r="X196" s="169">
        <v>118626.9320247467</v>
      </c>
      <c r="Y196" s="169">
        <v>0</v>
      </c>
      <c r="Z196" s="169">
        <v>0</v>
      </c>
      <c r="AA196" s="169">
        <v>5416.5822113938757</v>
      </c>
      <c r="AB196" s="169">
        <v>501766.66922136222</v>
      </c>
      <c r="AC196" s="169">
        <v>563519.37903133943</v>
      </c>
      <c r="AD196" s="169">
        <v>151565.69560761828</v>
      </c>
      <c r="AE196" s="169">
        <v>0</v>
      </c>
      <c r="AF196" s="169">
        <v>0</v>
      </c>
      <c r="AG196" s="169">
        <v>0</v>
      </c>
      <c r="AH196" s="169"/>
      <c r="AI196" s="169">
        <v>417585.31129716354</v>
      </c>
      <c r="AJ196" s="169">
        <v>399259.90332900628</v>
      </c>
      <c r="AK196" s="169">
        <v>238842.17977944293</v>
      </c>
      <c r="AL196" s="169">
        <v>214995.75440198378</v>
      </c>
      <c r="AM196" s="169">
        <v>135368.67411515978</v>
      </c>
      <c r="AN196" s="169">
        <v>89880.818133890381</v>
      </c>
      <c r="AO196" s="169"/>
      <c r="AP196" s="169"/>
      <c r="AQ196" s="169"/>
      <c r="AR196" s="169"/>
      <c r="AT196" s="169">
        <v>220520.58000000002</v>
      </c>
      <c r="AU196" s="169">
        <v>2409938.36</v>
      </c>
      <c r="AV196" s="169">
        <v>93724.09</v>
      </c>
      <c r="AW196" s="169">
        <v>1055.4099999999999</v>
      </c>
      <c r="AX196" s="169">
        <v>1055.4099999999999</v>
      </c>
      <c r="AY196" s="169">
        <v>3672.59</v>
      </c>
      <c r="AZ196" s="169">
        <v>647.4</v>
      </c>
      <c r="BA196" s="169">
        <v>2390796.77</v>
      </c>
      <c r="BB196" s="169">
        <v>101468.36</v>
      </c>
      <c r="BC196" s="169">
        <v>1164.55</v>
      </c>
      <c r="BD196" s="169">
        <v>1165.23</v>
      </c>
      <c r="BE196" s="169">
        <v>3657.3500000000004</v>
      </c>
      <c r="BF196" s="169">
        <v>488.09</v>
      </c>
      <c r="BG196">
        <v>239662.17</v>
      </c>
      <c r="BH196">
        <v>11138.34</v>
      </c>
      <c r="BI196">
        <v>79.260000000000005</v>
      </c>
      <c r="BJ196">
        <v>79.239999999999995</v>
      </c>
      <c r="BK196">
        <v>255.08</v>
      </c>
      <c r="BL196">
        <v>159.31</v>
      </c>
      <c r="BM196" s="170">
        <v>0</v>
      </c>
      <c r="BQ196">
        <v>6136.68</v>
      </c>
      <c r="BR196">
        <v>6136.68</v>
      </c>
      <c r="BS196">
        <v>6136.68</v>
      </c>
      <c r="BT196">
        <v>6136.68</v>
      </c>
      <c r="BU196">
        <v>6136.68</v>
      </c>
    </row>
    <row r="197" spans="1:74" x14ac:dyDescent="0.25">
      <c r="A197" t="s">
        <v>74</v>
      </c>
      <c r="B197">
        <v>6083.22</v>
      </c>
      <c r="C197">
        <v>6083.22</v>
      </c>
      <c r="D197">
        <v>12</v>
      </c>
      <c r="E197">
        <v>39.82</v>
      </c>
      <c r="F197">
        <v>41.41</v>
      </c>
      <c r="G197" s="169">
        <v>0</v>
      </c>
      <c r="H197" s="169">
        <v>0</v>
      </c>
      <c r="I197" s="169">
        <v>0</v>
      </c>
      <c r="J197" s="169">
        <v>0</v>
      </c>
      <c r="K197" s="169">
        <v>0</v>
      </c>
      <c r="L197" s="169">
        <v>0</v>
      </c>
      <c r="M197" s="169">
        <v>0</v>
      </c>
      <c r="N197" s="169">
        <v>0</v>
      </c>
      <c r="O197" s="169">
        <v>0</v>
      </c>
      <c r="P197" s="169">
        <v>0</v>
      </c>
      <c r="Q197" s="169">
        <v>0</v>
      </c>
      <c r="R197" s="169">
        <v>0</v>
      </c>
      <c r="S197" s="169">
        <v>0</v>
      </c>
      <c r="T197" s="169">
        <v>0</v>
      </c>
      <c r="U197" s="169">
        <v>0</v>
      </c>
      <c r="V197" s="169">
        <v>0</v>
      </c>
      <c r="W197" s="169">
        <v>0</v>
      </c>
      <c r="X197" s="169">
        <v>117593.50747172405</v>
      </c>
      <c r="Y197" s="169">
        <v>0</v>
      </c>
      <c r="Z197" s="169">
        <v>54334.999799999998</v>
      </c>
      <c r="AA197" s="169">
        <v>5369.3953799115243</v>
      </c>
      <c r="AB197" s="169">
        <v>497395.50335699023</v>
      </c>
      <c r="AC197" s="169">
        <v>558610.25129402615</v>
      </c>
      <c r="AD197" s="169">
        <v>150245.32334001051</v>
      </c>
      <c r="AE197" s="169">
        <v>4487.1554941440172</v>
      </c>
      <c r="AF197" s="169">
        <v>0</v>
      </c>
      <c r="AG197" s="169">
        <v>0</v>
      </c>
      <c r="AH197" s="169"/>
      <c r="AI197" s="169">
        <v>413947.49561475118</v>
      </c>
      <c r="AJ197" s="169">
        <v>395781.7303703432</v>
      </c>
      <c r="AK197" s="169">
        <v>236761.49398011673</v>
      </c>
      <c r="AL197" s="169">
        <v>213122.80795042851</v>
      </c>
      <c r="AM197" s="169">
        <v>134189.40302424476</v>
      </c>
      <c r="AN197" s="169">
        <v>89097.816814375969</v>
      </c>
      <c r="AO197" s="169"/>
      <c r="AP197" s="169"/>
      <c r="AQ197" s="169"/>
      <c r="AR197" s="169"/>
      <c r="AT197" s="169">
        <v>377609.3</v>
      </c>
      <c r="AU197" s="169">
        <v>2877621.59</v>
      </c>
      <c r="AV197" s="169">
        <v>109473.67000000001</v>
      </c>
      <c r="AW197" s="169">
        <v>1559.56</v>
      </c>
      <c r="AX197" s="169">
        <v>1559.56</v>
      </c>
      <c r="AY197" s="169">
        <v>4965</v>
      </c>
      <c r="AZ197" s="169">
        <v>929.94</v>
      </c>
      <c r="BA197" s="169">
        <v>2711754.38</v>
      </c>
      <c r="BB197" s="169">
        <v>114309.38</v>
      </c>
      <c r="BC197" s="169">
        <v>1543.5</v>
      </c>
      <c r="BD197" s="169">
        <v>1526.69</v>
      </c>
      <c r="BE197" s="169">
        <v>4695.13</v>
      </c>
      <c r="BF197" s="169">
        <v>611.38</v>
      </c>
      <c r="BG197">
        <v>543476.51</v>
      </c>
      <c r="BH197">
        <v>23592.3</v>
      </c>
      <c r="BI197">
        <v>351.07</v>
      </c>
      <c r="BJ197">
        <v>299.35000000000002</v>
      </c>
      <c r="BK197">
        <v>806.62</v>
      </c>
      <c r="BL197">
        <v>318.56</v>
      </c>
      <c r="BM197" s="170">
        <v>0</v>
      </c>
      <c r="BQ197">
        <v>6083.22</v>
      </c>
      <c r="BR197">
        <v>6083.22</v>
      </c>
      <c r="BS197">
        <v>6083.22</v>
      </c>
      <c r="BT197">
        <v>6083.22</v>
      </c>
      <c r="BU197">
        <v>6083.22</v>
      </c>
      <c r="BV197">
        <v>6083.22</v>
      </c>
    </row>
    <row r="198" spans="1:74" x14ac:dyDescent="0.25">
      <c r="A198" s="167" t="s">
        <v>293</v>
      </c>
      <c r="B198">
        <v>7604.73</v>
      </c>
      <c r="C198">
        <v>4436.0924999999997</v>
      </c>
      <c r="D198">
        <v>7</v>
      </c>
      <c r="E198">
        <v>39.619999999999997</v>
      </c>
      <c r="F198">
        <v>41.2</v>
      </c>
      <c r="G198" s="169">
        <v>0</v>
      </c>
      <c r="H198" s="169">
        <v>0</v>
      </c>
      <c r="I198" s="169">
        <v>0</v>
      </c>
      <c r="J198" s="169">
        <v>36596.543599999997</v>
      </c>
      <c r="K198" s="169">
        <v>0</v>
      </c>
      <c r="L198" s="169">
        <v>0</v>
      </c>
      <c r="M198" s="169">
        <v>0</v>
      </c>
      <c r="N198" s="169">
        <v>0</v>
      </c>
      <c r="O198" s="169">
        <v>0</v>
      </c>
      <c r="P198" s="169">
        <v>0</v>
      </c>
      <c r="Q198" s="169">
        <v>0</v>
      </c>
      <c r="R198" s="169">
        <v>0</v>
      </c>
      <c r="S198" s="169">
        <v>0</v>
      </c>
      <c r="T198" s="169">
        <v>0</v>
      </c>
      <c r="U198" s="169">
        <v>0</v>
      </c>
      <c r="V198" s="169">
        <v>0</v>
      </c>
      <c r="W198" s="169">
        <v>0</v>
      </c>
      <c r="X198" s="169">
        <v>85753.215656183544</v>
      </c>
      <c r="Y198" s="169">
        <v>34859.996599999999</v>
      </c>
      <c r="Z198" s="169">
        <v>0</v>
      </c>
      <c r="AA198" s="169">
        <v>3915.5471237864422</v>
      </c>
      <c r="AB198" s="169">
        <v>362717.84712301526</v>
      </c>
      <c r="AC198" s="169">
        <v>407357.73918887443</v>
      </c>
      <c r="AD198" s="169">
        <v>109564.03878680953</v>
      </c>
      <c r="AE198" s="169">
        <v>0</v>
      </c>
      <c r="AF198" s="169">
        <v>137115.7979251511</v>
      </c>
      <c r="AG198" s="169">
        <v>0</v>
      </c>
      <c r="AH198" s="169"/>
      <c r="AI198" s="169">
        <v>301864.70005858416</v>
      </c>
      <c r="AJ198" s="169">
        <v>288617.60148949106</v>
      </c>
      <c r="AK198" s="169">
        <v>172654.59538435086</v>
      </c>
      <c r="AL198" s="169">
        <v>155416.45541799182</v>
      </c>
      <c r="AM198" s="169">
        <v>97855.511445472861</v>
      </c>
      <c r="AN198" s="169">
        <v>64973.181462552238</v>
      </c>
      <c r="AO198" s="169"/>
      <c r="AP198" s="169"/>
      <c r="AQ198" s="169"/>
      <c r="AR198" s="169"/>
      <c r="AT198" s="169">
        <v>365578.11</v>
      </c>
      <c r="AU198" s="169">
        <v>2201587.0299999998</v>
      </c>
      <c r="AV198" s="169">
        <v>98051.26</v>
      </c>
      <c r="AW198" s="169">
        <v>1155.9499999999998</v>
      </c>
      <c r="AX198" s="169">
        <v>990.75</v>
      </c>
      <c r="AY198" s="169">
        <v>2694.32</v>
      </c>
      <c r="AZ198" s="169">
        <v>0</v>
      </c>
      <c r="BA198" s="169">
        <v>2470745.3200000003</v>
      </c>
      <c r="BB198" s="169">
        <v>138289.39000000001</v>
      </c>
      <c r="BC198" s="169">
        <v>1594.03</v>
      </c>
      <c r="BD198" s="169">
        <v>1351.6100000000001</v>
      </c>
      <c r="BE198" s="169">
        <v>3760.57</v>
      </c>
      <c r="BF198" s="169">
        <v>0</v>
      </c>
      <c r="BG198">
        <v>96419.819999999992</v>
      </c>
      <c r="BH198">
        <v>1636.7400000000007</v>
      </c>
      <c r="BI198">
        <v>3.3900000000000006</v>
      </c>
      <c r="BJ198">
        <v>2.7800000000000002</v>
      </c>
      <c r="BK198">
        <v>47.059999999999995</v>
      </c>
      <c r="BL198">
        <v>0</v>
      </c>
      <c r="BM198" s="170">
        <v>-6.2573235481977463E-10</v>
      </c>
      <c r="BO198">
        <v>4436.0924999999997</v>
      </c>
      <c r="BQ198">
        <v>4436.0924999999997</v>
      </c>
      <c r="BR198">
        <v>4436.0924999999997</v>
      </c>
      <c r="BS198">
        <v>4436.0924999999997</v>
      </c>
      <c r="BT198">
        <v>4436.0924999999997</v>
      </c>
      <c r="BU198">
        <v>4436.0924999999997</v>
      </c>
    </row>
    <row r="199" spans="1:74" x14ac:dyDescent="0.25">
      <c r="A199" s="167" t="s">
        <v>294</v>
      </c>
      <c r="B199">
        <v>7693.3</v>
      </c>
      <c r="C199">
        <v>0</v>
      </c>
      <c r="D199">
        <v>0</v>
      </c>
      <c r="E199">
        <v>39.619999999999997</v>
      </c>
      <c r="F199">
        <v>41.2</v>
      </c>
      <c r="G199" s="169">
        <v>0</v>
      </c>
      <c r="H199" s="169">
        <v>0</v>
      </c>
      <c r="I199" s="169">
        <v>0</v>
      </c>
      <c r="J199" s="169">
        <v>0</v>
      </c>
      <c r="K199" s="169">
        <v>0</v>
      </c>
      <c r="L199" s="169">
        <v>0</v>
      </c>
      <c r="M199" s="169">
        <v>0</v>
      </c>
      <c r="N199" s="169">
        <v>0</v>
      </c>
      <c r="O199" s="169">
        <v>0</v>
      </c>
      <c r="P199" s="169">
        <v>0</v>
      </c>
      <c r="Q199" s="169">
        <v>0</v>
      </c>
      <c r="R199" s="169">
        <v>0</v>
      </c>
      <c r="S199" s="169">
        <v>0</v>
      </c>
      <c r="T199" s="169">
        <v>0</v>
      </c>
      <c r="U199" s="169">
        <v>0</v>
      </c>
      <c r="V199" s="169">
        <v>0</v>
      </c>
      <c r="W199" s="169">
        <v>0</v>
      </c>
      <c r="X199" s="169">
        <v>0</v>
      </c>
      <c r="Y199" s="169">
        <v>0</v>
      </c>
      <c r="Z199" s="169">
        <v>0</v>
      </c>
      <c r="AA199" s="169">
        <v>0</v>
      </c>
      <c r="AB199" s="169">
        <v>0</v>
      </c>
      <c r="AC199" s="169">
        <v>0</v>
      </c>
      <c r="AD199" s="169">
        <v>0</v>
      </c>
      <c r="AE199" s="169">
        <v>0</v>
      </c>
      <c r="AF199" s="169">
        <v>0</v>
      </c>
      <c r="AG199" s="169">
        <v>0</v>
      </c>
      <c r="AH199" s="169"/>
      <c r="AI199" s="169">
        <v>0</v>
      </c>
      <c r="AJ199" s="169">
        <v>0</v>
      </c>
      <c r="AK199" s="169">
        <v>0</v>
      </c>
      <c r="AL199" s="169">
        <v>0</v>
      </c>
      <c r="AM199" s="169">
        <v>0</v>
      </c>
      <c r="AN199" s="169">
        <v>0</v>
      </c>
      <c r="AO199" s="169"/>
      <c r="AP199" s="169"/>
      <c r="AQ199" s="169"/>
      <c r="AR199" s="169"/>
      <c r="AT199" s="169">
        <v>2596801.4499999997</v>
      </c>
      <c r="AU199" s="169">
        <v>1415648.98</v>
      </c>
      <c r="AV199" s="169">
        <v>41508.9</v>
      </c>
      <c r="AW199" s="169">
        <v>760.41</v>
      </c>
      <c r="AX199" s="169">
        <v>760.41</v>
      </c>
      <c r="AY199" s="169">
        <v>2059.4</v>
      </c>
      <c r="AZ199" s="169">
        <v>0</v>
      </c>
      <c r="BA199" s="169">
        <v>432597.95999999996</v>
      </c>
      <c r="BB199" s="169">
        <v>22252.340000000004</v>
      </c>
      <c r="BC199" s="169">
        <v>567.25</v>
      </c>
      <c r="BD199" s="169">
        <v>440.95</v>
      </c>
      <c r="BE199" s="169">
        <v>384.01</v>
      </c>
      <c r="BF199" s="169">
        <v>0</v>
      </c>
      <c r="BG199">
        <v>3579852.47</v>
      </c>
      <c r="BH199">
        <v>263221.55</v>
      </c>
      <c r="BI199">
        <v>5856.6399999999994</v>
      </c>
      <c r="BJ199">
        <v>3751.38</v>
      </c>
      <c r="BK199">
        <v>1675.39</v>
      </c>
      <c r="BL199">
        <v>0</v>
      </c>
      <c r="BM199" s="170">
        <v>0</v>
      </c>
      <c r="BR199">
        <v>0</v>
      </c>
      <c r="BS199">
        <v>0</v>
      </c>
    </row>
    <row r="200" spans="1:74" x14ac:dyDescent="0.25">
      <c r="A200" t="s">
        <v>295</v>
      </c>
      <c r="B200">
        <v>10075.4</v>
      </c>
      <c r="C200">
        <v>10075.4</v>
      </c>
      <c r="D200">
        <v>12</v>
      </c>
      <c r="E200">
        <v>39.619999999999997</v>
      </c>
      <c r="F200">
        <v>41.2</v>
      </c>
      <c r="G200" s="169">
        <v>0</v>
      </c>
      <c r="H200" s="169">
        <v>0</v>
      </c>
      <c r="I200" s="169">
        <v>0</v>
      </c>
      <c r="J200" s="169">
        <v>0</v>
      </c>
      <c r="K200" s="169">
        <v>0</v>
      </c>
      <c r="L200" s="169">
        <v>0</v>
      </c>
      <c r="M200" s="169">
        <v>0</v>
      </c>
      <c r="N200" s="169">
        <v>0</v>
      </c>
      <c r="O200" s="169">
        <v>0</v>
      </c>
      <c r="P200" s="169">
        <v>0</v>
      </c>
      <c r="Q200" s="169">
        <v>0</v>
      </c>
      <c r="R200" s="169">
        <v>0</v>
      </c>
      <c r="S200" s="169">
        <v>0</v>
      </c>
      <c r="T200" s="169">
        <v>0</v>
      </c>
      <c r="U200" s="169">
        <v>0</v>
      </c>
      <c r="V200" s="169">
        <v>0</v>
      </c>
      <c r="W200" s="169">
        <v>0</v>
      </c>
      <c r="X200" s="169">
        <v>194765.53949727418</v>
      </c>
      <c r="Y200" s="169">
        <v>0</v>
      </c>
      <c r="Z200" s="169">
        <v>0</v>
      </c>
      <c r="AA200" s="169">
        <v>8893.120125650652</v>
      </c>
      <c r="AB200" s="169">
        <v>823816.77048060379</v>
      </c>
      <c r="AC200" s="169">
        <v>925204.36970680498</v>
      </c>
      <c r="AD200" s="169">
        <v>248845.46848214295</v>
      </c>
      <c r="AE200" s="169">
        <v>0</v>
      </c>
      <c r="AF200" s="169">
        <v>0</v>
      </c>
      <c r="AG200" s="169">
        <v>0</v>
      </c>
      <c r="AH200" s="169"/>
      <c r="AI200" s="169">
        <v>685605.09028390609</v>
      </c>
      <c r="AJ200" s="169">
        <v>655517.84189514036</v>
      </c>
      <c r="AK200" s="169">
        <v>392138.82720783859</v>
      </c>
      <c r="AL200" s="169">
        <v>352986.9936026886</v>
      </c>
      <c r="AM200" s="169">
        <v>0</v>
      </c>
      <c r="AN200" s="169">
        <v>147569.23858278402</v>
      </c>
      <c r="AO200" s="169"/>
      <c r="AP200" s="169"/>
      <c r="AQ200" s="169"/>
      <c r="AR200" s="169"/>
      <c r="AT200" s="169">
        <v>1062013.42</v>
      </c>
      <c r="AU200" s="169">
        <v>4232400.13</v>
      </c>
      <c r="AV200" s="169">
        <v>169959.64</v>
      </c>
      <c r="AW200" s="169">
        <v>2815.51</v>
      </c>
      <c r="AX200" s="169">
        <v>2863.01</v>
      </c>
      <c r="AY200" s="169">
        <v>7715</v>
      </c>
      <c r="AZ200" s="169">
        <v>1494.63</v>
      </c>
      <c r="BA200" s="169">
        <v>4092249.15</v>
      </c>
      <c r="BB200" s="169">
        <v>205683.18</v>
      </c>
      <c r="BC200" s="169">
        <v>3999.74</v>
      </c>
      <c r="BD200" s="169">
        <v>3817.44</v>
      </c>
      <c r="BE200" s="169">
        <v>6818.49</v>
      </c>
      <c r="BF200" s="169">
        <v>866.25</v>
      </c>
      <c r="BG200">
        <v>1202164.4000000001</v>
      </c>
      <c r="BH200">
        <v>68612.009999999995</v>
      </c>
      <c r="BI200">
        <v>693.7299999999999</v>
      </c>
      <c r="BJ200">
        <v>324.87</v>
      </c>
      <c r="BK200">
        <v>896.51</v>
      </c>
      <c r="BL200">
        <v>628.38</v>
      </c>
      <c r="BM200" s="170">
        <v>0</v>
      </c>
      <c r="BQ200">
        <v>10075.4</v>
      </c>
      <c r="BR200">
        <v>10075.4</v>
      </c>
      <c r="BS200">
        <v>10075.4</v>
      </c>
      <c r="BU200">
        <v>10075.4</v>
      </c>
    </row>
    <row r="201" spans="1:74" x14ac:dyDescent="0.25">
      <c r="A201" s="167" t="s">
        <v>296</v>
      </c>
      <c r="B201">
        <v>9087.9</v>
      </c>
      <c r="C201">
        <v>0</v>
      </c>
      <c r="D201">
        <v>0</v>
      </c>
      <c r="E201">
        <v>39.619999999999997</v>
      </c>
      <c r="F201">
        <v>41.2</v>
      </c>
      <c r="G201" s="169">
        <v>0</v>
      </c>
      <c r="H201" s="169">
        <v>0</v>
      </c>
      <c r="I201" s="169">
        <v>0</v>
      </c>
      <c r="J201" s="169">
        <v>0</v>
      </c>
      <c r="K201" s="169">
        <v>0</v>
      </c>
      <c r="L201" s="169">
        <v>0</v>
      </c>
      <c r="M201" s="169">
        <v>0</v>
      </c>
      <c r="N201" s="169">
        <v>0</v>
      </c>
      <c r="O201" s="169">
        <v>0</v>
      </c>
      <c r="P201" s="169">
        <v>0</v>
      </c>
      <c r="Q201" s="169">
        <v>0</v>
      </c>
      <c r="R201" s="169">
        <v>0</v>
      </c>
      <c r="S201" s="169">
        <v>0</v>
      </c>
      <c r="T201" s="169">
        <v>0</v>
      </c>
      <c r="U201" s="169">
        <v>0</v>
      </c>
      <c r="V201" s="169">
        <v>0</v>
      </c>
      <c r="W201" s="169">
        <v>0</v>
      </c>
      <c r="X201" s="169">
        <v>0</v>
      </c>
      <c r="Y201" s="169">
        <v>0</v>
      </c>
      <c r="Z201" s="169">
        <v>0</v>
      </c>
      <c r="AA201" s="169">
        <v>0</v>
      </c>
      <c r="AB201" s="169">
        <v>0</v>
      </c>
      <c r="AC201" s="169">
        <v>0</v>
      </c>
      <c r="AD201" s="169">
        <v>0</v>
      </c>
      <c r="AE201" s="169">
        <v>0</v>
      </c>
      <c r="AF201" s="169">
        <v>0</v>
      </c>
      <c r="AG201" s="169">
        <v>0</v>
      </c>
      <c r="AH201" s="169"/>
      <c r="AI201" s="169">
        <v>0</v>
      </c>
      <c r="AJ201" s="169">
        <v>0</v>
      </c>
      <c r="AK201" s="169">
        <v>0</v>
      </c>
      <c r="AL201" s="169">
        <v>0</v>
      </c>
      <c r="AM201" s="169">
        <v>0</v>
      </c>
      <c r="AN201" s="169">
        <v>0</v>
      </c>
      <c r="AO201" s="169"/>
      <c r="AP201" s="169"/>
      <c r="AQ201" s="169"/>
      <c r="AR201" s="169"/>
      <c r="AT201" s="169">
        <v>5731298.0700000003</v>
      </c>
      <c r="AU201" s="169">
        <v>1634703.02</v>
      </c>
      <c r="AV201" s="169">
        <v>41705.35</v>
      </c>
      <c r="AW201" s="169">
        <v>685.34</v>
      </c>
      <c r="AX201" s="169">
        <v>716.28</v>
      </c>
      <c r="AY201" s="169">
        <v>890.69</v>
      </c>
      <c r="AZ201" s="169">
        <v>0</v>
      </c>
      <c r="BA201" s="169">
        <v>84158.569999999992</v>
      </c>
      <c r="BB201" s="169">
        <v>5097.26</v>
      </c>
      <c r="BC201" s="169">
        <v>115.16999999999999</v>
      </c>
      <c r="BD201" s="169">
        <v>71.069999999999993</v>
      </c>
      <c r="BE201" s="169">
        <v>0</v>
      </c>
      <c r="BF201" s="169">
        <v>0</v>
      </c>
      <c r="BG201">
        <v>7281842.5199999996</v>
      </c>
      <c r="BH201">
        <v>472052.64999999997</v>
      </c>
      <c r="BI201">
        <v>10640.71</v>
      </c>
      <c r="BJ201">
        <v>6461.64</v>
      </c>
      <c r="BK201">
        <v>890.69</v>
      </c>
      <c r="BL201">
        <v>0</v>
      </c>
      <c r="BM201" s="170">
        <v>0</v>
      </c>
      <c r="BR201">
        <v>0</v>
      </c>
      <c r="BS201">
        <v>0</v>
      </c>
    </row>
    <row r="202" spans="1:74" x14ac:dyDescent="0.25">
      <c r="A202" t="s">
        <v>75</v>
      </c>
      <c r="B202">
        <v>2702.89</v>
      </c>
      <c r="C202">
        <v>2702.89</v>
      </c>
      <c r="D202">
        <v>12</v>
      </c>
      <c r="E202">
        <v>28.64</v>
      </c>
      <c r="F202">
        <v>33.43</v>
      </c>
      <c r="G202" s="169">
        <v>0</v>
      </c>
      <c r="H202" s="169">
        <v>0</v>
      </c>
      <c r="I202" s="169">
        <v>0</v>
      </c>
      <c r="J202" s="169">
        <v>0</v>
      </c>
      <c r="K202" s="169">
        <v>0</v>
      </c>
      <c r="L202" s="169">
        <v>0</v>
      </c>
      <c r="M202" s="169">
        <v>0</v>
      </c>
      <c r="N202" s="169">
        <v>0</v>
      </c>
      <c r="O202" s="169">
        <v>0</v>
      </c>
      <c r="P202" s="169">
        <v>0</v>
      </c>
      <c r="Q202" s="169">
        <v>0</v>
      </c>
      <c r="R202" s="169">
        <v>66150.882599999997</v>
      </c>
      <c r="S202" s="169">
        <v>0</v>
      </c>
      <c r="T202" s="169">
        <v>0</v>
      </c>
      <c r="U202" s="169">
        <v>0</v>
      </c>
      <c r="V202" s="169">
        <v>0</v>
      </c>
      <c r="W202" s="169">
        <v>0</v>
      </c>
      <c r="X202" s="169">
        <v>52249.025254757871</v>
      </c>
      <c r="Y202" s="169">
        <v>0</v>
      </c>
      <c r="Z202" s="169">
        <v>27720.005399999998</v>
      </c>
      <c r="AA202" s="169">
        <v>2385.7241852849411</v>
      </c>
      <c r="AB202" s="169">
        <v>221002.2540806637</v>
      </c>
      <c r="AC202" s="169">
        <v>248201.1273832132</v>
      </c>
      <c r="AD202" s="169">
        <v>66756.846210145435</v>
      </c>
      <c r="AE202" s="169">
        <v>1993.7282744281683</v>
      </c>
      <c r="AF202" s="169">
        <v>0</v>
      </c>
      <c r="AG202" s="169">
        <v>0</v>
      </c>
      <c r="AH202" s="169"/>
      <c r="AI202" s="169">
        <v>183924.72184503515</v>
      </c>
      <c r="AJ202" s="169">
        <v>0</v>
      </c>
      <c r="AK202" s="169">
        <v>105197.62140180984</v>
      </c>
      <c r="AL202" s="169">
        <v>94694.50494657988</v>
      </c>
      <c r="AM202" s="169">
        <v>59622.896350978735</v>
      </c>
      <c r="AN202" s="169">
        <v>39587.849541757263</v>
      </c>
      <c r="AO202" s="169"/>
      <c r="AP202" s="169"/>
      <c r="AQ202" s="169"/>
      <c r="AR202" s="169"/>
      <c r="AT202" s="169">
        <v>86487.01</v>
      </c>
      <c r="AU202" s="169">
        <v>995978.46000000008</v>
      </c>
      <c r="AV202" s="169">
        <v>7981.58</v>
      </c>
      <c r="AW202" s="169">
        <v>405.24</v>
      </c>
      <c r="AX202" s="169">
        <v>405.24</v>
      </c>
      <c r="AY202" s="169">
        <v>1166.8800000000001</v>
      </c>
      <c r="AZ202" s="169">
        <v>263.45</v>
      </c>
      <c r="BA202" s="169">
        <v>972658.49</v>
      </c>
      <c r="BB202" s="169">
        <v>8956.75</v>
      </c>
      <c r="BC202" s="169">
        <v>440.59999999999997</v>
      </c>
      <c r="BD202" s="169">
        <v>440.61</v>
      </c>
      <c r="BE202" s="169">
        <v>1259.93</v>
      </c>
      <c r="BF202" s="169">
        <v>201.49</v>
      </c>
      <c r="BG202">
        <v>109806.98</v>
      </c>
      <c r="BH202">
        <v>372.59999999999991</v>
      </c>
      <c r="BI202">
        <v>28.84</v>
      </c>
      <c r="BJ202">
        <v>30.2</v>
      </c>
      <c r="BK202">
        <v>86.69</v>
      </c>
      <c r="BL202">
        <v>61.96</v>
      </c>
      <c r="BM202" s="170">
        <v>0</v>
      </c>
      <c r="BR202">
        <v>2702.89</v>
      </c>
      <c r="BS202">
        <v>2702.89</v>
      </c>
      <c r="BT202">
        <v>2702.89</v>
      </c>
      <c r="BU202">
        <v>2702.89</v>
      </c>
      <c r="BV202">
        <v>2702.89</v>
      </c>
    </row>
    <row r="203" spans="1:74" x14ac:dyDescent="0.25">
      <c r="A203" t="s">
        <v>76</v>
      </c>
      <c r="B203">
        <v>2709.6</v>
      </c>
      <c r="C203">
        <v>2709.6</v>
      </c>
      <c r="D203">
        <v>12</v>
      </c>
      <c r="E203">
        <v>28.64</v>
      </c>
      <c r="F203">
        <v>33.43</v>
      </c>
      <c r="G203" s="169">
        <v>415789.46850000002</v>
      </c>
      <c r="H203" s="169">
        <v>0</v>
      </c>
      <c r="I203" s="169">
        <v>0</v>
      </c>
      <c r="J203" s="169">
        <v>0</v>
      </c>
      <c r="K203" s="169">
        <v>0</v>
      </c>
      <c r="L203" s="169">
        <v>0</v>
      </c>
      <c r="M203" s="169">
        <v>0</v>
      </c>
      <c r="N203" s="169">
        <v>0</v>
      </c>
      <c r="O203" s="169">
        <v>0</v>
      </c>
      <c r="P203" s="169">
        <v>0</v>
      </c>
      <c r="Q203" s="169">
        <v>0</v>
      </c>
      <c r="R203" s="169">
        <v>0</v>
      </c>
      <c r="S203" s="169">
        <v>0</v>
      </c>
      <c r="T203" s="169">
        <v>0</v>
      </c>
      <c r="U203" s="169">
        <v>0</v>
      </c>
      <c r="V203" s="169">
        <v>0</v>
      </c>
      <c r="W203" s="169">
        <v>0</v>
      </c>
      <c r="X203" s="169">
        <v>52378.734920877992</v>
      </c>
      <c r="Y203" s="169">
        <v>0</v>
      </c>
      <c r="Z203" s="169">
        <v>28219.994999999999</v>
      </c>
      <c r="AA203" s="169">
        <v>2391.6468122816968</v>
      </c>
      <c r="AB203" s="169">
        <v>221550.8983558215</v>
      </c>
      <c r="AC203" s="169">
        <v>248817.29362184714</v>
      </c>
      <c r="AD203" s="169">
        <v>66922.571947437769</v>
      </c>
      <c r="AE203" s="169">
        <v>1998.6777606156982</v>
      </c>
      <c r="AF203" s="169">
        <v>0</v>
      </c>
      <c r="AG203" s="169">
        <v>0</v>
      </c>
      <c r="AH203" s="169"/>
      <c r="AI203" s="169">
        <v>184381.32010970006</v>
      </c>
      <c r="AJ203" s="169">
        <v>0</v>
      </c>
      <c r="AK203" s="169">
        <v>105458.77743835078</v>
      </c>
      <c r="AL203" s="169">
        <v>94929.58670284503</v>
      </c>
      <c r="AM203" s="169">
        <v>59770.911858274667</v>
      </c>
      <c r="AN203" s="169">
        <v>39686.127485153105</v>
      </c>
      <c r="AO203" s="169"/>
      <c r="AP203" s="169"/>
      <c r="AQ203" s="169"/>
      <c r="AR203" s="169"/>
      <c r="AT203" s="169">
        <v>189368.36</v>
      </c>
      <c r="AU203" s="169">
        <v>999305.53</v>
      </c>
      <c r="AV203" s="169">
        <v>6233.1399999999994</v>
      </c>
      <c r="AW203" s="169">
        <v>209.1</v>
      </c>
      <c r="AX203" s="169">
        <v>209.1</v>
      </c>
      <c r="AY203" s="169">
        <v>601.23</v>
      </c>
      <c r="AZ203" s="169">
        <v>130.02000000000001</v>
      </c>
      <c r="BA203" s="169">
        <v>982248.7</v>
      </c>
      <c r="BB203" s="169">
        <v>7209.17</v>
      </c>
      <c r="BC203" s="169">
        <v>221.75</v>
      </c>
      <c r="BD203" s="169">
        <v>218.82</v>
      </c>
      <c r="BE203" s="169">
        <v>615.29999999999995</v>
      </c>
      <c r="BF203" s="169">
        <v>79.62</v>
      </c>
      <c r="BG203">
        <v>206425.19</v>
      </c>
      <c r="BH203">
        <v>2217.3999999999996</v>
      </c>
      <c r="BI203">
        <v>31.09</v>
      </c>
      <c r="BJ203">
        <v>29.72</v>
      </c>
      <c r="BK203">
        <v>89.39</v>
      </c>
      <c r="BL203">
        <v>50.4</v>
      </c>
      <c r="BM203" s="170">
        <v>0</v>
      </c>
      <c r="BR203">
        <v>2709.6</v>
      </c>
      <c r="BS203">
        <v>2709.6</v>
      </c>
      <c r="BT203">
        <v>2709.6</v>
      </c>
      <c r="BU203">
        <v>2709.6</v>
      </c>
      <c r="BV203">
        <v>2709.6</v>
      </c>
    </row>
    <row r="204" spans="1:74" x14ac:dyDescent="0.25">
      <c r="A204" t="s">
        <v>77</v>
      </c>
      <c r="B204">
        <v>3376.2</v>
      </c>
      <c r="C204">
        <v>3376.1999999999994</v>
      </c>
      <c r="D204">
        <v>12</v>
      </c>
      <c r="E204">
        <v>28.98</v>
      </c>
      <c r="F204">
        <v>30.14</v>
      </c>
      <c r="G204" s="169">
        <v>420920.45519999997</v>
      </c>
      <c r="H204" s="169">
        <v>0</v>
      </c>
      <c r="I204" s="169">
        <v>0</v>
      </c>
      <c r="J204" s="169">
        <v>0</v>
      </c>
      <c r="K204" s="169">
        <v>0</v>
      </c>
      <c r="L204" s="169">
        <v>0</v>
      </c>
      <c r="M204" s="169">
        <v>0</v>
      </c>
      <c r="N204" s="169">
        <v>0</v>
      </c>
      <c r="O204" s="169">
        <v>0</v>
      </c>
      <c r="P204" s="169">
        <v>0</v>
      </c>
      <c r="Q204" s="169">
        <v>0</v>
      </c>
      <c r="R204" s="169">
        <v>0</v>
      </c>
      <c r="S204" s="169">
        <v>0</v>
      </c>
      <c r="T204" s="169">
        <v>0</v>
      </c>
      <c r="U204" s="169">
        <v>0</v>
      </c>
      <c r="V204" s="169">
        <v>0</v>
      </c>
      <c r="W204" s="169">
        <v>0</v>
      </c>
      <c r="X204" s="169">
        <v>65264.646014123209</v>
      </c>
      <c r="Y204" s="169">
        <v>0</v>
      </c>
      <c r="Z204" s="169">
        <v>34710.006799999996</v>
      </c>
      <c r="AA204" s="169">
        <v>2980.025822123363</v>
      </c>
      <c r="AB204" s="169">
        <v>276055.55913379259</v>
      </c>
      <c r="AC204" s="169">
        <v>310029.87405007391</v>
      </c>
      <c r="AD204" s="169">
        <v>83386.473062053206</v>
      </c>
      <c r="AE204" s="169">
        <v>2490.3808146555652</v>
      </c>
      <c r="AF204" s="169">
        <v>0</v>
      </c>
      <c r="AG204" s="169">
        <v>0</v>
      </c>
      <c r="AH204" s="169"/>
      <c r="AI204" s="169">
        <v>229741.73787805182</v>
      </c>
      <c r="AJ204" s="169">
        <v>0</v>
      </c>
      <c r="AK204" s="169">
        <v>131403.13123241803</v>
      </c>
      <c r="AL204" s="169">
        <v>118283.61035804008</v>
      </c>
      <c r="AM204" s="169">
        <v>0</v>
      </c>
      <c r="AN204" s="169">
        <v>49449.477271690987</v>
      </c>
      <c r="AO204" s="169"/>
      <c r="AP204" s="169"/>
      <c r="AQ204" s="169"/>
      <c r="AR204" s="169"/>
      <c r="AT204" s="169">
        <v>126323.61</v>
      </c>
      <c r="AU204" s="169">
        <v>1172971.5499999998</v>
      </c>
      <c r="AV204" s="169">
        <v>6296.34</v>
      </c>
      <c r="AW204" s="169">
        <v>431.83000000000004</v>
      </c>
      <c r="AX204" s="169">
        <v>431.83000000000004</v>
      </c>
      <c r="AY204" s="169">
        <v>1241.1999999999998</v>
      </c>
      <c r="AZ204" s="169">
        <v>252.33</v>
      </c>
      <c r="BA204" s="169">
        <v>1125216.18</v>
      </c>
      <c r="BB204" s="169">
        <v>7206.7800000000007</v>
      </c>
      <c r="BC204" s="169">
        <v>413.81</v>
      </c>
      <c r="BD204" s="169">
        <v>427.42999999999995</v>
      </c>
      <c r="BE204" s="169">
        <v>1210.3799999999999</v>
      </c>
      <c r="BF204" s="169">
        <v>179.61</v>
      </c>
      <c r="BG204">
        <v>174078.98</v>
      </c>
      <c r="BH204">
        <v>851.89999999999986</v>
      </c>
      <c r="BI204">
        <v>58.57</v>
      </c>
      <c r="BJ204">
        <v>57.77</v>
      </c>
      <c r="BK204">
        <v>170.83</v>
      </c>
      <c r="BL204">
        <v>72.72</v>
      </c>
      <c r="BM204" s="170">
        <v>0</v>
      </c>
      <c r="BR204">
        <v>3376.1999999999994</v>
      </c>
      <c r="BS204">
        <v>3376.1999999999994</v>
      </c>
      <c r="BU204">
        <v>3376.1999999999994</v>
      </c>
      <c r="BV204">
        <v>3376.1999999999994</v>
      </c>
    </row>
    <row r="205" spans="1:74" x14ac:dyDescent="0.25">
      <c r="A205" t="s">
        <v>78</v>
      </c>
      <c r="B205">
        <v>3351.3</v>
      </c>
      <c r="C205">
        <v>3351.3000000000006</v>
      </c>
      <c r="D205">
        <v>12</v>
      </c>
      <c r="E205">
        <v>37.909999999999997</v>
      </c>
      <c r="F205">
        <v>0</v>
      </c>
      <c r="G205" s="169">
        <v>222809.50229999999</v>
      </c>
      <c r="H205" s="169">
        <v>0</v>
      </c>
      <c r="I205" s="169">
        <v>0</v>
      </c>
      <c r="J205" s="169">
        <v>0</v>
      </c>
      <c r="K205" s="169">
        <v>0</v>
      </c>
      <c r="L205" s="169">
        <v>0</v>
      </c>
      <c r="M205" s="169">
        <v>0</v>
      </c>
      <c r="N205" s="169">
        <v>0</v>
      </c>
      <c r="O205" s="169">
        <v>0</v>
      </c>
      <c r="P205" s="169">
        <v>0</v>
      </c>
      <c r="Q205" s="169">
        <v>0</v>
      </c>
      <c r="R205" s="169">
        <v>0</v>
      </c>
      <c r="S205" s="169">
        <v>0</v>
      </c>
      <c r="T205" s="169">
        <v>0</v>
      </c>
      <c r="U205" s="169">
        <v>0</v>
      </c>
      <c r="V205" s="169">
        <v>0</v>
      </c>
      <c r="W205" s="169">
        <v>0</v>
      </c>
      <c r="X205" s="169">
        <v>64783.309101099228</v>
      </c>
      <c r="Y205" s="169">
        <v>0</v>
      </c>
      <c r="Z205" s="169">
        <v>18280.005399999998</v>
      </c>
      <c r="AA205" s="169">
        <v>2958.0476682903945</v>
      </c>
      <c r="AB205" s="169">
        <v>274019.60645846796</v>
      </c>
      <c r="AC205" s="169">
        <v>307743.35551922669</v>
      </c>
      <c r="AD205" s="169">
        <v>82771.484856601804</v>
      </c>
      <c r="AE205" s="169">
        <v>0</v>
      </c>
      <c r="AF205" s="169">
        <v>0</v>
      </c>
      <c r="AG205" s="169">
        <v>0</v>
      </c>
      <c r="AH205" s="169"/>
      <c r="AI205" s="169">
        <v>228047.35683629982</v>
      </c>
      <c r="AJ205" s="169">
        <v>0</v>
      </c>
      <c r="AK205" s="169">
        <v>130434.01270635705</v>
      </c>
      <c r="AL205" s="169">
        <v>117411.25033851663</v>
      </c>
      <c r="AM205" s="169">
        <v>0</v>
      </c>
      <c r="AN205" s="169">
        <v>49084.779687405389</v>
      </c>
      <c r="AO205" s="169"/>
      <c r="AP205" s="169"/>
      <c r="AQ205" s="169"/>
      <c r="AR205" s="169"/>
      <c r="AT205" s="169">
        <v>215843.46000000002</v>
      </c>
      <c r="AU205" s="169">
        <v>1163860.3799999999</v>
      </c>
      <c r="AV205" s="169">
        <v>5902.92</v>
      </c>
      <c r="AW205" s="169">
        <v>385.19</v>
      </c>
      <c r="AX205" s="169">
        <v>428.09000000000003</v>
      </c>
      <c r="AY205" s="169">
        <v>1181.67</v>
      </c>
      <c r="AZ205" s="169">
        <v>234.03</v>
      </c>
      <c r="BA205" s="169">
        <v>1096706.43</v>
      </c>
      <c r="BB205" s="169">
        <v>6546.1299999999992</v>
      </c>
      <c r="BC205" s="169">
        <v>405.22</v>
      </c>
      <c r="BD205" s="169">
        <v>422.60999999999996</v>
      </c>
      <c r="BE205" s="169">
        <v>675.06</v>
      </c>
      <c r="BF205" s="169">
        <v>156.02000000000001</v>
      </c>
      <c r="BG205">
        <v>282997.40999999997</v>
      </c>
      <c r="BH205">
        <v>1252.1399999999999</v>
      </c>
      <c r="BI205">
        <v>36.130000000000003</v>
      </c>
      <c r="BJ205">
        <v>33.790000000000006</v>
      </c>
      <c r="BK205">
        <v>113.07000000000001</v>
      </c>
      <c r="BL205">
        <v>78.010000000000005</v>
      </c>
      <c r="BM205" s="170">
        <v>0</v>
      </c>
      <c r="BR205">
        <v>3351.3000000000006</v>
      </c>
      <c r="BS205">
        <v>3351.3000000000006</v>
      </c>
      <c r="BU205">
        <v>3351.3000000000006</v>
      </c>
    </row>
    <row r="206" spans="1:74" x14ac:dyDescent="0.25">
      <c r="A206" t="s">
        <v>79</v>
      </c>
      <c r="B206">
        <v>3348.8</v>
      </c>
      <c r="C206">
        <v>3348.8000000000006</v>
      </c>
      <c r="D206">
        <v>12</v>
      </c>
      <c r="E206">
        <v>28.98</v>
      </c>
      <c r="F206">
        <v>30.14</v>
      </c>
      <c r="G206" s="169">
        <v>311847.12384000001</v>
      </c>
      <c r="H206" s="169">
        <v>0</v>
      </c>
      <c r="I206" s="169">
        <v>0</v>
      </c>
      <c r="J206" s="169">
        <v>0</v>
      </c>
      <c r="K206" s="169">
        <v>0</v>
      </c>
      <c r="L206" s="169">
        <v>0</v>
      </c>
      <c r="M206" s="169">
        <v>0</v>
      </c>
      <c r="N206" s="169">
        <v>0</v>
      </c>
      <c r="O206" s="169">
        <v>0</v>
      </c>
      <c r="P206" s="169">
        <v>35400</v>
      </c>
      <c r="Q206" s="169">
        <v>0</v>
      </c>
      <c r="R206" s="169">
        <v>0</v>
      </c>
      <c r="S206" s="169">
        <v>0</v>
      </c>
      <c r="T206" s="169">
        <v>0</v>
      </c>
      <c r="U206" s="169">
        <v>0</v>
      </c>
      <c r="V206" s="169">
        <v>0</v>
      </c>
      <c r="W206" s="169">
        <v>0</v>
      </c>
      <c r="X206" s="169">
        <v>64734.982101799622</v>
      </c>
      <c r="Y206" s="169">
        <v>0</v>
      </c>
      <c r="Z206" s="169">
        <v>18280.005399999998</v>
      </c>
      <c r="AA206" s="169">
        <v>2955.841026339293</v>
      </c>
      <c r="AB206" s="169">
        <v>273815.19353925867</v>
      </c>
      <c r="AC206" s="169">
        <v>307513.78538560745</v>
      </c>
      <c r="AD206" s="169">
        <v>82709.739052841629</v>
      </c>
      <c r="AE206" s="169">
        <v>2470.1697980328654</v>
      </c>
      <c r="AF206" s="169">
        <v>0</v>
      </c>
      <c r="AG206" s="169">
        <v>0</v>
      </c>
      <c r="AH206" s="169"/>
      <c r="AI206" s="169">
        <v>227877.23825781065</v>
      </c>
      <c r="AJ206" s="169">
        <v>0</v>
      </c>
      <c r="AK206" s="169">
        <v>130336.71164952361</v>
      </c>
      <c r="AL206" s="169">
        <v>117323.66399117492</v>
      </c>
      <c r="AM206" s="169">
        <v>0</v>
      </c>
      <c r="AN206" s="169">
        <v>49048.163464083533</v>
      </c>
      <c r="AO206" s="169"/>
      <c r="AP206" s="169"/>
      <c r="AQ206" s="169"/>
      <c r="AR206" s="169"/>
      <c r="AT206" s="169">
        <v>231500.28999999998</v>
      </c>
      <c r="AU206" s="169">
        <v>1175788.97</v>
      </c>
      <c r="AV206" s="169">
        <v>5902.88</v>
      </c>
      <c r="AW206" s="169">
        <v>391.07</v>
      </c>
      <c r="AX206" s="169">
        <v>380.29</v>
      </c>
      <c r="AY206" s="169">
        <v>1054.1400000000001</v>
      </c>
      <c r="AZ206" s="169">
        <v>219.96</v>
      </c>
      <c r="BA206" s="169">
        <v>1126682.6600000001</v>
      </c>
      <c r="BB206" s="169">
        <v>6761.77</v>
      </c>
      <c r="BC206" s="169">
        <v>-342.16999999999996</v>
      </c>
      <c r="BD206" s="169">
        <v>-350.63000000000005</v>
      </c>
      <c r="BE206" s="169">
        <v>-140.63</v>
      </c>
      <c r="BF206" s="169">
        <v>147.37</v>
      </c>
      <c r="BG206">
        <v>280606.59999999998</v>
      </c>
      <c r="BH206">
        <v>1449.59</v>
      </c>
      <c r="BI206">
        <v>73.709999999999994</v>
      </c>
      <c r="BJ206">
        <v>32.090000000000003</v>
      </c>
      <c r="BK206">
        <v>118.90999999999998</v>
      </c>
      <c r="BL206">
        <v>72.59</v>
      </c>
      <c r="BM206" s="170">
        <v>0</v>
      </c>
      <c r="BR206">
        <v>3348.8000000000006</v>
      </c>
      <c r="BS206">
        <v>3348.8000000000006</v>
      </c>
      <c r="BU206">
        <v>3348.8000000000006</v>
      </c>
      <c r="BV206">
        <v>3348.8000000000006</v>
      </c>
    </row>
    <row r="207" spans="1:74" x14ac:dyDescent="0.25">
      <c r="A207" t="s">
        <v>80</v>
      </c>
      <c r="B207">
        <v>4949.04</v>
      </c>
      <c r="C207">
        <v>4949.04</v>
      </c>
      <c r="D207">
        <v>12</v>
      </c>
      <c r="E207">
        <v>39.619999999999997</v>
      </c>
      <c r="F207">
        <v>41.2</v>
      </c>
      <c r="G207" s="169">
        <v>0</v>
      </c>
      <c r="H207" s="169">
        <v>0</v>
      </c>
      <c r="I207" s="169">
        <v>0</v>
      </c>
      <c r="J207" s="169">
        <v>3370.9531999999995</v>
      </c>
      <c r="K207" s="169">
        <v>0</v>
      </c>
      <c r="L207" s="169">
        <v>0</v>
      </c>
      <c r="M207" s="169">
        <v>0</v>
      </c>
      <c r="N207" s="169">
        <v>0</v>
      </c>
      <c r="O207" s="169">
        <v>0</v>
      </c>
      <c r="P207" s="169">
        <v>0</v>
      </c>
      <c r="Q207" s="169">
        <v>0</v>
      </c>
      <c r="R207" s="169">
        <v>0</v>
      </c>
      <c r="S207" s="169">
        <v>0</v>
      </c>
      <c r="T207" s="169">
        <v>0</v>
      </c>
      <c r="U207" s="169">
        <v>0</v>
      </c>
      <c r="V207" s="169">
        <v>0</v>
      </c>
      <c r="W207" s="169">
        <v>0</v>
      </c>
      <c r="X207" s="169">
        <v>95668.901045476101</v>
      </c>
      <c r="Y207" s="169">
        <v>0</v>
      </c>
      <c r="Z207" s="169">
        <v>0</v>
      </c>
      <c r="AA207" s="169">
        <v>4368.303712671468</v>
      </c>
      <c r="AB207" s="169">
        <v>404659.08547346288</v>
      </c>
      <c r="AC207" s="169">
        <v>454460.70963473083</v>
      </c>
      <c r="AD207" s="169">
        <v>122232.98105652031</v>
      </c>
      <c r="AE207" s="169">
        <v>0</v>
      </c>
      <c r="AF207" s="169">
        <v>0</v>
      </c>
      <c r="AG207" s="169">
        <v>0</v>
      </c>
      <c r="AH207" s="169"/>
      <c r="AI207" s="169">
        <v>336769.45987441321</v>
      </c>
      <c r="AJ207" s="169">
        <v>321990.59295439639</v>
      </c>
      <c r="AK207" s="169">
        <v>192618.72892437835</v>
      </c>
      <c r="AL207" s="169">
        <v>173387.33457921768</v>
      </c>
      <c r="AM207" s="169">
        <v>109170.59109207102</v>
      </c>
      <c r="AN207" s="169">
        <v>72486.06154750596</v>
      </c>
      <c r="AO207" s="169"/>
      <c r="AP207" s="169"/>
      <c r="AQ207" s="169"/>
      <c r="AR207" s="169"/>
      <c r="AT207" s="169">
        <v>261680.79</v>
      </c>
      <c r="AU207" s="169">
        <v>2223176.9000000004</v>
      </c>
      <c r="AV207" s="169">
        <v>35538.28</v>
      </c>
      <c r="AW207" s="169">
        <v>591.58999999999992</v>
      </c>
      <c r="AX207" s="169">
        <v>678.68</v>
      </c>
      <c r="AY207" s="169">
        <v>1889.11</v>
      </c>
      <c r="AZ207" s="169">
        <v>364.56</v>
      </c>
      <c r="BA207" s="169">
        <v>2083803.5499999998</v>
      </c>
      <c r="BB207" s="169">
        <v>37155.370000000003</v>
      </c>
      <c r="BC207" s="169">
        <v>757.4</v>
      </c>
      <c r="BD207" s="169">
        <v>741.41</v>
      </c>
      <c r="BE207" s="169">
        <v>1480.49</v>
      </c>
      <c r="BF207" s="169">
        <v>251.88</v>
      </c>
      <c r="BG207">
        <v>401054.14</v>
      </c>
      <c r="BH207">
        <v>7141.51</v>
      </c>
      <c r="BI207">
        <v>11.089999999999975</v>
      </c>
      <c r="BJ207">
        <v>16.559999999999988</v>
      </c>
      <c r="BK207">
        <v>489.13999999999993</v>
      </c>
      <c r="BL207">
        <v>112.68</v>
      </c>
      <c r="BM207" s="170">
        <v>5.8207660913467407E-10</v>
      </c>
      <c r="BQ207">
        <v>4949.04</v>
      </c>
      <c r="BR207">
        <v>4949.04</v>
      </c>
      <c r="BS207">
        <v>4949.04</v>
      </c>
      <c r="BT207">
        <v>4949.04</v>
      </c>
      <c r="BU207">
        <v>4949.04</v>
      </c>
    </row>
    <row r="208" spans="1:74" x14ac:dyDescent="0.25">
      <c r="A208" t="s">
        <v>81</v>
      </c>
      <c r="B208">
        <v>2457.1999999999998</v>
      </c>
      <c r="C208">
        <v>2457.1999999999998</v>
      </c>
      <c r="D208">
        <v>12</v>
      </c>
      <c r="E208">
        <v>28.98</v>
      </c>
      <c r="F208">
        <v>30.14</v>
      </c>
      <c r="G208" s="169">
        <v>0</v>
      </c>
      <c r="H208" s="169">
        <v>0</v>
      </c>
      <c r="I208" s="169">
        <v>0</v>
      </c>
      <c r="J208" s="169">
        <v>0</v>
      </c>
      <c r="K208" s="169">
        <v>0</v>
      </c>
      <c r="L208" s="169">
        <v>0</v>
      </c>
      <c r="M208" s="169">
        <v>0</v>
      </c>
      <c r="N208" s="169">
        <v>0</v>
      </c>
      <c r="O208" s="169">
        <v>0</v>
      </c>
      <c r="P208" s="169">
        <v>0</v>
      </c>
      <c r="Q208" s="169">
        <v>0</v>
      </c>
      <c r="R208" s="169">
        <v>0</v>
      </c>
      <c r="S208" s="169">
        <v>0</v>
      </c>
      <c r="T208" s="169">
        <v>0</v>
      </c>
      <c r="U208" s="169">
        <v>0</v>
      </c>
      <c r="V208" s="169">
        <v>0</v>
      </c>
      <c r="W208" s="169">
        <v>0</v>
      </c>
      <c r="X208" s="169">
        <v>47499.64107159042</v>
      </c>
      <c r="Y208" s="169">
        <v>0</v>
      </c>
      <c r="Z208" s="169">
        <v>27889.996199999998</v>
      </c>
      <c r="AA208" s="169">
        <v>2168.8642408985038</v>
      </c>
      <c r="AB208" s="169">
        <v>200913.37003244928</v>
      </c>
      <c r="AC208" s="169">
        <v>225639.89293165144</v>
      </c>
      <c r="AD208" s="169">
        <v>60688.715599809591</v>
      </c>
      <c r="AE208" s="169">
        <v>1812.5003666168045</v>
      </c>
      <c r="AF208" s="169">
        <v>0</v>
      </c>
      <c r="AG208" s="169">
        <v>0</v>
      </c>
      <c r="AH208" s="169"/>
      <c r="AI208" s="169">
        <v>167206.14842543364</v>
      </c>
      <c r="AJ208" s="169">
        <v>0</v>
      </c>
      <c r="AK208" s="169">
        <v>95635.262740447128</v>
      </c>
      <c r="AL208" s="169">
        <v>86086.869075225433</v>
      </c>
      <c r="AM208" s="169">
        <v>0</v>
      </c>
      <c r="AN208" s="169">
        <v>35989.353578579205</v>
      </c>
      <c r="AO208" s="169"/>
      <c r="AP208" s="169"/>
      <c r="AQ208" s="169"/>
      <c r="AR208" s="169"/>
      <c r="AT208" s="169">
        <v>119965.17000000001</v>
      </c>
      <c r="AU208" s="169">
        <v>869294.52</v>
      </c>
      <c r="AV208" s="169">
        <v>6000.48</v>
      </c>
      <c r="AW208" s="169">
        <v>312.64999999999998</v>
      </c>
      <c r="AX208" s="169">
        <v>320.01</v>
      </c>
      <c r="AY208" s="169">
        <v>943.8599999999999</v>
      </c>
      <c r="AZ208" s="169">
        <v>226.65</v>
      </c>
      <c r="BA208" s="169">
        <v>853819.1</v>
      </c>
      <c r="BB208" s="169">
        <v>6873.0599999999995</v>
      </c>
      <c r="BC208" s="169">
        <v>331.6</v>
      </c>
      <c r="BD208" s="169">
        <v>329.90999999999997</v>
      </c>
      <c r="BE208" s="169">
        <v>984.46</v>
      </c>
      <c r="BF208" s="169">
        <v>147.56</v>
      </c>
      <c r="BG208">
        <v>135440.59</v>
      </c>
      <c r="BH208">
        <v>1197.5100000000002</v>
      </c>
      <c r="BI208">
        <v>40.99</v>
      </c>
      <c r="BJ208">
        <v>40.99</v>
      </c>
      <c r="BK208">
        <v>124.74</v>
      </c>
      <c r="BL208">
        <v>79.09</v>
      </c>
      <c r="BM208" s="170">
        <v>0</v>
      </c>
      <c r="BR208">
        <v>2457.1999999999998</v>
      </c>
      <c r="BS208">
        <v>2457.1999999999998</v>
      </c>
      <c r="BU208">
        <v>2457.1999999999998</v>
      </c>
      <c r="BV208">
        <v>2457.1999999999998</v>
      </c>
    </row>
    <row r="209" spans="1:74" x14ac:dyDescent="0.25">
      <c r="A209" t="s">
        <v>82</v>
      </c>
      <c r="B209">
        <v>2921.9300000000003</v>
      </c>
      <c r="C209">
        <v>2921.9300000000003</v>
      </c>
      <c r="D209">
        <v>12</v>
      </c>
      <c r="E209">
        <v>28.98</v>
      </c>
      <c r="F209">
        <v>30.14</v>
      </c>
      <c r="G209" s="169">
        <v>0</v>
      </c>
      <c r="H209" s="169">
        <v>0</v>
      </c>
      <c r="I209" s="169">
        <v>0</v>
      </c>
      <c r="J209" s="169">
        <v>0</v>
      </c>
      <c r="K209" s="169">
        <v>0</v>
      </c>
      <c r="L209" s="169">
        <v>0</v>
      </c>
      <c r="M209" s="169">
        <v>0</v>
      </c>
      <c r="N209" s="169">
        <v>0</v>
      </c>
      <c r="O209" s="169">
        <v>0</v>
      </c>
      <c r="P209" s="169">
        <v>0</v>
      </c>
      <c r="Q209" s="169">
        <v>0</v>
      </c>
      <c r="R209" s="169">
        <v>0</v>
      </c>
      <c r="S209" s="169">
        <v>0</v>
      </c>
      <c r="T209" s="169">
        <v>0</v>
      </c>
      <c r="U209" s="169">
        <v>0</v>
      </c>
      <c r="V209" s="169">
        <v>0</v>
      </c>
      <c r="W209" s="169">
        <v>0</v>
      </c>
      <c r="X209" s="169">
        <v>56483.243625391595</v>
      </c>
      <c r="Y209" s="169">
        <v>0</v>
      </c>
      <c r="Z209" s="169">
        <v>14550.0018</v>
      </c>
      <c r="AA209" s="169">
        <v>2579.061326472638</v>
      </c>
      <c r="AB209" s="169">
        <v>238912.0964101069</v>
      </c>
      <c r="AC209" s="169">
        <v>268315.14421039412</v>
      </c>
      <c r="AD209" s="169">
        <v>72166.766552397719</v>
      </c>
      <c r="AE209" s="169">
        <v>2155.2983868747519</v>
      </c>
      <c r="AF209" s="169">
        <v>0</v>
      </c>
      <c r="AG209" s="169">
        <v>0</v>
      </c>
      <c r="AH209" s="169"/>
      <c r="AI209" s="169">
        <v>198829.83121794212</v>
      </c>
      <c r="AJ209" s="169">
        <v>0</v>
      </c>
      <c r="AK209" s="169">
        <v>113722.75079732815</v>
      </c>
      <c r="AL209" s="169">
        <v>102368.47035527164</v>
      </c>
      <c r="AM209" s="169">
        <v>0</v>
      </c>
      <c r="AN209" s="169">
        <v>42796.016564324411</v>
      </c>
      <c r="AO209" s="169"/>
      <c r="AP209" s="169"/>
      <c r="AQ209" s="169"/>
      <c r="AR209" s="169"/>
      <c r="AT209" s="169">
        <v>82997.960000000006</v>
      </c>
      <c r="AU209" s="169">
        <v>692564.58000000007</v>
      </c>
      <c r="AV209" s="169">
        <v>3925.8199999999997</v>
      </c>
      <c r="AW209" s="169">
        <v>259.81</v>
      </c>
      <c r="AX209" s="169">
        <v>259.81</v>
      </c>
      <c r="AY209" s="169">
        <v>750.62</v>
      </c>
      <c r="AZ209" s="169">
        <v>160.77000000000001</v>
      </c>
      <c r="BA209" s="169">
        <v>672041.17</v>
      </c>
      <c r="BB209" s="169">
        <v>4229.92</v>
      </c>
      <c r="BC209" s="169">
        <v>275.8</v>
      </c>
      <c r="BD209" s="169">
        <v>273</v>
      </c>
      <c r="BE209" s="169">
        <v>786.43000000000006</v>
      </c>
      <c r="BF209" s="169">
        <v>111.95</v>
      </c>
      <c r="BG209">
        <v>103521.37</v>
      </c>
      <c r="BH209">
        <v>923.91</v>
      </c>
      <c r="BI209">
        <v>27.17</v>
      </c>
      <c r="BJ209">
        <v>26.85</v>
      </c>
      <c r="BK209">
        <v>75.05</v>
      </c>
      <c r="BL209">
        <v>48.82</v>
      </c>
      <c r="BM209" s="170">
        <v>0</v>
      </c>
      <c r="BR209">
        <v>2921.9300000000003</v>
      </c>
      <c r="BS209">
        <v>2921.9300000000003</v>
      </c>
      <c r="BU209">
        <v>2921.9300000000003</v>
      </c>
      <c r="BV209">
        <v>2921.9300000000003</v>
      </c>
    </row>
    <row r="210" spans="1:74" x14ac:dyDescent="0.25">
      <c r="A210" t="s">
        <v>83</v>
      </c>
      <c r="B210">
        <v>3423.8</v>
      </c>
      <c r="C210">
        <v>3423.8000000000006</v>
      </c>
      <c r="D210">
        <v>12</v>
      </c>
      <c r="E210">
        <v>28.98</v>
      </c>
      <c r="F210">
        <v>30.14</v>
      </c>
      <c r="G210" s="169">
        <v>343994.59752000001</v>
      </c>
      <c r="H210" s="169">
        <v>0</v>
      </c>
      <c r="I210" s="169">
        <v>0</v>
      </c>
      <c r="J210" s="169">
        <v>0</v>
      </c>
      <c r="K210" s="169">
        <v>0</v>
      </c>
      <c r="L210" s="169">
        <v>0</v>
      </c>
      <c r="M210" s="169">
        <v>0</v>
      </c>
      <c r="N210" s="169">
        <v>0</v>
      </c>
      <c r="O210" s="169">
        <v>0</v>
      </c>
      <c r="P210" s="169">
        <v>0</v>
      </c>
      <c r="Q210" s="169">
        <v>0</v>
      </c>
      <c r="R210" s="169">
        <v>0</v>
      </c>
      <c r="S210" s="169">
        <v>0</v>
      </c>
      <c r="T210" s="169">
        <v>0</v>
      </c>
      <c r="U210" s="169">
        <v>0</v>
      </c>
      <c r="V210" s="169">
        <v>0</v>
      </c>
      <c r="W210" s="169">
        <v>0</v>
      </c>
      <c r="X210" s="169">
        <v>66184.792080787607</v>
      </c>
      <c r="Y210" s="169">
        <v>0</v>
      </c>
      <c r="Z210" s="169">
        <v>19400.002399999998</v>
      </c>
      <c r="AA210" s="169">
        <v>3022.0402848723338</v>
      </c>
      <c r="AB210" s="169">
        <v>279947.58111553802</v>
      </c>
      <c r="AC210" s="169">
        <v>314400.88939418388</v>
      </c>
      <c r="AD210" s="169">
        <v>84562.113165647141</v>
      </c>
      <c r="AE210" s="169">
        <v>2525.4919238249295</v>
      </c>
      <c r="AF210" s="169">
        <v>0</v>
      </c>
      <c r="AG210" s="169">
        <v>0</v>
      </c>
      <c r="AH210" s="169"/>
      <c r="AI210" s="169">
        <v>232980.79561248567</v>
      </c>
      <c r="AJ210" s="169">
        <v>0</v>
      </c>
      <c r="AK210" s="169">
        <v>133255.74335452667</v>
      </c>
      <c r="AL210" s="169">
        <v>119951.25441142639</v>
      </c>
      <c r="AM210" s="169">
        <v>0</v>
      </c>
      <c r="AN210" s="169">
        <v>50146.65016373901</v>
      </c>
      <c r="AO210" s="169"/>
      <c r="AP210" s="169"/>
      <c r="AQ210" s="169"/>
      <c r="AR210" s="169"/>
      <c r="AT210" s="169">
        <v>181408.79</v>
      </c>
      <c r="AU210" s="169">
        <v>911391.7</v>
      </c>
      <c r="AV210" s="169">
        <v>6090.4400000000005</v>
      </c>
      <c r="AW210" s="169">
        <v>457.15000000000003</v>
      </c>
      <c r="AX210" s="169">
        <v>457.15000000000003</v>
      </c>
      <c r="AY210" s="169">
        <v>1389.75</v>
      </c>
      <c r="AZ210" s="169">
        <v>281.33999999999997</v>
      </c>
      <c r="BA210" s="169">
        <v>802801.66</v>
      </c>
      <c r="BB210" s="169">
        <v>6008.2</v>
      </c>
      <c r="BC210" s="169">
        <v>480.94</v>
      </c>
      <c r="BD210" s="169">
        <v>480.29999999999995</v>
      </c>
      <c r="BE210" s="169">
        <v>1473.73</v>
      </c>
      <c r="BF210" s="169">
        <v>197.87</v>
      </c>
      <c r="BG210">
        <v>289998.83</v>
      </c>
      <c r="BH210">
        <v>3546.5899999999997</v>
      </c>
      <c r="BI210">
        <v>32.83</v>
      </c>
      <c r="BJ210">
        <v>32.83</v>
      </c>
      <c r="BK210">
        <v>78.91</v>
      </c>
      <c r="BL210">
        <v>83.47</v>
      </c>
      <c r="BM210" s="170">
        <v>0</v>
      </c>
      <c r="BR210">
        <v>3423.8000000000006</v>
      </c>
      <c r="BS210">
        <v>3423.8000000000006</v>
      </c>
      <c r="BU210">
        <v>3423.8000000000006</v>
      </c>
      <c r="BV210">
        <v>3423.8000000000006</v>
      </c>
    </row>
    <row r="211" spans="1:74" x14ac:dyDescent="0.25">
      <c r="A211" t="s">
        <v>84</v>
      </c>
      <c r="B211">
        <v>4893.3599999999997</v>
      </c>
      <c r="C211">
        <v>4893.3599999999997</v>
      </c>
      <c r="D211">
        <v>12</v>
      </c>
      <c r="E211">
        <v>28.98</v>
      </c>
      <c r="F211">
        <v>30.14</v>
      </c>
      <c r="G211" s="169">
        <v>0</v>
      </c>
      <c r="H211" s="169">
        <v>0</v>
      </c>
      <c r="I211" s="169">
        <v>0</v>
      </c>
      <c r="J211" s="169">
        <v>0</v>
      </c>
      <c r="K211" s="169">
        <v>0</v>
      </c>
      <c r="L211" s="169">
        <v>0</v>
      </c>
      <c r="M211" s="169">
        <v>0</v>
      </c>
      <c r="N211" s="169">
        <v>0</v>
      </c>
      <c r="O211" s="169">
        <v>0</v>
      </c>
      <c r="P211" s="169">
        <v>0</v>
      </c>
      <c r="Q211" s="169">
        <v>0</v>
      </c>
      <c r="R211" s="169">
        <v>0</v>
      </c>
      <c r="S211" s="169">
        <v>0</v>
      </c>
      <c r="T211" s="169">
        <v>0</v>
      </c>
      <c r="U211" s="169">
        <v>0</v>
      </c>
      <c r="V211" s="169">
        <v>0</v>
      </c>
      <c r="W211" s="169">
        <v>0</v>
      </c>
      <c r="X211" s="169">
        <v>94592.562117075402</v>
      </c>
      <c r="Y211" s="169">
        <v>0</v>
      </c>
      <c r="Z211" s="169">
        <v>63805.998399999997</v>
      </c>
      <c r="AA211" s="169">
        <v>4319.1573831365386</v>
      </c>
      <c r="AB211" s="169">
        <v>400106.400936833</v>
      </c>
      <c r="AC211" s="169">
        <v>449347.72361876367</v>
      </c>
      <c r="AD211" s="169">
        <v>120857.77851517349</v>
      </c>
      <c r="AE211" s="169">
        <v>3609.4810328780754</v>
      </c>
      <c r="AF211" s="169">
        <v>0</v>
      </c>
      <c r="AG211" s="169">
        <v>0</v>
      </c>
      <c r="AH211" s="169"/>
      <c r="AI211" s="169">
        <v>332980.57889430242</v>
      </c>
      <c r="AJ211" s="169">
        <v>0</v>
      </c>
      <c r="AK211" s="169">
        <v>190451.63978658407</v>
      </c>
      <c r="AL211" s="169">
        <v>171436.611451223</v>
      </c>
      <c r="AM211" s="169">
        <v>0</v>
      </c>
      <c r="AN211" s="169">
        <v>71670.545021681726</v>
      </c>
      <c r="AO211" s="169"/>
      <c r="AP211" s="169"/>
      <c r="AQ211" s="169"/>
      <c r="AR211" s="169"/>
      <c r="AT211" s="169">
        <v>251272.09</v>
      </c>
      <c r="AU211" s="169">
        <v>1684427.46</v>
      </c>
      <c r="AV211" s="169">
        <v>10325.89</v>
      </c>
      <c r="AW211" s="169">
        <v>917.69</v>
      </c>
      <c r="AX211" s="169">
        <v>917.69</v>
      </c>
      <c r="AY211" s="169">
        <v>2781.74</v>
      </c>
      <c r="AZ211" s="169">
        <v>571.17999999999995</v>
      </c>
      <c r="BA211" s="169">
        <v>1590571</v>
      </c>
      <c r="BB211" s="169">
        <v>11277.93</v>
      </c>
      <c r="BC211" s="169">
        <v>1059.07</v>
      </c>
      <c r="BD211" s="169">
        <v>1057.18</v>
      </c>
      <c r="BE211" s="169">
        <v>2943.17</v>
      </c>
      <c r="BF211" s="169">
        <v>387.34</v>
      </c>
      <c r="BG211">
        <v>345128.55</v>
      </c>
      <c r="BH211">
        <v>3198.27</v>
      </c>
      <c r="BI211">
        <v>3.5300000000000011</v>
      </c>
      <c r="BJ211">
        <v>3.3700000000000045</v>
      </c>
      <c r="BK211">
        <v>224.07</v>
      </c>
      <c r="BL211">
        <v>183.84</v>
      </c>
      <c r="BM211" s="170">
        <v>0</v>
      </c>
      <c r="BR211">
        <v>4893.3599999999997</v>
      </c>
      <c r="BS211">
        <v>4893.3599999999997</v>
      </c>
      <c r="BU211">
        <v>4893.3599999999997</v>
      </c>
      <c r="BV211">
        <v>4893.3599999999997</v>
      </c>
    </row>
    <row r="212" spans="1:74" x14ac:dyDescent="0.25">
      <c r="A212" t="s">
        <v>85</v>
      </c>
      <c r="B212">
        <v>4886.83</v>
      </c>
      <c r="C212">
        <v>4886.83</v>
      </c>
      <c r="D212">
        <v>12</v>
      </c>
      <c r="E212">
        <v>28.98</v>
      </c>
      <c r="F212">
        <v>30.14</v>
      </c>
      <c r="G212" s="169">
        <v>589755.35219999996</v>
      </c>
      <c r="H212" s="169">
        <v>0</v>
      </c>
      <c r="I212" s="169">
        <v>0</v>
      </c>
      <c r="J212" s="169">
        <v>0</v>
      </c>
      <c r="K212" s="169">
        <v>0</v>
      </c>
      <c r="L212" s="169">
        <v>0</v>
      </c>
      <c r="M212" s="169">
        <v>0</v>
      </c>
      <c r="N212" s="169">
        <v>0</v>
      </c>
      <c r="O212" s="169">
        <v>0</v>
      </c>
      <c r="P212" s="169">
        <v>0</v>
      </c>
      <c r="Q212" s="169">
        <v>0</v>
      </c>
      <c r="R212" s="169">
        <v>0</v>
      </c>
      <c r="S212" s="169">
        <v>0</v>
      </c>
      <c r="T212" s="169">
        <v>0</v>
      </c>
      <c r="U212" s="169">
        <v>0</v>
      </c>
      <c r="V212" s="169">
        <v>0</v>
      </c>
      <c r="W212" s="169">
        <v>0</v>
      </c>
      <c r="X212" s="169">
        <v>94466.331994904845</v>
      </c>
      <c r="Y212" s="169">
        <v>0</v>
      </c>
      <c r="Z212" s="169">
        <v>63895.996999999996</v>
      </c>
      <c r="AA212" s="169">
        <v>4313.3936343602618</v>
      </c>
      <c r="AB212" s="169">
        <v>399572.47439185827</v>
      </c>
      <c r="AC212" s="169">
        <v>448748.08642975026</v>
      </c>
      <c r="AD212" s="169">
        <v>120696.49847575188</v>
      </c>
      <c r="AE212" s="169">
        <v>3604.6643197924463</v>
      </c>
      <c r="AF212" s="169">
        <v>0</v>
      </c>
      <c r="AG212" s="169">
        <v>0</v>
      </c>
      <c r="AH212" s="169"/>
      <c r="AI212" s="169">
        <v>332536.22916728869</v>
      </c>
      <c r="AJ212" s="169">
        <v>0</v>
      </c>
      <c r="AK212" s="169">
        <v>190197.48942613511</v>
      </c>
      <c r="AL212" s="169">
        <v>171207.83591196642</v>
      </c>
      <c r="AM212" s="169">
        <v>0</v>
      </c>
      <c r="AN212" s="169">
        <v>71574.903446365061</v>
      </c>
      <c r="AO212" s="169"/>
      <c r="AP212" s="169"/>
      <c r="AQ212" s="169"/>
      <c r="AR212" s="169"/>
      <c r="AT212" s="169">
        <v>275767.65000000002</v>
      </c>
      <c r="AU212" s="169">
        <v>1706985.35</v>
      </c>
      <c r="AV212" s="169">
        <v>9553.58</v>
      </c>
      <c r="AW212" s="169">
        <v>633.04999999999995</v>
      </c>
      <c r="AX212" s="169">
        <v>633.04999999999995</v>
      </c>
      <c r="AY212" s="169">
        <v>1726.93</v>
      </c>
      <c r="AZ212" s="169">
        <v>403.47</v>
      </c>
      <c r="BA212" s="169">
        <v>1650102.1</v>
      </c>
      <c r="BB212" s="169">
        <v>10494.05</v>
      </c>
      <c r="BC212" s="169">
        <v>615.65</v>
      </c>
      <c r="BD212" s="169">
        <v>613.16</v>
      </c>
      <c r="BE212" s="169">
        <v>1702.8899999999999</v>
      </c>
      <c r="BF212" s="169">
        <v>262.18</v>
      </c>
      <c r="BG212">
        <v>332650.89999999997</v>
      </c>
      <c r="BH212">
        <v>3279.15</v>
      </c>
      <c r="BI212">
        <v>127.58</v>
      </c>
      <c r="BJ212">
        <v>118.28</v>
      </c>
      <c r="BK212">
        <v>310.74</v>
      </c>
      <c r="BL212">
        <v>141.29</v>
      </c>
      <c r="BM212" s="170">
        <v>0</v>
      </c>
      <c r="BR212">
        <v>4886.83</v>
      </c>
      <c r="BS212">
        <v>4886.83</v>
      </c>
      <c r="BU212">
        <v>4886.83</v>
      </c>
      <c r="BV212">
        <v>4886.83</v>
      </c>
    </row>
    <row r="213" spans="1:74" x14ac:dyDescent="0.25">
      <c r="A213" t="s">
        <v>86</v>
      </c>
      <c r="B213">
        <v>571.83000000000004</v>
      </c>
      <c r="C213">
        <v>571.83000000000004</v>
      </c>
      <c r="D213">
        <v>12</v>
      </c>
      <c r="E213">
        <v>24.39</v>
      </c>
      <c r="F213">
        <v>25.37</v>
      </c>
      <c r="G213" s="169">
        <v>0</v>
      </c>
      <c r="H213" s="169">
        <v>0</v>
      </c>
      <c r="I213" s="169">
        <v>0</v>
      </c>
      <c r="J213" s="169">
        <v>0</v>
      </c>
      <c r="K213" s="169">
        <v>0</v>
      </c>
      <c r="L213" s="169">
        <v>0</v>
      </c>
      <c r="M213" s="169">
        <v>0</v>
      </c>
      <c r="N213" s="169">
        <v>0</v>
      </c>
      <c r="O213" s="169">
        <v>0</v>
      </c>
      <c r="P213" s="169">
        <v>0</v>
      </c>
      <c r="Q213" s="169">
        <v>0</v>
      </c>
      <c r="R213" s="169">
        <v>0</v>
      </c>
      <c r="S213" s="169">
        <v>0</v>
      </c>
      <c r="T213" s="169">
        <v>0</v>
      </c>
      <c r="U213" s="169">
        <v>0</v>
      </c>
      <c r="V213" s="169">
        <v>0</v>
      </c>
      <c r="W213" s="169">
        <v>0</v>
      </c>
      <c r="X213" s="169">
        <v>11053.931203796008</v>
      </c>
      <c r="Y213" s="169">
        <v>0</v>
      </c>
      <c r="Z213" s="169">
        <v>4850.0005999999994</v>
      </c>
      <c r="AA213" s="169">
        <v>504.72962675931609</v>
      </c>
      <c r="AB213" s="169">
        <v>46755.775836584522</v>
      </c>
      <c r="AC213" s="169">
        <v>52510.035802989696</v>
      </c>
      <c r="AD213" s="169">
        <v>14123.241185674397</v>
      </c>
      <c r="AE213" s="169">
        <v>421.79801588901495</v>
      </c>
      <c r="AF213" s="169">
        <v>0</v>
      </c>
      <c r="AG213" s="169">
        <v>0</v>
      </c>
      <c r="AH213" s="169"/>
      <c r="AI213" s="169">
        <v>38911.562694984423</v>
      </c>
      <c r="AJ213" s="169">
        <v>0</v>
      </c>
      <c r="AK213" s="169">
        <v>22255.86533162538</v>
      </c>
      <c r="AL213" s="169">
        <v>20033.800400165295</v>
      </c>
      <c r="AM213" s="169">
        <v>0</v>
      </c>
      <c r="AN213" s="169">
        <v>8375.3019928532267</v>
      </c>
      <c r="AO213" s="169"/>
      <c r="AP213" s="169"/>
      <c r="AQ213" s="169"/>
      <c r="AR213" s="169"/>
      <c r="AT213" s="169">
        <v>41426.06</v>
      </c>
      <c r="AU213" s="169">
        <v>170725.44</v>
      </c>
      <c r="AV213" s="169">
        <v>1505.54</v>
      </c>
      <c r="AW213" s="169">
        <v>10.18</v>
      </c>
      <c r="AX213" s="169">
        <v>0</v>
      </c>
      <c r="AY213" s="169">
        <v>0</v>
      </c>
      <c r="AZ213" s="169">
        <v>0</v>
      </c>
      <c r="BA213" s="169">
        <v>153316.16</v>
      </c>
      <c r="BB213" s="169">
        <v>1499.6999999999998</v>
      </c>
      <c r="BC213" s="169">
        <v>0</v>
      </c>
      <c r="BD213" s="169">
        <v>0</v>
      </c>
      <c r="BE213" s="169">
        <v>0</v>
      </c>
      <c r="BF213" s="169">
        <v>0</v>
      </c>
      <c r="BG213">
        <v>58835.34</v>
      </c>
      <c r="BH213">
        <v>571.79999999999995</v>
      </c>
      <c r="BI213">
        <v>67.86</v>
      </c>
      <c r="BJ213">
        <v>0</v>
      </c>
      <c r="BK213">
        <v>0</v>
      </c>
      <c r="BL213">
        <v>0</v>
      </c>
      <c r="BM213" s="170">
        <v>0</v>
      </c>
      <c r="BR213">
        <v>571.83000000000004</v>
      </c>
      <c r="BS213">
        <v>571.83000000000004</v>
      </c>
      <c r="BU213">
        <v>571.83000000000004</v>
      </c>
      <c r="BV213">
        <v>571.83000000000004</v>
      </c>
    </row>
    <row r="214" spans="1:74" x14ac:dyDescent="0.25">
      <c r="A214" t="s">
        <v>87</v>
      </c>
      <c r="B214">
        <v>3858.62</v>
      </c>
      <c r="C214">
        <v>3858.6200000000003</v>
      </c>
      <c r="D214">
        <v>12</v>
      </c>
      <c r="E214">
        <v>39.619999999999997</v>
      </c>
      <c r="F214">
        <v>41.2</v>
      </c>
      <c r="G214" s="169">
        <v>0</v>
      </c>
      <c r="H214" s="169">
        <v>0</v>
      </c>
      <c r="I214" s="169">
        <v>0</v>
      </c>
      <c r="J214" s="169">
        <v>0</v>
      </c>
      <c r="K214" s="169">
        <v>0</v>
      </c>
      <c r="L214" s="169">
        <v>0</v>
      </c>
      <c r="M214" s="169">
        <v>0</v>
      </c>
      <c r="N214" s="169">
        <v>0</v>
      </c>
      <c r="O214" s="169">
        <v>0</v>
      </c>
      <c r="P214" s="169">
        <v>0</v>
      </c>
      <c r="Q214" s="169">
        <v>0</v>
      </c>
      <c r="R214" s="169">
        <v>0</v>
      </c>
      <c r="S214" s="169">
        <v>0</v>
      </c>
      <c r="T214" s="169">
        <v>0</v>
      </c>
      <c r="U214" s="169">
        <v>0</v>
      </c>
      <c r="V214" s="169">
        <v>0</v>
      </c>
      <c r="W214" s="169">
        <v>0</v>
      </c>
      <c r="X214" s="169">
        <v>74590.210414968358</v>
      </c>
      <c r="Y214" s="169">
        <v>0</v>
      </c>
      <c r="Z214" s="169">
        <v>0</v>
      </c>
      <c r="AA214" s="169">
        <v>3405.8371061434909</v>
      </c>
      <c r="AB214" s="169">
        <v>315500.71132777532</v>
      </c>
      <c r="AC214" s="169">
        <v>354329.56359430624</v>
      </c>
      <c r="AD214" s="169">
        <v>95301.437322048412</v>
      </c>
      <c r="AE214" s="169">
        <v>0</v>
      </c>
      <c r="AF214" s="169">
        <v>0</v>
      </c>
      <c r="AG214" s="169">
        <v>0</v>
      </c>
      <c r="AH214" s="169"/>
      <c r="AI214" s="169">
        <v>262569.1797319497</v>
      </c>
      <c r="AJ214" s="169">
        <v>251046.53463817085</v>
      </c>
      <c r="AK214" s="169">
        <v>150179.12156745241</v>
      </c>
      <c r="AL214" s="169">
        <v>135184.9726318763</v>
      </c>
      <c r="AM214" s="169">
        <v>85117.078504050703</v>
      </c>
      <c r="AN214" s="169">
        <v>56515.23665366161</v>
      </c>
      <c r="AO214" s="169"/>
      <c r="AP214" s="169"/>
      <c r="AQ214" s="169"/>
      <c r="AR214" s="169"/>
      <c r="AT214" s="169">
        <v>267991.56</v>
      </c>
      <c r="AU214" s="169">
        <v>1821417.2999999998</v>
      </c>
      <c r="AV214" s="169">
        <v>67998.34</v>
      </c>
      <c r="AW214" s="169">
        <v>767.68</v>
      </c>
      <c r="AX214" s="169">
        <v>767.68</v>
      </c>
      <c r="AY214" s="169">
        <v>2109.2600000000002</v>
      </c>
      <c r="AZ214" s="169">
        <v>492.54</v>
      </c>
      <c r="BA214" s="169">
        <v>1817044.12</v>
      </c>
      <c r="BB214" s="169">
        <v>83816.61</v>
      </c>
      <c r="BC214" s="169">
        <v>776.77</v>
      </c>
      <c r="BD214" s="169">
        <v>773.67000000000007</v>
      </c>
      <c r="BE214" s="169">
        <v>2177.67</v>
      </c>
      <c r="BF214" s="169">
        <v>343.34</v>
      </c>
      <c r="BG214">
        <v>272364.74</v>
      </c>
      <c r="BH214">
        <v>4479.41</v>
      </c>
      <c r="BI214">
        <v>83.7</v>
      </c>
      <c r="BJ214">
        <v>82.85</v>
      </c>
      <c r="BK214">
        <v>219.18</v>
      </c>
      <c r="BL214">
        <v>149.19999999999999</v>
      </c>
      <c r="BM214" s="170">
        <v>0</v>
      </c>
      <c r="BQ214">
        <v>3858.6200000000003</v>
      </c>
      <c r="BR214">
        <v>3858.6200000000003</v>
      </c>
      <c r="BS214">
        <v>3858.6200000000003</v>
      </c>
      <c r="BT214">
        <v>3858.6200000000003</v>
      </c>
      <c r="BU214">
        <v>3858.6200000000003</v>
      </c>
    </row>
    <row r="215" spans="1:74" x14ac:dyDescent="0.25">
      <c r="A215" t="s">
        <v>88</v>
      </c>
      <c r="B215">
        <v>3812.17</v>
      </c>
      <c r="C215">
        <v>3812.17</v>
      </c>
      <c r="D215">
        <v>12</v>
      </c>
      <c r="E215">
        <v>39.82</v>
      </c>
      <c r="F215">
        <v>41.41</v>
      </c>
      <c r="G215" s="169">
        <v>0</v>
      </c>
      <c r="H215" s="169">
        <v>0</v>
      </c>
      <c r="I215" s="169">
        <v>0</v>
      </c>
      <c r="J215" s="169">
        <v>0</v>
      </c>
      <c r="K215" s="169">
        <v>0</v>
      </c>
      <c r="L215" s="169">
        <v>0</v>
      </c>
      <c r="M215" s="169">
        <v>0</v>
      </c>
      <c r="N215" s="169">
        <v>0</v>
      </c>
      <c r="O215" s="169">
        <v>0</v>
      </c>
      <c r="P215" s="169">
        <v>0</v>
      </c>
      <c r="Q215" s="169">
        <v>0</v>
      </c>
      <c r="R215" s="169">
        <v>0</v>
      </c>
      <c r="S215" s="169">
        <v>0</v>
      </c>
      <c r="T215" s="169">
        <v>0</v>
      </c>
      <c r="U215" s="169">
        <v>0</v>
      </c>
      <c r="V215" s="169">
        <v>0</v>
      </c>
      <c r="W215" s="169">
        <v>0</v>
      </c>
      <c r="X215" s="169">
        <v>73692.294767981788</v>
      </c>
      <c r="Y215" s="169">
        <v>0</v>
      </c>
      <c r="Z215" s="169">
        <v>15559.9992</v>
      </c>
      <c r="AA215" s="169">
        <v>3364.8376986920275</v>
      </c>
      <c r="AB215" s="169">
        <v>311702.71928886627</v>
      </c>
      <c r="AC215" s="169">
        <v>350064.1505116612</v>
      </c>
      <c r="AD215" s="169">
        <v>94154.200288184191</v>
      </c>
      <c r="AE215" s="169">
        <v>2811.9646437431161</v>
      </c>
      <c r="AF215" s="169">
        <v>0</v>
      </c>
      <c r="AG215" s="169">
        <v>0</v>
      </c>
      <c r="AH215" s="169"/>
      <c r="AI215" s="169">
        <v>259408.37654362092</v>
      </c>
      <c r="AJ215" s="169">
        <v>248024.44084973275</v>
      </c>
      <c r="AK215" s="169">
        <v>148371.26793148721</v>
      </c>
      <c r="AL215" s="169">
        <v>133557.61829826722</v>
      </c>
      <c r="AM215" s="169">
        <v>84092.440603321113</v>
      </c>
      <c r="AN215" s="169">
        <v>55834.907224341645</v>
      </c>
      <c r="AO215" s="169"/>
      <c r="AP215" s="169"/>
      <c r="AQ215" s="169"/>
      <c r="AR215" s="169"/>
      <c r="AT215" s="169">
        <v>215236.08000000002</v>
      </c>
      <c r="AU215" s="169">
        <v>1753086.41</v>
      </c>
      <c r="AV215" s="169">
        <v>70902.5</v>
      </c>
      <c r="AW215" s="169">
        <v>758.3599999999999</v>
      </c>
      <c r="AX215" s="169">
        <v>758.3599999999999</v>
      </c>
      <c r="AY215" s="169">
        <v>2149.1799999999998</v>
      </c>
      <c r="AZ215" s="169">
        <v>458.97</v>
      </c>
      <c r="BA215" s="169">
        <v>1691515.99</v>
      </c>
      <c r="BB215" s="169">
        <v>76175.95</v>
      </c>
      <c r="BC215" s="169">
        <v>813.23</v>
      </c>
      <c r="BD215" s="169">
        <v>796.81999999999994</v>
      </c>
      <c r="BE215" s="169">
        <v>2284.6400000000003</v>
      </c>
      <c r="BF215" s="169">
        <v>311.88</v>
      </c>
      <c r="BG215">
        <v>276806.5</v>
      </c>
      <c r="BH215">
        <v>13415.86</v>
      </c>
      <c r="BI215">
        <v>89.12</v>
      </c>
      <c r="BJ215">
        <v>89.12</v>
      </c>
      <c r="BK215">
        <v>259.57</v>
      </c>
      <c r="BL215">
        <v>147.09</v>
      </c>
      <c r="BM215" s="170">
        <v>0</v>
      </c>
      <c r="BQ215">
        <v>3812.17</v>
      </c>
      <c r="BR215">
        <v>3812.17</v>
      </c>
      <c r="BS215">
        <v>3812.17</v>
      </c>
      <c r="BT215">
        <v>3812.17</v>
      </c>
      <c r="BU215">
        <v>3812.17</v>
      </c>
      <c r="BV215">
        <v>3812.17</v>
      </c>
    </row>
    <row r="216" spans="1:74" x14ac:dyDescent="0.25">
      <c r="A216" t="s">
        <v>89</v>
      </c>
      <c r="B216">
        <v>3708.4</v>
      </c>
      <c r="C216">
        <v>3708.4</v>
      </c>
      <c r="D216">
        <v>12</v>
      </c>
      <c r="E216">
        <v>39.82</v>
      </c>
      <c r="F216">
        <v>41.41</v>
      </c>
      <c r="G216" s="169">
        <v>0</v>
      </c>
      <c r="H216" s="169">
        <v>0</v>
      </c>
      <c r="I216" s="169">
        <v>0</v>
      </c>
      <c r="J216" s="169">
        <v>0</v>
      </c>
      <c r="K216" s="169">
        <v>0</v>
      </c>
      <c r="L216" s="169">
        <v>0</v>
      </c>
      <c r="M216" s="169">
        <v>0</v>
      </c>
      <c r="N216" s="169">
        <v>0</v>
      </c>
      <c r="O216" s="169">
        <v>0</v>
      </c>
      <c r="P216" s="169">
        <v>0</v>
      </c>
      <c r="Q216" s="169">
        <v>0</v>
      </c>
      <c r="R216" s="169">
        <v>0</v>
      </c>
      <c r="S216" s="169">
        <v>0</v>
      </c>
      <c r="T216" s="169">
        <v>0</v>
      </c>
      <c r="U216" s="169">
        <v>0</v>
      </c>
      <c r="V216" s="169">
        <v>0</v>
      </c>
      <c r="W216" s="169">
        <v>0</v>
      </c>
      <c r="X216" s="169">
        <v>71686.337681054021</v>
      </c>
      <c r="Y216" s="169">
        <v>0</v>
      </c>
      <c r="Z216" s="169">
        <v>15739.996399999998</v>
      </c>
      <c r="AA216" s="169">
        <v>3273.2444045857123</v>
      </c>
      <c r="AB216" s="169">
        <v>303217.9478383261</v>
      </c>
      <c r="AC216" s="169">
        <v>340535.15340539493</v>
      </c>
      <c r="AD216" s="169">
        <v>91591.255465706476</v>
      </c>
      <c r="AE216" s="169">
        <v>2735.4209504972159</v>
      </c>
      <c r="AF216" s="169">
        <v>0</v>
      </c>
      <c r="AG216" s="169">
        <v>0</v>
      </c>
      <c r="AH216" s="169"/>
      <c r="AI216" s="169">
        <v>252347.09458769255</v>
      </c>
      <c r="AJ216" s="169">
        <v>241273.03778350624</v>
      </c>
      <c r="AK216" s="169">
        <v>144332.49566444498</v>
      </c>
      <c r="AL216" s="169">
        <v>129922.08419280728</v>
      </c>
      <c r="AM216" s="169">
        <v>81803.384091831176</v>
      </c>
      <c r="AN216" s="169">
        <v>54315.041026698324</v>
      </c>
      <c r="AO216" s="169"/>
      <c r="AP216" s="169"/>
      <c r="AQ216" s="169"/>
      <c r="AR216" s="169"/>
      <c r="AT216" s="169">
        <v>235144.66999999998</v>
      </c>
      <c r="AU216" s="169">
        <v>1697809.92</v>
      </c>
      <c r="AV216" s="169">
        <v>66345.62</v>
      </c>
      <c r="AW216" s="169">
        <v>733</v>
      </c>
      <c r="AX216" s="169">
        <v>733</v>
      </c>
      <c r="AY216" s="169">
        <v>2037.46</v>
      </c>
      <c r="AZ216" s="169">
        <v>432.15</v>
      </c>
      <c r="BA216" s="169">
        <v>1715515.63</v>
      </c>
      <c r="BB216" s="169">
        <v>74896.39</v>
      </c>
      <c r="BC216" s="169">
        <v>763.04</v>
      </c>
      <c r="BD216" s="169">
        <v>764.38</v>
      </c>
      <c r="BE216" s="169">
        <v>2152.29</v>
      </c>
      <c r="BF216" s="169">
        <v>278</v>
      </c>
      <c r="BG216">
        <v>217438.96</v>
      </c>
      <c r="BH216">
        <v>10489.869999999999</v>
      </c>
      <c r="BI216">
        <v>79.399999999999991</v>
      </c>
      <c r="BJ216">
        <v>79.399999999999991</v>
      </c>
      <c r="BK216">
        <v>230.14000000000001</v>
      </c>
      <c r="BL216">
        <v>154.15</v>
      </c>
      <c r="BM216" s="170">
        <v>0</v>
      </c>
      <c r="BQ216">
        <v>3708.4</v>
      </c>
      <c r="BR216">
        <v>3708.4</v>
      </c>
      <c r="BS216">
        <v>3708.4</v>
      </c>
      <c r="BT216">
        <v>3708.4</v>
      </c>
      <c r="BU216">
        <v>3708.4</v>
      </c>
      <c r="BV216">
        <v>3708.4</v>
      </c>
    </row>
    <row r="217" spans="1:74" x14ac:dyDescent="0.25">
      <c r="A217" t="s">
        <v>90</v>
      </c>
      <c r="B217">
        <v>9578.1</v>
      </c>
      <c r="C217">
        <v>9578.1</v>
      </c>
      <c r="D217">
        <v>12</v>
      </c>
      <c r="E217">
        <v>39.619999999999997</v>
      </c>
      <c r="F217">
        <v>41.2</v>
      </c>
      <c r="G217" s="169">
        <v>0</v>
      </c>
      <c r="H217" s="169">
        <v>0</v>
      </c>
      <c r="I217" s="169">
        <v>0</v>
      </c>
      <c r="J217" s="169">
        <v>0</v>
      </c>
      <c r="K217" s="169">
        <v>0</v>
      </c>
      <c r="L217" s="169">
        <v>0</v>
      </c>
      <c r="M217" s="169">
        <v>0</v>
      </c>
      <c r="N217" s="169">
        <v>0</v>
      </c>
      <c r="O217" s="169">
        <v>0</v>
      </c>
      <c r="P217" s="169">
        <v>0</v>
      </c>
      <c r="Q217" s="169">
        <v>0</v>
      </c>
      <c r="R217" s="169">
        <v>43593.152999999998</v>
      </c>
      <c r="S217" s="169">
        <v>0</v>
      </c>
      <c r="T217" s="169">
        <v>0</v>
      </c>
      <c r="U217" s="169">
        <v>0</v>
      </c>
      <c r="V217" s="169">
        <v>0</v>
      </c>
      <c r="W217" s="169">
        <v>0</v>
      </c>
      <c r="X217" s="169">
        <v>185152.33279659782</v>
      </c>
      <c r="Y217" s="169">
        <v>58199.995399999993</v>
      </c>
      <c r="Z217" s="169">
        <v>0</v>
      </c>
      <c r="AA217" s="169">
        <v>8454.1749087375701</v>
      </c>
      <c r="AB217" s="169">
        <v>783154.95259148732</v>
      </c>
      <c r="AC217" s="169">
        <v>879538.27872727136</v>
      </c>
      <c r="AD217" s="169">
        <v>236562.99319816715</v>
      </c>
      <c r="AE217" s="169">
        <v>0</v>
      </c>
      <c r="AF217" s="169">
        <v>296050.82042515796</v>
      </c>
      <c r="AG217" s="169">
        <v>0</v>
      </c>
      <c r="AH217" s="169"/>
      <c r="AI217" s="169">
        <v>651765.10265084077</v>
      </c>
      <c r="AJ217" s="169">
        <v>623162.89591041999</v>
      </c>
      <c r="AK217" s="169">
        <v>372783.70098253159</v>
      </c>
      <c r="AL217" s="169">
        <v>335564.31738947454</v>
      </c>
      <c r="AM217" s="169">
        <v>211282.76161416463</v>
      </c>
      <c r="AN217" s="169">
        <v>140285.53943960177</v>
      </c>
      <c r="AO217" s="169"/>
      <c r="AP217" s="169"/>
      <c r="AQ217" s="169"/>
      <c r="AR217" s="169"/>
      <c r="AT217" s="169">
        <v>615220.32999999996</v>
      </c>
      <c r="AU217" s="169">
        <v>4485382.28</v>
      </c>
      <c r="AV217" s="169">
        <v>95125.38</v>
      </c>
      <c r="AW217" s="169">
        <v>1409.8999999999999</v>
      </c>
      <c r="AX217" s="169">
        <v>1409.8999999999999</v>
      </c>
      <c r="AY217" s="169">
        <v>4012.56</v>
      </c>
      <c r="AZ217" s="169">
        <v>859</v>
      </c>
      <c r="BA217" s="169">
        <v>4451796.5600000005</v>
      </c>
      <c r="BB217" s="169">
        <v>107780.43</v>
      </c>
      <c r="BC217" s="169">
        <v>4963.87</v>
      </c>
      <c r="BD217" s="169">
        <v>5026.3599999999997</v>
      </c>
      <c r="BE217" s="169">
        <v>4919.4399999999996</v>
      </c>
      <c r="BF217" s="169">
        <v>552.77</v>
      </c>
      <c r="BG217">
        <v>648806.04999999993</v>
      </c>
      <c r="BH217">
        <v>12997.66</v>
      </c>
      <c r="BI217">
        <v>-3507.02</v>
      </c>
      <c r="BJ217">
        <v>-3507.02</v>
      </c>
      <c r="BK217">
        <v>-235.97000000000003</v>
      </c>
      <c r="BL217">
        <v>306.23</v>
      </c>
      <c r="BM217" s="170">
        <v>0</v>
      </c>
      <c r="BO217">
        <v>9578.1</v>
      </c>
      <c r="BQ217">
        <v>9578.1</v>
      </c>
      <c r="BR217">
        <v>9578.1</v>
      </c>
      <c r="BS217">
        <v>9578.1</v>
      </c>
      <c r="BT217">
        <v>9578.1</v>
      </c>
      <c r="BU217">
        <v>9578.1</v>
      </c>
    </row>
    <row r="218" spans="1:74" x14ac:dyDescent="0.25">
      <c r="A218" t="s">
        <v>91</v>
      </c>
      <c r="B218">
        <v>3498.85</v>
      </c>
      <c r="C218">
        <v>3498.85</v>
      </c>
      <c r="D218">
        <v>12</v>
      </c>
      <c r="E218">
        <v>28.98</v>
      </c>
      <c r="F218">
        <v>30.14</v>
      </c>
      <c r="G218" s="169">
        <v>0</v>
      </c>
      <c r="H218" s="169">
        <v>0</v>
      </c>
      <c r="I218" s="169">
        <v>0</v>
      </c>
      <c r="J218" s="169">
        <v>0</v>
      </c>
      <c r="K218" s="169">
        <v>0</v>
      </c>
      <c r="L218" s="169">
        <v>0</v>
      </c>
      <c r="M218" s="169">
        <v>0</v>
      </c>
      <c r="N218" s="169">
        <v>0</v>
      </c>
      <c r="O218" s="169">
        <v>0</v>
      </c>
      <c r="P218" s="169">
        <v>0</v>
      </c>
      <c r="Q218" s="169">
        <v>0</v>
      </c>
      <c r="R218" s="169">
        <v>0</v>
      </c>
      <c r="S218" s="169">
        <v>0</v>
      </c>
      <c r="T218" s="169">
        <v>0</v>
      </c>
      <c r="U218" s="169">
        <v>0</v>
      </c>
      <c r="V218" s="169">
        <v>0</v>
      </c>
      <c r="W218" s="169">
        <v>0</v>
      </c>
      <c r="X218" s="169">
        <v>67635.56859976158</v>
      </c>
      <c r="Y218" s="169">
        <v>0</v>
      </c>
      <c r="Z218" s="169">
        <v>20840.0036</v>
      </c>
      <c r="AA218" s="169">
        <v>3088.2836762443962</v>
      </c>
      <c r="AB218" s="169">
        <v>286084.05695020151</v>
      </c>
      <c r="AC218" s="169">
        <v>321292.58480543253</v>
      </c>
      <c r="AD218" s="169">
        <v>86415.722194527843</v>
      </c>
      <c r="AE218" s="169">
        <v>2580.8509310341883</v>
      </c>
      <c r="AF218" s="169">
        <v>0</v>
      </c>
      <c r="AG218" s="169">
        <v>0</v>
      </c>
      <c r="AH218" s="169"/>
      <c r="AI218" s="169">
        <v>238087.75533873049</v>
      </c>
      <c r="AJ218" s="169">
        <v>0</v>
      </c>
      <c r="AK218" s="169">
        <v>136176.72108066638</v>
      </c>
      <c r="AL218" s="169">
        <v>122580.59655862466</v>
      </c>
      <c r="AM218" s="169">
        <v>0</v>
      </c>
      <c r="AN218" s="169">
        <v>51245.869187860917</v>
      </c>
      <c r="AO218" s="169"/>
      <c r="AP218" s="169"/>
      <c r="AQ218" s="169"/>
      <c r="AR218" s="169"/>
      <c r="AT218" s="169">
        <v>244062.44</v>
      </c>
      <c r="AU218" s="169">
        <v>1188037.1000000001</v>
      </c>
      <c r="AV218" s="169">
        <v>8118.6900000000005</v>
      </c>
      <c r="AW218" s="169">
        <v>389.12</v>
      </c>
      <c r="AX218" s="169">
        <v>389.12</v>
      </c>
      <c r="AY218" s="169">
        <v>1126.3499999999999</v>
      </c>
      <c r="AZ218" s="169">
        <v>229.89</v>
      </c>
      <c r="BA218" s="169">
        <v>1150927.5899999999</v>
      </c>
      <c r="BB218" s="169">
        <v>11542.599999999999</v>
      </c>
      <c r="BC218" s="169">
        <v>2449.06</v>
      </c>
      <c r="BD218" s="169">
        <v>2438.7799999999997</v>
      </c>
      <c r="BE218" s="169">
        <v>1291.5900000000001</v>
      </c>
      <c r="BF218" s="169">
        <v>148.99</v>
      </c>
      <c r="BG218">
        <v>281171.94999999995</v>
      </c>
      <c r="BH218">
        <v>794.29</v>
      </c>
      <c r="BI218">
        <v>-1961.56</v>
      </c>
      <c r="BJ218">
        <v>-1963.72</v>
      </c>
      <c r="BK218">
        <v>63.320000000000007</v>
      </c>
      <c r="BL218">
        <v>80.899999999999991</v>
      </c>
      <c r="BM218" s="170">
        <v>0</v>
      </c>
      <c r="BR218">
        <v>3498.85</v>
      </c>
      <c r="BS218">
        <v>3498.85</v>
      </c>
      <c r="BU218">
        <v>3498.85</v>
      </c>
      <c r="BV218">
        <v>3498.85</v>
      </c>
    </row>
    <row r="219" spans="1:74" x14ac:dyDescent="0.25">
      <c r="A219" t="s">
        <v>92</v>
      </c>
      <c r="B219">
        <v>3161</v>
      </c>
      <c r="C219">
        <v>3161</v>
      </c>
      <c r="D219">
        <v>12</v>
      </c>
      <c r="E219">
        <v>28.98</v>
      </c>
      <c r="F219">
        <v>30.14</v>
      </c>
      <c r="G219" s="169">
        <v>0</v>
      </c>
      <c r="H219" s="169">
        <v>0</v>
      </c>
      <c r="I219" s="169">
        <v>0</v>
      </c>
      <c r="J219" s="169">
        <v>0</v>
      </c>
      <c r="K219" s="169">
        <v>0</v>
      </c>
      <c r="L219" s="169">
        <v>0</v>
      </c>
      <c r="M219" s="169">
        <v>0</v>
      </c>
      <c r="N219" s="169">
        <v>0</v>
      </c>
      <c r="O219" s="169">
        <v>0</v>
      </c>
      <c r="P219" s="169">
        <v>0</v>
      </c>
      <c r="Q219" s="169">
        <v>0</v>
      </c>
      <c r="R219" s="169">
        <v>0</v>
      </c>
      <c r="S219" s="169">
        <v>0</v>
      </c>
      <c r="T219" s="169">
        <v>0</v>
      </c>
      <c r="U219" s="169">
        <v>0</v>
      </c>
      <c r="V219" s="169">
        <v>0</v>
      </c>
      <c r="W219" s="169">
        <v>0</v>
      </c>
      <c r="X219" s="169">
        <v>61104.657914413692</v>
      </c>
      <c r="Y219" s="169">
        <v>0</v>
      </c>
      <c r="Z219" s="169">
        <v>20840.0036</v>
      </c>
      <c r="AA219" s="169">
        <v>2790.0780829725581</v>
      </c>
      <c r="AB219" s="169">
        <v>258459.69504825497</v>
      </c>
      <c r="AC219" s="169">
        <v>290268.47694813216</v>
      </c>
      <c r="AD219" s="169">
        <v>78071.39427437658</v>
      </c>
      <c r="AE219" s="169">
        <v>2331.6431950495362</v>
      </c>
      <c r="AF219" s="169">
        <v>0</v>
      </c>
      <c r="AG219" s="169">
        <v>0</v>
      </c>
      <c r="AH219" s="169"/>
      <c r="AI219" s="169">
        <v>215097.93064170427</v>
      </c>
      <c r="AJ219" s="169">
        <v>0</v>
      </c>
      <c r="AK219" s="169">
        <v>123027.45626019589</v>
      </c>
      <c r="AL219" s="169">
        <v>110744.17757886523</v>
      </c>
      <c r="AM219" s="169">
        <v>0</v>
      </c>
      <c r="AN219" s="169">
        <v>46297.552768146212</v>
      </c>
      <c r="AO219" s="169"/>
      <c r="AP219" s="169"/>
      <c r="AQ219" s="169"/>
      <c r="AR219" s="169"/>
      <c r="AT219" s="169">
        <v>170326.33000000002</v>
      </c>
      <c r="AU219" s="169">
        <v>1104385.02</v>
      </c>
      <c r="AV219" s="169">
        <v>6291.8600000000006</v>
      </c>
      <c r="AW219" s="169">
        <v>492.34999999999997</v>
      </c>
      <c r="AX219" s="169">
        <v>492.34999999999997</v>
      </c>
      <c r="AY219" s="169">
        <v>1343.08</v>
      </c>
      <c r="AZ219" s="169">
        <v>286.38</v>
      </c>
      <c r="BA219" s="169">
        <v>1020877.25</v>
      </c>
      <c r="BB219" s="169">
        <v>7004.18</v>
      </c>
      <c r="BC219" s="169">
        <v>390.39</v>
      </c>
      <c r="BD219" s="169">
        <v>425.43</v>
      </c>
      <c r="BE219" s="169">
        <v>1146.55</v>
      </c>
      <c r="BF219" s="169">
        <v>160.33000000000001</v>
      </c>
      <c r="BG219">
        <v>253834.1</v>
      </c>
      <c r="BH219">
        <v>1774.2000000000003</v>
      </c>
      <c r="BI219">
        <v>71.239999999999995</v>
      </c>
      <c r="BJ219">
        <v>69.61</v>
      </c>
      <c r="BK219">
        <v>242.68</v>
      </c>
      <c r="BL219">
        <v>126.05000000000001</v>
      </c>
      <c r="BM219" s="170">
        <v>0</v>
      </c>
      <c r="BR219">
        <v>3161</v>
      </c>
      <c r="BS219">
        <v>3161</v>
      </c>
      <c r="BU219">
        <v>3161</v>
      </c>
      <c r="BV219">
        <v>3161</v>
      </c>
    </row>
    <row r="220" spans="1:74" x14ac:dyDescent="0.25">
      <c r="A220" t="s">
        <v>93</v>
      </c>
      <c r="B220">
        <v>3543.9</v>
      </c>
      <c r="C220">
        <v>3543.9</v>
      </c>
      <c r="D220">
        <v>12</v>
      </c>
      <c r="E220">
        <v>28.98</v>
      </c>
      <c r="F220">
        <v>30.14</v>
      </c>
      <c r="G220" s="169">
        <v>0</v>
      </c>
      <c r="H220" s="169">
        <v>0</v>
      </c>
      <c r="I220" s="169">
        <v>0</v>
      </c>
      <c r="J220" s="169">
        <v>0</v>
      </c>
      <c r="K220" s="169">
        <v>0</v>
      </c>
      <c r="L220" s="169">
        <v>0</v>
      </c>
      <c r="M220" s="169">
        <v>124808.01</v>
      </c>
      <c r="N220" s="169">
        <v>0</v>
      </c>
      <c r="O220" s="169">
        <v>0</v>
      </c>
      <c r="P220" s="169">
        <v>0</v>
      </c>
      <c r="Q220" s="169">
        <v>0</v>
      </c>
      <c r="R220" s="169">
        <v>0</v>
      </c>
      <c r="S220" s="169">
        <v>0</v>
      </c>
      <c r="T220" s="169">
        <v>0</v>
      </c>
      <c r="U220" s="169">
        <v>0</v>
      </c>
      <c r="V220" s="169">
        <v>0</v>
      </c>
      <c r="W220" s="169">
        <v>0</v>
      </c>
      <c r="X220" s="169">
        <v>68506.421127140362</v>
      </c>
      <c r="Y220" s="169">
        <v>0</v>
      </c>
      <c r="Z220" s="169">
        <v>35360.0098</v>
      </c>
      <c r="AA220" s="169">
        <v>3128.0473642032425</v>
      </c>
      <c r="AB220" s="169">
        <v>289767.57775435335</v>
      </c>
      <c r="AC220" s="169">
        <v>325429.43861325074</v>
      </c>
      <c r="AD220" s="169">
        <v>87528.381578286368</v>
      </c>
      <c r="AE220" s="169">
        <v>2614.0810879266214</v>
      </c>
      <c r="AF220" s="169">
        <v>0</v>
      </c>
      <c r="AG220" s="169">
        <v>0</v>
      </c>
      <c r="AH220" s="169"/>
      <c r="AI220" s="169">
        <v>241153.29212310529</v>
      </c>
      <c r="AJ220" s="169">
        <v>0</v>
      </c>
      <c r="AK220" s="169">
        <v>137930.08612480489</v>
      </c>
      <c r="AL220" s="169">
        <v>124158.90253772239</v>
      </c>
      <c r="AM220" s="169">
        <v>0</v>
      </c>
      <c r="AN220" s="169">
        <v>51905.693532120647</v>
      </c>
      <c r="AO220" s="169"/>
      <c r="AP220" s="169"/>
      <c r="AQ220" s="169"/>
      <c r="AR220" s="169"/>
      <c r="AT220" s="169">
        <v>153185.22</v>
      </c>
      <c r="AU220" s="169">
        <v>1242454.1499999999</v>
      </c>
      <c r="AV220" s="169">
        <v>6553.65</v>
      </c>
      <c r="AW220" s="169">
        <v>511.34</v>
      </c>
      <c r="AX220" s="169">
        <v>508.9</v>
      </c>
      <c r="AY220" s="169">
        <v>1574.48</v>
      </c>
      <c r="AZ220" s="169">
        <v>328.29</v>
      </c>
      <c r="BA220" s="169">
        <v>1220581.8899999999</v>
      </c>
      <c r="BB220" s="169">
        <v>7514.17</v>
      </c>
      <c r="BC220" s="169">
        <v>517.87</v>
      </c>
      <c r="BD220" s="169">
        <v>525.51</v>
      </c>
      <c r="BE220" s="169">
        <v>1544.4</v>
      </c>
      <c r="BF220" s="169">
        <v>217.52</v>
      </c>
      <c r="BG220">
        <v>175057.48</v>
      </c>
      <c r="BH220">
        <v>912.37000000000012</v>
      </c>
      <c r="BI220">
        <v>54.83</v>
      </c>
      <c r="BJ220">
        <v>51.61</v>
      </c>
      <c r="BK220">
        <v>175.18</v>
      </c>
      <c r="BL220">
        <v>110.77</v>
      </c>
      <c r="BM220" s="170">
        <v>0</v>
      </c>
      <c r="BR220">
        <v>3543.9</v>
      </c>
      <c r="BS220">
        <v>3543.9</v>
      </c>
      <c r="BU220">
        <v>3543.9</v>
      </c>
      <c r="BV220">
        <v>3543.9</v>
      </c>
    </row>
    <row r="221" spans="1:74" x14ac:dyDescent="0.25">
      <c r="A221" t="s">
        <v>94</v>
      </c>
      <c r="B221">
        <v>3332.4</v>
      </c>
      <c r="C221">
        <v>3332.4</v>
      </c>
      <c r="D221">
        <v>12</v>
      </c>
      <c r="E221">
        <v>28.98</v>
      </c>
      <c r="F221">
        <v>30.14</v>
      </c>
      <c r="G221" s="169">
        <v>0</v>
      </c>
      <c r="H221" s="169">
        <v>0</v>
      </c>
      <c r="I221" s="169">
        <v>0</v>
      </c>
      <c r="J221" s="169">
        <v>0</v>
      </c>
      <c r="K221" s="169">
        <v>0</v>
      </c>
      <c r="L221" s="169">
        <v>0</v>
      </c>
      <c r="M221" s="169">
        <v>0</v>
      </c>
      <c r="N221" s="169">
        <v>0</v>
      </c>
      <c r="O221" s="169">
        <v>0</v>
      </c>
      <c r="P221" s="169">
        <v>0</v>
      </c>
      <c r="Q221" s="169">
        <v>0</v>
      </c>
      <c r="R221" s="169">
        <v>0</v>
      </c>
      <c r="S221" s="169">
        <v>0</v>
      </c>
      <c r="T221" s="169">
        <v>0</v>
      </c>
      <c r="U221" s="169">
        <v>0</v>
      </c>
      <c r="V221" s="169">
        <v>0</v>
      </c>
      <c r="W221" s="169">
        <v>0</v>
      </c>
      <c r="X221" s="169">
        <v>64417.956986394245</v>
      </c>
      <c r="Y221" s="169">
        <v>0</v>
      </c>
      <c r="Z221" s="169">
        <v>20840.0036</v>
      </c>
      <c r="AA221" s="169">
        <v>2941.3654551400678</v>
      </c>
      <c r="AB221" s="169">
        <v>272474.24478924554</v>
      </c>
      <c r="AC221" s="169">
        <v>306007.80530906538</v>
      </c>
      <c r="AD221" s="169">
        <v>82304.686580174806</v>
      </c>
      <c r="AE221" s="169">
        <v>2458.0726931929998</v>
      </c>
      <c r="AF221" s="169">
        <v>0</v>
      </c>
      <c r="AG221" s="169">
        <v>0</v>
      </c>
      <c r="AH221" s="169"/>
      <c r="AI221" s="169">
        <v>226761.26038292164</v>
      </c>
      <c r="AJ221" s="169">
        <v>0</v>
      </c>
      <c r="AK221" s="169">
        <v>129698.41671669626</v>
      </c>
      <c r="AL221" s="169">
        <v>116749.09755261324</v>
      </c>
      <c r="AM221" s="169">
        <v>0</v>
      </c>
      <c r="AN221" s="169">
        <v>48807.961039092195</v>
      </c>
      <c r="AO221" s="169"/>
      <c r="AP221" s="169"/>
      <c r="AQ221" s="169"/>
      <c r="AR221" s="169"/>
      <c r="AT221" s="169">
        <v>167012.49</v>
      </c>
      <c r="AU221" s="169">
        <v>1146466.32</v>
      </c>
      <c r="AV221" s="169">
        <v>5201.1000000000004</v>
      </c>
      <c r="AW221" s="169">
        <v>461.11</v>
      </c>
      <c r="AX221" s="169">
        <v>461.11</v>
      </c>
      <c r="AY221" s="169">
        <v>1390.32</v>
      </c>
      <c r="AZ221" s="169">
        <v>286.29000000000002</v>
      </c>
      <c r="BA221" s="169">
        <v>1100300.0899999999</v>
      </c>
      <c r="BB221" s="169">
        <v>5809.7800000000007</v>
      </c>
      <c r="BC221" s="169">
        <v>485.24</v>
      </c>
      <c r="BD221" s="169">
        <v>482.37</v>
      </c>
      <c r="BE221" s="169">
        <v>1444.31</v>
      </c>
      <c r="BF221" s="169">
        <v>198.71</v>
      </c>
      <c r="BG221">
        <v>213178.72</v>
      </c>
      <c r="BH221">
        <v>1358.0800000000002</v>
      </c>
      <c r="BI221">
        <v>43.75</v>
      </c>
      <c r="BJ221">
        <v>43.75</v>
      </c>
      <c r="BK221">
        <v>137.77000000000001</v>
      </c>
      <c r="BL221">
        <v>87.58</v>
      </c>
      <c r="BM221" s="170">
        <v>0</v>
      </c>
      <c r="BR221">
        <v>3332.4</v>
      </c>
      <c r="BS221">
        <v>3332.4</v>
      </c>
      <c r="BU221">
        <v>3332.4</v>
      </c>
      <c r="BV221">
        <v>3332.4</v>
      </c>
    </row>
    <row r="222" spans="1:74" x14ac:dyDescent="0.25">
      <c r="A222" t="s">
        <v>95</v>
      </c>
      <c r="B222">
        <v>3360.6</v>
      </c>
      <c r="C222">
        <v>3360.6</v>
      </c>
      <c r="D222">
        <v>12</v>
      </c>
      <c r="E222">
        <v>28.98</v>
      </c>
      <c r="F222">
        <v>30.14</v>
      </c>
      <c r="G222" s="169">
        <v>0</v>
      </c>
      <c r="H222" s="169">
        <v>0</v>
      </c>
      <c r="I222" s="169">
        <v>0</v>
      </c>
      <c r="J222" s="169">
        <v>0</v>
      </c>
      <c r="K222" s="169">
        <v>0</v>
      </c>
      <c r="L222" s="169">
        <v>0</v>
      </c>
      <c r="M222" s="169">
        <v>0</v>
      </c>
      <c r="N222" s="169">
        <v>0</v>
      </c>
      <c r="O222" s="169">
        <v>0</v>
      </c>
      <c r="P222" s="169">
        <v>0</v>
      </c>
      <c r="Q222" s="169">
        <v>0</v>
      </c>
      <c r="R222" s="169">
        <v>0</v>
      </c>
      <c r="S222" s="169">
        <v>0</v>
      </c>
      <c r="T222" s="169">
        <v>0</v>
      </c>
      <c r="U222" s="169">
        <v>0</v>
      </c>
      <c r="V222" s="169">
        <v>0</v>
      </c>
      <c r="W222" s="169">
        <v>0</v>
      </c>
      <c r="X222" s="169">
        <v>64963.085538493724</v>
      </c>
      <c r="Y222" s="169">
        <v>0</v>
      </c>
      <c r="Z222" s="169">
        <v>19940.005799999999</v>
      </c>
      <c r="AA222" s="169">
        <v>2966.2563763484909</v>
      </c>
      <c r="AB222" s="169">
        <v>274780.02251792658</v>
      </c>
      <c r="AC222" s="169">
        <v>308597.3564162901</v>
      </c>
      <c r="AD222" s="169">
        <v>83001.179246589672</v>
      </c>
      <c r="AE222" s="169">
        <v>2478.8738124908164</v>
      </c>
      <c r="AF222" s="169">
        <v>0</v>
      </c>
      <c r="AG222" s="169">
        <v>0</v>
      </c>
      <c r="AH222" s="169"/>
      <c r="AI222" s="169">
        <v>228680.19794827947</v>
      </c>
      <c r="AJ222" s="169">
        <v>0</v>
      </c>
      <c r="AK222" s="169">
        <v>130795.97263777739</v>
      </c>
      <c r="AL222" s="169">
        <v>117737.07155062778</v>
      </c>
      <c r="AM222" s="169">
        <v>0</v>
      </c>
      <c r="AN222" s="169">
        <v>49220.992038162651</v>
      </c>
      <c r="AO222" s="169"/>
      <c r="AP222" s="169"/>
      <c r="AQ222" s="169"/>
      <c r="AR222" s="169"/>
      <c r="AT222" s="169">
        <v>227303.15</v>
      </c>
      <c r="AU222" s="169">
        <v>1147993.76</v>
      </c>
      <c r="AV222" s="169">
        <v>8093.3799999999992</v>
      </c>
      <c r="AW222" s="169">
        <v>988.31999999999994</v>
      </c>
      <c r="AX222" s="169">
        <v>988.31999999999994</v>
      </c>
      <c r="AY222" s="169">
        <v>2897.1099999999997</v>
      </c>
      <c r="AZ222" s="169">
        <v>613.36</v>
      </c>
      <c r="BA222" s="169">
        <v>1137457.52</v>
      </c>
      <c r="BB222" s="169">
        <v>9399.1299999999992</v>
      </c>
      <c r="BC222" s="169">
        <v>1153.3499999999999</v>
      </c>
      <c r="BD222" s="169">
        <v>1114.3899999999999</v>
      </c>
      <c r="BE222" s="169">
        <v>3227.3</v>
      </c>
      <c r="BF222" s="169">
        <v>421.87</v>
      </c>
      <c r="BG222">
        <v>237839.39</v>
      </c>
      <c r="BH222">
        <v>2676.73</v>
      </c>
      <c r="BI222">
        <v>86.910000000000011</v>
      </c>
      <c r="BJ222">
        <v>86.93</v>
      </c>
      <c r="BK222">
        <v>275.61</v>
      </c>
      <c r="BL222">
        <v>191.49</v>
      </c>
      <c r="BM222" s="170">
        <v>0</v>
      </c>
      <c r="BR222">
        <v>3360.6</v>
      </c>
      <c r="BS222">
        <v>3360.6</v>
      </c>
      <c r="BU222">
        <v>3360.6</v>
      </c>
      <c r="BV222">
        <v>3360.6</v>
      </c>
    </row>
    <row r="223" spans="1:74" x14ac:dyDescent="0.25">
      <c r="A223" t="s">
        <v>96</v>
      </c>
      <c r="B223">
        <v>6396.5</v>
      </c>
      <c r="C223">
        <v>6396.5</v>
      </c>
      <c r="D223">
        <v>12</v>
      </c>
      <c r="E223">
        <v>39.82</v>
      </c>
      <c r="F223">
        <v>41.41</v>
      </c>
      <c r="G223" s="169">
        <v>0</v>
      </c>
      <c r="H223" s="169">
        <v>0</v>
      </c>
      <c r="I223" s="169">
        <v>0</v>
      </c>
      <c r="J223" s="169">
        <v>0</v>
      </c>
      <c r="K223" s="169">
        <v>0</v>
      </c>
      <c r="L223" s="169">
        <v>0</v>
      </c>
      <c r="M223" s="169">
        <v>0</v>
      </c>
      <c r="N223" s="169">
        <v>0</v>
      </c>
      <c r="O223" s="169">
        <v>11800</v>
      </c>
      <c r="P223" s="169">
        <v>0</v>
      </c>
      <c r="Q223" s="169">
        <v>0</v>
      </c>
      <c r="R223" s="169">
        <v>0</v>
      </c>
      <c r="S223" s="169">
        <v>0</v>
      </c>
      <c r="T223" s="169">
        <v>0</v>
      </c>
      <c r="U223" s="169">
        <v>0</v>
      </c>
      <c r="V223" s="169">
        <v>0</v>
      </c>
      <c r="W223" s="169">
        <v>0</v>
      </c>
      <c r="X223" s="169">
        <v>123649.46040795546</v>
      </c>
      <c r="Y223" s="169">
        <v>0</v>
      </c>
      <c r="Z223" s="169">
        <v>24539.999799999998</v>
      </c>
      <c r="AA223" s="169">
        <v>5645.9140960879377</v>
      </c>
      <c r="AB223" s="169">
        <v>523010.89508894761</v>
      </c>
      <c r="AC223" s="169">
        <v>587378.14387811685</v>
      </c>
      <c r="AD223" s="169">
        <v>157982.81350080666</v>
      </c>
      <c r="AE223" s="169">
        <v>4718.2397017191888</v>
      </c>
      <c r="AF223" s="169">
        <v>0</v>
      </c>
      <c r="AG223" s="169">
        <v>0</v>
      </c>
      <c r="AH223" s="169"/>
      <c r="AI223" s="169">
        <v>435265.39492238581</v>
      </c>
      <c r="AJ223" s="169">
        <v>416164.11017748824</v>
      </c>
      <c r="AK223" s="169">
        <v>248954.48401402819</v>
      </c>
      <c r="AL223" s="169">
        <v>224098.42830851357</v>
      </c>
      <c r="AM223" s="169">
        <v>141100.02867635587</v>
      </c>
      <c r="AN223" s="169">
        <v>93686.268991283519</v>
      </c>
      <c r="AO223" s="169"/>
      <c r="AP223" s="169"/>
      <c r="AQ223" s="169"/>
      <c r="AR223" s="169"/>
      <c r="AT223" s="169">
        <v>435118.61</v>
      </c>
      <c r="AU223" s="169">
        <v>3054284.0300000003</v>
      </c>
      <c r="AV223" s="169">
        <v>162248.88</v>
      </c>
      <c r="AW223" s="169">
        <v>3434.86</v>
      </c>
      <c r="AX223" s="169">
        <v>3257.9300000000003</v>
      </c>
      <c r="AY223" s="169">
        <v>9921.2899999999991</v>
      </c>
      <c r="AZ223" s="169">
        <v>2091.06</v>
      </c>
      <c r="BA223" s="169">
        <v>2978497.4400000004</v>
      </c>
      <c r="BB223" s="169">
        <v>177405.71</v>
      </c>
      <c r="BC223" s="169">
        <v>3521.05</v>
      </c>
      <c r="BD223" s="169">
        <v>3394.3099999999995</v>
      </c>
      <c r="BE223" s="169">
        <v>10263.629999999999</v>
      </c>
      <c r="BF223" s="169">
        <v>1347.42</v>
      </c>
      <c r="BG223">
        <v>510905.2</v>
      </c>
      <c r="BH223">
        <v>31303.309999999998</v>
      </c>
      <c r="BI223">
        <v>540.29</v>
      </c>
      <c r="BJ223">
        <v>469.5</v>
      </c>
      <c r="BK223">
        <v>1451.3</v>
      </c>
      <c r="BL223">
        <v>743.64</v>
      </c>
      <c r="BM223" s="170">
        <v>0</v>
      </c>
      <c r="BQ223">
        <v>6396.5</v>
      </c>
      <c r="BR223">
        <v>6396.5</v>
      </c>
      <c r="BS223">
        <v>6396.5</v>
      </c>
      <c r="BT223">
        <v>6396.5</v>
      </c>
      <c r="BU223">
        <v>6396.5</v>
      </c>
      <c r="BV223">
        <v>6396.5</v>
      </c>
    </row>
    <row r="224" spans="1:74" x14ac:dyDescent="0.25">
      <c r="A224" t="s">
        <v>97</v>
      </c>
      <c r="B224">
        <v>4687.1000000000004</v>
      </c>
      <c r="C224">
        <v>4687.1000000000004</v>
      </c>
      <c r="D224">
        <v>12</v>
      </c>
      <c r="E224">
        <v>39.82</v>
      </c>
      <c r="F224">
        <v>41.41</v>
      </c>
      <c r="G224" s="169">
        <v>0</v>
      </c>
      <c r="H224" s="169">
        <v>0</v>
      </c>
      <c r="I224" s="169">
        <v>0</v>
      </c>
      <c r="J224" s="169">
        <v>0</v>
      </c>
      <c r="K224" s="169">
        <v>0</v>
      </c>
      <c r="L224" s="169">
        <v>0</v>
      </c>
      <c r="M224" s="169">
        <v>0</v>
      </c>
      <c r="N224" s="169">
        <v>0</v>
      </c>
      <c r="O224" s="169">
        <v>0</v>
      </c>
      <c r="P224" s="169">
        <v>0</v>
      </c>
      <c r="Q224" s="169">
        <v>0</v>
      </c>
      <c r="R224" s="169">
        <v>0</v>
      </c>
      <c r="S224" s="169">
        <v>0</v>
      </c>
      <c r="T224" s="169">
        <v>0</v>
      </c>
      <c r="U224" s="169">
        <v>0</v>
      </c>
      <c r="V224" s="169">
        <v>0</v>
      </c>
      <c r="W224" s="169">
        <v>0</v>
      </c>
      <c r="X224" s="169">
        <v>90605.391366861266</v>
      </c>
      <c r="Y224" s="169">
        <v>0</v>
      </c>
      <c r="Z224" s="169">
        <v>15109.9944</v>
      </c>
      <c r="AA224" s="169">
        <v>4137.1005956028721</v>
      </c>
      <c r="AB224" s="169">
        <v>383241.51745038788</v>
      </c>
      <c r="AC224" s="169">
        <v>430407.26931464422</v>
      </c>
      <c r="AD224" s="169">
        <v>115763.50272174328</v>
      </c>
      <c r="AE224" s="169">
        <v>3457.33781066646</v>
      </c>
      <c r="AF224" s="169">
        <v>0</v>
      </c>
      <c r="AG224" s="169">
        <v>0</v>
      </c>
      <c r="AH224" s="169"/>
      <c r="AI224" s="169">
        <v>318945.11569463211</v>
      </c>
      <c r="AJ224" s="169">
        <v>304948.45631406328</v>
      </c>
      <c r="AK224" s="169">
        <v>182423.91339359831</v>
      </c>
      <c r="AL224" s="169">
        <v>164210.38745014212</v>
      </c>
      <c r="AM224" s="169">
        <v>103392.47157178889</v>
      </c>
      <c r="AN224" s="169">
        <v>68649.560132735875</v>
      </c>
      <c r="AO224" s="169"/>
      <c r="AP224" s="169"/>
      <c r="AQ224" s="169"/>
      <c r="AR224" s="169"/>
      <c r="AT224" s="169">
        <v>206325.86</v>
      </c>
      <c r="AU224" s="169">
        <v>1600322.0899999999</v>
      </c>
      <c r="AV224" s="169">
        <v>35430.21</v>
      </c>
      <c r="AW224" s="169">
        <v>406.72</v>
      </c>
      <c r="AX224" s="169">
        <v>406.72</v>
      </c>
      <c r="AY224" s="169">
        <v>1259.02</v>
      </c>
      <c r="AZ224" s="169">
        <v>251.58</v>
      </c>
      <c r="BA224" s="169">
        <v>1586222.47</v>
      </c>
      <c r="BB224" s="169">
        <v>32688.19</v>
      </c>
      <c r="BC224" s="169">
        <v>38.300000000000011</v>
      </c>
      <c r="BD224" s="169">
        <v>218.19</v>
      </c>
      <c r="BE224" s="169">
        <v>679.9</v>
      </c>
      <c r="BF224" s="169">
        <v>162.15</v>
      </c>
      <c r="BG224">
        <v>220425.48</v>
      </c>
      <c r="BH224">
        <v>-6581.29</v>
      </c>
      <c r="BI224">
        <v>48.78</v>
      </c>
      <c r="BJ224">
        <v>46.38</v>
      </c>
      <c r="BK224">
        <v>130.4</v>
      </c>
      <c r="BL224">
        <v>89.43</v>
      </c>
      <c r="BM224" s="170">
        <v>-2.6193447411060333E-10</v>
      </c>
      <c r="BQ224">
        <v>4687.1000000000004</v>
      </c>
      <c r="BR224">
        <v>4687.1000000000004</v>
      </c>
      <c r="BS224">
        <v>4687.1000000000004</v>
      </c>
      <c r="BT224">
        <v>4687.1000000000004</v>
      </c>
      <c r="BU224">
        <v>4687.1000000000004</v>
      </c>
      <c r="BV224">
        <v>4687.1000000000004</v>
      </c>
    </row>
    <row r="225" spans="1:74" x14ac:dyDescent="0.25">
      <c r="A225" t="s">
        <v>98</v>
      </c>
      <c r="B225">
        <v>6397.4</v>
      </c>
      <c r="C225">
        <v>6397.3999999999987</v>
      </c>
      <c r="D225">
        <v>12</v>
      </c>
      <c r="E225">
        <v>28.98</v>
      </c>
      <c r="F225">
        <v>30.14</v>
      </c>
      <c r="G225" s="169">
        <v>648963.04704000009</v>
      </c>
      <c r="H225" s="169">
        <v>0</v>
      </c>
      <c r="I225" s="169">
        <v>0</v>
      </c>
      <c r="J225" s="169">
        <v>0</v>
      </c>
      <c r="K225" s="169">
        <v>0</v>
      </c>
      <c r="L225" s="169">
        <v>0</v>
      </c>
      <c r="M225" s="169">
        <v>0</v>
      </c>
      <c r="N225" s="169">
        <v>0</v>
      </c>
      <c r="O225" s="169">
        <v>0</v>
      </c>
      <c r="P225" s="169">
        <v>0</v>
      </c>
      <c r="Q225" s="169">
        <v>0</v>
      </c>
      <c r="R225" s="169">
        <v>0</v>
      </c>
      <c r="S225" s="169">
        <v>0</v>
      </c>
      <c r="T225" s="169">
        <v>0</v>
      </c>
      <c r="U225" s="169">
        <v>0</v>
      </c>
      <c r="V225" s="169">
        <v>0</v>
      </c>
      <c r="W225" s="169">
        <v>0</v>
      </c>
      <c r="X225" s="169">
        <v>123666.85812770328</v>
      </c>
      <c r="Y225" s="169">
        <v>0</v>
      </c>
      <c r="Z225" s="169">
        <v>40870.007999999994</v>
      </c>
      <c r="AA225" s="169">
        <v>5646.7084871903326</v>
      </c>
      <c r="AB225" s="169">
        <v>523084.48373986274</v>
      </c>
      <c r="AC225" s="169">
        <v>587460.78912621969</v>
      </c>
      <c r="AD225" s="169">
        <v>158005.04199016027</v>
      </c>
      <c r="AE225" s="169">
        <v>4718.9035672286927</v>
      </c>
      <c r="AF225" s="169">
        <v>0</v>
      </c>
      <c r="AG225" s="169">
        <v>0</v>
      </c>
      <c r="AH225" s="169"/>
      <c r="AI225" s="169">
        <v>435326.63761064172</v>
      </c>
      <c r="AJ225" s="169">
        <v>0</v>
      </c>
      <c r="AK225" s="169">
        <v>248989.51239448815</v>
      </c>
      <c r="AL225" s="169">
        <v>224129.95939355649</v>
      </c>
      <c r="AM225" s="169">
        <v>0</v>
      </c>
      <c r="AN225" s="169">
        <v>93699.450831679365</v>
      </c>
      <c r="AO225" s="169"/>
      <c r="AP225" s="169"/>
      <c r="AQ225" s="169"/>
      <c r="AR225" s="169"/>
      <c r="AT225" s="169">
        <v>347201.75</v>
      </c>
      <c r="AU225" s="169">
        <v>2211289.66</v>
      </c>
      <c r="AV225" s="169">
        <v>-1662.8200000000015</v>
      </c>
      <c r="AW225" s="169">
        <v>1012.14</v>
      </c>
      <c r="AX225" s="169">
        <v>1012.14</v>
      </c>
      <c r="AY225" s="169">
        <v>2902.77</v>
      </c>
      <c r="AZ225" s="169">
        <v>638.25</v>
      </c>
      <c r="BA225" s="169">
        <v>2145014.2599999998</v>
      </c>
      <c r="BB225" s="169">
        <v>18508.5</v>
      </c>
      <c r="BC225" s="169">
        <v>1078.8499999999999</v>
      </c>
      <c r="BD225" s="169">
        <v>1056.0700000000002</v>
      </c>
      <c r="BE225" s="169">
        <v>3037.46</v>
      </c>
      <c r="BF225" s="169">
        <v>425.23</v>
      </c>
      <c r="BG225">
        <v>413477.15</v>
      </c>
      <c r="BH225">
        <v>-12407.69</v>
      </c>
      <c r="BI225">
        <v>217.95</v>
      </c>
      <c r="BJ225">
        <v>191.35</v>
      </c>
      <c r="BK225">
        <v>509.46</v>
      </c>
      <c r="BL225">
        <v>213.02</v>
      </c>
      <c r="BM225" s="170">
        <v>0</v>
      </c>
      <c r="BR225">
        <v>6397.3999999999987</v>
      </c>
      <c r="BS225">
        <v>6397.3999999999987</v>
      </c>
      <c r="BU225">
        <v>6397.3999999999987</v>
      </c>
      <c r="BV225">
        <v>6397.3999999999987</v>
      </c>
    </row>
    <row r="226" spans="1:74" x14ac:dyDescent="0.25">
      <c r="A226" t="s">
        <v>99</v>
      </c>
      <c r="B226">
        <v>4046.5</v>
      </c>
      <c r="C226">
        <v>4046.5</v>
      </c>
      <c r="D226">
        <v>12</v>
      </c>
      <c r="E226">
        <v>39.82</v>
      </c>
      <c r="F226">
        <v>41.41</v>
      </c>
      <c r="G226" s="169">
        <v>0</v>
      </c>
      <c r="H226" s="169">
        <v>0</v>
      </c>
      <c r="I226" s="169">
        <v>0</v>
      </c>
      <c r="J226" s="169">
        <v>0</v>
      </c>
      <c r="K226" s="169">
        <v>0</v>
      </c>
      <c r="L226" s="169">
        <v>0</v>
      </c>
      <c r="M226" s="169">
        <v>0</v>
      </c>
      <c r="N226" s="169">
        <v>0</v>
      </c>
      <c r="O226" s="169">
        <v>0</v>
      </c>
      <c r="P226" s="169">
        <v>0</v>
      </c>
      <c r="Q226" s="169">
        <v>0</v>
      </c>
      <c r="R226" s="169">
        <v>0</v>
      </c>
      <c r="S226" s="169">
        <v>0</v>
      </c>
      <c r="T226" s="169">
        <v>231438.19079999998</v>
      </c>
      <c r="U226" s="169">
        <v>0</v>
      </c>
      <c r="V226" s="169">
        <v>0</v>
      </c>
      <c r="W226" s="169">
        <v>0</v>
      </c>
      <c r="X226" s="169">
        <v>78222.081066331855</v>
      </c>
      <c r="Y226" s="169">
        <v>0</v>
      </c>
      <c r="Z226" s="169">
        <v>15199.993</v>
      </c>
      <c r="AA226" s="169">
        <v>3571.6706620526597</v>
      </c>
      <c r="AB226" s="169">
        <v>330862.75103219354</v>
      </c>
      <c r="AC226" s="169">
        <v>371582.21827605716</v>
      </c>
      <c r="AD226" s="169">
        <v>99941.757966233738</v>
      </c>
      <c r="AE226" s="169">
        <v>2984.8130935678419</v>
      </c>
      <c r="AF226" s="169">
        <v>0</v>
      </c>
      <c r="AG226" s="169">
        <v>0</v>
      </c>
      <c r="AH226" s="169"/>
      <c r="AI226" s="169">
        <v>275353.93114256766</v>
      </c>
      <c r="AJ226" s="169">
        <v>263270.23713487166</v>
      </c>
      <c r="AK226" s="169">
        <v>157491.49059059881</v>
      </c>
      <c r="AL226" s="169">
        <v>141767.26180730091</v>
      </c>
      <c r="AM226" s="169">
        <v>89261.512708336435</v>
      </c>
      <c r="AN226" s="169">
        <v>59267.01906874522</v>
      </c>
      <c r="AO226" s="169"/>
      <c r="AP226" s="169"/>
      <c r="AQ226" s="169"/>
      <c r="AR226" s="169"/>
      <c r="AT226" s="169">
        <v>220230.31</v>
      </c>
      <c r="AU226" s="169">
        <v>1598505.94</v>
      </c>
      <c r="AV226" s="169">
        <v>45678.7</v>
      </c>
      <c r="AW226" s="169">
        <v>558.86</v>
      </c>
      <c r="AX226" s="169">
        <v>544.25</v>
      </c>
      <c r="AY226" s="169">
        <v>1686.5</v>
      </c>
      <c r="AZ226" s="169">
        <v>346.05</v>
      </c>
      <c r="BA226" s="169">
        <v>1566558.81</v>
      </c>
      <c r="BB226" s="169">
        <v>49707.16</v>
      </c>
      <c r="BC226" s="169">
        <v>482.95</v>
      </c>
      <c r="BD226" s="169">
        <v>484.08000000000004</v>
      </c>
      <c r="BE226" s="169">
        <v>1662.54</v>
      </c>
      <c r="BF226" s="169">
        <v>244.69</v>
      </c>
      <c r="BG226">
        <v>252177.44</v>
      </c>
      <c r="BH226">
        <v>7387.8100000000013</v>
      </c>
      <c r="BI226">
        <v>53.2</v>
      </c>
      <c r="BJ226">
        <v>53.2</v>
      </c>
      <c r="BK226">
        <v>161.80000000000001</v>
      </c>
      <c r="BL226">
        <v>101.36</v>
      </c>
      <c r="BM226" s="170">
        <v>0</v>
      </c>
      <c r="BQ226">
        <v>4046.5</v>
      </c>
      <c r="BR226">
        <v>4046.5</v>
      </c>
      <c r="BS226">
        <v>4046.5</v>
      </c>
      <c r="BT226">
        <v>4046.5</v>
      </c>
      <c r="BU226">
        <v>4046.5</v>
      </c>
      <c r="BV226">
        <v>4046.5</v>
      </c>
    </row>
    <row r="227" spans="1:74" x14ac:dyDescent="0.25">
      <c r="A227" t="s">
        <v>100</v>
      </c>
      <c r="B227">
        <v>3491.3</v>
      </c>
      <c r="C227">
        <v>3491.3000000000006</v>
      </c>
      <c r="D227">
        <v>12</v>
      </c>
      <c r="E227">
        <v>28.98</v>
      </c>
      <c r="F227">
        <v>30.14</v>
      </c>
      <c r="G227" s="169">
        <v>0</v>
      </c>
      <c r="H227" s="169">
        <v>0</v>
      </c>
      <c r="I227" s="169">
        <v>0</v>
      </c>
      <c r="J227" s="169">
        <v>0</v>
      </c>
      <c r="K227" s="169">
        <v>0</v>
      </c>
      <c r="L227" s="169">
        <v>0</v>
      </c>
      <c r="M227" s="169">
        <v>0</v>
      </c>
      <c r="N227" s="169">
        <v>0</v>
      </c>
      <c r="O227" s="169">
        <v>0</v>
      </c>
      <c r="P227" s="169">
        <v>0</v>
      </c>
      <c r="Q227" s="169">
        <v>0</v>
      </c>
      <c r="R227" s="169">
        <v>0</v>
      </c>
      <c r="S227" s="169">
        <v>0</v>
      </c>
      <c r="T227" s="169">
        <v>0</v>
      </c>
      <c r="U227" s="169">
        <v>0</v>
      </c>
      <c r="V227" s="169">
        <v>0</v>
      </c>
      <c r="W227" s="169">
        <v>0</v>
      </c>
      <c r="X227" s="169">
        <v>67489.621061876795</v>
      </c>
      <c r="Y227" s="169">
        <v>0</v>
      </c>
      <c r="Z227" s="169">
        <v>20840.0036</v>
      </c>
      <c r="AA227" s="169">
        <v>3081.6196175520704</v>
      </c>
      <c r="AB227" s="169">
        <v>285466.72993418947</v>
      </c>
      <c r="AC227" s="169">
        <v>320599.28300190257</v>
      </c>
      <c r="AD227" s="169">
        <v>86229.249867172097</v>
      </c>
      <c r="AE227" s="169">
        <v>2575.2818370377872</v>
      </c>
      <c r="AF227" s="169">
        <v>0</v>
      </c>
      <c r="AG227" s="169">
        <v>0</v>
      </c>
      <c r="AH227" s="169"/>
      <c r="AI227" s="169">
        <v>237573.99723169318</v>
      </c>
      <c r="AJ227" s="169">
        <v>0</v>
      </c>
      <c r="AK227" s="169">
        <v>135882.87188902943</v>
      </c>
      <c r="AL227" s="169">
        <v>122316.0857896527</v>
      </c>
      <c r="AM227" s="169">
        <v>0</v>
      </c>
      <c r="AN227" s="169">
        <v>51135.28819342894</v>
      </c>
      <c r="AO227" s="169"/>
      <c r="AP227" s="169"/>
      <c r="AQ227" s="169"/>
      <c r="AR227" s="169"/>
      <c r="AT227" s="169">
        <v>141171.04</v>
      </c>
      <c r="AU227" s="169">
        <v>1215189.52</v>
      </c>
      <c r="AV227" s="169">
        <v>8313.24</v>
      </c>
      <c r="AW227" s="169">
        <v>598.17000000000007</v>
      </c>
      <c r="AX227" s="169">
        <v>598.17000000000007</v>
      </c>
      <c r="AY227" s="169">
        <v>1702.63</v>
      </c>
      <c r="AZ227" s="169">
        <v>352.08</v>
      </c>
      <c r="BA227" s="169">
        <v>1189173.1200000001</v>
      </c>
      <c r="BB227" s="169">
        <v>9340.8100000000013</v>
      </c>
      <c r="BC227" s="169">
        <v>617.9</v>
      </c>
      <c r="BD227" s="169">
        <v>617.13</v>
      </c>
      <c r="BE227" s="169">
        <v>1765.8899999999999</v>
      </c>
      <c r="BF227" s="169">
        <v>200.73</v>
      </c>
      <c r="BG227">
        <v>167187.44</v>
      </c>
      <c r="BH227">
        <v>1341.45</v>
      </c>
      <c r="BI227">
        <v>63.66</v>
      </c>
      <c r="BJ227">
        <v>63.66</v>
      </c>
      <c r="BK227">
        <v>197.37</v>
      </c>
      <c r="BL227">
        <v>151.35</v>
      </c>
      <c r="BM227" s="170">
        <v>0</v>
      </c>
      <c r="BR227">
        <v>3491.3000000000006</v>
      </c>
      <c r="BS227">
        <v>3491.3000000000006</v>
      </c>
      <c r="BU227">
        <v>3491.3000000000006</v>
      </c>
      <c r="BV227">
        <v>3491.3000000000006</v>
      </c>
    </row>
    <row r="228" spans="1:74" x14ac:dyDescent="0.25">
      <c r="A228" t="s">
        <v>101</v>
      </c>
      <c r="B228">
        <v>7593.26</v>
      </c>
      <c r="C228">
        <v>7593.2599999999993</v>
      </c>
      <c r="D228">
        <v>12</v>
      </c>
      <c r="E228">
        <v>39.82</v>
      </c>
      <c r="F228">
        <v>41.41</v>
      </c>
      <c r="G228" s="169">
        <v>481915.00182000006</v>
      </c>
      <c r="H228" s="169">
        <v>0</v>
      </c>
      <c r="I228" s="169">
        <v>0</v>
      </c>
      <c r="J228" s="169">
        <v>0</v>
      </c>
      <c r="K228" s="169">
        <v>0</v>
      </c>
      <c r="L228" s="169">
        <v>0</v>
      </c>
      <c r="M228" s="169">
        <v>0</v>
      </c>
      <c r="N228" s="169">
        <v>0</v>
      </c>
      <c r="O228" s="169">
        <v>0</v>
      </c>
      <c r="P228" s="169">
        <v>0</v>
      </c>
      <c r="Q228" s="169">
        <v>0</v>
      </c>
      <c r="R228" s="169">
        <v>0</v>
      </c>
      <c r="S228" s="169">
        <v>20708.1976</v>
      </c>
      <c r="T228" s="169">
        <v>44890.657399999996</v>
      </c>
      <c r="U228" s="169">
        <v>0</v>
      </c>
      <c r="V228" s="169">
        <v>0</v>
      </c>
      <c r="W228" s="169">
        <v>0</v>
      </c>
      <c r="X228" s="169">
        <v>146783.78828067094</v>
      </c>
      <c r="Y228" s="169">
        <v>0</v>
      </c>
      <c r="Z228" s="169">
        <v>31119.9984</v>
      </c>
      <c r="AA228" s="169">
        <v>6702.2424246479613</v>
      </c>
      <c r="AB228" s="169">
        <v>620864.17716612236</v>
      </c>
      <c r="AC228" s="169">
        <v>697274.28512216825</v>
      </c>
      <c r="AD228" s="169">
        <v>187540.77674402171</v>
      </c>
      <c r="AE228" s="169">
        <v>5601.0037985579993</v>
      </c>
      <c r="AF228" s="169">
        <v>0</v>
      </c>
      <c r="AG228" s="169">
        <v>0</v>
      </c>
      <c r="AH228" s="169"/>
      <c r="AI228" s="169">
        <v>516701.8389194645</v>
      </c>
      <c r="AJ228" s="169">
        <v>494026.77890194859</v>
      </c>
      <c r="AK228" s="169">
        <v>295532.88912442111</v>
      </c>
      <c r="AL228" s="169">
        <v>266026.36312638217</v>
      </c>
      <c r="AM228" s="169">
        <v>167499.28925928648</v>
      </c>
      <c r="AN228" s="169">
        <v>111214.60156034605</v>
      </c>
      <c r="AO228" s="169"/>
      <c r="AP228" s="169"/>
      <c r="AQ228" s="169"/>
      <c r="AR228" s="169"/>
      <c r="AT228" s="169">
        <v>507196.3</v>
      </c>
      <c r="AU228" s="169">
        <v>3628023.6</v>
      </c>
      <c r="AV228" s="169">
        <v>193393.09</v>
      </c>
      <c r="AW228" s="169">
        <v>1970.94</v>
      </c>
      <c r="AX228" s="169">
        <v>1970.94</v>
      </c>
      <c r="AY228" s="169">
        <v>5761.59</v>
      </c>
      <c r="AZ228" s="169">
        <v>1190.7</v>
      </c>
      <c r="BA228" s="169">
        <v>3598050.09</v>
      </c>
      <c r="BB228" s="169">
        <v>214161.15</v>
      </c>
      <c r="BC228" s="169">
        <v>2122.4</v>
      </c>
      <c r="BD228" s="169">
        <v>2099.6999999999998</v>
      </c>
      <c r="BE228" s="169">
        <v>6076.29</v>
      </c>
      <c r="BF228" s="169">
        <v>858.19</v>
      </c>
      <c r="BG228">
        <v>537169.81000000006</v>
      </c>
      <c r="BH228">
        <v>36066.089999999997</v>
      </c>
      <c r="BI228">
        <v>242.98</v>
      </c>
      <c r="BJ228">
        <v>233.39</v>
      </c>
      <c r="BK228">
        <v>646.51</v>
      </c>
      <c r="BL228">
        <v>332.51</v>
      </c>
      <c r="BM228" s="170">
        <v>0</v>
      </c>
      <c r="BQ228">
        <v>7593.2599999999993</v>
      </c>
      <c r="BR228">
        <v>7593.2599999999993</v>
      </c>
      <c r="BS228">
        <v>7593.2599999999993</v>
      </c>
      <c r="BT228">
        <v>7593.2599999999993</v>
      </c>
      <c r="BU228">
        <v>7593.2599999999993</v>
      </c>
      <c r="BV228">
        <v>7593.2599999999993</v>
      </c>
    </row>
    <row r="229" spans="1:74" x14ac:dyDescent="0.25">
      <c r="A229" t="s">
        <v>102</v>
      </c>
      <c r="B229">
        <v>5021.38</v>
      </c>
      <c r="C229">
        <v>5021.38</v>
      </c>
      <c r="D229">
        <v>12</v>
      </c>
      <c r="E229">
        <v>39.619999999999997</v>
      </c>
      <c r="F229">
        <v>41.2</v>
      </c>
      <c r="G229" s="169">
        <v>1042516.90746</v>
      </c>
      <c r="H229" s="169">
        <v>0</v>
      </c>
      <c r="I229" s="169">
        <v>0</v>
      </c>
      <c r="J229" s="169">
        <v>0</v>
      </c>
      <c r="K229" s="169">
        <v>0</v>
      </c>
      <c r="L229" s="169">
        <v>0</v>
      </c>
      <c r="M229" s="169">
        <v>0</v>
      </c>
      <c r="N229" s="169">
        <v>0</v>
      </c>
      <c r="O229" s="169">
        <v>0</v>
      </c>
      <c r="P229" s="169">
        <v>0</v>
      </c>
      <c r="Q229" s="169">
        <v>0</v>
      </c>
      <c r="R229" s="169">
        <v>0</v>
      </c>
      <c r="S229" s="169">
        <v>0</v>
      </c>
      <c r="T229" s="169">
        <v>0</v>
      </c>
      <c r="U229" s="169">
        <v>0</v>
      </c>
      <c r="V229" s="169">
        <v>0</v>
      </c>
      <c r="W229" s="169">
        <v>0</v>
      </c>
      <c r="X229" s="169">
        <v>97067.291097209309</v>
      </c>
      <c r="Y229" s="169">
        <v>0</v>
      </c>
      <c r="Z229" s="169">
        <v>0</v>
      </c>
      <c r="AA229" s="169">
        <v>4432.155104168537</v>
      </c>
      <c r="AB229" s="169">
        <v>410573.97770370351</v>
      </c>
      <c r="AC229" s="169">
        <v>461103.55102113634</v>
      </c>
      <c r="AD229" s="169">
        <v>124019.65763412499</v>
      </c>
      <c r="AE229" s="169">
        <v>0</v>
      </c>
      <c r="AF229" s="169">
        <v>0</v>
      </c>
      <c r="AG229" s="169">
        <v>0</v>
      </c>
      <c r="AH229" s="169"/>
      <c r="AI229" s="169">
        <v>341692.01106157573</v>
      </c>
      <c r="AJ229" s="169">
        <v>326697.1217952061</v>
      </c>
      <c r="AK229" s="169">
        <v>195434.23230491063</v>
      </c>
      <c r="AL229" s="169">
        <v>175921.73312589756</v>
      </c>
      <c r="AM229" s="169">
        <v>110766.33502616741</v>
      </c>
      <c r="AN229" s="169">
        <v>73545.588585546982</v>
      </c>
      <c r="AO229" s="169"/>
      <c r="AP229" s="169"/>
      <c r="AQ229" s="169"/>
      <c r="AR229" s="169"/>
      <c r="AT229" s="169">
        <v>224128.76</v>
      </c>
      <c r="AU229" s="169">
        <v>2409178.04</v>
      </c>
      <c r="AV229" s="169">
        <v>85926.239999999991</v>
      </c>
      <c r="AW229" s="169">
        <v>856.8</v>
      </c>
      <c r="AX229" s="169">
        <v>856.8</v>
      </c>
      <c r="AY229" s="169">
        <v>2527.4499999999998</v>
      </c>
      <c r="AZ229" s="169">
        <v>519.36</v>
      </c>
      <c r="BA229" s="169">
        <v>2382963.17</v>
      </c>
      <c r="BB229" s="169">
        <v>94231.299999999988</v>
      </c>
      <c r="BC229" s="169">
        <v>872.80000000000007</v>
      </c>
      <c r="BD229" s="169">
        <v>871.15</v>
      </c>
      <c r="BE229" s="169">
        <v>2513.44</v>
      </c>
      <c r="BF229" s="169">
        <v>357.59</v>
      </c>
      <c r="BG229">
        <v>250343.63</v>
      </c>
      <c r="BH229">
        <v>9858.3200000000015</v>
      </c>
      <c r="BI229">
        <v>87.95</v>
      </c>
      <c r="BJ229">
        <v>87.95</v>
      </c>
      <c r="BK229">
        <v>308.5</v>
      </c>
      <c r="BL229">
        <v>161.77000000000001</v>
      </c>
      <c r="BM229" s="170">
        <v>0</v>
      </c>
      <c r="BQ229">
        <v>5021.38</v>
      </c>
      <c r="BR229">
        <v>5021.38</v>
      </c>
      <c r="BS229">
        <v>5021.38</v>
      </c>
      <c r="BT229">
        <v>5021.38</v>
      </c>
      <c r="BU229">
        <v>5021.38</v>
      </c>
    </row>
    <row r="230" spans="1:74" x14ac:dyDescent="0.25">
      <c r="A230" t="s">
        <v>103</v>
      </c>
      <c r="B230">
        <v>9620.58</v>
      </c>
      <c r="C230">
        <v>9620.58</v>
      </c>
      <c r="D230">
        <v>12</v>
      </c>
      <c r="E230">
        <v>39.82</v>
      </c>
      <c r="F230">
        <v>41.41</v>
      </c>
      <c r="G230" s="169">
        <v>0</v>
      </c>
      <c r="H230" s="169">
        <v>0</v>
      </c>
      <c r="I230" s="169">
        <v>0</v>
      </c>
      <c r="J230" s="169">
        <v>0</v>
      </c>
      <c r="K230" s="169">
        <v>0</v>
      </c>
      <c r="L230" s="169">
        <v>0</v>
      </c>
      <c r="M230" s="169">
        <v>0</v>
      </c>
      <c r="N230" s="169">
        <v>0</v>
      </c>
      <c r="O230" s="169">
        <v>0</v>
      </c>
      <c r="P230" s="169">
        <v>0</v>
      </c>
      <c r="Q230" s="169">
        <v>0</v>
      </c>
      <c r="R230" s="169">
        <v>0</v>
      </c>
      <c r="S230" s="169">
        <v>0</v>
      </c>
      <c r="T230" s="169">
        <v>0</v>
      </c>
      <c r="U230" s="169">
        <v>0</v>
      </c>
      <c r="V230" s="169">
        <v>0</v>
      </c>
      <c r="W230" s="169">
        <v>0</v>
      </c>
      <c r="X230" s="169">
        <v>185973.50516869666</v>
      </c>
      <c r="Y230" s="169">
        <v>58199.995399999993</v>
      </c>
      <c r="Z230" s="169">
        <v>35449.996599999999</v>
      </c>
      <c r="AA230" s="169">
        <v>8491.6701687706845</v>
      </c>
      <c r="AB230" s="169">
        <v>786628.33691469196</v>
      </c>
      <c r="AC230" s="169">
        <v>883439.13443772902</v>
      </c>
      <c r="AD230" s="169">
        <v>237612.17789566019</v>
      </c>
      <c r="AE230" s="169">
        <v>7096.41249270157</v>
      </c>
      <c r="AF230" s="169">
        <v>297363.84063288814</v>
      </c>
      <c r="AG230" s="169">
        <v>0</v>
      </c>
      <c r="AH230" s="169"/>
      <c r="AI230" s="169">
        <v>654655.75753652875</v>
      </c>
      <c r="AJ230" s="169">
        <v>625926.69664524985</v>
      </c>
      <c r="AK230" s="169">
        <v>374437.0405402453</v>
      </c>
      <c r="AL230" s="169">
        <v>337052.58460350492</v>
      </c>
      <c r="AM230" s="169">
        <v>212219.82551132268</v>
      </c>
      <c r="AN230" s="169">
        <v>140907.72230628663</v>
      </c>
      <c r="AO230" s="169"/>
      <c r="AP230" s="169"/>
      <c r="AQ230" s="169"/>
      <c r="AR230" s="169"/>
      <c r="AT230" s="169">
        <v>481100.52</v>
      </c>
      <c r="AU230" s="169">
        <v>4426400.63</v>
      </c>
      <c r="AV230" s="169">
        <v>136592.53</v>
      </c>
      <c r="AW230" s="169">
        <v>1544.19</v>
      </c>
      <c r="AX230" s="169">
        <v>1544.24</v>
      </c>
      <c r="AY230" s="169">
        <v>4622.95</v>
      </c>
      <c r="AZ230" s="169">
        <v>925.4</v>
      </c>
      <c r="BA230" s="169">
        <v>4219613.5999999996</v>
      </c>
      <c r="BB230" s="169">
        <v>144002.35</v>
      </c>
      <c r="BC230" s="169">
        <v>1589.2800000000002</v>
      </c>
      <c r="BD230" s="169">
        <v>1584.8</v>
      </c>
      <c r="BE230" s="169">
        <v>4644.43</v>
      </c>
      <c r="BF230" s="169">
        <v>653.41999999999996</v>
      </c>
      <c r="BG230">
        <v>687887.55</v>
      </c>
      <c r="BH230">
        <v>26542.13</v>
      </c>
      <c r="BI230">
        <v>166.86999999999998</v>
      </c>
      <c r="BJ230">
        <v>141.05000000000001</v>
      </c>
      <c r="BK230">
        <v>601.14</v>
      </c>
      <c r="BL230">
        <v>271.97999999999996</v>
      </c>
      <c r="BM230" s="170">
        <v>0</v>
      </c>
      <c r="BO230">
        <v>9620.58</v>
      </c>
      <c r="BQ230">
        <v>9620.58</v>
      </c>
      <c r="BR230">
        <v>9620.58</v>
      </c>
      <c r="BS230">
        <v>9620.58</v>
      </c>
      <c r="BT230">
        <v>9620.58</v>
      </c>
      <c r="BU230">
        <v>9620.58</v>
      </c>
      <c r="BV230">
        <v>9620.58</v>
      </c>
    </row>
    <row r="231" spans="1:74" x14ac:dyDescent="0.25">
      <c r="A231" t="s">
        <v>104</v>
      </c>
      <c r="B231">
        <v>3035.4</v>
      </c>
      <c r="C231">
        <v>3035.4</v>
      </c>
      <c r="D231">
        <v>12</v>
      </c>
      <c r="E231">
        <v>39.82</v>
      </c>
      <c r="F231">
        <v>41.41</v>
      </c>
      <c r="G231" s="169">
        <v>0</v>
      </c>
      <c r="H231" s="169">
        <v>0</v>
      </c>
      <c r="I231" s="169">
        <v>0</v>
      </c>
      <c r="J231" s="169">
        <v>0</v>
      </c>
      <c r="K231" s="169">
        <v>0</v>
      </c>
      <c r="L231" s="169">
        <v>0</v>
      </c>
      <c r="M231" s="169">
        <v>0</v>
      </c>
      <c r="N231" s="169">
        <v>0</v>
      </c>
      <c r="O231" s="169">
        <v>0</v>
      </c>
      <c r="P231" s="169">
        <v>0</v>
      </c>
      <c r="Q231" s="169">
        <v>0</v>
      </c>
      <c r="R231" s="169">
        <v>0</v>
      </c>
      <c r="S231" s="169">
        <v>0</v>
      </c>
      <c r="T231" s="169">
        <v>0</v>
      </c>
      <c r="U231" s="169">
        <v>0</v>
      </c>
      <c r="V231" s="169">
        <v>0</v>
      </c>
      <c r="W231" s="169">
        <v>0</v>
      </c>
      <c r="X231" s="169">
        <v>58676.70946960181</v>
      </c>
      <c r="Y231" s="169">
        <v>0</v>
      </c>
      <c r="Z231" s="169">
        <v>14009.998399999999</v>
      </c>
      <c r="AA231" s="169">
        <v>2679.2163913492263</v>
      </c>
      <c r="AB231" s="169">
        <v>248189.98998717911</v>
      </c>
      <c r="AC231" s="169">
        <v>278734.87343510293</v>
      </c>
      <c r="AD231" s="169">
        <v>74969.285093464947</v>
      </c>
      <c r="AE231" s="169">
        <v>2238.9970750564257</v>
      </c>
      <c r="AF231" s="169">
        <v>0</v>
      </c>
      <c r="AG231" s="169">
        <v>0</v>
      </c>
      <c r="AH231" s="169"/>
      <c r="AI231" s="169">
        <v>206551.17325840847</v>
      </c>
      <c r="AJ231" s="169">
        <v>197486.83499300366</v>
      </c>
      <c r="AK231" s="169">
        <v>118139.05116488411</v>
      </c>
      <c r="AL231" s="169">
        <v>106343.83948841742</v>
      </c>
      <c r="AM231" s="169">
        <v>66957.715476309022</v>
      </c>
      <c r="AN231" s="169">
        <v>44457.953708456502</v>
      </c>
      <c r="AO231" s="169"/>
      <c r="AP231" s="169"/>
      <c r="AQ231" s="169"/>
      <c r="AR231" s="169"/>
      <c r="AT231" s="169">
        <v>171748.64</v>
      </c>
      <c r="AU231" s="169">
        <v>1416659.8199999998</v>
      </c>
      <c r="AV231" s="169">
        <v>49710.96</v>
      </c>
      <c r="AW231" s="169">
        <v>913.30000000000007</v>
      </c>
      <c r="AX231" s="169">
        <v>913.30000000000007</v>
      </c>
      <c r="AY231" s="169">
        <v>2549.84</v>
      </c>
      <c r="AZ231" s="169">
        <v>547.04999999999995</v>
      </c>
      <c r="BA231" s="169">
        <v>1377756.85</v>
      </c>
      <c r="BB231" s="169">
        <v>53696.66</v>
      </c>
      <c r="BC231" s="169">
        <v>979.29</v>
      </c>
      <c r="BD231" s="169">
        <v>976.79</v>
      </c>
      <c r="BE231" s="169">
        <v>2759.38</v>
      </c>
      <c r="BF231" s="169">
        <v>387.81</v>
      </c>
      <c r="BG231">
        <v>210651.61000000002</v>
      </c>
      <c r="BH231">
        <v>8266.25</v>
      </c>
      <c r="BI231">
        <v>83.78</v>
      </c>
      <c r="BJ231">
        <v>83.78</v>
      </c>
      <c r="BK231">
        <v>233.8</v>
      </c>
      <c r="BL231">
        <v>159.24</v>
      </c>
      <c r="BM231" s="170">
        <v>0</v>
      </c>
      <c r="BQ231">
        <v>3035.4</v>
      </c>
      <c r="BR231">
        <v>3035.4</v>
      </c>
      <c r="BS231">
        <v>3035.4</v>
      </c>
      <c r="BT231">
        <v>3035.4</v>
      </c>
      <c r="BU231">
        <v>3035.4</v>
      </c>
      <c r="BV231">
        <v>3035.4</v>
      </c>
    </row>
    <row r="232" spans="1:74" x14ac:dyDescent="0.25">
      <c r="A232" t="s">
        <v>105</v>
      </c>
      <c r="B232">
        <v>3039.1</v>
      </c>
      <c r="C232">
        <v>3039.1</v>
      </c>
      <c r="D232">
        <v>12</v>
      </c>
      <c r="E232">
        <v>39.82</v>
      </c>
      <c r="F232">
        <v>41.41</v>
      </c>
      <c r="G232" s="169">
        <v>0</v>
      </c>
      <c r="H232" s="169">
        <v>0</v>
      </c>
      <c r="I232" s="169">
        <v>0</v>
      </c>
      <c r="J232" s="169">
        <v>0</v>
      </c>
      <c r="K232" s="169">
        <v>0</v>
      </c>
      <c r="L232" s="169">
        <v>0</v>
      </c>
      <c r="M232" s="169">
        <v>0</v>
      </c>
      <c r="N232" s="169">
        <v>0</v>
      </c>
      <c r="O232" s="169">
        <v>0</v>
      </c>
      <c r="P232" s="169">
        <v>0</v>
      </c>
      <c r="Q232" s="169">
        <v>0</v>
      </c>
      <c r="R232" s="169">
        <v>0</v>
      </c>
      <c r="S232" s="169">
        <v>0</v>
      </c>
      <c r="T232" s="169">
        <v>0</v>
      </c>
      <c r="U232" s="169">
        <v>0</v>
      </c>
      <c r="V232" s="169">
        <v>0</v>
      </c>
      <c r="W232" s="169">
        <v>0</v>
      </c>
      <c r="X232" s="169">
        <v>58748.23342856521</v>
      </c>
      <c r="Y232" s="169">
        <v>0</v>
      </c>
      <c r="Z232" s="169">
        <v>13919.9998</v>
      </c>
      <c r="AA232" s="169">
        <v>2682.4822214368555</v>
      </c>
      <c r="AB232" s="169">
        <v>248492.52110760892</v>
      </c>
      <c r="AC232" s="169">
        <v>279074.63723285933</v>
      </c>
      <c r="AD232" s="169">
        <v>75060.668883030012</v>
      </c>
      <c r="AE232" s="169">
        <v>2241.7262999288341</v>
      </c>
      <c r="AF232" s="169">
        <v>0</v>
      </c>
      <c r="AG232" s="169">
        <v>0</v>
      </c>
      <c r="AH232" s="169"/>
      <c r="AI232" s="169">
        <v>206802.94875457243</v>
      </c>
      <c r="AJ232" s="169">
        <v>197727.56151651757</v>
      </c>
      <c r="AK232" s="169">
        <v>118283.05672899757</v>
      </c>
      <c r="AL232" s="169">
        <v>106473.46728248315</v>
      </c>
      <c r="AM232" s="169">
        <v>67039.333565279943</v>
      </c>
      <c r="AN232" s="169">
        <v>44512.145718972832</v>
      </c>
      <c r="AO232" s="169"/>
      <c r="AP232" s="169"/>
      <c r="AQ232" s="169"/>
      <c r="AR232" s="169"/>
      <c r="AT232" s="169">
        <v>135396.34</v>
      </c>
      <c r="AU232" s="169">
        <v>1444673.13</v>
      </c>
      <c r="AV232" s="169">
        <v>48892.270000000004</v>
      </c>
      <c r="AW232" s="169">
        <v>1078.98</v>
      </c>
      <c r="AX232" s="169">
        <v>1078.98</v>
      </c>
      <c r="AY232" s="169">
        <v>2974.01</v>
      </c>
      <c r="AZ232" s="169">
        <v>631.35</v>
      </c>
      <c r="BA232" s="169">
        <v>1435836.09</v>
      </c>
      <c r="BB232" s="169">
        <v>53720.21</v>
      </c>
      <c r="BC232" s="169">
        <v>1151.43</v>
      </c>
      <c r="BD232" s="169">
        <v>1149.43</v>
      </c>
      <c r="BE232" s="169">
        <v>3209.84</v>
      </c>
      <c r="BF232" s="169">
        <v>427.25</v>
      </c>
      <c r="BG232">
        <v>144233.38</v>
      </c>
      <c r="BH232">
        <v>5828.87</v>
      </c>
      <c r="BI232">
        <v>96.58</v>
      </c>
      <c r="BJ232">
        <v>96.58</v>
      </c>
      <c r="BK232">
        <v>305.77999999999997</v>
      </c>
      <c r="BL232">
        <v>204.1</v>
      </c>
      <c r="BM232" s="170">
        <v>0</v>
      </c>
      <c r="BQ232">
        <v>3039.1</v>
      </c>
      <c r="BR232">
        <v>3039.1</v>
      </c>
      <c r="BS232">
        <v>3039.1</v>
      </c>
      <c r="BT232">
        <v>3039.1</v>
      </c>
      <c r="BU232">
        <v>3039.1</v>
      </c>
      <c r="BV232">
        <v>3039.1</v>
      </c>
    </row>
    <row r="233" spans="1:74" x14ac:dyDescent="0.25">
      <c r="A233" t="s">
        <v>106</v>
      </c>
      <c r="B233">
        <v>2737.4</v>
      </c>
      <c r="C233">
        <v>2737.4</v>
      </c>
      <c r="D233">
        <v>12</v>
      </c>
      <c r="E233">
        <v>28.98</v>
      </c>
      <c r="F233">
        <v>30.14</v>
      </c>
      <c r="G233" s="169">
        <v>0</v>
      </c>
      <c r="H233" s="169">
        <v>0</v>
      </c>
      <c r="I233" s="169">
        <v>0</v>
      </c>
      <c r="J233" s="169">
        <v>17620.161199999999</v>
      </c>
      <c r="K233" s="169">
        <v>0</v>
      </c>
      <c r="L233" s="169">
        <v>0</v>
      </c>
      <c r="M233" s="169">
        <v>0</v>
      </c>
      <c r="N233" s="169">
        <v>0</v>
      </c>
      <c r="O233" s="169">
        <v>0</v>
      </c>
      <c r="P233" s="169">
        <v>0</v>
      </c>
      <c r="Q233" s="169">
        <v>0</v>
      </c>
      <c r="R233" s="169">
        <v>0</v>
      </c>
      <c r="S233" s="169">
        <v>0</v>
      </c>
      <c r="T233" s="169">
        <v>0</v>
      </c>
      <c r="U233" s="169">
        <v>0</v>
      </c>
      <c r="V233" s="169">
        <v>0</v>
      </c>
      <c r="W233" s="169">
        <v>0</v>
      </c>
      <c r="X233" s="169">
        <v>52916.13115308954</v>
      </c>
      <c r="Y233" s="169">
        <v>0</v>
      </c>
      <c r="Z233" s="169">
        <v>15719.9954</v>
      </c>
      <c r="AA233" s="169">
        <v>2416.1846707779441</v>
      </c>
      <c r="AB233" s="169">
        <v>223823.97001742906</v>
      </c>
      <c r="AC233" s="169">
        <v>251370.11350769285</v>
      </c>
      <c r="AD233" s="169">
        <v>67609.18528525102</v>
      </c>
      <c r="AE233" s="169">
        <v>2019.1838285759568</v>
      </c>
      <c r="AF233" s="169">
        <v>0</v>
      </c>
      <c r="AG233" s="169">
        <v>0</v>
      </c>
      <c r="AH233" s="169"/>
      <c r="AI233" s="169">
        <v>186273.03870249962</v>
      </c>
      <c r="AJ233" s="169">
        <v>0</v>
      </c>
      <c r="AK233" s="169">
        <v>106540.76519033858</v>
      </c>
      <c r="AL233" s="169">
        <v>95903.54688528493</v>
      </c>
      <c r="AM233" s="169">
        <v>0</v>
      </c>
      <c r="AN233" s="169">
        <v>40093.299888492074</v>
      </c>
      <c r="AO233" s="169"/>
      <c r="AP233" s="169"/>
      <c r="AQ233" s="169"/>
      <c r="AR233" s="169"/>
      <c r="AT233" s="169">
        <v>95598.8</v>
      </c>
      <c r="AU233" s="169">
        <v>933776.39999999991</v>
      </c>
      <c r="AV233" s="169">
        <v>7666.54</v>
      </c>
      <c r="AW233" s="169">
        <v>834.74</v>
      </c>
      <c r="AX233" s="169">
        <v>834.74</v>
      </c>
      <c r="AY233" s="169">
        <v>2444.67</v>
      </c>
      <c r="AZ233" s="169">
        <v>510.72</v>
      </c>
      <c r="BA233" s="169">
        <v>937067.8</v>
      </c>
      <c r="BB233" s="169">
        <v>8851.4699999999993</v>
      </c>
      <c r="BC233" s="169">
        <v>952.98</v>
      </c>
      <c r="BD233" s="169">
        <v>944.21</v>
      </c>
      <c r="BE233" s="169">
        <v>2579.1</v>
      </c>
      <c r="BF233" s="169">
        <v>359.04</v>
      </c>
      <c r="BG233">
        <v>92307.400000000009</v>
      </c>
      <c r="BH233">
        <v>810.58999999999992</v>
      </c>
      <c r="BI233">
        <v>27.909999999999997</v>
      </c>
      <c r="BJ233">
        <v>23.699999999999989</v>
      </c>
      <c r="BK233">
        <v>263.39</v>
      </c>
      <c r="BL233">
        <v>151.68</v>
      </c>
      <c r="BM233" s="170">
        <v>0</v>
      </c>
      <c r="BR233">
        <v>2737.4</v>
      </c>
      <c r="BS233">
        <v>2737.4</v>
      </c>
      <c r="BU233">
        <v>2737.4</v>
      </c>
      <c r="BV233">
        <v>2737.4</v>
      </c>
    </row>
    <row r="234" spans="1:74" x14ac:dyDescent="0.25">
      <c r="A234" t="s">
        <v>107</v>
      </c>
      <c r="B234">
        <v>3003.8</v>
      </c>
      <c r="C234">
        <v>3003.8000000000006</v>
      </c>
      <c r="D234">
        <v>12</v>
      </c>
      <c r="E234">
        <v>39.82</v>
      </c>
      <c r="F234">
        <v>41.41</v>
      </c>
      <c r="G234" s="169">
        <v>0</v>
      </c>
      <c r="H234" s="169">
        <v>0</v>
      </c>
      <c r="I234" s="169">
        <v>0</v>
      </c>
      <c r="J234" s="169">
        <v>0</v>
      </c>
      <c r="K234" s="169">
        <v>0</v>
      </c>
      <c r="L234" s="169">
        <v>0</v>
      </c>
      <c r="M234" s="169">
        <v>0</v>
      </c>
      <c r="N234" s="169">
        <v>0</v>
      </c>
      <c r="O234" s="169">
        <v>0</v>
      </c>
      <c r="P234" s="169">
        <v>0</v>
      </c>
      <c r="Q234" s="169">
        <v>0</v>
      </c>
      <c r="R234" s="169">
        <v>0</v>
      </c>
      <c r="S234" s="169">
        <v>0</v>
      </c>
      <c r="T234" s="169">
        <v>0</v>
      </c>
      <c r="U234" s="169">
        <v>0</v>
      </c>
      <c r="V234" s="169">
        <v>0</v>
      </c>
      <c r="W234" s="169">
        <v>0</v>
      </c>
      <c r="X234" s="169">
        <v>58065.85619845488</v>
      </c>
      <c r="Y234" s="169">
        <v>0</v>
      </c>
      <c r="Z234" s="169">
        <v>14009.998399999999</v>
      </c>
      <c r="AA234" s="169">
        <v>2651.3244370873053</v>
      </c>
      <c r="AB234" s="169">
        <v>245606.21068837345</v>
      </c>
      <c r="AC234" s="169">
        <v>275833.10694615613</v>
      </c>
      <c r="AD234" s="169">
        <v>74188.818133936235</v>
      </c>
      <c r="AE234" s="169">
        <v>2215.6880193893699</v>
      </c>
      <c r="AF234" s="169">
        <v>0</v>
      </c>
      <c r="AG234" s="169">
        <v>0</v>
      </c>
      <c r="AH234" s="169"/>
      <c r="AI234" s="169">
        <v>204400.87442630541</v>
      </c>
      <c r="AJ234" s="169">
        <v>195430.90035974982</v>
      </c>
      <c r="AK234" s="169">
        <v>116909.1658065095</v>
      </c>
      <c r="AL234" s="169">
        <v>105236.74805801816</v>
      </c>
      <c r="AM234" s="169">
        <v>66260.652878611407</v>
      </c>
      <c r="AN234" s="169">
        <v>43995.124645668337</v>
      </c>
      <c r="AO234" s="169"/>
      <c r="AP234" s="169"/>
      <c r="AQ234" s="169"/>
      <c r="AR234" s="169"/>
      <c r="AT234" s="169">
        <v>221422.02</v>
      </c>
      <c r="AU234" s="169">
        <v>1438008.28</v>
      </c>
      <c r="AV234" s="169">
        <v>51577.34</v>
      </c>
      <c r="AW234" s="169">
        <v>752.26</v>
      </c>
      <c r="AX234" s="169">
        <v>752.26</v>
      </c>
      <c r="AY234" s="169">
        <v>2030.74</v>
      </c>
      <c r="AZ234" s="169">
        <v>432.21</v>
      </c>
      <c r="BA234" s="169">
        <v>1431608.1400000001</v>
      </c>
      <c r="BB234" s="169">
        <v>57219.979999999996</v>
      </c>
      <c r="BC234" s="169">
        <v>895.96</v>
      </c>
      <c r="BD234" s="169">
        <v>854.19</v>
      </c>
      <c r="BE234" s="169">
        <v>2376.6999999999998</v>
      </c>
      <c r="BF234" s="169">
        <v>321.17</v>
      </c>
      <c r="BG234">
        <v>227822.16</v>
      </c>
      <c r="BH234">
        <v>9407.8599999999988</v>
      </c>
      <c r="BI234">
        <v>48.339999999999996</v>
      </c>
      <c r="BJ234">
        <v>47.04</v>
      </c>
      <c r="BK234">
        <v>132.25</v>
      </c>
      <c r="BL234">
        <v>111.03999999999999</v>
      </c>
      <c r="BM234" s="170">
        <v>0</v>
      </c>
      <c r="BQ234">
        <v>3003.8000000000006</v>
      </c>
      <c r="BR234">
        <v>3003.8000000000006</v>
      </c>
      <c r="BS234">
        <v>3003.8000000000006</v>
      </c>
      <c r="BT234">
        <v>3003.8000000000006</v>
      </c>
      <c r="BU234">
        <v>3003.8000000000006</v>
      </c>
      <c r="BV234">
        <v>3003.8000000000006</v>
      </c>
    </row>
    <row r="235" spans="1:74" x14ac:dyDescent="0.25">
      <c r="A235" t="s">
        <v>108</v>
      </c>
      <c r="B235">
        <v>6959.4</v>
      </c>
      <c r="C235">
        <v>6959.3999999999987</v>
      </c>
      <c r="D235">
        <v>12</v>
      </c>
      <c r="E235">
        <v>39.82</v>
      </c>
      <c r="F235">
        <v>41.41</v>
      </c>
      <c r="G235" s="169">
        <v>0</v>
      </c>
      <c r="H235" s="169">
        <v>0</v>
      </c>
      <c r="I235" s="169">
        <v>0</v>
      </c>
      <c r="J235" s="169">
        <v>0</v>
      </c>
      <c r="K235" s="169">
        <v>0</v>
      </c>
      <c r="L235" s="169">
        <v>0</v>
      </c>
      <c r="M235" s="169">
        <v>0</v>
      </c>
      <c r="N235" s="169">
        <v>0</v>
      </c>
      <c r="O235" s="169">
        <v>0</v>
      </c>
      <c r="P235" s="169">
        <v>0</v>
      </c>
      <c r="Q235" s="169">
        <v>0</v>
      </c>
      <c r="R235" s="169">
        <v>0</v>
      </c>
      <c r="S235" s="169">
        <v>0</v>
      </c>
      <c r="T235" s="169">
        <v>24965.814600000002</v>
      </c>
      <c r="U235" s="169">
        <v>0</v>
      </c>
      <c r="V235" s="169">
        <v>0</v>
      </c>
      <c r="W235" s="169">
        <v>0</v>
      </c>
      <c r="X235" s="169">
        <v>134530.76757025326</v>
      </c>
      <c r="Y235" s="169">
        <v>0</v>
      </c>
      <c r="Z235" s="169">
        <v>41050.0052</v>
      </c>
      <c r="AA235" s="169">
        <v>6142.7615977979185</v>
      </c>
      <c r="AB235" s="169">
        <v>569036.50797811628</v>
      </c>
      <c r="AC235" s="169">
        <v>639068.15516381874</v>
      </c>
      <c r="AD235" s="169">
        <v>171885.49867544963</v>
      </c>
      <c r="AE235" s="169">
        <v>5133.4506964972279</v>
      </c>
      <c r="AF235" s="169">
        <v>0</v>
      </c>
      <c r="AG235" s="169">
        <v>0</v>
      </c>
      <c r="AH235" s="169"/>
      <c r="AI235" s="169">
        <v>473569.29405500682</v>
      </c>
      <c r="AJ235" s="169">
        <v>452787.07236288773</v>
      </c>
      <c r="AK235" s="169">
        <v>270862.78997064446</v>
      </c>
      <c r="AL235" s="169">
        <v>243819.37027597419</v>
      </c>
      <c r="AM235" s="169">
        <v>153517.00767141889</v>
      </c>
      <c r="AN235" s="169">
        <v>101930.77783443108</v>
      </c>
      <c r="AO235" s="169"/>
      <c r="AP235" s="169"/>
      <c r="AQ235" s="169"/>
      <c r="AR235" s="169"/>
      <c r="AT235" s="169">
        <v>392588.31</v>
      </c>
      <c r="AU235" s="169">
        <v>3279383.57</v>
      </c>
      <c r="AV235" s="169">
        <v>128854.07999999999</v>
      </c>
      <c r="AW235" s="169">
        <v>2483.1799999999998</v>
      </c>
      <c r="AX235" s="169">
        <v>2459.5</v>
      </c>
      <c r="AY235" s="169">
        <v>7027.74</v>
      </c>
      <c r="AZ235" s="169">
        <v>1493.79</v>
      </c>
      <c r="BA235" s="169">
        <v>3247295.24</v>
      </c>
      <c r="BB235" s="169">
        <v>141102.16999999998</v>
      </c>
      <c r="BC235" s="169">
        <v>2579.15</v>
      </c>
      <c r="BD235" s="169">
        <v>2551.48</v>
      </c>
      <c r="BE235" s="169">
        <v>7384.24</v>
      </c>
      <c r="BF235" s="169">
        <v>1031.24</v>
      </c>
      <c r="BG235">
        <v>424676.64</v>
      </c>
      <c r="BH235">
        <v>18480.739999999998</v>
      </c>
      <c r="BI235">
        <v>227.22</v>
      </c>
      <c r="BJ235">
        <v>224.6</v>
      </c>
      <c r="BK235">
        <v>726.63</v>
      </c>
      <c r="BL235">
        <v>462.55</v>
      </c>
      <c r="BM235" s="170">
        <v>0</v>
      </c>
      <c r="BQ235">
        <v>6959.3999999999987</v>
      </c>
      <c r="BR235">
        <v>6959.3999999999987</v>
      </c>
      <c r="BS235">
        <v>6959.3999999999987</v>
      </c>
      <c r="BT235">
        <v>6959.3999999999987</v>
      </c>
      <c r="BU235">
        <v>6959.3999999999987</v>
      </c>
      <c r="BV235">
        <v>6959.3999999999987</v>
      </c>
    </row>
    <row r="236" spans="1:74" x14ac:dyDescent="0.25">
      <c r="A236" t="s">
        <v>109</v>
      </c>
      <c r="B236">
        <v>3314.7</v>
      </c>
      <c r="C236">
        <v>3314.6999999999994</v>
      </c>
      <c r="D236">
        <v>12</v>
      </c>
      <c r="E236">
        <v>39.82</v>
      </c>
      <c r="F236">
        <v>41.41</v>
      </c>
      <c r="G236" s="169">
        <v>0</v>
      </c>
      <c r="H236" s="169">
        <v>0</v>
      </c>
      <c r="I236" s="169">
        <v>0</v>
      </c>
      <c r="J236" s="169">
        <v>0</v>
      </c>
      <c r="K236" s="169">
        <v>0</v>
      </c>
      <c r="L236" s="169">
        <v>0</v>
      </c>
      <c r="M236" s="169">
        <v>0</v>
      </c>
      <c r="N236" s="169">
        <v>0</v>
      </c>
      <c r="O236" s="169">
        <v>0</v>
      </c>
      <c r="P236" s="169">
        <v>0</v>
      </c>
      <c r="Q236" s="169">
        <v>0</v>
      </c>
      <c r="R236" s="169">
        <v>0</v>
      </c>
      <c r="S236" s="169">
        <v>0</v>
      </c>
      <c r="T236" s="169">
        <v>0</v>
      </c>
      <c r="U236" s="169">
        <v>0</v>
      </c>
      <c r="V236" s="169">
        <v>0</v>
      </c>
      <c r="W236" s="169">
        <v>0</v>
      </c>
      <c r="X236" s="169">
        <v>64075.801831353063</v>
      </c>
      <c r="Y236" s="169">
        <v>0</v>
      </c>
      <c r="Z236" s="169">
        <v>0</v>
      </c>
      <c r="AA236" s="169">
        <v>2925.742430126269</v>
      </c>
      <c r="AB236" s="169">
        <v>271027.00132124353</v>
      </c>
      <c r="AC236" s="169">
        <v>304382.44876304129</v>
      </c>
      <c r="AD236" s="169">
        <v>81867.526289552668</v>
      </c>
      <c r="AE236" s="169">
        <v>2445.0166715060727</v>
      </c>
      <c r="AF236" s="169">
        <v>0</v>
      </c>
      <c r="AG236" s="169">
        <v>0</v>
      </c>
      <c r="AH236" s="169"/>
      <c r="AI236" s="169">
        <v>225556.8208472183</v>
      </c>
      <c r="AJ236" s="169">
        <v>215658.43445717503</v>
      </c>
      <c r="AK236" s="169">
        <v>129009.5252343155</v>
      </c>
      <c r="AL236" s="169">
        <v>116128.98621343386</v>
      </c>
      <c r="AM236" s="169">
        <v>73118.778246465532</v>
      </c>
      <c r="AN236" s="169">
        <v>48548.718177973489</v>
      </c>
      <c r="AO236" s="169"/>
      <c r="AP236" s="169"/>
      <c r="AQ236" s="169"/>
      <c r="AR236" s="169"/>
      <c r="AT236" s="169">
        <v>188161.4</v>
      </c>
      <c r="AU236" s="169">
        <v>1584021.77</v>
      </c>
      <c r="AV236" s="169">
        <v>84358.62</v>
      </c>
      <c r="AW236" s="169">
        <v>1342.93</v>
      </c>
      <c r="AX236" s="169">
        <v>1342.93</v>
      </c>
      <c r="AY236" s="169">
        <v>4064.04</v>
      </c>
      <c r="AZ236" s="169">
        <v>815.82</v>
      </c>
      <c r="BA236" s="169">
        <v>1574678.93</v>
      </c>
      <c r="BB236" s="169">
        <v>93116.68</v>
      </c>
      <c r="BC236" s="169">
        <v>1402.92</v>
      </c>
      <c r="BD236" s="169">
        <v>1407.85</v>
      </c>
      <c r="BE236" s="169">
        <v>4201.57</v>
      </c>
      <c r="BF236" s="169">
        <v>527.03</v>
      </c>
      <c r="BG236">
        <v>197504.24000000002</v>
      </c>
      <c r="BH236">
        <v>12519.43</v>
      </c>
      <c r="BI236">
        <v>153.09</v>
      </c>
      <c r="BJ236">
        <v>153.09</v>
      </c>
      <c r="BK236">
        <v>559.93999999999994</v>
      </c>
      <c r="BL236">
        <v>288.79000000000002</v>
      </c>
      <c r="BM236" s="170">
        <v>0</v>
      </c>
      <c r="BQ236">
        <v>3314.6999999999994</v>
      </c>
      <c r="BR236">
        <v>3314.6999999999994</v>
      </c>
      <c r="BS236">
        <v>3314.6999999999994</v>
      </c>
      <c r="BT236">
        <v>3314.6999999999994</v>
      </c>
      <c r="BU236">
        <v>3314.6999999999994</v>
      </c>
      <c r="BV236">
        <v>3314.6999999999994</v>
      </c>
    </row>
    <row r="237" spans="1:74" x14ac:dyDescent="0.25">
      <c r="A237" t="s">
        <v>110</v>
      </c>
      <c r="B237">
        <v>7079.5</v>
      </c>
      <c r="C237">
        <v>7079.5</v>
      </c>
      <c r="D237">
        <v>12</v>
      </c>
      <c r="E237">
        <v>39.82</v>
      </c>
      <c r="F237">
        <v>41.41</v>
      </c>
      <c r="G237" s="169">
        <v>0</v>
      </c>
      <c r="H237" s="169">
        <v>0</v>
      </c>
      <c r="I237" s="169">
        <v>0</v>
      </c>
      <c r="J237" s="169">
        <v>0</v>
      </c>
      <c r="K237" s="169">
        <v>0</v>
      </c>
      <c r="L237" s="169">
        <v>0</v>
      </c>
      <c r="M237" s="169">
        <v>0</v>
      </c>
      <c r="N237" s="169">
        <v>0</v>
      </c>
      <c r="O237" s="169">
        <v>0</v>
      </c>
      <c r="P237" s="169">
        <v>0</v>
      </c>
      <c r="Q237" s="169">
        <v>0</v>
      </c>
      <c r="R237" s="169">
        <v>0</v>
      </c>
      <c r="S237" s="169">
        <v>0</v>
      </c>
      <c r="T237" s="169">
        <v>36674.930999999997</v>
      </c>
      <c r="U237" s="169">
        <v>0</v>
      </c>
      <c r="V237" s="169">
        <v>0</v>
      </c>
      <c r="W237" s="169">
        <v>0</v>
      </c>
      <c r="X237" s="169">
        <v>136852.39661660604</v>
      </c>
      <c r="Y237" s="169">
        <v>0</v>
      </c>
      <c r="Z237" s="169">
        <v>35420.000999999997</v>
      </c>
      <c r="AA237" s="169">
        <v>6248.7686771288281</v>
      </c>
      <c r="AB237" s="169">
        <v>578856.50461693178</v>
      </c>
      <c r="AC237" s="169">
        <v>650096.7043828856</v>
      </c>
      <c r="AD237" s="169">
        <v>174851.76708808891</v>
      </c>
      <c r="AE237" s="169">
        <v>5222.0398605989203</v>
      </c>
      <c r="AF237" s="169">
        <v>0</v>
      </c>
      <c r="AG237" s="169">
        <v>0</v>
      </c>
      <c r="AH237" s="169"/>
      <c r="AI237" s="169">
        <v>481741.79056562646</v>
      </c>
      <c r="AJ237" s="169">
        <v>460600.92519370408</v>
      </c>
      <c r="AK237" s="169">
        <v>275537.1327409228</v>
      </c>
      <c r="AL237" s="169">
        <v>248027.01840227027</v>
      </c>
      <c r="AM237" s="169">
        <v>156166.28672152918</v>
      </c>
      <c r="AN237" s="169">
        <v>103689.82120281275</v>
      </c>
      <c r="AO237" s="169"/>
      <c r="AP237" s="169"/>
      <c r="AQ237" s="169"/>
      <c r="AR237" s="169"/>
      <c r="AT237" s="169">
        <v>352820.62</v>
      </c>
      <c r="AU237" s="169">
        <v>3374475.4299999997</v>
      </c>
      <c r="AV237" s="169">
        <v>172960.12</v>
      </c>
      <c r="AW237" s="169">
        <v>3678.38</v>
      </c>
      <c r="AX237" s="169">
        <v>3714.46</v>
      </c>
      <c r="AY237" s="169">
        <v>10926.35</v>
      </c>
      <c r="AZ237" s="169">
        <v>2349.9899999999998</v>
      </c>
      <c r="BA237" s="169">
        <v>3386928.96</v>
      </c>
      <c r="BB237" s="169">
        <v>191938.04</v>
      </c>
      <c r="BC237" s="169">
        <v>3506.3100000000004</v>
      </c>
      <c r="BD237" s="169">
        <v>3443.87</v>
      </c>
      <c r="BE237" s="169">
        <v>11323.44</v>
      </c>
      <c r="BF237" s="169">
        <v>1730.23</v>
      </c>
      <c r="BG237">
        <v>340367.08999999997</v>
      </c>
      <c r="BH237">
        <v>18445.100000000002</v>
      </c>
      <c r="BI237">
        <v>357.6</v>
      </c>
      <c r="BJ237">
        <v>342.86</v>
      </c>
      <c r="BK237">
        <v>1134.57</v>
      </c>
      <c r="BL237">
        <v>619.76</v>
      </c>
      <c r="BM237" s="170">
        <v>0</v>
      </c>
      <c r="BQ237">
        <v>7079.5</v>
      </c>
      <c r="BR237">
        <v>7079.5</v>
      </c>
      <c r="BS237">
        <v>7079.5</v>
      </c>
      <c r="BT237">
        <v>7079.5</v>
      </c>
      <c r="BU237">
        <v>7079.5</v>
      </c>
      <c r="BV237">
        <v>7079.5</v>
      </c>
    </row>
    <row r="238" spans="1:74" x14ac:dyDescent="0.25">
      <c r="A238" t="s">
        <v>111</v>
      </c>
      <c r="B238">
        <v>6956.33</v>
      </c>
      <c r="C238">
        <v>6956.329999999999</v>
      </c>
      <c r="D238">
        <v>12</v>
      </c>
      <c r="E238">
        <v>39.82</v>
      </c>
      <c r="F238">
        <v>41.41</v>
      </c>
      <c r="G238" s="169">
        <v>0</v>
      </c>
      <c r="H238" s="169">
        <v>0</v>
      </c>
      <c r="I238" s="169">
        <v>0</v>
      </c>
      <c r="J238" s="169">
        <v>0</v>
      </c>
      <c r="K238" s="169">
        <v>0</v>
      </c>
      <c r="L238" s="169">
        <v>0</v>
      </c>
      <c r="M238" s="169">
        <v>0</v>
      </c>
      <c r="N238" s="169">
        <v>0</v>
      </c>
      <c r="O238" s="169">
        <v>0</v>
      </c>
      <c r="P238" s="169">
        <v>0</v>
      </c>
      <c r="Q238" s="169">
        <v>0</v>
      </c>
      <c r="R238" s="169">
        <v>0</v>
      </c>
      <c r="S238" s="169">
        <v>0</v>
      </c>
      <c r="T238" s="169">
        <v>0</v>
      </c>
      <c r="U238" s="169">
        <v>0</v>
      </c>
      <c r="V238" s="169">
        <v>0</v>
      </c>
      <c r="W238" s="169">
        <v>0</v>
      </c>
      <c r="X238" s="169">
        <v>134471.42201511335</v>
      </c>
      <c r="Y238" s="169">
        <v>0</v>
      </c>
      <c r="Z238" s="169">
        <v>36730.001599999996</v>
      </c>
      <c r="AA238" s="169">
        <v>6140.0518414819653</v>
      </c>
      <c r="AB238" s="169">
        <v>568785.48891332722</v>
      </c>
      <c r="AC238" s="169">
        <v>638786.2430397342</v>
      </c>
      <c r="AD238" s="169">
        <v>171809.67482843215</v>
      </c>
      <c r="AE238" s="169">
        <v>5131.1861774814734</v>
      </c>
      <c r="AF238" s="169">
        <v>0</v>
      </c>
      <c r="AG238" s="169">
        <v>0</v>
      </c>
      <c r="AH238" s="169"/>
      <c r="AI238" s="169">
        <v>473360.38844062207</v>
      </c>
      <c r="AJ238" s="169">
        <v>452587.33440959384</v>
      </c>
      <c r="AK238" s="169">
        <v>270743.30427285301</v>
      </c>
      <c r="AL238" s="169">
        <v>243711.81424143858</v>
      </c>
      <c r="AM238" s="169">
        <v>153449.28671651598</v>
      </c>
      <c r="AN238" s="169">
        <v>101885.81311219186</v>
      </c>
      <c r="AO238" s="169"/>
      <c r="AP238" s="169"/>
      <c r="AQ238" s="169"/>
      <c r="AR238" s="169"/>
      <c r="AT238" s="169">
        <v>450405.16</v>
      </c>
      <c r="AU238" s="169">
        <v>3305703.96</v>
      </c>
      <c r="AV238" s="169">
        <v>129387.46</v>
      </c>
      <c r="AW238" s="169">
        <v>2736.76</v>
      </c>
      <c r="AX238" s="169">
        <v>2736.76</v>
      </c>
      <c r="AY238" s="169">
        <v>7970.2199999999993</v>
      </c>
      <c r="AZ238" s="169">
        <v>1680.81</v>
      </c>
      <c r="BA238" s="169">
        <v>3280256.2199999997</v>
      </c>
      <c r="BB238" s="169">
        <v>141513.79999999999</v>
      </c>
      <c r="BC238" s="169">
        <v>3048.96</v>
      </c>
      <c r="BD238" s="169">
        <v>3026.7999999999997</v>
      </c>
      <c r="BE238" s="169">
        <v>8539.58</v>
      </c>
      <c r="BF238" s="169">
        <v>1161.55</v>
      </c>
      <c r="BG238">
        <v>475852.9</v>
      </c>
      <c r="BH238">
        <v>20947.82</v>
      </c>
      <c r="BI238">
        <v>207.54000000000002</v>
      </c>
      <c r="BJ238">
        <v>189.94</v>
      </c>
      <c r="BK238">
        <v>929.94</v>
      </c>
      <c r="BL238">
        <v>519.26</v>
      </c>
      <c r="BM238" s="170">
        <v>0</v>
      </c>
      <c r="BQ238">
        <v>6956.329999999999</v>
      </c>
      <c r="BR238">
        <v>6956.329999999999</v>
      </c>
      <c r="BS238">
        <v>6956.329999999999</v>
      </c>
      <c r="BT238">
        <v>6956.329999999999</v>
      </c>
      <c r="BU238">
        <v>6956.329999999999</v>
      </c>
      <c r="BV238">
        <v>6956.329999999999</v>
      </c>
    </row>
    <row r="239" spans="1:74" x14ac:dyDescent="0.25">
      <c r="A239" t="s">
        <v>112</v>
      </c>
      <c r="B239">
        <v>2231.5</v>
      </c>
      <c r="C239">
        <v>2231.5</v>
      </c>
      <c r="D239">
        <v>12</v>
      </c>
      <c r="E239">
        <v>39.82</v>
      </c>
      <c r="F239">
        <v>41.41</v>
      </c>
      <c r="G239" s="169">
        <v>0</v>
      </c>
      <c r="H239" s="169">
        <v>0</v>
      </c>
      <c r="I239" s="169">
        <v>0</v>
      </c>
      <c r="J239" s="169">
        <v>0</v>
      </c>
      <c r="K239" s="169">
        <v>0</v>
      </c>
      <c r="L239" s="169">
        <v>0</v>
      </c>
      <c r="M239" s="169">
        <v>0</v>
      </c>
      <c r="N239" s="169">
        <v>0</v>
      </c>
      <c r="O239" s="169">
        <v>0</v>
      </c>
      <c r="P239" s="169">
        <v>0</v>
      </c>
      <c r="Q239" s="169">
        <v>0</v>
      </c>
      <c r="R239" s="169">
        <v>0</v>
      </c>
      <c r="S239" s="169">
        <v>0</v>
      </c>
      <c r="T239" s="169">
        <v>0</v>
      </c>
      <c r="U239" s="169">
        <v>0</v>
      </c>
      <c r="V239" s="169">
        <v>0</v>
      </c>
      <c r="W239" s="169">
        <v>0</v>
      </c>
      <c r="X239" s="169">
        <v>43136.679574822578</v>
      </c>
      <c r="Y239" s="169">
        <v>0</v>
      </c>
      <c r="Z239" s="169">
        <v>10530.001399999999</v>
      </c>
      <c r="AA239" s="169">
        <v>1969.6486055530731</v>
      </c>
      <c r="AB239" s="169">
        <v>182458.97168623254</v>
      </c>
      <c r="AC239" s="169">
        <v>204914.30126850901</v>
      </c>
      <c r="AD239" s="169">
        <v>55114.304436340193</v>
      </c>
      <c r="AE239" s="169">
        <v>1646.0176493998858</v>
      </c>
      <c r="AF239" s="169">
        <v>0</v>
      </c>
      <c r="AG239" s="169">
        <v>0</v>
      </c>
      <c r="AH239" s="169"/>
      <c r="AI239" s="169">
        <v>151847.84315943153</v>
      </c>
      <c r="AJ239" s="169">
        <v>145184.11816791451</v>
      </c>
      <c r="AK239" s="169">
        <v>86850.923329524565</v>
      </c>
      <c r="AL239" s="169">
        <v>78179.573637215348</v>
      </c>
      <c r="AM239" s="169">
        <v>49224.531226653344</v>
      </c>
      <c r="AN239" s="169">
        <v>32683.640937082655</v>
      </c>
      <c r="AO239" s="169"/>
      <c r="AP239" s="169"/>
      <c r="AQ239" s="169"/>
      <c r="AR239" s="169"/>
      <c r="AT239" s="169">
        <v>191595.53</v>
      </c>
      <c r="AU239" s="169">
        <v>1035221.18</v>
      </c>
      <c r="AV239" s="169">
        <v>48483.28</v>
      </c>
      <c r="AW239" s="169">
        <v>709.23</v>
      </c>
      <c r="AX239" s="169">
        <v>712.57</v>
      </c>
      <c r="AY239" s="169">
        <v>2049.88</v>
      </c>
      <c r="AZ239" s="169">
        <v>449.76</v>
      </c>
      <c r="BA239" s="169">
        <v>1013697</v>
      </c>
      <c r="BB239" s="169">
        <v>52533.88</v>
      </c>
      <c r="BC239" s="169">
        <v>871.59</v>
      </c>
      <c r="BD239" s="169">
        <v>862.9</v>
      </c>
      <c r="BE239" s="169">
        <v>2316.84</v>
      </c>
      <c r="BF239" s="169">
        <v>328.78</v>
      </c>
      <c r="BG239">
        <v>213119.71000000002</v>
      </c>
      <c r="BH239">
        <v>11389.26</v>
      </c>
      <c r="BI239">
        <v>-51.539999999999992</v>
      </c>
      <c r="BJ239">
        <v>-51.539999999999992</v>
      </c>
      <c r="BK239">
        <v>75.59</v>
      </c>
      <c r="BL239">
        <v>120.98</v>
      </c>
      <c r="BM239" s="170">
        <v>0</v>
      </c>
      <c r="BQ239">
        <v>2231.5</v>
      </c>
      <c r="BR239">
        <v>2231.5</v>
      </c>
      <c r="BS239">
        <v>2231.5</v>
      </c>
      <c r="BT239">
        <v>2231.5</v>
      </c>
      <c r="BU239">
        <v>2231.5</v>
      </c>
      <c r="BV239">
        <v>2231.5</v>
      </c>
    </row>
    <row r="240" spans="1:74" x14ac:dyDescent="0.25">
      <c r="A240" t="s">
        <v>113</v>
      </c>
      <c r="B240">
        <v>3459.2</v>
      </c>
      <c r="C240">
        <v>3459.1999999999994</v>
      </c>
      <c r="D240">
        <v>12</v>
      </c>
      <c r="E240">
        <v>28.98</v>
      </c>
      <c r="F240">
        <v>30.14</v>
      </c>
      <c r="G240" s="169">
        <v>0</v>
      </c>
      <c r="H240" s="169">
        <v>0</v>
      </c>
      <c r="I240" s="169">
        <v>0</v>
      </c>
      <c r="J240" s="169">
        <v>0</v>
      </c>
      <c r="K240" s="169">
        <v>0</v>
      </c>
      <c r="L240" s="169">
        <v>0</v>
      </c>
      <c r="M240" s="169">
        <v>0</v>
      </c>
      <c r="N240" s="169">
        <v>0</v>
      </c>
      <c r="O240" s="169">
        <v>0</v>
      </c>
      <c r="P240" s="169">
        <v>0</v>
      </c>
      <c r="Q240" s="169">
        <v>0</v>
      </c>
      <c r="R240" s="169">
        <v>0</v>
      </c>
      <c r="S240" s="169">
        <v>0</v>
      </c>
      <c r="T240" s="169">
        <v>0</v>
      </c>
      <c r="U240" s="169">
        <v>0</v>
      </c>
      <c r="V240" s="169">
        <v>0</v>
      </c>
      <c r="W240" s="169">
        <v>0</v>
      </c>
      <c r="X240" s="169">
        <v>66869.102390869914</v>
      </c>
      <c r="Y240" s="169">
        <v>0</v>
      </c>
      <c r="Z240" s="169">
        <v>30279.991799999996</v>
      </c>
      <c r="AA240" s="169">
        <v>3053.2863348999281</v>
      </c>
      <c r="AB240" s="169">
        <v>282842.06805154181</v>
      </c>
      <c r="AC240" s="169">
        <v>317651.60248623177</v>
      </c>
      <c r="AD240" s="169">
        <v>85436.433746891315</v>
      </c>
      <c r="AE240" s="169">
        <v>2551.6039671987833</v>
      </c>
      <c r="AF240" s="169">
        <v>0</v>
      </c>
      <c r="AG240" s="169">
        <v>0</v>
      </c>
      <c r="AH240" s="169"/>
      <c r="AI240" s="169">
        <v>235389.6746838922</v>
      </c>
      <c r="AJ240" s="169">
        <v>0</v>
      </c>
      <c r="AK240" s="169">
        <v>134633.52631928807</v>
      </c>
      <c r="AL240" s="169">
        <v>121191.47708978502</v>
      </c>
      <c r="AM240" s="169">
        <v>0</v>
      </c>
      <c r="AN240" s="169">
        <v>50665.135885976379</v>
      </c>
      <c r="AO240" s="169"/>
      <c r="AP240" s="169"/>
      <c r="AQ240" s="169"/>
      <c r="AR240" s="169"/>
      <c r="AT240" s="169">
        <v>205566.32</v>
      </c>
      <c r="AU240" s="169">
        <v>1191818.42</v>
      </c>
      <c r="AV240" s="169">
        <v>4622.42</v>
      </c>
      <c r="AW240" s="169">
        <v>410.18</v>
      </c>
      <c r="AX240" s="169">
        <v>410.18</v>
      </c>
      <c r="AY240" s="169">
        <v>1202.6400000000001</v>
      </c>
      <c r="AZ240" s="169">
        <v>256.47000000000003</v>
      </c>
      <c r="BA240" s="169">
        <v>1153680.31</v>
      </c>
      <c r="BB240" s="169">
        <v>5308.24</v>
      </c>
      <c r="BC240" s="169">
        <v>428.18</v>
      </c>
      <c r="BD240" s="169">
        <v>426.06</v>
      </c>
      <c r="BE240" s="169">
        <v>1233.3399999999999</v>
      </c>
      <c r="BF240" s="169">
        <v>170.96</v>
      </c>
      <c r="BG240">
        <v>243704.43</v>
      </c>
      <c r="BH240">
        <v>1211.93</v>
      </c>
      <c r="BI240">
        <v>41.870000000000005</v>
      </c>
      <c r="BJ240">
        <v>41.760000000000005</v>
      </c>
      <c r="BK240">
        <v>143.95000000000002</v>
      </c>
      <c r="BL240">
        <v>85.509999999999991</v>
      </c>
      <c r="BM240" s="170">
        <v>0</v>
      </c>
      <c r="BR240">
        <v>3459.1999999999994</v>
      </c>
      <c r="BS240">
        <v>3459.1999999999994</v>
      </c>
      <c r="BU240">
        <v>3459.1999999999994</v>
      </c>
      <c r="BV240">
        <v>3459.1999999999994</v>
      </c>
    </row>
    <row r="241" spans="1:74" x14ac:dyDescent="0.25">
      <c r="A241" t="s">
        <v>114</v>
      </c>
      <c r="B241">
        <v>4925.5</v>
      </c>
      <c r="C241">
        <v>4925.5</v>
      </c>
      <c r="D241">
        <v>12</v>
      </c>
      <c r="E241">
        <v>28.98</v>
      </c>
      <c r="F241">
        <v>30.14</v>
      </c>
      <c r="G241" s="169">
        <v>0</v>
      </c>
      <c r="H241" s="169">
        <v>0</v>
      </c>
      <c r="I241" s="169">
        <v>0</v>
      </c>
      <c r="J241" s="169">
        <v>0</v>
      </c>
      <c r="K241" s="169">
        <v>0</v>
      </c>
      <c r="L241" s="169">
        <v>0</v>
      </c>
      <c r="M241" s="169">
        <v>0</v>
      </c>
      <c r="N241" s="169">
        <v>0</v>
      </c>
      <c r="O241" s="169">
        <v>0</v>
      </c>
      <c r="P241" s="169">
        <v>0</v>
      </c>
      <c r="Q241" s="169">
        <v>0</v>
      </c>
      <c r="R241" s="169">
        <v>0</v>
      </c>
      <c r="S241" s="169">
        <v>0</v>
      </c>
      <c r="T241" s="169">
        <v>0</v>
      </c>
      <c r="U241" s="169">
        <v>0</v>
      </c>
      <c r="V241" s="169">
        <v>0</v>
      </c>
      <c r="W241" s="169">
        <v>0</v>
      </c>
      <c r="X241" s="169">
        <v>95213.854020071056</v>
      </c>
      <c r="Y241" s="169">
        <v>0</v>
      </c>
      <c r="Z241" s="169">
        <v>57735.0046</v>
      </c>
      <c r="AA241" s="169">
        <v>4347.5259720598979</v>
      </c>
      <c r="AB241" s="169">
        <v>402734.33342618792</v>
      </c>
      <c r="AC241" s="169">
        <v>452299.07725657226</v>
      </c>
      <c r="AD241" s="169">
        <v>121651.58256831441</v>
      </c>
      <c r="AE241" s="169">
        <v>3633.1884078508351</v>
      </c>
      <c r="AF241" s="169">
        <v>0</v>
      </c>
      <c r="AG241" s="169">
        <v>0</v>
      </c>
      <c r="AH241" s="169"/>
      <c r="AI241" s="169">
        <v>335167.62333935912</v>
      </c>
      <c r="AJ241" s="169">
        <v>0</v>
      </c>
      <c r="AK241" s="169">
        <v>191702.54217323472</v>
      </c>
      <c r="AL241" s="169">
        <v>172562.6215326481</v>
      </c>
      <c r="AM241" s="169">
        <v>0</v>
      </c>
      <c r="AN241" s="169">
        <v>72141.283188707414</v>
      </c>
      <c r="AO241" s="169"/>
      <c r="AP241" s="169"/>
      <c r="AQ241" s="169"/>
      <c r="AR241" s="169"/>
      <c r="AT241" s="169">
        <v>268028.37</v>
      </c>
      <c r="AU241" s="169">
        <v>1711996.0699999998</v>
      </c>
      <c r="AV241" s="169">
        <v>9230.26</v>
      </c>
      <c r="AW241" s="169">
        <v>762.95</v>
      </c>
      <c r="AX241" s="169">
        <v>762.95</v>
      </c>
      <c r="AY241" s="169">
        <v>2300.69</v>
      </c>
      <c r="AZ241" s="169">
        <v>493.2</v>
      </c>
      <c r="BA241" s="169">
        <v>1642751.6</v>
      </c>
      <c r="BB241" s="169">
        <v>10238.689999999999</v>
      </c>
      <c r="BC241" s="169">
        <v>796.86</v>
      </c>
      <c r="BD241" s="169">
        <v>785.73</v>
      </c>
      <c r="BE241" s="169">
        <v>2329.09</v>
      </c>
      <c r="BF241" s="169">
        <v>316</v>
      </c>
      <c r="BG241">
        <v>337272.83999999997</v>
      </c>
      <c r="BH241">
        <v>-436.38999999999987</v>
      </c>
      <c r="BI241">
        <v>102.53</v>
      </c>
      <c r="BJ241">
        <v>101.97</v>
      </c>
      <c r="BK241">
        <v>321.43</v>
      </c>
      <c r="BL241">
        <v>177.2</v>
      </c>
      <c r="BM241" s="170">
        <v>0</v>
      </c>
      <c r="BR241">
        <v>4925.5</v>
      </c>
      <c r="BS241">
        <v>4925.5</v>
      </c>
      <c r="BU241">
        <v>4925.5</v>
      </c>
      <c r="BV241">
        <v>4925.5</v>
      </c>
    </row>
    <row r="242" spans="1:74" x14ac:dyDescent="0.25">
      <c r="A242" t="s">
        <v>115</v>
      </c>
      <c r="B242">
        <v>4940.8599999999997</v>
      </c>
      <c r="C242">
        <v>4940.8599999999997</v>
      </c>
      <c r="D242">
        <v>12</v>
      </c>
      <c r="E242">
        <v>28.98</v>
      </c>
      <c r="F242">
        <v>30.14</v>
      </c>
      <c r="G242" s="169">
        <v>415775.56314000004</v>
      </c>
      <c r="H242" s="169">
        <v>0</v>
      </c>
      <c r="I242" s="169">
        <v>0</v>
      </c>
      <c r="J242" s="169">
        <v>0</v>
      </c>
      <c r="K242" s="169">
        <v>0</v>
      </c>
      <c r="L242" s="169">
        <v>0</v>
      </c>
      <c r="M242" s="169">
        <v>0</v>
      </c>
      <c r="N242" s="169">
        <v>0</v>
      </c>
      <c r="O242" s="169">
        <v>0</v>
      </c>
      <c r="P242" s="169">
        <v>0</v>
      </c>
      <c r="Q242" s="169">
        <v>0</v>
      </c>
      <c r="R242" s="169">
        <v>0</v>
      </c>
      <c r="S242" s="169">
        <v>0</v>
      </c>
      <c r="T242" s="169">
        <v>0</v>
      </c>
      <c r="U242" s="169">
        <v>0</v>
      </c>
      <c r="V242" s="169">
        <v>0</v>
      </c>
      <c r="W242" s="169">
        <v>0</v>
      </c>
      <c r="X242" s="169">
        <v>95510.77510376781</v>
      </c>
      <c r="Y242" s="169">
        <v>0</v>
      </c>
      <c r="Z242" s="169">
        <v>53613.004999999997</v>
      </c>
      <c r="AA242" s="169">
        <v>4361.0835802074644</v>
      </c>
      <c r="AB242" s="169">
        <v>403990.24640180991</v>
      </c>
      <c r="AC242" s="169">
        <v>453709.55615752871</v>
      </c>
      <c r="AD242" s="169">
        <v>122030.94878661698</v>
      </c>
      <c r="AE242" s="169">
        <v>3644.5183792130497</v>
      </c>
      <c r="AF242" s="169">
        <v>0</v>
      </c>
      <c r="AG242" s="169">
        <v>0</v>
      </c>
      <c r="AH242" s="169"/>
      <c r="AI242" s="169">
        <v>336212.83188559662</v>
      </c>
      <c r="AJ242" s="169">
        <v>0</v>
      </c>
      <c r="AK242" s="169">
        <v>192300.35986641934</v>
      </c>
      <c r="AL242" s="169">
        <v>173100.75205071559</v>
      </c>
      <c r="AM242" s="169">
        <v>0</v>
      </c>
      <c r="AN242" s="169">
        <v>72366.253264796862</v>
      </c>
      <c r="AO242" s="169"/>
      <c r="AP242" s="169"/>
      <c r="AQ242" s="169"/>
      <c r="AR242" s="169"/>
      <c r="AT242" s="169">
        <v>270386.03999999998</v>
      </c>
      <c r="AU242" s="169">
        <v>1683667.88</v>
      </c>
      <c r="AV242" s="169">
        <v>9573.3799999999992</v>
      </c>
      <c r="AW242" s="169">
        <v>728.65</v>
      </c>
      <c r="AX242" s="169">
        <v>728.65</v>
      </c>
      <c r="AY242" s="169">
        <v>2062.4899999999998</v>
      </c>
      <c r="AZ242" s="169">
        <v>430.33</v>
      </c>
      <c r="BA242" s="169">
        <v>1596390.38</v>
      </c>
      <c r="BB242" s="169">
        <v>10628.439999999999</v>
      </c>
      <c r="BC242" s="169">
        <v>777.16</v>
      </c>
      <c r="BD242" s="169">
        <v>763.99</v>
      </c>
      <c r="BE242" s="169">
        <v>2200.67</v>
      </c>
      <c r="BF242" s="169">
        <v>292.24</v>
      </c>
      <c r="BG242">
        <v>357663.54000000004</v>
      </c>
      <c r="BH242">
        <v>3088.4300000000003</v>
      </c>
      <c r="BI242">
        <v>81.53</v>
      </c>
      <c r="BJ242">
        <v>81.52</v>
      </c>
      <c r="BK242">
        <v>198.11</v>
      </c>
      <c r="BL242">
        <v>138.09</v>
      </c>
      <c r="BM242" s="170">
        <v>0</v>
      </c>
      <c r="BR242">
        <v>4940.8599999999997</v>
      </c>
      <c r="BS242">
        <v>4940.8599999999997</v>
      </c>
      <c r="BU242">
        <v>4940.8599999999997</v>
      </c>
      <c r="BV242">
        <v>4940.8599999999997</v>
      </c>
    </row>
    <row r="243" spans="1:74" x14ac:dyDescent="0.25">
      <c r="A243" t="s">
        <v>116</v>
      </c>
      <c r="B243">
        <v>3458.19</v>
      </c>
      <c r="C243">
        <v>3458.19</v>
      </c>
      <c r="D243">
        <v>12</v>
      </c>
      <c r="E243">
        <v>28.98</v>
      </c>
      <c r="F243">
        <v>30.14</v>
      </c>
      <c r="G243" s="169">
        <v>415734.74543999997</v>
      </c>
      <c r="H243" s="169">
        <v>0</v>
      </c>
      <c r="I243" s="169">
        <v>0</v>
      </c>
      <c r="J243" s="169">
        <v>0</v>
      </c>
      <c r="K243" s="169">
        <v>0</v>
      </c>
      <c r="L243" s="169">
        <v>0</v>
      </c>
      <c r="M243" s="169">
        <v>0</v>
      </c>
      <c r="N243" s="169">
        <v>0</v>
      </c>
      <c r="O243" s="169">
        <v>0</v>
      </c>
      <c r="P243" s="169">
        <v>0</v>
      </c>
      <c r="Q243" s="169">
        <v>0</v>
      </c>
      <c r="R243" s="169">
        <v>0</v>
      </c>
      <c r="S243" s="169">
        <v>0</v>
      </c>
      <c r="T243" s="169">
        <v>0</v>
      </c>
      <c r="U243" s="169">
        <v>0</v>
      </c>
      <c r="V243" s="169">
        <v>0</v>
      </c>
      <c r="W243" s="169">
        <v>0</v>
      </c>
      <c r="X243" s="169">
        <v>66849.578283152892</v>
      </c>
      <c r="Y243" s="169">
        <v>0</v>
      </c>
      <c r="Z243" s="169">
        <v>30370.002199999999</v>
      </c>
      <c r="AA243" s="169">
        <v>3052.3948515516836</v>
      </c>
      <c r="AB243" s="169">
        <v>282759.48523218132</v>
      </c>
      <c r="AC243" s="169">
        <v>317558.85615224967</v>
      </c>
      <c r="AD243" s="169">
        <v>85411.488442172209</v>
      </c>
      <c r="AE243" s="169">
        <v>2550.8589625714503</v>
      </c>
      <c r="AF243" s="169">
        <v>0</v>
      </c>
      <c r="AG243" s="169">
        <v>0</v>
      </c>
      <c r="AH243" s="169"/>
      <c r="AI243" s="169">
        <v>235320.94677818264</v>
      </c>
      <c r="AJ243" s="169">
        <v>0</v>
      </c>
      <c r="AK243" s="169">
        <v>134594.21669232741</v>
      </c>
      <c r="AL243" s="169">
        <v>121156.092205459</v>
      </c>
      <c r="AM243" s="169">
        <v>0</v>
      </c>
      <c r="AN243" s="169">
        <v>50650.342931754363</v>
      </c>
      <c r="AO243" s="169"/>
      <c r="AP243" s="169"/>
      <c r="AQ243" s="169"/>
      <c r="AR243" s="169"/>
      <c r="AT243" s="169">
        <v>228630.19</v>
      </c>
      <c r="AU243" s="169">
        <v>1196506.98</v>
      </c>
      <c r="AV243" s="169">
        <v>13086.86</v>
      </c>
      <c r="AW243" s="169">
        <v>889.98</v>
      </c>
      <c r="AX243" s="169">
        <v>889.98</v>
      </c>
      <c r="AY243" s="169">
        <v>2523.17</v>
      </c>
      <c r="AZ243" s="169">
        <v>521.61</v>
      </c>
      <c r="BA243" s="169">
        <v>1111622.4099999999</v>
      </c>
      <c r="BB243" s="169">
        <v>14610.29</v>
      </c>
      <c r="BC243" s="169">
        <v>942.19</v>
      </c>
      <c r="BD243" s="169">
        <v>911.47</v>
      </c>
      <c r="BE243" s="169">
        <v>2603.33</v>
      </c>
      <c r="BF243" s="169">
        <v>376.47</v>
      </c>
      <c r="BG243">
        <v>313514.76</v>
      </c>
      <c r="BH243">
        <v>5868.14</v>
      </c>
      <c r="BI243">
        <v>286.68</v>
      </c>
      <c r="BJ243">
        <v>235.89</v>
      </c>
      <c r="BK243">
        <v>564.94000000000005</v>
      </c>
      <c r="BL243">
        <v>145.13999999999999</v>
      </c>
      <c r="BM243" s="170">
        <v>0</v>
      </c>
      <c r="BR243">
        <v>3458.19</v>
      </c>
      <c r="BS243">
        <v>3458.19</v>
      </c>
      <c r="BU243">
        <v>3458.19</v>
      </c>
      <c r="BV243">
        <v>3458.19</v>
      </c>
    </row>
    <row r="244" spans="1:74" x14ac:dyDescent="0.25">
      <c r="A244" t="s">
        <v>117</v>
      </c>
      <c r="B244">
        <v>3483.9</v>
      </c>
      <c r="C244">
        <v>3483.9</v>
      </c>
      <c r="D244">
        <v>12</v>
      </c>
      <c r="E244">
        <v>28.98</v>
      </c>
      <c r="F244">
        <v>30.14</v>
      </c>
      <c r="G244" s="169">
        <v>472792.90338000003</v>
      </c>
      <c r="H244" s="169">
        <v>0</v>
      </c>
      <c r="I244" s="169">
        <v>0</v>
      </c>
      <c r="J244" s="169">
        <v>0</v>
      </c>
      <c r="K244" s="169">
        <v>0</v>
      </c>
      <c r="L244" s="169">
        <v>0</v>
      </c>
      <c r="M244" s="169">
        <v>0</v>
      </c>
      <c r="N244" s="169">
        <v>0</v>
      </c>
      <c r="O244" s="169">
        <v>0</v>
      </c>
      <c r="P244" s="169">
        <v>0</v>
      </c>
      <c r="Q244" s="169">
        <v>0</v>
      </c>
      <c r="R244" s="169">
        <v>0</v>
      </c>
      <c r="S244" s="169">
        <v>0</v>
      </c>
      <c r="T244" s="169">
        <v>0</v>
      </c>
      <c r="U244" s="169">
        <v>0</v>
      </c>
      <c r="V244" s="169">
        <v>0</v>
      </c>
      <c r="W244" s="169">
        <v>0</v>
      </c>
      <c r="X244" s="169">
        <v>67346.57314394998</v>
      </c>
      <c r="Y244" s="169">
        <v>0</v>
      </c>
      <c r="Z244" s="169">
        <v>30370.002199999999</v>
      </c>
      <c r="AA244" s="169">
        <v>3075.0879573768098</v>
      </c>
      <c r="AB244" s="169">
        <v>284861.66769332986</v>
      </c>
      <c r="AC244" s="169">
        <v>319919.75540638965</v>
      </c>
      <c r="AD244" s="169">
        <v>86046.482288041938</v>
      </c>
      <c r="AE244" s="169">
        <v>2569.8233872929704</v>
      </c>
      <c r="AF244" s="169">
        <v>0</v>
      </c>
      <c r="AG244" s="169">
        <v>0</v>
      </c>
      <c r="AH244" s="169"/>
      <c r="AI244" s="169">
        <v>237070.44623936524</v>
      </c>
      <c r="AJ244" s="169">
        <v>0</v>
      </c>
      <c r="AK244" s="169">
        <v>135594.86076080243</v>
      </c>
      <c r="AL244" s="169">
        <v>122056.8302015212</v>
      </c>
      <c r="AM244" s="169">
        <v>0</v>
      </c>
      <c r="AN244" s="169">
        <v>51026.904172396258</v>
      </c>
      <c r="AO244" s="169"/>
      <c r="AP244" s="169"/>
      <c r="AQ244" s="169"/>
      <c r="AR244" s="169"/>
      <c r="AT244" s="169">
        <v>182538.72</v>
      </c>
      <c r="AU244" s="169">
        <v>1208399.33</v>
      </c>
      <c r="AV244" s="169">
        <v>9405.15</v>
      </c>
      <c r="AW244" s="169">
        <v>758.8900000000001</v>
      </c>
      <c r="AX244" s="169">
        <v>744.8900000000001</v>
      </c>
      <c r="AY244" s="169">
        <v>2276.1</v>
      </c>
      <c r="AZ244" s="169">
        <v>470.91</v>
      </c>
      <c r="BA244" s="169">
        <v>1154453.5900000001</v>
      </c>
      <c r="BB244" s="169">
        <v>10225.130000000001</v>
      </c>
      <c r="BC244" s="169">
        <v>782.34</v>
      </c>
      <c r="BD244" s="169">
        <v>769.6</v>
      </c>
      <c r="BE244" s="169">
        <v>2305.6999999999998</v>
      </c>
      <c r="BF244" s="169">
        <v>317.45999999999998</v>
      </c>
      <c r="BG244">
        <v>236484.46000000002</v>
      </c>
      <c r="BH244">
        <v>3028.2</v>
      </c>
      <c r="BI244">
        <v>89.61</v>
      </c>
      <c r="BJ244">
        <v>84.339999999999989</v>
      </c>
      <c r="BK244">
        <v>275.16000000000003</v>
      </c>
      <c r="BL244">
        <v>153.44999999999999</v>
      </c>
      <c r="BM244" s="170">
        <v>0</v>
      </c>
      <c r="BR244">
        <v>3483.9</v>
      </c>
      <c r="BS244">
        <v>3483.9</v>
      </c>
      <c r="BU244">
        <v>3483.9</v>
      </c>
      <c r="BV244">
        <v>3483.9</v>
      </c>
    </row>
    <row r="245" spans="1:74" x14ac:dyDescent="0.25">
      <c r="A245" t="s">
        <v>118</v>
      </c>
      <c r="B245">
        <v>4950.2</v>
      </c>
      <c r="C245">
        <v>4950.2</v>
      </c>
      <c r="D245">
        <v>12</v>
      </c>
      <c r="E245">
        <v>28.98</v>
      </c>
      <c r="F245">
        <v>30.14</v>
      </c>
      <c r="G245" s="169">
        <v>623683.10256000003</v>
      </c>
      <c r="H245" s="169">
        <v>0</v>
      </c>
      <c r="I245" s="169">
        <v>0</v>
      </c>
      <c r="J245" s="169">
        <v>0</v>
      </c>
      <c r="K245" s="169">
        <v>0</v>
      </c>
      <c r="L245" s="169">
        <v>0</v>
      </c>
      <c r="M245" s="169">
        <v>0</v>
      </c>
      <c r="N245" s="169">
        <v>0</v>
      </c>
      <c r="O245" s="169">
        <v>0</v>
      </c>
      <c r="P245" s="169">
        <v>0</v>
      </c>
      <c r="Q245" s="169">
        <v>0</v>
      </c>
      <c r="R245" s="169">
        <v>0</v>
      </c>
      <c r="S245" s="169">
        <v>0</v>
      </c>
      <c r="T245" s="169">
        <v>0</v>
      </c>
      <c r="U245" s="169">
        <v>0</v>
      </c>
      <c r="V245" s="169">
        <v>0</v>
      </c>
      <c r="W245" s="169">
        <v>0</v>
      </c>
      <c r="X245" s="169">
        <v>95691.324773151107</v>
      </c>
      <c r="Y245" s="169">
        <v>0</v>
      </c>
      <c r="Z245" s="169">
        <v>53613.004999999997</v>
      </c>
      <c r="AA245" s="169">
        <v>4369.3275945367786</v>
      </c>
      <c r="AB245" s="169">
        <v>404753.93306797597</v>
      </c>
      <c r="AC245" s="169">
        <v>454567.23017673014</v>
      </c>
      <c r="AD245" s="169">
        <v>122261.63110946504</v>
      </c>
      <c r="AE245" s="169">
        <v>3651.4078279450214</v>
      </c>
      <c r="AF245" s="169">
        <v>0</v>
      </c>
      <c r="AG245" s="169">
        <v>0</v>
      </c>
      <c r="AH245" s="169"/>
      <c r="AI245" s="169">
        <v>336848.39489483216</v>
      </c>
      <c r="AJ245" s="169">
        <v>0</v>
      </c>
      <c r="AK245" s="169">
        <v>192663.87661474905</v>
      </c>
      <c r="AL245" s="169">
        <v>173427.97464438426</v>
      </c>
      <c r="AM245" s="169">
        <v>0</v>
      </c>
      <c r="AN245" s="169">
        <v>72503.051475127286</v>
      </c>
      <c r="AO245" s="169"/>
      <c r="AP245" s="169"/>
      <c r="AQ245" s="169"/>
      <c r="AR245" s="169"/>
      <c r="AT245" s="169">
        <v>221657.73</v>
      </c>
      <c r="AU245" s="169">
        <v>1708112.92</v>
      </c>
      <c r="AV245" s="169">
        <v>9641.24</v>
      </c>
      <c r="AW245" s="169">
        <v>912.75</v>
      </c>
      <c r="AX245" s="169">
        <v>883.56000000000006</v>
      </c>
      <c r="AY245" s="169">
        <v>2595.62</v>
      </c>
      <c r="AZ245" s="169">
        <v>497.82</v>
      </c>
      <c r="BA245" s="169">
        <v>1586705.1</v>
      </c>
      <c r="BB245" s="169">
        <v>10634.150000000001</v>
      </c>
      <c r="BC245" s="169">
        <v>903.41</v>
      </c>
      <c r="BD245" s="169">
        <v>869.8599999999999</v>
      </c>
      <c r="BE245" s="169">
        <v>2511.0700000000002</v>
      </c>
      <c r="BF245" s="169">
        <v>323.05</v>
      </c>
      <c r="BG245">
        <v>343065.55</v>
      </c>
      <c r="BH245">
        <v>2536.21</v>
      </c>
      <c r="BI245">
        <v>193.26000000000002</v>
      </c>
      <c r="BJ245">
        <v>166.4</v>
      </c>
      <c r="BK245">
        <v>543.53</v>
      </c>
      <c r="BL245">
        <v>174.76999999999998</v>
      </c>
      <c r="BM245" s="170">
        <v>0</v>
      </c>
      <c r="BR245">
        <v>4950.2</v>
      </c>
      <c r="BS245">
        <v>4950.2</v>
      </c>
      <c r="BU245">
        <v>4950.2</v>
      </c>
      <c r="BV245">
        <v>4950.2</v>
      </c>
    </row>
    <row r="246" spans="1:74" x14ac:dyDescent="0.25">
      <c r="A246" t="s">
        <v>119</v>
      </c>
      <c r="B246">
        <v>4923.6000000000004</v>
      </c>
      <c r="C246">
        <v>4923.6000000000004</v>
      </c>
      <c r="D246">
        <v>12</v>
      </c>
      <c r="E246">
        <v>28.98</v>
      </c>
      <c r="F246">
        <v>30.14</v>
      </c>
      <c r="G246" s="169">
        <v>738260.93837999995</v>
      </c>
      <c r="H246" s="169">
        <v>0</v>
      </c>
      <c r="I246" s="169">
        <v>0</v>
      </c>
      <c r="J246" s="169">
        <v>0</v>
      </c>
      <c r="K246" s="169">
        <v>0</v>
      </c>
      <c r="L246" s="169">
        <v>0</v>
      </c>
      <c r="M246" s="169">
        <v>0</v>
      </c>
      <c r="N246" s="169">
        <v>0</v>
      </c>
      <c r="O246" s="169">
        <v>0</v>
      </c>
      <c r="P246" s="169">
        <v>0</v>
      </c>
      <c r="Q246" s="169">
        <v>0</v>
      </c>
      <c r="R246" s="169">
        <v>0</v>
      </c>
      <c r="S246" s="169">
        <v>0</v>
      </c>
      <c r="T246" s="169">
        <v>0</v>
      </c>
      <c r="U246" s="169">
        <v>0</v>
      </c>
      <c r="V246" s="169">
        <v>0</v>
      </c>
      <c r="W246" s="169">
        <v>0</v>
      </c>
      <c r="X246" s="169">
        <v>95177.125500603375</v>
      </c>
      <c r="Y246" s="169">
        <v>0</v>
      </c>
      <c r="Z246" s="169">
        <v>40720.006399999998</v>
      </c>
      <c r="AA246" s="169">
        <v>4345.8489241770603</v>
      </c>
      <c r="AB246" s="169">
        <v>402578.9796075889</v>
      </c>
      <c r="AC246" s="169">
        <v>452124.60395502165</v>
      </c>
      <c r="AD246" s="169">
        <v>121604.65575745668</v>
      </c>
      <c r="AE246" s="169">
        <v>3631.7869139974364</v>
      </c>
      <c r="AF246" s="169">
        <v>0</v>
      </c>
      <c r="AG246" s="169">
        <v>0</v>
      </c>
      <c r="AH246" s="169"/>
      <c r="AI246" s="169">
        <v>335038.33321970742</v>
      </c>
      <c r="AJ246" s="169">
        <v>0</v>
      </c>
      <c r="AK246" s="169">
        <v>191628.59337004132</v>
      </c>
      <c r="AL246" s="169">
        <v>172496.05590866841</v>
      </c>
      <c r="AM246" s="169">
        <v>0</v>
      </c>
      <c r="AN246" s="169">
        <v>72113.454858982819</v>
      </c>
      <c r="AO246" s="169"/>
      <c r="AP246" s="169"/>
      <c r="AQ246" s="169"/>
      <c r="AR246" s="169"/>
      <c r="AT246" s="169">
        <v>263129.94999999995</v>
      </c>
      <c r="AU246" s="169">
        <v>1685391.74</v>
      </c>
      <c r="AV246" s="169">
        <v>15146</v>
      </c>
      <c r="AW246" s="169">
        <v>1603.31</v>
      </c>
      <c r="AX246" s="169">
        <v>1599.92</v>
      </c>
      <c r="AY246" s="169">
        <v>4792.1000000000004</v>
      </c>
      <c r="AZ246" s="169">
        <v>993.48</v>
      </c>
      <c r="BA246" s="169">
        <v>1630138.24</v>
      </c>
      <c r="BB246" s="169">
        <v>17239.73</v>
      </c>
      <c r="BC246" s="169">
        <v>1757.66</v>
      </c>
      <c r="BD246" s="169">
        <v>1745.25</v>
      </c>
      <c r="BE246" s="169">
        <v>5063.88</v>
      </c>
      <c r="BF246" s="169">
        <v>655.35</v>
      </c>
      <c r="BG246">
        <v>318383.45</v>
      </c>
      <c r="BH246">
        <v>4221.74</v>
      </c>
      <c r="BI246">
        <v>152.04000000000002</v>
      </c>
      <c r="BJ246">
        <v>151.95999999999998</v>
      </c>
      <c r="BK246">
        <v>522.74</v>
      </c>
      <c r="BL246">
        <v>338.13</v>
      </c>
      <c r="BM246" s="170">
        <v>0</v>
      </c>
      <c r="BR246">
        <v>4923.6000000000004</v>
      </c>
      <c r="BS246">
        <v>4923.6000000000004</v>
      </c>
      <c r="BU246">
        <v>4923.6000000000004</v>
      </c>
      <c r="BV246">
        <v>4923.6000000000004</v>
      </c>
    </row>
    <row r="247" spans="1:74" x14ac:dyDescent="0.25">
      <c r="A247" t="s">
        <v>120</v>
      </c>
      <c r="B247">
        <v>3117.1400000000003</v>
      </c>
      <c r="C247">
        <v>3117.1400000000008</v>
      </c>
      <c r="D247">
        <v>12</v>
      </c>
      <c r="E247">
        <v>28.98</v>
      </c>
      <c r="F247">
        <v>30.14</v>
      </c>
      <c r="G247" s="169">
        <v>0</v>
      </c>
      <c r="H247" s="169">
        <v>0</v>
      </c>
      <c r="I247" s="169">
        <v>0</v>
      </c>
      <c r="J247" s="169">
        <v>0</v>
      </c>
      <c r="K247" s="169">
        <v>0</v>
      </c>
      <c r="L247" s="169">
        <v>0</v>
      </c>
      <c r="M247" s="169">
        <v>0</v>
      </c>
      <c r="N247" s="169">
        <v>0</v>
      </c>
      <c r="O247" s="169">
        <v>0</v>
      </c>
      <c r="P247" s="169">
        <v>0</v>
      </c>
      <c r="Q247" s="169">
        <v>0</v>
      </c>
      <c r="R247" s="169">
        <v>0</v>
      </c>
      <c r="S247" s="169">
        <v>0</v>
      </c>
      <c r="T247" s="169">
        <v>0</v>
      </c>
      <c r="U247" s="169">
        <v>0</v>
      </c>
      <c r="V247" s="169">
        <v>0</v>
      </c>
      <c r="W247" s="169">
        <v>0</v>
      </c>
      <c r="X247" s="169">
        <v>60256.80903870154</v>
      </c>
      <c r="Y247" s="169">
        <v>0</v>
      </c>
      <c r="Z247" s="169">
        <v>0</v>
      </c>
      <c r="AA247" s="169">
        <v>2751.3647565824367</v>
      </c>
      <c r="AB247" s="169">
        <v>254873.47479364689</v>
      </c>
      <c r="AC247" s="169">
        <v>286240.89852391678</v>
      </c>
      <c r="AD247" s="169">
        <v>76988.125893207936</v>
      </c>
      <c r="AE247" s="169">
        <v>2299.2908158863374</v>
      </c>
      <c r="AF247" s="169">
        <v>0</v>
      </c>
      <c r="AG247" s="169">
        <v>0</v>
      </c>
      <c r="AH247" s="169"/>
      <c r="AI247" s="169">
        <v>212113.37030069038</v>
      </c>
      <c r="AJ247" s="169">
        <v>0</v>
      </c>
      <c r="AK247" s="169">
        <v>121320.40651911014</v>
      </c>
      <c r="AL247" s="169">
        <v>109207.5627011022</v>
      </c>
      <c r="AM247" s="169">
        <v>0</v>
      </c>
      <c r="AN247" s="169">
        <v>45655.157746187702</v>
      </c>
      <c r="AO247" s="169"/>
      <c r="AP247" s="169"/>
      <c r="AQ247" s="169"/>
      <c r="AR247" s="169"/>
      <c r="AT247" s="169">
        <v>138265.82</v>
      </c>
      <c r="AU247" s="169">
        <v>1061525.3999999999</v>
      </c>
      <c r="AV247" s="169">
        <v>6705.94</v>
      </c>
      <c r="AW247" s="169">
        <v>756.82</v>
      </c>
      <c r="AX247" s="169">
        <v>756.82</v>
      </c>
      <c r="AY247" s="169">
        <v>2226.29</v>
      </c>
      <c r="AZ247" s="169">
        <v>475.95</v>
      </c>
      <c r="BA247" s="169">
        <v>1072131.75</v>
      </c>
      <c r="BB247" s="169">
        <v>7768.94</v>
      </c>
      <c r="BC247" s="169">
        <v>810.67</v>
      </c>
      <c r="BD247" s="169">
        <v>804.58999999999992</v>
      </c>
      <c r="BE247" s="169">
        <v>2431.3900000000003</v>
      </c>
      <c r="BF247" s="169">
        <v>334.95</v>
      </c>
      <c r="BG247">
        <v>127659.47</v>
      </c>
      <c r="BH247">
        <v>1038.92</v>
      </c>
      <c r="BI247">
        <v>101.88</v>
      </c>
      <c r="BJ247">
        <v>94.46</v>
      </c>
      <c r="BK247">
        <v>212.02</v>
      </c>
      <c r="BL247">
        <v>141</v>
      </c>
      <c r="BM247" s="170">
        <v>0</v>
      </c>
      <c r="BR247">
        <v>3117.1400000000008</v>
      </c>
      <c r="BS247">
        <v>3117.1400000000008</v>
      </c>
      <c r="BU247">
        <v>3117.1400000000008</v>
      </c>
      <c r="BV247">
        <v>3117.1400000000008</v>
      </c>
    </row>
    <row r="248" spans="1:74" x14ac:dyDescent="0.25">
      <c r="A248" t="s">
        <v>121</v>
      </c>
      <c r="B248">
        <v>3325.06</v>
      </c>
      <c r="C248">
        <v>3325.06</v>
      </c>
      <c r="D248">
        <v>12</v>
      </c>
      <c r="E248">
        <v>28.98</v>
      </c>
      <c r="F248">
        <v>30.14</v>
      </c>
      <c r="G248" s="169">
        <v>0</v>
      </c>
      <c r="H248" s="169">
        <v>0</v>
      </c>
      <c r="I248" s="169">
        <v>0</v>
      </c>
      <c r="J248" s="169">
        <v>0</v>
      </c>
      <c r="K248" s="169">
        <v>0</v>
      </c>
      <c r="L248" s="169">
        <v>0</v>
      </c>
      <c r="M248" s="169">
        <v>0</v>
      </c>
      <c r="N248" s="169">
        <v>0</v>
      </c>
      <c r="O248" s="169">
        <v>0</v>
      </c>
      <c r="P248" s="169">
        <v>0</v>
      </c>
      <c r="Q248" s="169">
        <v>0</v>
      </c>
      <c r="R248" s="169">
        <v>0</v>
      </c>
      <c r="S248" s="169">
        <v>0</v>
      </c>
      <c r="T248" s="169">
        <v>0</v>
      </c>
      <c r="U248" s="169">
        <v>0</v>
      </c>
      <c r="V248" s="169">
        <v>0</v>
      </c>
      <c r="W248" s="169">
        <v>0</v>
      </c>
      <c r="X248" s="169">
        <v>64276.068916450618</v>
      </c>
      <c r="Y248" s="169">
        <v>0</v>
      </c>
      <c r="Z248" s="169">
        <v>33720.010399999999</v>
      </c>
      <c r="AA248" s="169">
        <v>2934.8867543716337</v>
      </c>
      <c r="AB248" s="169">
        <v>271874.0884584469</v>
      </c>
      <c r="AC248" s="169">
        <v>305333.78739675932</v>
      </c>
      <c r="AD248" s="169">
        <v>82123.400900334906</v>
      </c>
      <c r="AE248" s="169">
        <v>2452.6585011488169</v>
      </c>
      <c r="AF248" s="169">
        <v>0</v>
      </c>
      <c r="AG248" s="169">
        <v>0</v>
      </c>
      <c r="AH248" s="169"/>
      <c r="AI248" s="169">
        <v>226261.79223647743</v>
      </c>
      <c r="AJ248" s="169">
        <v>0</v>
      </c>
      <c r="AK248" s="169">
        <v>129412.74081383327</v>
      </c>
      <c r="AL248" s="169">
        <v>116491.94403681795</v>
      </c>
      <c r="AM248" s="169">
        <v>0</v>
      </c>
      <c r="AN248" s="169">
        <v>48700.455807419239</v>
      </c>
      <c r="AO248" s="169"/>
      <c r="AP248" s="169"/>
      <c r="AQ248" s="169"/>
      <c r="AR248" s="169"/>
      <c r="AT248" s="169">
        <v>213594.47</v>
      </c>
      <c r="AU248" s="169">
        <v>1127740.3400000001</v>
      </c>
      <c r="AV248" s="169">
        <v>7560.5599999999995</v>
      </c>
      <c r="AW248" s="169">
        <v>245.13</v>
      </c>
      <c r="AX248" s="169">
        <v>245.13</v>
      </c>
      <c r="AY248" s="169">
        <v>682.68000000000006</v>
      </c>
      <c r="AZ248" s="169">
        <v>142.05000000000001</v>
      </c>
      <c r="BA248" s="169">
        <v>1150640.3799999999</v>
      </c>
      <c r="BB248" s="169">
        <v>27993.519999999997</v>
      </c>
      <c r="BC248" s="169">
        <v>368.90999999999997</v>
      </c>
      <c r="BD248" s="169">
        <v>347.34000000000003</v>
      </c>
      <c r="BE248" s="169">
        <v>892.16000000000008</v>
      </c>
      <c r="BF248" s="169">
        <v>101.53</v>
      </c>
      <c r="BG248">
        <v>190694.43000000002</v>
      </c>
      <c r="BH248">
        <v>-16738.189999999999</v>
      </c>
      <c r="BI248">
        <v>-9.57</v>
      </c>
      <c r="BJ248">
        <v>-13.449999999999996</v>
      </c>
      <c r="BK248">
        <v>21.729999999999997</v>
      </c>
      <c r="BL248">
        <v>40.520000000000003</v>
      </c>
      <c r="BM248" s="170">
        <v>0</v>
      </c>
      <c r="BR248">
        <v>3325.06</v>
      </c>
      <c r="BS248">
        <v>3325.06</v>
      </c>
      <c r="BU248">
        <v>3325.06</v>
      </c>
      <c r="BV248">
        <v>3325.06</v>
      </c>
    </row>
    <row r="249" spans="1:74" x14ac:dyDescent="0.25">
      <c r="A249" t="s">
        <v>122</v>
      </c>
      <c r="B249">
        <v>3738.19</v>
      </c>
      <c r="C249">
        <v>3738.19</v>
      </c>
      <c r="D249">
        <v>12</v>
      </c>
      <c r="E249">
        <v>28.78</v>
      </c>
      <c r="F249">
        <v>29.93</v>
      </c>
      <c r="G249" s="169">
        <v>0</v>
      </c>
      <c r="H249" s="169">
        <v>0</v>
      </c>
      <c r="I249" s="169">
        <v>0</v>
      </c>
      <c r="J249" s="169">
        <v>0</v>
      </c>
      <c r="K249" s="169">
        <v>0</v>
      </c>
      <c r="L249" s="169">
        <v>0</v>
      </c>
      <c r="M249" s="169">
        <v>0</v>
      </c>
      <c r="N249" s="169">
        <v>0</v>
      </c>
      <c r="O249" s="169">
        <v>0</v>
      </c>
      <c r="P249" s="169">
        <v>0</v>
      </c>
      <c r="Q249" s="169">
        <v>0</v>
      </c>
      <c r="R249" s="169">
        <v>0</v>
      </c>
      <c r="S249" s="169">
        <v>0</v>
      </c>
      <c r="T249" s="169">
        <v>0</v>
      </c>
      <c r="U249" s="169">
        <v>0</v>
      </c>
      <c r="V249" s="169">
        <v>0</v>
      </c>
      <c r="W249" s="169">
        <v>0</v>
      </c>
      <c r="X249" s="169">
        <v>72262.202204708039</v>
      </c>
      <c r="Y249" s="169">
        <v>0</v>
      </c>
      <c r="Z249" s="169">
        <v>0</v>
      </c>
      <c r="AA249" s="169">
        <v>3299.5387500750358</v>
      </c>
      <c r="AB249" s="169">
        <v>305653.73218362429</v>
      </c>
      <c r="AC249" s="169">
        <v>343270.71111760143</v>
      </c>
      <c r="AD249" s="169">
        <v>92327.018463312808</v>
      </c>
      <c r="AE249" s="169">
        <v>0</v>
      </c>
      <c r="AF249" s="169">
        <v>0</v>
      </c>
      <c r="AG249" s="169">
        <v>0</v>
      </c>
      <c r="AH249" s="169"/>
      <c r="AI249" s="169">
        <v>254374.22756896945</v>
      </c>
      <c r="AJ249" s="169">
        <v>0</v>
      </c>
      <c r="AK249" s="169">
        <v>145491.93505767218</v>
      </c>
      <c r="AL249" s="169">
        <v>130965.76310773115</v>
      </c>
      <c r="AM249" s="169">
        <v>0</v>
      </c>
      <c r="AN249" s="169">
        <v>54751.359943801479</v>
      </c>
      <c r="AO249" s="169"/>
      <c r="AP249" s="169"/>
      <c r="AQ249" s="169"/>
      <c r="AR249" s="169"/>
      <c r="AT249" s="169">
        <v>231356.27</v>
      </c>
      <c r="AU249" s="169">
        <v>1300300.8599999999</v>
      </c>
      <c r="AV249" s="169">
        <v>25957.71</v>
      </c>
      <c r="AW249" s="169">
        <v>2318.3599999999997</v>
      </c>
      <c r="AX249" s="169">
        <v>2323.2600000000002</v>
      </c>
      <c r="AY249" s="169">
        <v>6852.18</v>
      </c>
      <c r="AZ249" s="169">
        <v>1512.84</v>
      </c>
      <c r="BA249" s="169">
        <v>1184098.23</v>
      </c>
      <c r="BB249" s="169">
        <v>26847.48</v>
      </c>
      <c r="BC249" s="169">
        <v>2238.08</v>
      </c>
      <c r="BD249" s="169">
        <v>2317.02</v>
      </c>
      <c r="BE249" s="169">
        <v>6757.2999999999993</v>
      </c>
      <c r="BF249" s="169">
        <v>896.71</v>
      </c>
      <c r="BG249">
        <v>347558.9</v>
      </c>
      <c r="BH249">
        <v>3139.1500000000005</v>
      </c>
      <c r="BI249">
        <v>423.01</v>
      </c>
      <c r="BJ249">
        <v>421.71</v>
      </c>
      <c r="BK249">
        <v>1344.24</v>
      </c>
      <c r="BL249">
        <v>616.13</v>
      </c>
      <c r="BM249" s="170">
        <v>0</v>
      </c>
      <c r="BR249">
        <v>3738.19</v>
      </c>
      <c r="BS249">
        <v>3738.19</v>
      </c>
      <c r="BU249">
        <v>3738.19</v>
      </c>
    </row>
    <row r="250" spans="1:74" x14ac:dyDescent="0.25">
      <c r="A250" t="s">
        <v>123</v>
      </c>
      <c r="B250">
        <v>3667.5699999999997</v>
      </c>
      <c r="C250">
        <v>3667.5699999999997</v>
      </c>
      <c r="D250">
        <v>12</v>
      </c>
      <c r="E250">
        <v>28.78</v>
      </c>
      <c r="F250">
        <v>29.93</v>
      </c>
      <c r="G250" s="169">
        <v>0</v>
      </c>
      <c r="H250" s="169">
        <v>0</v>
      </c>
      <c r="I250" s="169">
        <v>0</v>
      </c>
      <c r="J250" s="169">
        <v>0</v>
      </c>
      <c r="K250" s="169">
        <v>0</v>
      </c>
      <c r="L250" s="169">
        <v>0</v>
      </c>
      <c r="M250" s="169">
        <v>0</v>
      </c>
      <c r="N250" s="169">
        <v>0</v>
      </c>
      <c r="O250" s="169">
        <v>0</v>
      </c>
      <c r="P250" s="169">
        <v>0</v>
      </c>
      <c r="Q250" s="169">
        <v>0</v>
      </c>
      <c r="R250" s="169">
        <v>0</v>
      </c>
      <c r="S250" s="169">
        <v>0</v>
      </c>
      <c r="T250" s="169">
        <v>0</v>
      </c>
      <c r="U250" s="169">
        <v>0</v>
      </c>
      <c r="V250" s="169">
        <v>0</v>
      </c>
      <c r="W250" s="169">
        <v>0</v>
      </c>
      <c r="X250" s="169">
        <v>70897.061128492947</v>
      </c>
      <c r="Y250" s="169">
        <v>0</v>
      </c>
      <c r="Z250" s="169">
        <v>0</v>
      </c>
      <c r="AA250" s="169">
        <v>3237.2055282403244</v>
      </c>
      <c r="AB250" s="169">
        <v>299879.47604179964</v>
      </c>
      <c r="AC250" s="169">
        <v>336785.8139831259</v>
      </c>
      <c r="AD250" s="169">
        <v>90582.822998695134</v>
      </c>
      <c r="AE250" s="169">
        <v>0</v>
      </c>
      <c r="AF250" s="169">
        <v>0</v>
      </c>
      <c r="AG250" s="169">
        <v>0</v>
      </c>
      <c r="AH250" s="169"/>
      <c r="AI250" s="169">
        <v>249568.7179638074</v>
      </c>
      <c r="AJ250" s="169">
        <v>0</v>
      </c>
      <c r="AK250" s="169">
        <v>142743.37480424126</v>
      </c>
      <c r="AL250" s="169">
        <v>128491.62396802237</v>
      </c>
      <c r="AM250" s="169">
        <v>0</v>
      </c>
      <c r="AN250" s="169">
        <v>53717.024867405875</v>
      </c>
      <c r="AO250" s="169"/>
      <c r="AP250" s="169"/>
      <c r="AQ250" s="169"/>
      <c r="AR250" s="169"/>
      <c r="AT250" s="169">
        <v>231129.26</v>
      </c>
      <c r="AU250" s="169">
        <v>1223987.97</v>
      </c>
      <c r="AV250" s="169">
        <v>23117.440000000002</v>
      </c>
      <c r="AW250" s="169">
        <v>2474.9</v>
      </c>
      <c r="AX250" s="169">
        <v>2474.9</v>
      </c>
      <c r="AY250" s="169">
        <v>7277</v>
      </c>
      <c r="AZ250" s="169">
        <v>1520.64</v>
      </c>
      <c r="BA250" s="169">
        <v>1166173.8500000001</v>
      </c>
      <c r="BB250" s="169">
        <v>26350.269999999997</v>
      </c>
      <c r="BC250" s="169">
        <v>2606.1000000000004</v>
      </c>
      <c r="BD250" s="169">
        <v>2591.42</v>
      </c>
      <c r="BE250" s="169">
        <v>7183.01</v>
      </c>
      <c r="BF250" s="169">
        <v>901.43</v>
      </c>
      <c r="BG250">
        <v>288943.38</v>
      </c>
      <c r="BH250">
        <v>7051.0499999999993</v>
      </c>
      <c r="BI250">
        <v>526.29999999999995</v>
      </c>
      <c r="BJ250">
        <v>445.25</v>
      </c>
      <c r="BK250">
        <v>1755.78</v>
      </c>
      <c r="BL250">
        <v>619.21</v>
      </c>
      <c r="BM250" s="170">
        <v>0</v>
      </c>
      <c r="BR250">
        <v>3667.5699999999997</v>
      </c>
      <c r="BS250">
        <v>3667.5699999999997</v>
      </c>
      <c r="BU250">
        <v>3667.5699999999997</v>
      </c>
    </row>
    <row r="251" spans="1:74" x14ac:dyDescent="0.25">
      <c r="A251" t="s">
        <v>297</v>
      </c>
      <c r="B251">
        <v>3868.5</v>
      </c>
      <c r="C251">
        <v>3868.5</v>
      </c>
      <c r="D251">
        <v>12</v>
      </c>
      <c r="E251">
        <v>39.82</v>
      </c>
      <c r="F251">
        <v>41.41</v>
      </c>
      <c r="G251" s="169">
        <v>0</v>
      </c>
      <c r="H251" s="169">
        <v>0</v>
      </c>
      <c r="I251" s="169">
        <v>0</v>
      </c>
      <c r="J251" s="169">
        <v>0</v>
      </c>
      <c r="K251" s="169">
        <v>0</v>
      </c>
      <c r="L251" s="169">
        <v>0</v>
      </c>
      <c r="M251" s="169">
        <v>0</v>
      </c>
      <c r="N251" s="169">
        <v>0</v>
      </c>
      <c r="O251" s="169">
        <v>0</v>
      </c>
      <c r="P251" s="169">
        <v>0</v>
      </c>
      <c r="Q251" s="169">
        <v>0</v>
      </c>
      <c r="R251" s="169">
        <v>0</v>
      </c>
      <c r="S251" s="169">
        <v>0</v>
      </c>
      <c r="T251" s="169">
        <v>0</v>
      </c>
      <c r="U251" s="169">
        <v>0</v>
      </c>
      <c r="V251" s="169">
        <v>0</v>
      </c>
      <c r="W251" s="169">
        <v>0</v>
      </c>
      <c r="X251" s="169">
        <v>74781.198716200379</v>
      </c>
      <c r="Y251" s="169">
        <v>0</v>
      </c>
      <c r="Z251" s="169">
        <v>15559.9992</v>
      </c>
      <c r="AA251" s="169">
        <v>3414.5577551342431</v>
      </c>
      <c r="AB251" s="169">
        <v>316308.55118449056</v>
      </c>
      <c r="AC251" s="169">
        <v>355236.82476236927</v>
      </c>
      <c r="AD251" s="169">
        <v>95545.456738508656</v>
      </c>
      <c r="AE251" s="169">
        <v>2853.5152483546758</v>
      </c>
      <c r="AF251" s="169">
        <v>0</v>
      </c>
      <c r="AG251" s="169">
        <v>0</v>
      </c>
      <c r="AH251" s="169"/>
      <c r="AI251" s="169">
        <v>263241.48835413886</v>
      </c>
      <c r="AJ251" s="169">
        <v>251689.33951717554</v>
      </c>
      <c r="AK251" s="169">
        <v>150563.65534405815</v>
      </c>
      <c r="AL251" s="169">
        <v>135531.11387657074</v>
      </c>
      <c r="AM251" s="169">
        <v>85335.020860546021</v>
      </c>
      <c r="AN251" s="169">
        <v>56659.943968229549</v>
      </c>
      <c r="AO251" s="169"/>
      <c r="AP251" s="169"/>
      <c r="AQ251" s="169"/>
      <c r="AR251" s="169"/>
      <c r="AT251" s="169">
        <v>209468.81999999998</v>
      </c>
      <c r="AU251" s="169">
        <v>1827954.51</v>
      </c>
      <c r="AV251" s="169">
        <v>75884.040000000008</v>
      </c>
      <c r="AW251" s="169">
        <v>986.73</v>
      </c>
      <c r="AX251" s="169">
        <v>986.73</v>
      </c>
      <c r="AY251" s="169">
        <v>2950.05</v>
      </c>
      <c r="AZ251" s="169">
        <v>607.86</v>
      </c>
      <c r="BA251" s="169">
        <v>1792219.24</v>
      </c>
      <c r="BB251" s="169">
        <v>82221.34</v>
      </c>
      <c r="BC251" s="169">
        <v>-259.70999999999992</v>
      </c>
      <c r="BD251" s="169">
        <v>318.01000000000005</v>
      </c>
      <c r="BE251" s="169">
        <v>923</v>
      </c>
      <c r="BF251" s="169">
        <v>390.52</v>
      </c>
      <c r="BG251">
        <v>245204.09</v>
      </c>
      <c r="BH251">
        <v>12181.17</v>
      </c>
      <c r="BI251">
        <v>127.85000000000001</v>
      </c>
      <c r="BJ251">
        <v>120.66</v>
      </c>
      <c r="BK251">
        <v>438.52</v>
      </c>
      <c r="BL251">
        <v>217.34</v>
      </c>
      <c r="BM251" s="170">
        <v>0</v>
      </c>
      <c r="BQ251">
        <v>3868.5</v>
      </c>
      <c r="BR251">
        <v>3868.5</v>
      </c>
      <c r="BS251">
        <v>3868.5</v>
      </c>
      <c r="BT251">
        <v>3868.5</v>
      </c>
      <c r="BU251">
        <v>3868.5</v>
      </c>
      <c r="BV251">
        <v>3868.5</v>
      </c>
    </row>
    <row r="252" spans="1:74" x14ac:dyDescent="0.25">
      <c r="A252" t="s">
        <v>298</v>
      </c>
      <c r="B252">
        <v>3894.6</v>
      </c>
      <c r="C252">
        <v>3894.6</v>
      </c>
      <c r="D252">
        <v>12</v>
      </c>
      <c r="E252">
        <v>39.82</v>
      </c>
      <c r="F252">
        <v>41.41</v>
      </c>
      <c r="G252" s="169">
        <v>0</v>
      </c>
      <c r="H252" s="169">
        <v>0</v>
      </c>
      <c r="I252" s="169">
        <v>0</v>
      </c>
      <c r="J252" s="169">
        <v>0</v>
      </c>
      <c r="K252" s="169">
        <v>0</v>
      </c>
      <c r="L252" s="169">
        <v>0</v>
      </c>
      <c r="M252" s="169">
        <v>0</v>
      </c>
      <c r="N252" s="169">
        <v>0</v>
      </c>
      <c r="O252" s="169">
        <v>0</v>
      </c>
      <c r="P252" s="169">
        <v>0</v>
      </c>
      <c r="Q252" s="169">
        <v>0</v>
      </c>
      <c r="R252" s="169">
        <v>0</v>
      </c>
      <c r="S252" s="169">
        <v>0</v>
      </c>
      <c r="T252" s="169">
        <v>0</v>
      </c>
      <c r="U252" s="169">
        <v>0</v>
      </c>
      <c r="V252" s="169">
        <v>0</v>
      </c>
      <c r="W252" s="169">
        <v>0</v>
      </c>
      <c r="X252" s="169">
        <v>75285.73258888819</v>
      </c>
      <c r="Y252" s="169">
        <v>0</v>
      </c>
      <c r="Z252" s="169">
        <v>15470.000599999999</v>
      </c>
      <c r="AA252" s="169">
        <v>3437.5950971037414</v>
      </c>
      <c r="AB252" s="169">
        <v>318442.62206103571</v>
      </c>
      <c r="AC252" s="169">
        <v>357633.53695735382</v>
      </c>
      <c r="AD252" s="169">
        <v>96190.082929764962</v>
      </c>
      <c r="AE252" s="169">
        <v>2872.7673481303141</v>
      </c>
      <c r="AF252" s="169">
        <v>0</v>
      </c>
      <c r="AG252" s="169">
        <v>0</v>
      </c>
      <c r="AH252" s="169"/>
      <c r="AI252" s="169">
        <v>265017.52631356579</v>
      </c>
      <c r="AJ252" s="169">
        <v>253387.43742628719</v>
      </c>
      <c r="AK252" s="169">
        <v>151579.47837739921</v>
      </c>
      <c r="AL252" s="169">
        <v>136445.51534281825</v>
      </c>
      <c r="AM252" s="169">
        <v>85910.759271935531</v>
      </c>
      <c r="AN252" s="169">
        <v>57042.217339709656</v>
      </c>
      <c r="AO252" s="169"/>
      <c r="AP252" s="169"/>
      <c r="AQ252" s="169"/>
      <c r="AR252" s="169"/>
      <c r="AT252" s="169">
        <v>177191.29</v>
      </c>
      <c r="AU252" s="169">
        <v>1840305.98</v>
      </c>
      <c r="AV252" s="169">
        <v>79596.98</v>
      </c>
      <c r="AW252" s="169">
        <v>988.62000000000012</v>
      </c>
      <c r="AX252" s="169">
        <v>988.62000000000012</v>
      </c>
      <c r="AY252" s="169">
        <v>2883.27</v>
      </c>
      <c r="AZ252" s="169">
        <v>574.71</v>
      </c>
      <c r="BA252" s="169">
        <v>1834764.48</v>
      </c>
      <c r="BB252" s="169">
        <v>90360.790000000008</v>
      </c>
      <c r="BC252" s="169">
        <v>1121.4099999999999</v>
      </c>
      <c r="BD252" s="169">
        <v>6527.61</v>
      </c>
      <c r="BE252" s="169">
        <v>2980.08</v>
      </c>
      <c r="BF252" s="169">
        <v>391.66</v>
      </c>
      <c r="BG252">
        <v>182732.79</v>
      </c>
      <c r="BH252">
        <v>1451.3899999999994</v>
      </c>
      <c r="BI252">
        <v>38.289999999999992</v>
      </c>
      <c r="BJ252">
        <v>-5507.18</v>
      </c>
      <c r="BK252">
        <v>311.83999999999997</v>
      </c>
      <c r="BL252">
        <v>183.05</v>
      </c>
      <c r="BM252" s="170">
        <v>0</v>
      </c>
      <c r="BQ252">
        <v>3894.6</v>
      </c>
      <c r="BR252">
        <v>3894.6</v>
      </c>
      <c r="BS252">
        <v>3894.6</v>
      </c>
      <c r="BT252">
        <v>3894.6</v>
      </c>
      <c r="BU252">
        <v>3894.6</v>
      </c>
      <c r="BV252">
        <v>3894.6</v>
      </c>
    </row>
    <row r="253" spans="1:74" x14ac:dyDescent="0.25">
      <c r="A253" s="167" t="s">
        <v>299</v>
      </c>
      <c r="B253">
        <v>0</v>
      </c>
      <c r="C253">
        <v>0</v>
      </c>
      <c r="D253">
        <v>0</v>
      </c>
      <c r="E253">
        <v>0</v>
      </c>
      <c r="F253">
        <v>0</v>
      </c>
      <c r="G253" s="169">
        <v>0</v>
      </c>
      <c r="H253" s="169">
        <v>0</v>
      </c>
      <c r="I253" s="169">
        <v>0</v>
      </c>
      <c r="J253" s="169">
        <v>0</v>
      </c>
      <c r="K253" s="169">
        <v>0</v>
      </c>
      <c r="L253" s="169">
        <v>0</v>
      </c>
      <c r="M253" s="169">
        <v>0</v>
      </c>
      <c r="N253" s="169">
        <v>0</v>
      </c>
      <c r="O253" s="169">
        <v>0</v>
      </c>
      <c r="P253" s="169">
        <v>0</v>
      </c>
      <c r="Q253" s="169">
        <v>0</v>
      </c>
      <c r="R253" s="169">
        <v>0</v>
      </c>
      <c r="S253" s="169">
        <v>0</v>
      </c>
      <c r="T253" s="169">
        <v>0</v>
      </c>
      <c r="U253" s="169">
        <v>0</v>
      </c>
      <c r="V253" s="169">
        <v>0</v>
      </c>
      <c r="W253" s="169">
        <v>0</v>
      </c>
      <c r="X253" s="169">
        <v>0</v>
      </c>
      <c r="Y253" s="169">
        <v>0</v>
      </c>
      <c r="Z253" s="169">
        <v>0</v>
      </c>
      <c r="AA253" s="169">
        <v>0</v>
      </c>
      <c r="AB253" s="169">
        <v>0</v>
      </c>
      <c r="AC253" s="169">
        <v>0</v>
      </c>
      <c r="AD253" s="169">
        <v>0</v>
      </c>
      <c r="AE253" s="169">
        <v>0</v>
      </c>
      <c r="AF253" s="169">
        <v>0</v>
      </c>
      <c r="AG253" s="169">
        <v>0</v>
      </c>
      <c r="AH253" s="169"/>
      <c r="AI253" s="169">
        <v>0</v>
      </c>
      <c r="AJ253" s="169">
        <v>0</v>
      </c>
      <c r="AK253" s="169">
        <v>0</v>
      </c>
      <c r="AL253" s="169">
        <v>0</v>
      </c>
      <c r="AM253" s="169">
        <v>0</v>
      </c>
      <c r="AN253" s="169">
        <v>0</v>
      </c>
      <c r="AO253" s="169"/>
      <c r="AP253" s="169"/>
      <c r="AQ253" s="169"/>
      <c r="AR253" s="169"/>
      <c r="AT253" s="169">
        <v>866.05</v>
      </c>
      <c r="AU253" s="169">
        <v>0</v>
      </c>
      <c r="AV253" s="169">
        <v>0</v>
      </c>
      <c r="AW253" s="169">
        <v>0</v>
      </c>
      <c r="AX253" s="169">
        <v>0</v>
      </c>
      <c r="AY253" s="169">
        <v>0</v>
      </c>
      <c r="AZ253" s="169">
        <v>0</v>
      </c>
      <c r="BA253" s="169">
        <v>534.46</v>
      </c>
      <c r="BB253" s="169">
        <v>0</v>
      </c>
      <c r="BC253" s="169">
        <v>0</v>
      </c>
      <c r="BD253" s="169">
        <v>0</v>
      </c>
      <c r="BE253" s="169">
        <v>0</v>
      </c>
      <c r="BF253" s="169">
        <v>0</v>
      </c>
      <c r="BG253">
        <v>331.59</v>
      </c>
      <c r="BH253">
        <v>0</v>
      </c>
      <c r="BI253">
        <v>0</v>
      </c>
      <c r="BJ253">
        <v>0</v>
      </c>
      <c r="BK253">
        <v>0</v>
      </c>
      <c r="BL253">
        <v>0</v>
      </c>
      <c r="BM253" s="170">
        <v>0</v>
      </c>
      <c r="BR253">
        <v>0</v>
      </c>
      <c r="BS253">
        <v>0</v>
      </c>
      <c r="BU253">
        <v>0</v>
      </c>
    </row>
    <row r="254" spans="1:74" x14ac:dyDescent="0.25">
      <c r="A254" s="167" t="s">
        <v>300</v>
      </c>
      <c r="B254">
        <v>0</v>
      </c>
      <c r="C254">
        <v>0</v>
      </c>
      <c r="D254">
        <v>0</v>
      </c>
      <c r="E254">
        <v>0</v>
      </c>
      <c r="F254">
        <v>0</v>
      </c>
      <c r="G254" s="169">
        <v>0</v>
      </c>
      <c r="H254" s="169">
        <v>0</v>
      </c>
      <c r="I254" s="169">
        <v>0</v>
      </c>
      <c r="J254" s="169">
        <v>0</v>
      </c>
      <c r="K254" s="169">
        <v>0</v>
      </c>
      <c r="L254" s="169">
        <v>0</v>
      </c>
      <c r="M254" s="169">
        <v>0</v>
      </c>
      <c r="N254" s="169">
        <v>0</v>
      </c>
      <c r="O254" s="169">
        <v>0</v>
      </c>
      <c r="P254" s="169">
        <v>0</v>
      </c>
      <c r="Q254" s="169">
        <v>0</v>
      </c>
      <c r="R254" s="169">
        <v>0</v>
      </c>
      <c r="S254" s="169">
        <v>0</v>
      </c>
      <c r="T254" s="169">
        <v>0</v>
      </c>
      <c r="U254" s="169">
        <v>0</v>
      </c>
      <c r="V254" s="169">
        <v>0</v>
      </c>
      <c r="W254" s="169">
        <v>0</v>
      </c>
      <c r="X254" s="169">
        <v>0</v>
      </c>
      <c r="Y254" s="169">
        <v>0</v>
      </c>
      <c r="Z254" s="169">
        <v>0</v>
      </c>
      <c r="AA254" s="169">
        <v>0</v>
      </c>
      <c r="AB254" s="169">
        <v>0</v>
      </c>
      <c r="AC254" s="169">
        <v>0</v>
      </c>
      <c r="AD254" s="169">
        <v>0</v>
      </c>
      <c r="AE254" s="169">
        <v>0</v>
      </c>
      <c r="AF254" s="169">
        <v>0</v>
      </c>
      <c r="AG254" s="169">
        <v>0</v>
      </c>
      <c r="AH254" s="169"/>
      <c r="AI254" s="169">
        <v>0</v>
      </c>
      <c r="AJ254" s="169">
        <v>0</v>
      </c>
      <c r="AK254" s="169">
        <v>0</v>
      </c>
      <c r="AL254" s="169">
        <v>0</v>
      </c>
      <c r="AM254" s="169">
        <v>0</v>
      </c>
      <c r="AN254" s="169">
        <v>0</v>
      </c>
      <c r="AO254" s="169"/>
      <c r="AP254" s="169"/>
      <c r="AQ254" s="169"/>
      <c r="AR254" s="169"/>
      <c r="AT254" s="169">
        <v>10025.52</v>
      </c>
      <c r="AU254" s="169">
        <v>0</v>
      </c>
      <c r="AV254" s="169">
        <v>0</v>
      </c>
      <c r="AW254" s="169">
        <v>0</v>
      </c>
      <c r="AX254" s="169">
        <v>0</v>
      </c>
      <c r="AY254" s="169">
        <v>0</v>
      </c>
      <c r="AZ254" s="169">
        <v>0</v>
      </c>
      <c r="BA254" s="169">
        <v>4947.4399999999996</v>
      </c>
      <c r="BB254" s="169">
        <v>0</v>
      </c>
      <c r="BC254" s="169">
        <v>0</v>
      </c>
      <c r="BD254" s="169">
        <v>0</v>
      </c>
      <c r="BE254" s="169">
        <v>0</v>
      </c>
      <c r="BF254" s="169">
        <v>0</v>
      </c>
      <c r="BG254">
        <v>5078.08</v>
      </c>
      <c r="BH254">
        <v>0</v>
      </c>
      <c r="BI254">
        <v>0</v>
      </c>
      <c r="BJ254">
        <v>0</v>
      </c>
      <c r="BK254">
        <v>0</v>
      </c>
      <c r="BL254">
        <v>0</v>
      </c>
      <c r="BM254" s="170">
        <v>0</v>
      </c>
      <c r="BR254">
        <v>0</v>
      </c>
      <c r="BS254">
        <v>0</v>
      </c>
      <c r="BU254">
        <v>0</v>
      </c>
    </row>
    <row r="255" spans="1:74" x14ac:dyDescent="0.25">
      <c r="A255" s="167" t="s">
        <v>301</v>
      </c>
      <c r="B255">
        <v>0</v>
      </c>
      <c r="C255">
        <v>0</v>
      </c>
      <c r="D255">
        <v>0</v>
      </c>
      <c r="E255">
        <v>0</v>
      </c>
      <c r="F255">
        <v>0</v>
      </c>
      <c r="G255" s="169">
        <v>0</v>
      </c>
      <c r="H255" s="169">
        <v>0</v>
      </c>
      <c r="I255" s="169">
        <v>0</v>
      </c>
      <c r="J255" s="169">
        <v>0</v>
      </c>
      <c r="K255" s="169">
        <v>0</v>
      </c>
      <c r="L255" s="169">
        <v>0</v>
      </c>
      <c r="M255" s="169">
        <v>0</v>
      </c>
      <c r="N255" s="169">
        <v>0</v>
      </c>
      <c r="O255" s="169">
        <v>0</v>
      </c>
      <c r="P255" s="169">
        <v>0</v>
      </c>
      <c r="Q255" s="169">
        <v>0</v>
      </c>
      <c r="R255" s="169">
        <v>0</v>
      </c>
      <c r="S255" s="169">
        <v>0</v>
      </c>
      <c r="T255" s="169">
        <v>0</v>
      </c>
      <c r="U255" s="169">
        <v>0</v>
      </c>
      <c r="V255" s="169">
        <v>0</v>
      </c>
      <c r="W255" s="169">
        <v>0</v>
      </c>
      <c r="X255" s="169">
        <v>0</v>
      </c>
      <c r="Y255" s="169">
        <v>0</v>
      </c>
      <c r="Z255" s="169">
        <v>0</v>
      </c>
      <c r="AA255" s="169">
        <v>0</v>
      </c>
      <c r="AB255" s="169">
        <v>0</v>
      </c>
      <c r="AC255" s="169">
        <v>0</v>
      </c>
      <c r="AD255" s="169">
        <v>0</v>
      </c>
      <c r="AE255" s="169">
        <v>0</v>
      </c>
      <c r="AF255" s="169">
        <v>0</v>
      </c>
      <c r="AG255" s="169">
        <v>0</v>
      </c>
      <c r="AH255" s="169"/>
      <c r="AI255" s="169">
        <v>0</v>
      </c>
      <c r="AJ255" s="169">
        <v>0</v>
      </c>
      <c r="AK255" s="169">
        <v>0</v>
      </c>
      <c r="AL255" s="169">
        <v>0</v>
      </c>
      <c r="AM255" s="169">
        <v>0</v>
      </c>
      <c r="AN255" s="169">
        <v>0</v>
      </c>
      <c r="AO255" s="169"/>
      <c r="AP255" s="169"/>
      <c r="AQ255" s="169"/>
      <c r="AR255" s="169"/>
      <c r="AT255" s="169">
        <v>4329.72</v>
      </c>
      <c r="AU255" s="169">
        <v>0</v>
      </c>
      <c r="AV255" s="169">
        <v>0</v>
      </c>
      <c r="AW255" s="169">
        <v>0</v>
      </c>
      <c r="AX255" s="169">
        <v>0</v>
      </c>
      <c r="AY255" s="169">
        <v>0</v>
      </c>
      <c r="AZ255" s="169">
        <v>0</v>
      </c>
      <c r="BA255" s="169">
        <v>3829.58</v>
      </c>
      <c r="BB255" s="169">
        <v>0</v>
      </c>
      <c r="BC255" s="169">
        <v>0</v>
      </c>
      <c r="BD255" s="169">
        <v>0</v>
      </c>
      <c r="BE255" s="169">
        <v>0</v>
      </c>
      <c r="BF255" s="169">
        <v>0</v>
      </c>
      <c r="BG255">
        <v>500.14</v>
      </c>
      <c r="BH255">
        <v>0</v>
      </c>
      <c r="BI255">
        <v>0</v>
      </c>
      <c r="BJ255">
        <v>0</v>
      </c>
      <c r="BK255">
        <v>0</v>
      </c>
      <c r="BL255">
        <v>0</v>
      </c>
      <c r="BM255" s="170">
        <v>0</v>
      </c>
      <c r="BR255">
        <v>0</v>
      </c>
      <c r="BS255">
        <v>0</v>
      </c>
      <c r="BU255">
        <v>0</v>
      </c>
    </row>
    <row r="256" spans="1:74" x14ac:dyDescent="0.25">
      <c r="A256" s="167" t="s">
        <v>302</v>
      </c>
      <c r="B256">
        <v>0</v>
      </c>
      <c r="C256">
        <v>0</v>
      </c>
      <c r="D256">
        <v>0</v>
      </c>
      <c r="E256">
        <v>0</v>
      </c>
      <c r="F256">
        <v>0</v>
      </c>
      <c r="G256" s="169">
        <v>0</v>
      </c>
      <c r="H256" s="169">
        <v>0</v>
      </c>
      <c r="I256" s="169">
        <v>0</v>
      </c>
      <c r="J256" s="169">
        <v>0</v>
      </c>
      <c r="K256" s="169">
        <v>0</v>
      </c>
      <c r="L256" s="169">
        <v>0</v>
      </c>
      <c r="M256" s="169">
        <v>0</v>
      </c>
      <c r="N256" s="169">
        <v>0</v>
      </c>
      <c r="O256" s="169">
        <v>0</v>
      </c>
      <c r="P256" s="169">
        <v>0</v>
      </c>
      <c r="Q256" s="169">
        <v>0</v>
      </c>
      <c r="R256" s="169">
        <v>0</v>
      </c>
      <c r="S256" s="169">
        <v>0</v>
      </c>
      <c r="T256" s="169">
        <v>0</v>
      </c>
      <c r="U256" s="169">
        <v>0</v>
      </c>
      <c r="V256" s="169">
        <v>0</v>
      </c>
      <c r="W256" s="169">
        <v>0</v>
      </c>
      <c r="X256" s="169">
        <v>0</v>
      </c>
      <c r="Y256" s="169">
        <v>0</v>
      </c>
      <c r="Z256" s="169">
        <v>0</v>
      </c>
      <c r="AA256" s="169">
        <v>0</v>
      </c>
      <c r="AB256" s="169">
        <v>0</v>
      </c>
      <c r="AC256" s="169">
        <v>0</v>
      </c>
      <c r="AD256" s="169">
        <v>0</v>
      </c>
      <c r="AE256" s="169">
        <v>0</v>
      </c>
      <c r="AF256" s="169">
        <v>0</v>
      </c>
      <c r="AG256" s="169">
        <v>0</v>
      </c>
      <c r="AH256" s="169"/>
      <c r="AI256" s="169">
        <v>0</v>
      </c>
      <c r="AJ256" s="169">
        <v>0</v>
      </c>
      <c r="AK256" s="169">
        <v>0</v>
      </c>
      <c r="AL256" s="169">
        <v>0</v>
      </c>
      <c r="AM256" s="169">
        <v>0</v>
      </c>
      <c r="AN256" s="169">
        <v>0</v>
      </c>
      <c r="AO256" s="169"/>
      <c r="AP256" s="169"/>
      <c r="AQ256" s="169"/>
      <c r="AR256" s="169"/>
      <c r="AT256" s="169">
        <v>-79.989999999999995</v>
      </c>
      <c r="AU256" s="169">
        <v>0</v>
      </c>
      <c r="AV256" s="169">
        <v>0</v>
      </c>
      <c r="AW256" s="169">
        <v>0</v>
      </c>
      <c r="AX256" s="169">
        <v>0</v>
      </c>
      <c r="AY256" s="169">
        <v>0</v>
      </c>
      <c r="AZ256" s="169">
        <v>0</v>
      </c>
      <c r="BA256" s="169">
        <v>0</v>
      </c>
      <c r="BB256" s="169">
        <v>0</v>
      </c>
      <c r="BC256" s="169">
        <v>0</v>
      </c>
      <c r="BD256" s="169">
        <v>0</v>
      </c>
      <c r="BE256" s="169">
        <v>0</v>
      </c>
      <c r="BF256" s="169">
        <v>0</v>
      </c>
      <c r="BG256">
        <v>-79.989999999999995</v>
      </c>
      <c r="BH256">
        <v>0</v>
      </c>
      <c r="BI256">
        <v>0</v>
      </c>
      <c r="BJ256">
        <v>0</v>
      </c>
      <c r="BK256">
        <v>0</v>
      </c>
      <c r="BL256">
        <v>0</v>
      </c>
      <c r="BM256" s="170">
        <v>0</v>
      </c>
      <c r="BR256">
        <v>0</v>
      </c>
      <c r="BS256">
        <v>0</v>
      </c>
      <c r="BU256">
        <v>0</v>
      </c>
    </row>
    <row r="257" spans="1:73" x14ac:dyDescent="0.25">
      <c r="A257" s="167" t="s">
        <v>303</v>
      </c>
      <c r="B257">
        <v>0</v>
      </c>
      <c r="C257">
        <v>0</v>
      </c>
      <c r="D257">
        <v>0</v>
      </c>
      <c r="E257">
        <v>0</v>
      </c>
      <c r="F257">
        <v>0</v>
      </c>
      <c r="G257" s="169">
        <v>0</v>
      </c>
      <c r="H257" s="169">
        <v>0</v>
      </c>
      <c r="I257" s="169">
        <v>0</v>
      </c>
      <c r="J257" s="169">
        <v>0</v>
      </c>
      <c r="K257" s="169">
        <v>0</v>
      </c>
      <c r="L257" s="169">
        <v>0</v>
      </c>
      <c r="M257" s="169">
        <v>0</v>
      </c>
      <c r="N257" s="169">
        <v>0</v>
      </c>
      <c r="O257" s="169">
        <v>0</v>
      </c>
      <c r="P257" s="169">
        <v>0</v>
      </c>
      <c r="Q257" s="169">
        <v>0</v>
      </c>
      <c r="R257" s="169">
        <v>0</v>
      </c>
      <c r="S257" s="169">
        <v>0</v>
      </c>
      <c r="T257" s="169">
        <v>0</v>
      </c>
      <c r="U257" s="169">
        <v>0</v>
      </c>
      <c r="V257" s="169">
        <v>0</v>
      </c>
      <c r="W257" s="169">
        <v>0</v>
      </c>
      <c r="X257" s="169">
        <v>0</v>
      </c>
      <c r="Y257" s="169">
        <v>0</v>
      </c>
      <c r="Z257" s="169">
        <v>0</v>
      </c>
      <c r="AA257" s="169">
        <v>0</v>
      </c>
      <c r="AB257" s="169">
        <v>0</v>
      </c>
      <c r="AC257" s="169">
        <v>0</v>
      </c>
      <c r="AD257" s="169">
        <v>0</v>
      </c>
      <c r="AE257" s="169">
        <v>0</v>
      </c>
      <c r="AF257" s="169">
        <v>0</v>
      </c>
      <c r="AG257" s="169">
        <v>0</v>
      </c>
      <c r="AH257" s="169"/>
      <c r="AI257" s="169">
        <v>0</v>
      </c>
      <c r="AJ257" s="169">
        <v>0</v>
      </c>
      <c r="AK257" s="169">
        <v>0</v>
      </c>
      <c r="AL257" s="169">
        <v>0</v>
      </c>
      <c r="AM257" s="169">
        <v>0</v>
      </c>
      <c r="AN257" s="169">
        <v>0</v>
      </c>
      <c r="AO257" s="169"/>
      <c r="AP257" s="169"/>
      <c r="AQ257" s="169"/>
      <c r="AR257" s="169"/>
      <c r="AT257" s="169">
        <v>0</v>
      </c>
      <c r="AU257" s="169">
        <v>0</v>
      </c>
      <c r="AV257" s="169">
        <v>0</v>
      </c>
      <c r="AW257" s="169">
        <v>0</v>
      </c>
      <c r="AX257" s="169">
        <v>0</v>
      </c>
      <c r="AY257" s="169">
        <v>0</v>
      </c>
      <c r="AZ257" s="169">
        <v>0</v>
      </c>
      <c r="BA257" s="169">
        <v>0</v>
      </c>
      <c r="BB257" s="169">
        <v>0</v>
      </c>
      <c r="BC257" s="169">
        <v>0</v>
      </c>
      <c r="BD257" s="169">
        <v>0</v>
      </c>
      <c r="BE257" s="169">
        <v>0</v>
      </c>
      <c r="BF257" s="169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 s="170">
        <v>0</v>
      </c>
    </row>
    <row r="258" spans="1:73" x14ac:dyDescent="0.25">
      <c r="A258" s="167" t="s">
        <v>304</v>
      </c>
      <c r="B258">
        <v>0</v>
      </c>
      <c r="C258">
        <v>0</v>
      </c>
      <c r="D258">
        <v>0</v>
      </c>
      <c r="E258">
        <v>0</v>
      </c>
      <c r="F258">
        <v>0</v>
      </c>
      <c r="G258" s="169">
        <v>0</v>
      </c>
      <c r="H258" s="169">
        <v>0</v>
      </c>
      <c r="I258" s="169">
        <v>0</v>
      </c>
      <c r="J258" s="169">
        <v>0</v>
      </c>
      <c r="K258" s="169">
        <v>0</v>
      </c>
      <c r="L258" s="169">
        <v>0</v>
      </c>
      <c r="M258" s="169">
        <v>0</v>
      </c>
      <c r="N258" s="169">
        <v>0</v>
      </c>
      <c r="O258" s="169">
        <v>0</v>
      </c>
      <c r="P258" s="169">
        <v>0</v>
      </c>
      <c r="Q258" s="169">
        <v>0</v>
      </c>
      <c r="R258" s="169">
        <v>0</v>
      </c>
      <c r="S258" s="169">
        <v>0</v>
      </c>
      <c r="T258" s="169">
        <v>0</v>
      </c>
      <c r="U258" s="169">
        <v>0</v>
      </c>
      <c r="V258" s="169">
        <v>0</v>
      </c>
      <c r="W258" s="169">
        <v>0</v>
      </c>
      <c r="X258" s="169">
        <v>0</v>
      </c>
      <c r="Y258" s="169">
        <v>0</v>
      </c>
      <c r="Z258" s="169">
        <v>0</v>
      </c>
      <c r="AA258" s="169">
        <v>0</v>
      </c>
      <c r="AB258" s="169">
        <v>0</v>
      </c>
      <c r="AC258" s="169">
        <v>0</v>
      </c>
      <c r="AD258" s="169">
        <v>0</v>
      </c>
      <c r="AE258" s="169">
        <v>0</v>
      </c>
      <c r="AF258" s="169">
        <v>0</v>
      </c>
      <c r="AG258" s="169">
        <v>0</v>
      </c>
      <c r="AH258" s="169"/>
      <c r="AI258" s="169">
        <v>0</v>
      </c>
      <c r="AJ258" s="169">
        <v>0</v>
      </c>
      <c r="AK258" s="169">
        <v>0</v>
      </c>
      <c r="AL258" s="169">
        <v>0</v>
      </c>
      <c r="AM258" s="169">
        <v>0</v>
      </c>
      <c r="AN258" s="169">
        <v>0</v>
      </c>
      <c r="AO258" s="169"/>
      <c r="AP258" s="169"/>
      <c r="AQ258" s="169"/>
      <c r="AR258" s="169"/>
      <c r="AT258" s="169">
        <v>-11.61</v>
      </c>
      <c r="AU258" s="169">
        <v>0</v>
      </c>
      <c r="AV258" s="169">
        <v>0</v>
      </c>
      <c r="AW258" s="169">
        <v>0</v>
      </c>
      <c r="AX258" s="169">
        <v>0</v>
      </c>
      <c r="AY258" s="169">
        <v>0</v>
      </c>
      <c r="AZ258" s="169">
        <v>0</v>
      </c>
      <c r="BA258" s="169">
        <v>0</v>
      </c>
      <c r="BB258" s="169">
        <v>0</v>
      </c>
      <c r="BC258" s="169">
        <v>0</v>
      </c>
      <c r="BD258" s="169">
        <v>0</v>
      </c>
      <c r="BE258" s="169">
        <v>0</v>
      </c>
      <c r="BF258" s="169">
        <v>0</v>
      </c>
      <c r="BG258">
        <v>-11.61</v>
      </c>
      <c r="BH258">
        <v>0</v>
      </c>
      <c r="BI258">
        <v>0</v>
      </c>
      <c r="BJ258">
        <v>0</v>
      </c>
      <c r="BK258">
        <v>0</v>
      </c>
      <c r="BL258">
        <v>0</v>
      </c>
      <c r="BM258" s="170">
        <v>0</v>
      </c>
      <c r="BR258">
        <v>0</v>
      </c>
      <c r="BS258">
        <v>0</v>
      </c>
      <c r="BU258">
        <v>0</v>
      </c>
    </row>
    <row r="259" spans="1:73" x14ac:dyDescent="0.25">
      <c r="A259" s="167" t="s">
        <v>305</v>
      </c>
      <c r="B259">
        <v>0</v>
      </c>
      <c r="C259">
        <v>0</v>
      </c>
      <c r="D259">
        <v>0</v>
      </c>
      <c r="E259">
        <v>0</v>
      </c>
      <c r="F259">
        <v>0</v>
      </c>
      <c r="G259" s="169">
        <v>0</v>
      </c>
      <c r="H259" s="169">
        <v>0</v>
      </c>
      <c r="I259" s="169">
        <v>0</v>
      </c>
      <c r="J259" s="169">
        <v>0</v>
      </c>
      <c r="K259" s="169">
        <v>0</v>
      </c>
      <c r="L259" s="169">
        <v>0</v>
      </c>
      <c r="M259" s="169">
        <v>0</v>
      </c>
      <c r="N259" s="169">
        <v>0</v>
      </c>
      <c r="O259" s="169">
        <v>0</v>
      </c>
      <c r="P259" s="169">
        <v>0</v>
      </c>
      <c r="Q259" s="169">
        <v>0</v>
      </c>
      <c r="R259" s="169">
        <v>0</v>
      </c>
      <c r="S259" s="169">
        <v>0</v>
      </c>
      <c r="T259" s="169">
        <v>0</v>
      </c>
      <c r="U259" s="169">
        <v>0</v>
      </c>
      <c r="V259" s="169">
        <v>0</v>
      </c>
      <c r="W259" s="169">
        <v>0</v>
      </c>
      <c r="X259" s="169">
        <v>0</v>
      </c>
      <c r="Y259" s="169">
        <v>0</v>
      </c>
      <c r="Z259" s="169">
        <v>0</v>
      </c>
      <c r="AA259" s="169">
        <v>0</v>
      </c>
      <c r="AB259" s="169">
        <v>0</v>
      </c>
      <c r="AC259" s="169">
        <v>0</v>
      </c>
      <c r="AD259" s="169">
        <v>0</v>
      </c>
      <c r="AE259" s="169">
        <v>0</v>
      </c>
      <c r="AF259" s="169">
        <v>0</v>
      </c>
      <c r="AG259" s="169">
        <v>0</v>
      </c>
      <c r="AH259" s="169"/>
      <c r="AI259" s="169">
        <v>0</v>
      </c>
      <c r="AJ259" s="169">
        <v>0</v>
      </c>
      <c r="AK259" s="169">
        <v>0</v>
      </c>
      <c r="AL259" s="169">
        <v>0</v>
      </c>
      <c r="AM259" s="169">
        <v>0</v>
      </c>
      <c r="AN259" s="169">
        <v>0</v>
      </c>
      <c r="AO259" s="169"/>
      <c r="AP259" s="169"/>
      <c r="AQ259" s="169"/>
      <c r="AR259" s="169"/>
      <c r="AT259" s="169">
        <v>0</v>
      </c>
      <c r="AU259" s="169">
        <v>0</v>
      </c>
      <c r="AV259" s="169">
        <v>0</v>
      </c>
      <c r="AW259" s="169">
        <v>0</v>
      </c>
      <c r="AX259" s="169">
        <v>0</v>
      </c>
      <c r="AY259" s="169">
        <v>0</v>
      </c>
      <c r="AZ259" s="169">
        <v>0</v>
      </c>
      <c r="BA259" s="169">
        <v>0</v>
      </c>
      <c r="BB259" s="169">
        <v>0</v>
      </c>
      <c r="BC259" s="169">
        <v>0</v>
      </c>
      <c r="BD259" s="169">
        <v>0</v>
      </c>
      <c r="BE259" s="169">
        <v>0</v>
      </c>
      <c r="BF259" s="16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 s="170">
        <v>0</v>
      </c>
    </row>
    <row r="260" spans="1:73" x14ac:dyDescent="0.25">
      <c r="A260" s="167" t="s">
        <v>306</v>
      </c>
      <c r="B260">
        <v>0</v>
      </c>
      <c r="C260">
        <v>0</v>
      </c>
      <c r="D260">
        <v>0</v>
      </c>
      <c r="E260">
        <v>0</v>
      </c>
      <c r="F260">
        <v>0</v>
      </c>
      <c r="G260" s="169">
        <v>0</v>
      </c>
      <c r="H260" s="169">
        <v>0</v>
      </c>
      <c r="I260" s="169">
        <v>0</v>
      </c>
      <c r="J260" s="169">
        <v>0</v>
      </c>
      <c r="K260" s="169">
        <v>0</v>
      </c>
      <c r="L260" s="169">
        <v>0</v>
      </c>
      <c r="M260" s="169">
        <v>0</v>
      </c>
      <c r="N260" s="169">
        <v>0</v>
      </c>
      <c r="O260" s="169">
        <v>0</v>
      </c>
      <c r="P260" s="169">
        <v>0</v>
      </c>
      <c r="Q260" s="169">
        <v>0</v>
      </c>
      <c r="R260" s="169">
        <v>0</v>
      </c>
      <c r="S260" s="169">
        <v>0</v>
      </c>
      <c r="T260" s="169">
        <v>0</v>
      </c>
      <c r="U260" s="169">
        <v>0</v>
      </c>
      <c r="V260" s="169">
        <v>0</v>
      </c>
      <c r="W260" s="169">
        <v>0</v>
      </c>
      <c r="X260" s="169">
        <v>0</v>
      </c>
      <c r="Y260" s="169">
        <v>0</v>
      </c>
      <c r="Z260" s="169">
        <v>0</v>
      </c>
      <c r="AA260" s="169">
        <v>0</v>
      </c>
      <c r="AB260" s="169">
        <v>0</v>
      </c>
      <c r="AC260" s="169">
        <v>0</v>
      </c>
      <c r="AD260" s="169">
        <v>0</v>
      </c>
      <c r="AE260" s="169">
        <v>0</v>
      </c>
      <c r="AF260" s="169">
        <v>0</v>
      </c>
      <c r="AG260" s="169">
        <v>0</v>
      </c>
      <c r="AH260" s="169"/>
      <c r="AI260" s="169">
        <v>0</v>
      </c>
      <c r="AJ260" s="169">
        <v>0</v>
      </c>
      <c r="AK260" s="169">
        <v>0</v>
      </c>
      <c r="AL260" s="169">
        <v>0</v>
      </c>
      <c r="AM260" s="169">
        <v>0</v>
      </c>
      <c r="AN260" s="169">
        <v>0</v>
      </c>
      <c r="AO260" s="169"/>
      <c r="AP260" s="169"/>
      <c r="AQ260" s="169"/>
      <c r="AR260" s="169"/>
      <c r="AT260" s="169">
        <v>0</v>
      </c>
      <c r="AU260" s="169">
        <v>0</v>
      </c>
      <c r="AV260" s="169">
        <v>0</v>
      </c>
      <c r="AW260" s="169">
        <v>0</v>
      </c>
      <c r="AX260" s="169">
        <v>0</v>
      </c>
      <c r="AY260" s="169">
        <v>0</v>
      </c>
      <c r="AZ260" s="169">
        <v>0</v>
      </c>
      <c r="BA260" s="169">
        <v>0</v>
      </c>
      <c r="BB260" s="169">
        <v>0</v>
      </c>
      <c r="BC260" s="169">
        <v>0</v>
      </c>
      <c r="BD260" s="169">
        <v>0</v>
      </c>
      <c r="BE260" s="169">
        <v>0</v>
      </c>
      <c r="BF260" s="169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 s="170">
        <v>0</v>
      </c>
    </row>
    <row r="261" spans="1:73" x14ac:dyDescent="0.25">
      <c r="A261" s="167" t="s">
        <v>307</v>
      </c>
      <c r="B261">
        <v>0</v>
      </c>
      <c r="C261">
        <v>0</v>
      </c>
      <c r="D261">
        <v>0</v>
      </c>
      <c r="E261">
        <v>0</v>
      </c>
      <c r="F261">
        <v>0</v>
      </c>
      <c r="G261" s="169">
        <v>0</v>
      </c>
      <c r="H261" s="169">
        <v>0</v>
      </c>
      <c r="I261" s="169">
        <v>0</v>
      </c>
      <c r="J261" s="169">
        <v>0</v>
      </c>
      <c r="K261" s="169">
        <v>0</v>
      </c>
      <c r="L261" s="169">
        <v>0</v>
      </c>
      <c r="M261" s="169">
        <v>0</v>
      </c>
      <c r="N261" s="169">
        <v>0</v>
      </c>
      <c r="O261" s="169">
        <v>0</v>
      </c>
      <c r="P261" s="169">
        <v>0</v>
      </c>
      <c r="Q261" s="169">
        <v>0</v>
      </c>
      <c r="R261" s="169">
        <v>0</v>
      </c>
      <c r="S261" s="169">
        <v>0</v>
      </c>
      <c r="T261" s="169">
        <v>0</v>
      </c>
      <c r="U261" s="169">
        <v>0</v>
      </c>
      <c r="V261" s="169">
        <v>0</v>
      </c>
      <c r="W261" s="169">
        <v>0</v>
      </c>
      <c r="X261" s="169">
        <v>0</v>
      </c>
      <c r="Y261" s="169">
        <v>0</v>
      </c>
      <c r="Z261" s="169">
        <v>0</v>
      </c>
      <c r="AA261" s="169">
        <v>0</v>
      </c>
      <c r="AB261" s="169">
        <v>0</v>
      </c>
      <c r="AC261" s="169">
        <v>0</v>
      </c>
      <c r="AD261" s="169">
        <v>0</v>
      </c>
      <c r="AE261" s="169">
        <v>0</v>
      </c>
      <c r="AF261" s="169">
        <v>0</v>
      </c>
      <c r="AG261" s="169">
        <v>0</v>
      </c>
      <c r="AH261" s="169"/>
      <c r="AI261" s="169">
        <v>0</v>
      </c>
      <c r="AJ261" s="169">
        <v>0</v>
      </c>
      <c r="AK261" s="169">
        <v>0</v>
      </c>
      <c r="AL261" s="169">
        <v>0</v>
      </c>
      <c r="AM261" s="169">
        <v>0</v>
      </c>
      <c r="AN261" s="169">
        <v>0</v>
      </c>
      <c r="AO261" s="169"/>
      <c r="AP261" s="169"/>
      <c r="AQ261" s="169"/>
      <c r="AR261" s="169"/>
      <c r="AT261" s="169">
        <v>0</v>
      </c>
      <c r="AU261" s="169">
        <v>0</v>
      </c>
      <c r="AV261" s="169">
        <v>0</v>
      </c>
      <c r="AW261" s="169">
        <v>0</v>
      </c>
      <c r="AX261" s="169">
        <v>0</v>
      </c>
      <c r="AY261" s="169">
        <v>0</v>
      </c>
      <c r="AZ261" s="169">
        <v>0</v>
      </c>
      <c r="BA261" s="169">
        <v>0</v>
      </c>
      <c r="BB261" s="169">
        <v>0</v>
      </c>
      <c r="BC261" s="169">
        <v>0</v>
      </c>
      <c r="BD261" s="169">
        <v>0</v>
      </c>
      <c r="BE261" s="169">
        <v>0</v>
      </c>
      <c r="BF261" s="169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 s="170">
        <v>0</v>
      </c>
    </row>
    <row r="262" spans="1:73" x14ac:dyDescent="0.25">
      <c r="A262" s="167" t="s">
        <v>1694</v>
      </c>
      <c r="B262">
        <v>0</v>
      </c>
      <c r="C262">
        <v>0</v>
      </c>
      <c r="D262">
        <v>0</v>
      </c>
      <c r="E262">
        <v>0</v>
      </c>
      <c r="F262">
        <v>0</v>
      </c>
      <c r="G262" s="169">
        <v>0</v>
      </c>
      <c r="H262" s="169">
        <v>0</v>
      </c>
      <c r="I262" s="169">
        <v>0</v>
      </c>
      <c r="J262" s="169">
        <v>0</v>
      </c>
      <c r="K262" s="169">
        <v>0</v>
      </c>
      <c r="L262" s="169">
        <v>0</v>
      </c>
      <c r="M262" s="169">
        <v>0</v>
      </c>
      <c r="N262" s="169">
        <v>0</v>
      </c>
      <c r="O262" s="169">
        <v>0</v>
      </c>
      <c r="P262" s="169">
        <v>0</v>
      </c>
      <c r="Q262" s="169">
        <v>0</v>
      </c>
      <c r="R262" s="169">
        <v>0</v>
      </c>
      <c r="S262" s="169">
        <v>0</v>
      </c>
      <c r="T262" s="169">
        <v>0</v>
      </c>
      <c r="U262" s="169">
        <v>0</v>
      </c>
      <c r="V262" s="169">
        <v>0</v>
      </c>
      <c r="W262" s="169">
        <v>0</v>
      </c>
      <c r="X262" s="169">
        <v>0</v>
      </c>
      <c r="Y262" s="169">
        <v>0</v>
      </c>
      <c r="Z262" s="169">
        <v>0</v>
      </c>
      <c r="AA262" s="169">
        <v>0</v>
      </c>
      <c r="AB262" s="169">
        <v>0</v>
      </c>
      <c r="AC262" s="169">
        <v>0</v>
      </c>
      <c r="AD262" s="169">
        <v>0</v>
      </c>
      <c r="AE262" s="169">
        <v>0</v>
      </c>
      <c r="AF262" s="169">
        <v>0</v>
      </c>
      <c r="AG262" s="169">
        <v>0</v>
      </c>
      <c r="AH262" s="169"/>
      <c r="AI262" s="169">
        <v>0</v>
      </c>
      <c r="AJ262" s="169">
        <v>0</v>
      </c>
      <c r="AK262" s="169">
        <v>0</v>
      </c>
      <c r="AL262" s="169">
        <v>0</v>
      </c>
      <c r="AM262" s="169">
        <v>0</v>
      </c>
      <c r="AN262" s="169">
        <v>0</v>
      </c>
      <c r="AO262" s="169"/>
      <c r="AP262" s="169"/>
      <c r="AQ262" s="169"/>
      <c r="AR262" s="169"/>
      <c r="AT262" s="169">
        <v>0</v>
      </c>
      <c r="AU262" s="169">
        <v>0</v>
      </c>
      <c r="AV262" s="169">
        <v>0</v>
      </c>
      <c r="AW262" s="169">
        <v>0</v>
      </c>
      <c r="AX262" s="169">
        <v>0</v>
      </c>
      <c r="AY262" s="169">
        <v>0</v>
      </c>
      <c r="AZ262" s="169">
        <v>0</v>
      </c>
      <c r="BA262" s="169">
        <v>0</v>
      </c>
      <c r="BB262" s="169">
        <v>0</v>
      </c>
      <c r="BC262" s="169">
        <v>0</v>
      </c>
      <c r="BD262" s="169">
        <v>0</v>
      </c>
      <c r="BE262" s="169">
        <v>0</v>
      </c>
      <c r="BF262" s="169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 s="170">
        <v>0</v>
      </c>
    </row>
    <row r="263" spans="1:73" x14ac:dyDescent="0.25">
      <c r="A263" s="167" t="s">
        <v>308</v>
      </c>
      <c r="B263">
        <v>0</v>
      </c>
      <c r="C263">
        <v>0</v>
      </c>
      <c r="D263">
        <v>0</v>
      </c>
      <c r="E263">
        <v>0</v>
      </c>
      <c r="F263">
        <v>0</v>
      </c>
      <c r="G263" s="169">
        <v>0</v>
      </c>
      <c r="H263" s="169">
        <v>0</v>
      </c>
      <c r="I263" s="169">
        <v>0</v>
      </c>
      <c r="J263" s="169">
        <v>0</v>
      </c>
      <c r="K263" s="169">
        <v>0</v>
      </c>
      <c r="L263" s="169">
        <v>0</v>
      </c>
      <c r="M263" s="169">
        <v>0</v>
      </c>
      <c r="N263" s="169">
        <v>0</v>
      </c>
      <c r="O263" s="169">
        <v>0</v>
      </c>
      <c r="P263" s="169">
        <v>0</v>
      </c>
      <c r="Q263" s="169">
        <v>0</v>
      </c>
      <c r="R263" s="169">
        <v>0</v>
      </c>
      <c r="S263" s="169">
        <v>0</v>
      </c>
      <c r="T263" s="169">
        <v>0</v>
      </c>
      <c r="U263" s="169">
        <v>0</v>
      </c>
      <c r="V263" s="169">
        <v>0</v>
      </c>
      <c r="W263" s="169">
        <v>0</v>
      </c>
      <c r="X263" s="169">
        <v>0</v>
      </c>
      <c r="Y263" s="169">
        <v>0</v>
      </c>
      <c r="Z263" s="169">
        <v>0</v>
      </c>
      <c r="AA263" s="169">
        <v>0</v>
      </c>
      <c r="AB263" s="169">
        <v>0</v>
      </c>
      <c r="AC263" s="169">
        <v>0</v>
      </c>
      <c r="AD263" s="169">
        <v>0</v>
      </c>
      <c r="AE263" s="169">
        <v>0</v>
      </c>
      <c r="AF263" s="169">
        <v>0</v>
      </c>
      <c r="AG263" s="169">
        <v>0</v>
      </c>
      <c r="AH263" s="169"/>
      <c r="AI263" s="169">
        <v>0</v>
      </c>
      <c r="AJ263" s="169">
        <v>0</v>
      </c>
      <c r="AK263" s="169">
        <v>0</v>
      </c>
      <c r="AL263" s="169">
        <v>0</v>
      </c>
      <c r="AM263" s="169">
        <v>0</v>
      </c>
      <c r="AN263" s="169">
        <v>0</v>
      </c>
      <c r="AO263" s="169"/>
      <c r="AP263" s="169"/>
      <c r="AQ263" s="169"/>
      <c r="AR263" s="169"/>
      <c r="AT263" s="169">
        <v>13274.16</v>
      </c>
      <c r="AU263" s="169">
        <v>0</v>
      </c>
      <c r="AV263" s="169">
        <v>0</v>
      </c>
      <c r="AW263" s="169">
        <v>0</v>
      </c>
      <c r="AX263" s="169">
        <v>0</v>
      </c>
      <c r="AY263" s="169">
        <v>0</v>
      </c>
      <c r="AZ263" s="169">
        <v>0</v>
      </c>
      <c r="BA263" s="169">
        <v>0</v>
      </c>
      <c r="BB263" s="169">
        <v>0</v>
      </c>
      <c r="BC263" s="169">
        <v>0</v>
      </c>
      <c r="BD263" s="169">
        <v>0</v>
      </c>
      <c r="BE263" s="169">
        <v>0</v>
      </c>
      <c r="BF263" s="169">
        <v>0</v>
      </c>
      <c r="BG263">
        <v>13274.16</v>
      </c>
      <c r="BH263">
        <v>0</v>
      </c>
      <c r="BI263">
        <v>0</v>
      </c>
      <c r="BJ263">
        <v>0</v>
      </c>
      <c r="BK263">
        <v>0</v>
      </c>
      <c r="BL263">
        <v>0</v>
      </c>
      <c r="BM263" s="170">
        <v>0</v>
      </c>
      <c r="BR263">
        <v>0</v>
      </c>
      <c r="BS263">
        <v>0</v>
      </c>
      <c r="BU263">
        <v>0</v>
      </c>
    </row>
    <row r="264" spans="1:73" x14ac:dyDescent="0.25">
      <c r="A264" s="167" t="s">
        <v>309</v>
      </c>
      <c r="B264">
        <v>0</v>
      </c>
      <c r="C264">
        <v>0</v>
      </c>
      <c r="D264">
        <v>0</v>
      </c>
      <c r="E264">
        <v>0</v>
      </c>
      <c r="F264">
        <v>0</v>
      </c>
      <c r="G264" s="169">
        <v>0</v>
      </c>
      <c r="H264" s="169">
        <v>0</v>
      </c>
      <c r="I264" s="169">
        <v>0</v>
      </c>
      <c r="J264" s="169">
        <v>0</v>
      </c>
      <c r="K264" s="169">
        <v>0</v>
      </c>
      <c r="L264" s="169">
        <v>0</v>
      </c>
      <c r="M264" s="169">
        <v>0</v>
      </c>
      <c r="N264" s="169">
        <v>0</v>
      </c>
      <c r="O264" s="169">
        <v>0</v>
      </c>
      <c r="P264" s="169">
        <v>0</v>
      </c>
      <c r="Q264" s="169">
        <v>0</v>
      </c>
      <c r="R264" s="169">
        <v>0</v>
      </c>
      <c r="S264" s="169">
        <v>0</v>
      </c>
      <c r="T264" s="169">
        <v>0</v>
      </c>
      <c r="U264" s="169">
        <v>0</v>
      </c>
      <c r="V264" s="169">
        <v>0</v>
      </c>
      <c r="W264" s="169">
        <v>0</v>
      </c>
      <c r="X264" s="169">
        <v>0</v>
      </c>
      <c r="Y264" s="169">
        <v>0</v>
      </c>
      <c r="Z264" s="169">
        <v>0</v>
      </c>
      <c r="AA264" s="169">
        <v>0</v>
      </c>
      <c r="AB264" s="169">
        <v>0</v>
      </c>
      <c r="AC264" s="169">
        <v>0</v>
      </c>
      <c r="AD264" s="169">
        <v>0</v>
      </c>
      <c r="AE264" s="169">
        <v>0</v>
      </c>
      <c r="AF264" s="169">
        <v>0</v>
      </c>
      <c r="AG264" s="169">
        <v>0</v>
      </c>
      <c r="AH264" s="169"/>
      <c r="AI264" s="169">
        <v>0</v>
      </c>
      <c r="AJ264" s="169">
        <v>0</v>
      </c>
      <c r="AK264" s="169">
        <v>0</v>
      </c>
      <c r="AL264" s="169">
        <v>0</v>
      </c>
      <c r="AM264" s="169">
        <v>0</v>
      </c>
      <c r="AN264" s="169">
        <v>0</v>
      </c>
      <c r="AO264" s="169"/>
      <c r="AP264" s="169"/>
      <c r="AQ264" s="169"/>
      <c r="AR264" s="169"/>
      <c r="AT264" s="169">
        <v>13344.04</v>
      </c>
      <c r="AU264" s="169">
        <v>0</v>
      </c>
      <c r="AV264" s="169">
        <v>0</v>
      </c>
      <c r="AW264" s="169">
        <v>0</v>
      </c>
      <c r="AX264" s="169">
        <v>0</v>
      </c>
      <c r="AY264" s="169">
        <v>0</v>
      </c>
      <c r="AZ264" s="169">
        <v>0</v>
      </c>
      <c r="BA264" s="169">
        <v>0</v>
      </c>
      <c r="BB264" s="169">
        <v>0</v>
      </c>
      <c r="BC264" s="169">
        <v>0</v>
      </c>
      <c r="BD264" s="169">
        <v>0</v>
      </c>
      <c r="BE264" s="169">
        <v>0</v>
      </c>
      <c r="BF264" s="169">
        <v>0</v>
      </c>
      <c r="BG264">
        <v>13344.04</v>
      </c>
      <c r="BH264">
        <v>0</v>
      </c>
      <c r="BI264">
        <v>0</v>
      </c>
      <c r="BJ264">
        <v>0</v>
      </c>
      <c r="BK264">
        <v>0</v>
      </c>
      <c r="BL264">
        <v>0</v>
      </c>
      <c r="BM264" s="170">
        <v>0</v>
      </c>
      <c r="BR264">
        <v>0</v>
      </c>
      <c r="BS264">
        <v>0</v>
      </c>
      <c r="BU264">
        <v>0</v>
      </c>
    </row>
    <row r="265" spans="1:73" x14ac:dyDescent="0.25">
      <c r="A265" s="167" t="s">
        <v>1695</v>
      </c>
      <c r="B265">
        <v>0</v>
      </c>
      <c r="C265">
        <v>0</v>
      </c>
      <c r="D265">
        <v>0</v>
      </c>
      <c r="E265">
        <v>0</v>
      </c>
      <c r="F265">
        <v>0</v>
      </c>
      <c r="G265" s="169">
        <v>0</v>
      </c>
      <c r="H265" s="169">
        <v>0</v>
      </c>
      <c r="I265" s="169">
        <v>0</v>
      </c>
      <c r="J265" s="169">
        <v>0</v>
      </c>
      <c r="K265" s="169">
        <v>0</v>
      </c>
      <c r="L265" s="169">
        <v>0</v>
      </c>
      <c r="M265" s="169">
        <v>0</v>
      </c>
      <c r="N265" s="169">
        <v>0</v>
      </c>
      <c r="O265" s="169">
        <v>0</v>
      </c>
      <c r="P265" s="169">
        <v>0</v>
      </c>
      <c r="Q265" s="169">
        <v>0</v>
      </c>
      <c r="R265" s="169">
        <v>0</v>
      </c>
      <c r="S265" s="169">
        <v>0</v>
      </c>
      <c r="T265" s="169">
        <v>0</v>
      </c>
      <c r="U265" s="169">
        <v>0</v>
      </c>
      <c r="V265" s="169">
        <v>0</v>
      </c>
      <c r="W265" s="169">
        <v>0</v>
      </c>
      <c r="X265" s="169">
        <v>0</v>
      </c>
      <c r="Y265" s="169">
        <v>0</v>
      </c>
      <c r="Z265" s="169">
        <v>0</v>
      </c>
      <c r="AA265" s="169">
        <v>0</v>
      </c>
      <c r="AB265" s="169">
        <v>0</v>
      </c>
      <c r="AC265" s="169">
        <v>0</v>
      </c>
      <c r="AD265" s="169">
        <v>0</v>
      </c>
      <c r="AE265" s="169">
        <v>0</v>
      </c>
      <c r="AF265" s="169">
        <v>0</v>
      </c>
      <c r="AG265" s="169">
        <v>0</v>
      </c>
      <c r="AH265" s="169"/>
      <c r="AI265" s="169">
        <v>0</v>
      </c>
      <c r="AJ265" s="169">
        <v>0</v>
      </c>
      <c r="AK265" s="169">
        <v>0</v>
      </c>
      <c r="AL265" s="169">
        <v>0</v>
      </c>
      <c r="AM265" s="169">
        <v>0</v>
      </c>
      <c r="AN265" s="169">
        <v>0</v>
      </c>
      <c r="AO265" s="169"/>
      <c r="AP265" s="169"/>
      <c r="AQ265" s="169"/>
      <c r="AR265" s="169"/>
      <c r="AT265" s="169">
        <v>0</v>
      </c>
      <c r="AU265" s="169">
        <v>0</v>
      </c>
      <c r="AV265" s="169">
        <v>0</v>
      </c>
      <c r="AW265" s="169">
        <v>0</v>
      </c>
      <c r="AX265" s="169">
        <v>0</v>
      </c>
      <c r="AY265" s="169">
        <v>0</v>
      </c>
      <c r="AZ265" s="169">
        <v>0</v>
      </c>
      <c r="BA265" s="169">
        <v>0</v>
      </c>
      <c r="BB265" s="169">
        <v>0</v>
      </c>
      <c r="BC265" s="169">
        <v>0</v>
      </c>
      <c r="BD265" s="169">
        <v>0</v>
      </c>
      <c r="BE265" s="169">
        <v>0</v>
      </c>
      <c r="BF265" s="169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 s="170">
        <v>0</v>
      </c>
      <c r="BR265">
        <v>0</v>
      </c>
      <c r="BS265">
        <v>0</v>
      </c>
      <c r="BU265">
        <v>0</v>
      </c>
    </row>
    <row r="266" spans="1:73" x14ac:dyDescent="0.25">
      <c r="A266" s="167" t="s">
        <v>478</v>
      </c>
      <c r="B266">
        <v>0</v>
      </c>
      <c r="C266">
        <v>0</v>
      </c>
      <c r="D266">
        <v>0</v>
      </c>
      <c r="E266">
        <v>0</v>
      </c>
      <c r="F266">
        <v>0</v>
      </c>
      <c r="G266" s="169">
        <v>0</v>
      </c>
      <c r="H266" s="169">
        <v>0</v>
      </c>
      <c r="I266" s="169">
        <v>0</v>
      </c>
      <c r="J266" s="169">
        <v>0</v>
      </c>
      <c r="K266" s="169">
        <v>0</v>
      </c>
      <c r="L266" s="169">
        <v>0</v>
      </c>
      <c r="M266" s="169">
        <v>0</v>
      </c>
      <c r="N266" s="169">
        <v>0</v>
      </c>
      <c r="O266" s="169">
        <v>0</v>
      </c>
      <c r="P266" s="169">
        <v>0</v>
      </c>
      <c r="Q266" s="169">
        <v>0</v>
      </c>
      <c r="R266" s="169">
        <v>0</v>
      </c>
      <c r="S266" s="169">
        <v>0</v>
      </c>
      <c r="T266" s="169">
        <v>0</v>
      </c>
      <c r="U266" s="169">
        <v>0</v>
      </c>
      <c r="V266" s="169">
        <v>0</v>
      </c>
      <c r="W266" s="169">
        <v>0</v>
      </c>
      <c r="X266" s="169">
        <v>0</v>
      </c>
      <c r="Y266" s="169">
        <v>0</v>
      </c>
      <c r="Z266" s="169">
        <v>0</v>
      </c>
      <c r="AA266" s="169">
        <v>0</v>
      </c>
      <c r="AB266" s="169">
        <v>0</v>
      </c>
      <c r="AC266" s="169">
        <v>0</v>
      </c>
      <c r="AD266" s="169">
        <v>0</v>
      </c>
      <c r="AE266" s="169">
        <v>0</v>
      </c>
      <c r="AF266" s="169">
        <v>0</v>
      </c>
      <c r="AG266" s="169">
        <v>0</v>
      </c>
      <c r="AH266" s="169"/>
      <c r="AI266" s="169">
        <v>0</v>
      </c>
      <c r="AJ266" s="169">
        <v>0</v>
      </c>
      <c r="AK266" s="169">
        <v>0</v>
      </c>
      <c r="AL266" s="169">
        <v>0</v>
      </c>
      <c r="AM266" s="169">
        <v>0</v>
      </c>
      <c r="AN266" s="169">
        <v>0</v>
      </c>
      <c r="AO266" s="169"/>
      <c r="AP266" s="169"/>
      <c r="AQ266" s="169"/>
      <c r="AR266" s="169"/>
      <c r="AT266" s="169">
        <v>11349.64</v>
      </c>
      <c r="AU266" s="169">
        <v>0</v>
      </c>
      <c r="AV266" s="169">
        <v>0</v>
      </c>
      <c r="AW266" s="169">
        <v>0</v>
      </c>
      <c r="AX266" s="169">
        <v>0</v>
      </c>
      <c r="AY266" s="169">
        <v>0</v>
      </c>
      <c r="AZ266" s="169">
        <v>0</v>
      </c>
      <c r="BA266" s="169">
        <v>11349.64</v>
      </c>
      <c r="BB266" s="169">
        <v>0</v>
      </c>
      <c r="BC266" s="169">
        <v>0</v>
      </c>
      <c r="BD266" s="169">
        <v>0</v>
      </c>
      <c r="BE266" s="169">
        <v>0</v>
      </c>
      <c r="BF266" s="169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 s="170">
        <v>0</v>
      </c>
      <c r="BR266">
        <v>0</v>
      </c>
      <c r="BS266">
        <v>0</v>
      </c>
      <c r="BU266">
        <v>0</v>
      </c>
    </row>
    <row r="267" spans="1:73" x14ac:dyDescent="0.25">
      <c r="A267" s="167" t="s">
        <v>310</v>
      </c>
      <c r="B267">
        <v>0</v>
      </c>
      <c r="C267">
        <v>0</v>
      </c>
      <c r="D267">
        <v>0</v>
      </c>
      <c r="E267">
        <v>0</v>
      </c>
      <c r="F267">
        <v>0</v>
      </c>
      <c r="G267" s="169">
        <v>0</v>
      </c>
      <c r="H267" s="169">
        <v>0</v>
      </c>
      <c r="I267" s="169">
        <v>0</v>
      </c>
      <c r="J267" s="169">
        <v>0</v>
      </c>
      <c r="K267" s="169">
        <v>0</v>
      </c>
      <c r="L267" s="169">
        <v>0</v>
      </c>
      <c r="M267" s="169">
        <v>0</v>
      </c>
      <c r="N267" s="169">
        <v>0</v>
      </c>
      <c r="O267" s="169">
        <v>0</v>
      </c>
      <c r="P267" s="169">
        <v>0</v>
      </c>
      <c r="Q267" s="169">
        <v>0</v>
      </c>
      <c r="R267" s="169">
        <v>0</v>
      </c>
      <c r="S267" s="169">
        <v>0</v>
      </c>
      <c r="T267" s="169">
        <v>0</v>
      </c>
      <c r="U267" s="169">
        <v>0</v>
      </c>
      <c r="V267" s="169">
        <v>0</v>
      </c>
      <c r="W267" s="169">
        <v>0</v>
      </c>
      <c r="X267" s="169">
        <v>0</v>
      </c>
      <c r="Y267" s="169">
        <v>0</v>
      </c>
      <c r="Z267" s="169">
        <v>0</v>
      </c>
      <c r="AA267" s="169">
        <v>0</v>
      </c>
      <c r="AB267" s="169">
        <v>0</v>
      </c>
      <c r="AC267" s="169">
        <v>0</v>
      </c>
      <c r="AD267" s="169">
        <v>0</v>
      </c>
      <c r="AE267" s="169">
        <v>0</v>
      </c>
      <c r="AF267" s="169">
        <v>0</v>
      </c>
      <c r="AG267" s="169">
        <v>0</v>
      </c>
      <c r="AH267" s="169"/>
      <c r="AI267" s="169">
        <v>0</v>
      </c>
      <c r="AJ267" s="169">
        <v>0</v>
      </c>
      <c r="AK267" s="169">
        <v>0</v>
      </c>
      <c r="AL267" s="169">
        <v>0</v>
      </c>
      <c r="AM267" s="169">
        <v>0</v>
      </c>
      <c r="AN267" s="169">
        <v>0</v>
      </c>
      <c r="AO267" s="169"/>
      <c r="AP267" s="169"/>
      <c r="AQ267" s="169"/>
      <c r="AR267" s="169"/>
      <c r="AT267" s="169">
        <v>208.19</v>
      </c>
      <c r="AU267" s="169">
        <v>0</v>
      </c>
      <c r="AV267" s="169">
        <v>0</v>
      </c>
      <c r="AW267" s="169">
        <v>0</v>
      </c>
      <c r="AX267" s="169">
        <v>0</v>
      </c>
      <c r="AY267" s="169">
        <v>0</v>
      </c>
      <c r="AZ267" s="169">
        <v>0</v>
      </c>
      <c r="BA267" s="169">
        <v>1463.77</v>
      </c>
      <c r="BB267" s="169">
        <v>0</v>
      </c>
      <c r="BC267" s="169">
        <v>0</v>
      </c>
      <c r="BD267" s="169">
        <v>0</v>
      </c>
      <c r="BE267" s="169">
        <v>0</v>
      </c>
      <c r="BF267" s="169">
        <v>0</v>
      </c>
      <c r="BG267">
        <v>-1255.58</v>
      </c>
      <c r="BH267">
        <v>0</v>
      </c>
      <c r="BI267">
        <v>0</v>
      </c>
      <c r="BJ267">
        <v>0</v>
      </c>
      <c r="BK267">
        <v>0</v>
      </c>
      <c r="BL267">
        <v>0</v>
      </c>
      <c r="BM267" s="170">
        <v>0</v>
      </c>
      <c r="BR267">
        <v>0</v>
      </c>
      <c r="BS267">
        <v>0</v>
      </c>
      <c r="BU267">
        <v>0</v>
      </c>
    </row>
    <row r="268" spans="1:73" x14ac:dyDescent="0.25">
      <c r="A268" s="167" t="s">
        <v>311</v>
      </c>
      <c r="B268">
        <v>0</v>
      </c>
      <c r="C268">
        <v>0</v>
      </c>
      <c r="D268">
        <v>0</v>
      </c>
      <c r="E268">
        <v>0</v>
      </c>
      <c r="F268">
        <v>0</v>
      </c>
      <c r="G268" s="169">
        <v>0</v>
      </c>
      <c r="H268" s="169">
        <v>0</v>
      </c>
      <c r="I268" s="169">
        <v>0</v>
      </c>
      <c r="J268" s="169">
        <v>0</v>
      </c>
      <c r="K268" s="169">
        <v>0</v>
      </c>
      <c r="L268" s="169">
        <v>0</v>
      </c>
      <c r="M268" s="169">
        <v>0</v>
      </c>
      <c r="N268" s="169">
        <v>0</v>
      </c>
      <c r="O268" s="169">
        <v>0</v>
      </c>
      <c r="P268" s="169">
        <v>0</v>
      </c>
      <c r="Q268" s="169">
        <v>0</v>
      </c>
      <c r="R268" s="169">
        <v>0</v>
      </c>
      <c r="S268" s="169">
        <v>0</v>
      </c>
      <c r="T268" s="169">
        <v>0</v>
      </c>
      <c r="U268" s="169">
        <v>0</v>
      </c>
      <c r="V268" s="169">
        <v>0</v>
      </c>
      <c r="W268" s="169">
        <v>0</v>
      </c>
      <c r="X268" s="169">
        <v>0</v>
      </c>
      <c r="Y268" s="169">
        <v>0</v>
      </c>
      <c r="Z268" s="169">
        <v>0</v>
      </c>
      <c r="AA268" s="169">
        <v>0</v>
      </c>
      <c r="AB268" s="169">
        <v>0</v>
      </c>
      <c r="AC268" s="169">
        <v>0</v>
      </c>
      <c r="AD268" s="169">
        <v>0</v>
      </c>
      <c r="AE268" s="169">
        <v>0</v>
      </c>
      <c r="AF268" s="169">
        <v>0</v>
      </c>
      <c r="AG268" s="169">
        <v>0</v>
      </c>
      <c r="AH268" s="169"/>
      <c r="AI268" s="169">
        <v>0</v>
      </c>
      <c r="AJ268" s="169">
        <v>0</v>
      </c>
      <c r="AK268" s="169">
        <v>0</v>
      </c>
      <c r="AL268" s="169">
        <v>0</v>
      </c>
      <c r="AM268" s="169">
        <v>0</v>
      </c>
      <c r="AN268" s="169">
        <v>0</v>
      </c>
      <c r="AO268" s="169"/>
      <c r="AP268" s="169"/>
      <c r="AQ268" s="169"/>
      <c r="AR268" s="169"/>
      <c r="AT268" s="169">
        <v>0</v>
      </c>
      <c r="AU268" s="169">
        <v>0</v>
      </c>
      <c r="AV268" s="169">
        <v>0</v>
      </c>
      <c r="AW268" s="169">
        <v>0</v>
      </c>
      <c r="AX268" s="169">
        <v>0</v>
      </c>
      <c r="AY268" s="169">
        <v>0</v>
      </c>
      <c r="AZ268" s="169">
        <v>0</v>
      </c>
      <c r="BA268" s="169">
        <v>0</v>
      </c>
      <c r="BB268" s="169">
        <v>0</v>
      </c>
      <c r="BC268" s="169">
        <v>0</v>
      </c>
      <c r="BD268" s="169">
        <v>0</v>
      </c>
      <c r="BE268" s="169">
        <v>0</v>
      </c>
      <c r="BF268" s="169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 s="170">
        <v>0</v>
      </c>
      <c r="BR268">
        <v>0</v>
      </c>
      <c r="BS268">
        <v>0</v>
      </c>
      <c r="BU268">
        <v>0</v>
      </c>
    </row>
    <row r="269" spans="1:73" x14ac:dyDescent="0.25">
      <c r="A269" s="167" t="s">
        <v>312</v>
      </c>
      <c r="B269">
        <v>0</v>
      </c>
      <c r="C269">
        <v>0</v>
      </c>
      <c r="D269">
        <v>0</v>
      </c>
      <c r="E269">
        <v>0</v>
      </c>
      <c r="F269">
        <v>0</v>
      </c>
      <c r="G269" s="169">
        <v>0</v>
      </c>
      <c r="H269" s="169">
        <v>0</v>
      </c>
      <c r="I269" s="169">
        <v>0</v>
      </c>
      <c r="J269" s="169">
        <v>0</v>
      </c>
      <c r="K269" s="169">
        <v>0</v>
      </c>
      <c r="L269" s="169">
        <v>0</v>
      </c>
      <c r="M269" s="169">
        <v>0</v>
      </c>
      <c r="N269" s="169">
        <v>0</v>
      </c>
      <c r="O269" s="169">
        <v>0</v>
      </c>
      <c r="P269" s="169">
        <v>0</v>
      </c>
      <c r="Q269" s="169">
        <v>0</v>
      </c>
      <c r="R269" s="169">
        <v>0</v>
      </c>
      <c r="S269" s="169">
        <v>0</v>
      </c>
      <c r="T269" s="169">
        <v>0</v>
      </c>
      <c r="U269" s="169">
        <v>0</v>
      </c>
      <c r="V269" s="169">
        <v>0</v>
      </c>
      <c r="W269" s="169">
        <v>0</v>
      </c>
      <c r="X269" s="169">
        <v>0</v>
      </c>
      <c r="Y269" s="169">
        <v>0</v>
      </c>
      <c r="Z269" s="169">
        <v>0</v>
      </c>
      <c r="AA269" s="169">
        <v>0</v>
      </c>
      <c r="AB269" s="169">
        <v>0</v>
      </c>
      <c r="AC269" s="169">
        <v>0</v>
      </c>
      <c r="AD269" s="169">
        <v>0</v>
      </c>
      <c r="AE269" s="169">
        <v>0</v>
      </c>
      <c r="AF269" s="169">
        <v>0</v>
      </c>
      <c r="AG269" s="169">
        <v>0</v>
      </c>
      <c r="AH269" s="169"/>
      <c r="AI269" s="169">
        <v>0</v>
      </c>
      <c r="AJ269" s="169">
        <v>0</v>
      </c>
      <c r="AK269" s="169">
        <v>0</v>
      </c>
      <c r="AL269" s="169">
        <v>0</v>
      </c>
      <c r="AM269" s="169">
        <v>0</v>
      </c>
      <c r="AN269" s="169">
        <v>0</v>
      </c>
      <c r="AO269" s="169"/>
      <c r="AP269" s="169"/>
      <c r="AQ269" s="169"/>
      <c r="AR269" s="169"/>
      <c r="AT269" s="169">
        <v>0</v>
      </c>
      <c r="AU269" s="169">
        <v>0</v>
      </c>
      <c r="AV269" s="169">
        <v>0</v>
      </c>
      <c r="AW269" s="169">
        <v>0</v>
      </c>
      <c r="AX269" s="169">
        <v>0</v>
      </c>
      <c r="AY269" s="169">
        <v>0</v>
      </c>
      <c r="AZ269" s="169">
        <v>0</v>
      </c>
      <c r="BA269" s="169">
        <v>0</v>
      </c>
      <c r="BB269" s="169">
        <v>0</v>
      </c>
      <c r="BC269" s="169">
        <v>0</v>
      </c>
      <c r="BD269" s="169">
        <v>0</v>
      </c>
      <c r="BE269" s="169">
        <v>0</v>
      </c>
      <c r="BF269" s="1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 s="170">
        <v>0</v>
      </c>
      <c r="BR269">
        <v>0</v>
      </c>
      <c r="BS269">
        <v>0</v>
      </c>
      <c r="BU269">
        <v>0</v>
      </c>
    </row>
    <row r="270" spans="1:73" x14ac:dyDescent="0.25">
      <c r="A270" s="167" t="s">
        <v>313</v>
      </c>
      <c r="B270">
        <v>0</v>
      </c>
      <c r="C270">
        <v>0</v>
      </c>
      <c r="D270">
        <v>0</v>
      </c>
      <c r="E270">
        <v>0</v>
      </c>
      <c r="F270">
        <v>0</v>
      </c>
      <c r="G270" s="169">
        <v>0</v>
      </c>
      <c r="H270" s="169">
        <v>0</v>
      </c>
      <c r="I270" s="169">
        <v>0</v>
      </c>
      <c r="J270" s="169">
        <v>0</v>
      </c>
      <c r="K270" s="169">
        <v>0</v>
      </c>
      <c r="L270" s="169">
        <v>0</v>
      </c>
      <c r="M270" s="169">
        <v>0</v>
      </c>
      <c r="N270" s="169">
        <v>0</v>
      </c>
      <c r="O270" s="169">
        <v>0</v>
      </c>
      <c r="P270" s="169">
        <v>0</v>
      </c>
      <c r="Q270" s="169">
        <v>0</v>
      </c>
      <c r="R270" s="169">
        <v>0</v>
      </c>
      <c r="S270" s="169">
        <v>0</v>
      </c>
      <c r="T270" s="169">
        <v>0</v>
      </c>
      <c r="U270" s="169">
        <v>0</v>
      </c>
      <c r="V270" s="169">
        <v>0</v>
      </c>
      <c r="W270" s="169">
        <v>0</v>
      </c>
      <c r="X270" s="169">
        <v>0</v>
      </c>
      <c r="Y270" s="169">
        <v>0</v>
      </c>
      <c r="Z270" s="169">
        <v>0</v>
      </c>
      <c r="AA270" s="169">
        <v>0</v>
      </c>
      <c r="AB270" s="169">
        <v>0</v>
      </c>
      <c r="AC270" s="169">
        <v>0</v>
      </c>
      <c r="AD270" s="169">
        <v>0</v>
      </c>
      <c r="AE270" s="169">
        <v>0</v>
      </c>
      <c r="AF270" s="169">
        <v>0</v>
      </c>
      <c r="AG270" s="169">
        <v>0</v>
      </c>
      <c r="AH270" s="169"/>
      <c r="AI270" s="169">
        <v>0</v>
      </c>
      <c r="AJ270" s="169">
        <v>0</v>
      </c>
      <c r="AK270" s="169">
        <v>0</v>
      </c>
      <c r="AL270" s="169">
        <v>0</v>
      </c>
      <c r="AM270" s="169">
        <v>0</v>
      </c>
      <c r="AN270" s="169">
        <v>0</v>
      </c>
      <c r="AO270" s="169"/>
      <c r="AP270" s="169"/>
      <c r="AQ270" s="169"/>
      <c r="AR270" s="169"/>
      <c r="AT270" s="169">
        <v>0</v>
      </c>
      <c r="AU270" s="169">
        <v>0</v>
      </c>
      <c r="AV270" s="169">
        <v>0</v>
      </c>
      <c r="AW270" s="169">
        <v>0</v>
      </c>
      <c r="AX270" s="169">
        <v>0</v>
      </c>
      <c r="AY270" s="169">
        <v>0</v>
      </c>
      <c r="AZ270" s="169">
        <v>0</v>
      </c>
      <c r="BA270" s="169">
        <v>0</v>
      </c>
      <c r="BB270" s="169">
        <v>0</v>
      </c>
      <c r="BC270" s="169">
        <v>0</v>
      </c>
      <c r="BD270" s="169">
        <v>0</v>
      </c>
      <c r="BE270" s="169">
        <v>0</v>
      </c>
      <c r="BF270" s="169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 s="170">
        <v>0</v>
      </c>
      <c r="BR270">
        <v>0</v>
      </c>
      <c r="BS270">
        <v>0</v>
      </c>
      <c r="BU270">
        <v>0</v>
      </c>
    </row>
    <row r="271" spans="1:73" x14ac:dyDescent="0.25">
      <c r="A271" s="167" t="s">
        <v>314</v>
      </c>
      <c r="B271">
        <v>0</v>
      </c>
      <c r="C271">
        <v>0</v>
      </c>
      <c r="D271">
        <v>0</v>
      </c>
      <c r="E271">
        <v>0</v>
      </c>
      <c r="F271">
        <v>0</v>
      </c>
      <c r="G271" s="169">
        <v>0</v>
      </c>
      <c r="H271" s="169">
        <v>0</v>
      </c>
      <c r="I271" s="169">
        <v>0</v>
      </c>
      <c r="J271" s="169">
        <v>0</v>
      </c>
      <c r="K271" s="169">
        <v>0</v>
      </c>
      <c r="L271" s="169">
        <v>0</v>
      </c>
      <c r="M271" s="169">
        <v>0</v>
      </c>
      <c r="N271" s="169">
        <v>0</v>
      </c>
      <c r="O271" s="169">
        <v>0</v>
      </c>
      <c r="P271" s="169">
        <v>0</v>
      </c>
      <c r="Q271" s="169">
        <v>0</v>
      </c>
      <c r="R271" s="169">
        <v>0</v>
      </c>
      <c r="S271" s="169">
        <v>0</v>
      </c>
      <c r="T271" s="169">
        <v>0</v>
      </c>
      <c r="U271" s="169">
        <v>0</v>
      </c>
      <c r="V271" s="169">
        <v>0</v>
      </c>
      <c r="W271" s="169">
        <v>0</v>
      </c>
      <c r="X271" s="169">
        <v>0</v>
      </c>
      <c r="Y271" s="169">
        <v>0</v>
      </c>
      <c r="Z271" s="169">
        <v>0</v>
      </c>
      <c r="AA271" s="169">
        <v>0</v>
      </c>
      <c r="AB271" s="169">
        <v>0</v>
      </c>
      <c r="AC271" s="169">
        <v>0</v>
      </c>
      <c r="AD271" s="169">
        <v>0</v>
      </c>
      <c r="AE271" s="169">
        <v>0</v>
      </c>
      <c r="AF271" s="169">
        <v>0</v>
      </c>
      <c r="AG271" s="169">
        <v>0</v>
      </c>
      <c r="AH271" s="169"/>
      <c r="AI271" s="169">
        <v>0</v>
      </c>
      <c r="AJ271" s="169">
        <v>0</v>
      </c>
      <c r="AK271" s="169">
        <v>0</v>
      </c>
      <c r="AL271" s="169">
        <v>0</v>
      </c>
      <c r="AM271" s="169">
        <v>0</v>
      </c>
      <c r="AN271" s="169">
        <v>0</v>
      </c>
      <c r="AO271" s="169"/>
      <c r="AP271" s="169"/>
      <c r="AQ271" s="169"/>
      <c r="AR271" s="169"/>
      <c r="AT271" s="169">
        <v>10025.52</v>
      </c>
      <c r="AU271" s="169">
        <v>0</v>
      </c>
      <c r="AV271" s="169">
        <v>0</v>
      </c>
      <c r="AW271" s="169">
        <v>0</v>
      </c>
      <c r="AX271" s="169">
        <v>0</v>
      </c>
      <c r="AY271" s="169">
        <v>0</v>
      </c>
      <c r="AZ271" s="169">
        <v>0</v>
      </c>
      <c r="BA271" s="169">
        <v>0</v>
      </c>
      <c r="BB271" s="169">
        <v>0</v>
      </c>
      <c r="BC271" s="169">
        <v>0</v>
      </c>
      <c r="BD271" s="169">
        <v>0</v>
      </c>
      <c r="BE271" s="169">
        <v>0</v>
      </c>
      <c r="BF271" s="169">
        <v>0</v>
      </c>
      <c r="BG271">
        <v>10025.52</v>
      </c>
      <c r="BH271">
        <v>0</v>
      </c>
      <c r="BI271">
        <v>0</v>
      </c>
      <c r="BJ271">
        <v>0</v>
      </c>
      <c r="BK271">
        <v>0</v>
      </c>
      <c r="BL271">
        <v>0</v>
      </c>
      <c r="BM271" s="170">
        <v>0</v>
      </c>
      <c r="BR271">
        <v>0</v>
      </c>
      <c r="BS271">
        <v>0</v>
      </c>
      <c r="BU271">
        <v>0</v>
      </c>
    </row>
    <row r="272" spans="1:73" x14ac:dyDescent="0.25">
      <c r="A272" s="167" t="s">
        <v>315</v>
      </c>
      <c r="B272">
        <v>0</v>
      </c>
      <c r="C272">
        <v>0</v>
      </c>
      <c r="D272">
        <v>0</v>
      </c>
      <c r="E272">
        <v>0</v>
      </c>
      <c r="F272">
        <v>0</v>
      </c>
      <c r="G272" s="169">
        <v>0</v>
      </c>
      <c r="H272" s="169">
        <v>0</v>
      </c>
      <c r="I272" s="169">
        <v>0</v>
      </c>
      <c r="J272" s="169">
        <v>0</v>
      </c>
      <c r="K272" s="169">
        <v>0</v>
      </c>
      <c r="L272" s="169">
        <v>0</v>
      </c>
      <c r="M272" s="169">
        <v>0</v>
      </c>
      <c r="N272" s="169">
        <v>0</v>
      </c>
      <c r="O272" s="169">
        <v>0</v>
      </c>
      <c r="P272" s="169">
        <v>0</v>
      </c>
      <c r="Q272" s="169">
        <v>0</v>
      </c>
      <c r="R272" s="169">
        <v>0</v>
      </c>
      <c r="S272" s="169">
        <v>0</v>
      </c>
      <c r="T272" s="169">
        <v>0</v>
      </c>
      <c r="U272" s="169">
        <v>0</v>
      </c>
      <c r="V272" s="169">
        <v>0</v>
      </c>
      <c r="W272" s="169">
        <v>0</v>
      </c>
      <c r="X272" s="169">
        <v>0</v>
      </c>
      <c r="Y272" s="169">
        <v>0</v>
      </c>
      <c r="Z272" s="169">
        <v>0</v>
      </c>
      <c r="AA272" s="169">
        <v>0</v>
      </c>
      <c r="AB272" s="169">
        <v>0</v>
      </c>
      <c r="AC272" s="169">
        <v>0</v>
      </c>
      <c r="AD272" s="169">
        <v>0</v>
      </c>
      <c r="AE272" s="169">
        <v>0</v>
      </c>
      <c r="AF272" s="169">
        <v>0</v>
      </c>
      <c r="AG272" s="169">
        <v>0</v>
      </c>
      <c r="AH272" s="169"/>
      <c r="AI272" s="169">
        <v>0</v>
      </c>
      <c r="AJ272" s="169">
        <v>0</v>
      </c>
      <c r="AK272" s="169">
        <v>0</v>
      </c>
      <c r="AL272" s="169">
        <v>0</v>
      </c>
      <c r="AM272" s="169">
        <v>0</v>
      </c>
      <c r="AN272" s="169">
        <v>0</v>
      </c>
      <c r="AO272" s="169"/>
      <c r="AP272" s="169"/>
      <c r="AQ272" s="169"/>
      <c r="AR272" s="169"/>
      <c r="AT272" s="169">
        <v>0</v>
      </c>
      <c r="AU272" s="169">
        <v>0</v>
      </c>
      <c r="AV272" s="169">
        <v>0</v>
      </c>
      <c r="AW272" s="169">
        <v>0</v>
      </c>
      <c r="AX272" s="169">
        <v>0</v>
      </c>
      <c r="AY272" s="169">
        <v>0</v>
      </c>
      <c r="AZ272" s="169">
        <v>0</v>
      </c>
      <c r="BA272" s="169">
        <v>0</v>
      </c>
      <c r="BB272" s="169">
        <v>0</v>
      </c>
      <c r="BC272" s="169">
        <v>0</v>
      </c>
      <c r="BD272" s="169">
        <v>0</v>
      </c>
      <c r="BE272" s="169">
        <v>0</v>
      </c>
      <c r="BF272" s="169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 s="170">
        <v>0</v>
      </c>
      <c r="BR272">
        <v>0</v>
      </c>
      <c r="BS272">
        <v>0</v>
      </c>
      <c r="BU272">
        <v>0</v>
      </c>
    </row>
    <row r="273" spans="1:73" x14ac:dyDescent="0.25">
      <c r="A273" s="167" t="s">
        <v>316</v>
      </c>
      <c r="B273">
        <v>0</v>
      </c>
      <c r="C273">
        <v>0</v>
      </c>
      <c r="D273">
        <v>0</v>
      </c>
      <c r="E273">
        <v>0</v>
      </c>
      <c r="F273">
        <v>0</v>
      </c>
      <c r="G273" s="169">
        <v>0</v>
      </c>
      <c r="H273" s="169">
        <v>0</v>
      </c>
      <c r="I273" s="169">
        <v>0</v>
      </c>
      <c r="J273" s="169">
        <v>0</v>
      </c>
      <c r="K273" s="169">
        <v>0</v>
      </c>
      <c r="L273" s="169">
        <v>0</v>
      </c>
      <c r="M273" s="169">
        <v>0</v>
      </c>
      <c r="N273" s="169">
        <v>0</v>
      </c>
      <c r="O273" s="169">
        <v>0</v>
      </c>
      <c r="P273" s="169">
        <v>0</v>
      </c>
      <c r="Q273" s="169">
        <v>0</v>
      </c>
      <c r="R273" s="169">
        <v>0</v>
      </c>
      <c r="S273" s="169">
        <v>0</v>
      </c>
      <c r="T273" s="169">
        <v>0</v>
      </c>
      <c r="U273" s="169">
        <v>0</v>
      </c>
      <c r="V273" s="169">
        <v>0</v>
      </c>
      <c r="W273" s="169">
        <v>0</v>
      </c>
      <c r="X273" s="169">
        <v>0</v>
      </c>
      <c r="Y273" s="169">
        <v>0</v>
      </c>
      <c r="Z273" s="169">
        <v>0</v>
      </c>
      <c r="AA273" s="169">
        <v>0</v>
      </c>
      <c r="AB273" s="169">
        <v>0</v>
      </c>
      <c r="AC273" s="169">
        <v>0</v>
      </c>
      <c r="AD273" s="169">
        <v>0</v>
      </c>
      <c r="AE273" s="169">
        <v>0</v>
      </c>
      <c r="AF273" s="169">
        <v>0</v>
      </c>
      <c r="AG273" s="169">
        <v>0</v>
      </c>
      <c r="AH273" s="169"/>
      <c r="AI273" s="169">
        <v>0</v>
      </c>
      <c r="AJ273" s="169">
        <v>0</v>
      </c>
      <c r="AK273" s="169">
        <v>0</v>
      </c>
      <c r="AL273" s="169">
        <v>0</v>
      </c>
      <c r="AM273" s="169">
        <v>0</v>
      </c>
      <c r="AN273" s="169">
        <v>0</v>
      </c>
      <c r="AO273" s="169"/>
      <c r="AP273" s="169"/>
      <c r="AQ273" s="169"/>
      <c r="AR273" s="169"/>
      <c r="AT273" s="169">
        <v>8837.76</v>
      </c>
      <c r="AU273" s="169">
        <v>0</v>
      </c>
      <c r="AV273" s="169">
        <v>0</v>
      </c>
      <c r="AW273" s="169">
        <v>0</v>
      </c>
      <c r="AX273" s="169">
        <v>0</v>
      </c>
      <c r="AY273" s="169">
        <v>0</v>
      </c>
      <c r="AZ273" s="169">
        <v>0</v>
      </c>
      <c r="BA273" s="169">
        <v>0</v>
      </c>
      <c r="BB273" s="169">
        <v>0</v>
      </c>
      <c r="BC273" s="169">
        <v>0</v>
      </c>
      <c r="BD273" s="169">
        <v>0</v>
      </c>
      <c r="BE273" s="169">
        <v>0</v>
      </c>
      <c r="BF273" s="169">
        <v>0</v>
      </c>
      <c r="BG273">
        <v>8837.76</v>
      </c>
      <c r="BH273">
        <v>0</v>
      </c>
      <c r="BI273">
        <v>0</v>
      </c>
      <c r="BJ273">
        <v>0</v>
      </c>
      <c r="BK273">
        <v>0</v>
      </c>
      <c r="BL273">
        <v>0</v>
      </c>
      <c r="BM273" s="170">
        <v>0</v>
      </c>
      <c r="BR273">
        <v>0</v>
      </c>
      <c r="BS273">
        <v>0</v>
      </c>
      <c r="BU273">
        <v>0</v>
      </c>
    </row>
    <row r="274" spans="1:73" x14ac:dyDescent="0.25">
      <c r="A274" s="167" t="s">
        <v>317</v>
      </c>
      <c r="B274">
        <v>0</v>
      </c>
      <c r="C274">
        <v>0</v>
      </c>
      <c r="D274">
        <v>0</v>
      </c>
      <c r="E274">
        <v>0</v>
      </c>
      <c r="F274">
        <v>0</v>
      </c>
      <c r="G274" s="169">
        <v>0</v>
      </c>
      <c r="H274" s="169">
        <v>0</v>
      </c>
      <c r="I274" s="169">
        <v>0</v>
      </c>
      <c r="J274" s="169">
        <v>0</v>
      </c>
      <c r="K274" s="169">
        <v>0</v>
      </c>
      <c r="L274" s="169">
        <v>0</v>
      </c>
      <c r="M274" s="169">
        <v>0</v>
      </c>
      <c r="N274" s="169">
        <v>0</v>
      </c>
      <c r="O274" s="169">
        <v>0</v>
      </c>
      <c r="P274" s="169">
        <v>0</v>
      </c>
      <c r="Q274" s="169">
        <v>0</v>
      </c>
      <c r="R274" s="169">
        <v>0</v>
      </c>
      <c r="S274" s="169">
        <v>0</v>
      </c>
      <c r="T274" s="169">
        <v>0</v>
      </c>
      <c r="U274" s="169">
        <v>0</v>
      </c>
      <c r="V274" s="169">
        <v>0</v>
      </c>
      <c r="W274" s="169">
        <v>0</v>
      </c>
      <c r="X274" s="169">
        <v>0</v>
      </c>
      <c r="Y274" s="169">
        <v>0</v>
      </c>
      <c r="Z274" s="169">
        <v>0</v>
      </c>
      <c r="AA274" s="169">
        <v>0</v>
      </c>
      <c r="AB274" s="169">
        <v>0</v>
      </c>
      <c r="AC274" s="169">
        <v>0</v>
      </c>
      <c r="AD274" s="169">
        <v>0</v>
      </c>
      <c r="AE274" s="169">
        <v>0</v>
      </c>
      <c r="AF274" s="169">
        <v>0</v>
      </c>
      <c r="AG274" s="169">
        <v>0</v>
      </c>
      <c r="AH274" s="169"/>
      <c r="AI274" s="169">
        <v>0</v>
      </c>
      <c r="AJ274" s="169">
        <v>0</v>
      </c>
      <c r="AK274" s="169">
        <v>0</v>
      </c>
      <c r="AL274" s="169">
        <v>0</v>
      </c>
      <c r="AM274" s="169">
        <v>0</v>
      </c>
      <c r="AN274" s="169">
        <v>0</v>
      </c>
      <c r="AO274" s="169"/>
      <c r="AP274" s="169"/>
      <c r="AQ274" s="169"/>
      <c r="AR274" s="169"/>
      <c r="AT274" s="169">
        <v>-0.09</v>
      </c>
      <c r="AU274" s="169">
        <v>0</v>
      </c>
      <c r="AV274" s="169">
        <v>0</v>
      </c>
      <c r="AW274" s="169">
        <v>0</v>
      </c>
      <c r="AX274" s="169">
        <v>0</v>
      </c>
      <c r="AY274" s="169">
        <v>0</v>
      </c>
      <c r="AZ274" s="169">
        <v>0</v>
      </c>
      <c r="BA274" s="169">
        <v>0</v>
      </c>
      <c r="BB274" s="169">
        <v>0</v>
      </c>
      <c r="BC274" s="169">
        <v>0</v>
      </c>
      <c r="BD274" s="169">
        <v>0</v>
      </c>
      <c r="BE274" s="169">
        <v>0</v>
      </c>
      <c r="BF274" s="169">
        <v>0</v>
      </c>
      <c r="BG274">
        <v>-0.09</v>
      </c>
      <c r="BH274">
        <v>0</v>
      </c>
      <c r="BI274">
        <v>0</v>
      </c>
      <c r="BJ274">
        <v>0</v>
      </c>
      <c r="BK274">
        <v>0</v>
      </c>
      <c r="BL274">
        <v>0</v>
      </c>
      <c r="BM274" s="170">
        <v>0</v>
      </c>
      <c r="BR274">
        <v>0</v>
      </c>
      <c r="BS274">
        <v>0</v>
      </c>
      <c r="BU274">
        <v>0</v>
      </c>
    </row>
    <row r="275" spans="1:73" x14ac:dyDescent="0.25">
      <c r="A275" s="167" t="s">
        <v>318</v>
      </c>
      <c r="B275">
        <v>0</v>
      </c>
      <c r="C275">
        <v>0</v>
      </c>
      <c r="D275">
        <v>0</v>
      </c>
      <c r="E275">
        <v>0</v>
      </c>
      <c r="F275">
        <v>0</v>
      </c>
      <c r="G275" s="169">
        <v>0</v>
      </c>
      <c r="H275" s="169">
        <v>0</v>
      </c>
      <c r="I275" s="169">
        <v>0</v>
      </c>
      <c r="J275" s="169">
        <v>0</v>
      </c>
      <c r="K275" s="169">
        <v>0</v>
      </c>
      <c r="L275" s="169">
        <v>0</v>
      </c>
      <c r="M275" s="169">
        <v>0</v>
      </c>
      <c r="N275" s="169">
        <v>0</v>
      </c>
      <c r="O275" s="169">
        <v>0</v>
      </c>
      <c r="P275" s="169">
        <v>0</v>
      </c>
      <c r="Q275" s="169">
        <v>0</v>
      </c>
      <c r="R275" s="169">
        <v>0</v>
      </c>
      <c r="S275" s="169">
        <v>0</v>
      </c>
      <c r="T275" s="169">
        <v>0</v>
      </c>
      <c r="U275" s="169">
        <v>0</v>
      </c>
      <c r="V275" s="169">
        <v>0</v>
      </c>
      <c r="W275" s="169">
        <v>0</v>
      </c>
      <c r="X275" s="169">
        <v>0</v>
      </c>
      <c r="Y275" s="169">
        <v>0</v>
      </c>
      <c r="Z275" s="169">
        <v>0</v>
      </c>
      <c r="AA275" s="169">
        <v>0</v>
      </c>
      <c r="AB275" s="169">
        <v>0</v>
      </c>
      <c r="AC275" s="169">
        <v>0</v>
      </c>
      <c r="AD275" s="169">
        <v>0</v>
      </c>
      <c r="AE275" s="169">
        <v>0</v>
      </c>
      <c r="AF275" s="169">
        <v>0</v>
      </c>
      <c r="AG275" s="169">
        <v>0</v>
      </c>
      <c r="AH275" s="169"/>
      <c r="AI275" s="169">
        <v>0</v>
      </c>
      <c r="AJ275" s="169">
        <v>0</v>
      </c>
      <c r="AK275" s="169">
        <v>0</v>
      </c>
      <c r="AL275" s="169">
        <v>0</v>
      </c>
      <c r="AM275" s="169">
        <v>0</v>
      </c>
      <c r="AN275" s="169">
        <v>0</v>
      </c>
      <c r="AO275" s="169"/>
      <c r="AP275" s="169"/>
      <c r="AQ275" s="169"/>
      <c r="AR275" s="169"/>
      <c r="AT275" s="169">
        <v>-1640.49</v>
      </c>
      <c r="AU275" s="169">
        <v>0</v>
      </c>
      <c r="AV275" s="169">
        <v>0</v>
      </c>
      <c r="AW275" s="169">
        <v>0</v>
      </c>
      <c r="AX275" s="169">
        <v>0</v>
      </c>
      <c r="AY275" s="169">
        <v>0</v>
      </c>
      <c r="AZ275" s="169">
        <v>0</v>
      </c>
      <c r="BA275" s="169">
        <v>0</v>
      </c>
      <c r="BB275" s="169">
        <v>0</v>
      </c>
      <c r="BC275" s="169">
        <v>0</v>
      </c>
      <c r="BD275" s="169">
        <v>0</v>
      </c>
      <c r="BE275" s="169">
        <v>0</v>
      </c>
      <c r="BF275" s="169">
        <v>0</v>
      </c>
      <c r="BG275">
        <v>-1640.49</v>
      </c>
      <c r="BH275">
        <v>0</v>
      </c>
      <c r="BI275">
        <v>0</v>
      </c>
      <c r="BJ275">
        <v>0</v>
      </c>
      <c r="BK275">
        <v>0</v>
      </c>
      <c r="BL275">
        <v>0</v>
      </c>
      <c r="BM275" s="170">
        <v>0</v>
      </c>
      <c r="BR275">
        <v>0</v>
      </c>
      <c r="BS275">
        <v>0</v>
      </c>
      <c r="BU275">
        <v>0</v>
      </c>
    </row>
    <row r="276" spans="1:73" x14ac:dyDescent="0.25">
      <c r="A276" s="167" t="s">
        <v>319</v>
      </c>
      <c r="B276">
        <v>0</v>
      </c>
      <c r="C276">
        <v>0</v>
      </c>
      <c r="D276">
        <v>0</v>
      </c>
      <c r="E276">
        <v>0</v>
      </c>
      <c r="F276">
        <v>0</v>
      </c>
      <c r="G276" s="169">
        <v>0</v>
      </c>
      <c r="H276" s="169">
        <v>0</v>
      </c>
      <c r="I276" s="169">
        <v>0</v>
      </c>
      <c r="J276" s="169">
        <v>0</v>
      </c>
      <c r="K276" s="169">
        <v>0</v>
      </c>
      <c r="L276" s="169">
        <v>0</v>
      </c>
      <c r="M276" s="169">
        <v>0</v>
      </c>
      <c r="N276" s="169">
        <v>0</v>
      </c>
      <c r="O276" s="169">
        <v>0</v>
      </c>
      <c r="P276" s="169">
        <v>0</v>
      </c>
      <c r="Q276" s="169">
        <v>0</v>
      </c>
      <c r="R276" s="169">
        <v>0</v>
      </c>
      <c r="S276" s="169">
        <v>0</v>
      </c>
      <c r="T276" s="169">
        <v>0</v>
      </c>
      <c r="U276" s="169">
        <v>0</v>
      </c>
      <c r="V276" s="169">
        <v>0</v>
      </c>
      <c r="W276" s="169">
        <v>0</v>
      </c>
      <c r="X276" s="169">
        <v>0</v>
      </c>
      <c r="Y276" s="169">
        <v>0</v>
      </c>
      <c r="Z276" s="169">
        <v>0</v>
      </c>
      <c r="AA276" s="169">
        <v>0</v>
      </c>
      <c r="AB276" s="169">
        <v>0</v>
      </c>
      <c r="AC276" s="169">
        <v>0</v>
      </c>
      <c r="AD276" s="169">
        <v>0</v>
      </c>
      <c r="AE276" s="169">
        <v>0</v>
      </c>
      <c r="AF276" s="169">
        <v>0</v>
      </c>
      <c r="AG276" s="169">
        <v>0</v>
      </c>
      <c r="AH276" s="169"/>
      <c r="AI276" s="169">
        <v>0</v>
      </c>
      <c r="AJ276" s="169">
        <v>0</v>
      </c>
      <c r="AK276" s="169">
        <v>0</v>
      </c>
      <c r="AL276" s="169">
        <v>0</v>
      </c>
      <c r="AM276" s="169">
        <v>0</v>
      </c>
      <c r="AN276" s="169">
        <v>0</v>
      </c>
      <c r="AO276" s="169"/>
      <c r="AP276" s="169"/>
      <c r="AQ276" s="169"/>
      <c r="AR276" s="169"/>
      <c r="AT276" s="169">
        <v>-1436.2</v>
      </c>
      <c r="AU276" s="169">
        <v>0</v>
      </c>
      <c r="AV276" s="169">
        <v>0</v>
      </c>
      <c r="AW276" s="169">
        <v>0</v>
      </c>
      <c r="AX276" s="169">
        <v>0</v>
      </c>
      <c r="AY276" s="169">
        <v>0</v>
      </c>
      <c r="AZ276" s="169">
        <v>0</v>
      </c>
      <c r="BA276" s="169">
        <v>0</v>
      </c>
      <c r="BB276" s="169">
        <v>0</v>
      </c>
      <c r="BC276" s="169">
        <v>0</v>
      </c>
      <c r="BD276" s="169">
        <v>0</v>
      </c>
      <c r="BE276" s="169">
        <v>0</v>
      </c>
      <c r="BF276" s="169">
        <v>0</v>
      </c>
      <c r="BG276">
        <v>-1436.2</v>
      </c>
      <c r="BH276">
        <v>0</v>
      </c>
      <c r="BI276">
        <v>0</v>
      </c>
      <c r="BJ276">
        <v>0</v>
      </c>
      <c r="BK276">
        <v>0</v>
      </c>
      <c r="BL276">
        <v>0</v>
      </c>
      <c r="BM276" s="170">
        <v>0</v>
      </c>
      <c r="BR276">
        <v>0</v>
      </c>
      <c r="BS276">
        <v>0</v>
      </c>
      <c r="BU276">
        <v>0</v>
      </c>
    </row>
    <row r="277" spans="1:73" x14ac:dyDescent="0.25">
      <c r="A277" s="167" t="s">
        <v>320</v>
      </c>
      <c r="B277">
        <v>0</v>
      </c>
      <c r="C277">
        <v>0</v>
      </c>
      <c r="D277">
        <v>0</v>
      </c>
      <c r="E277">
        <v>0</v>
      </c>
      <c r="F277">
        <v>0</v>
      </c>
      <c r="G277" s="169">
        <v>0</v>
      </c>
      <c r="H277" s="169">
        <v>0</v>
      </c>
      <c r="I277" s="169">
        <v>0</v>
      </c>
      <c r="J277" s="169">
        <v>0</v>
      </c>
      <c r="K277" s="169">
        <v>0</v>
      </c>
      <c r="L277" s="169">
        <v>0</v>
      </c>
      <c r="M277" s="169">
        <v>0</v>
      </c>
      <c r="N277" s="169">
        <v>0</v>
      </c>
      <c r="O277" s="169">
        <v>0</v>
      </c>
      <c r="P277" s="169">
        <v>0</v>
      </c>
      <c r="Q277" s="169">
        <v>0</v>
      </c>
      <c r="R277" s="169">
        <v>0</v>
      </c>
      <c r="S277" s="169">
        <v>0</v>
      </c>
      <c r="T277" s="169">
        <v>0</v>
      </c>
      <c r="U277" s="169">
        <v>0</v>
      </c>
      <c r="V277" s="169">
        <v>0</v>
      </c>
      <c r="W277" s="169">
        <v>0</v>
      </c>
      <c r="X277" s="169">
        <v>0</v>
      </c>
      <c r="Y277" s="169">
        <v>0</v>
      </c>
      <c r="Z277" s="169">
        <v>0</v>
      </c>
      <c r="AA277" s="169">
        <v>0</v>
      </c>
      <c r="AB277" s="169">
        <v>0</v>
      </c>
      <c r="AC277" s="169">
        <v>0</v>
      </c>
      <c r="AD277" s="169">
        <v>0</v>
      </c>
      <c r="AE277" s="169">
        <v>0</v>
      </c>
      <c r="AF277" s="169">
        <v>0</v>
      </c>
      <c r="AG277" s="169">
        <v>0</v>
      </c>
      <c r="AH277" s="169"/>
      <c r="AI277" s="169">
        <v>0</v>
      </c>
      <c r="AJ277" s="169">
        <v>0</v>
      </c>
      <c r="AK277" s="169">
        <v>0</v>
      </c>
      <c r="AL277" s="169">
        <v>0</v>
      </c>
      <c r="AM277" s="169">
        <v>0</v>
      </c>
      <c r="AN277" s="169">
        <v>0</v>
      </c>
      <c r="AO277" s="169"/>
      <c r="AP277" s="169"/>
      <c r="AQ277" s="169"/>
      <c r="AR277" s="169"/>
      <c r="AT277" s="169">
        <v>69.900000000000006</v>
      </c>
      <c r="AU277" s="169">
        <v>0</v>
      </c>
      <c r="AV277" s="169">
        <v>0</v>
      </c>
      <c r="AW277" s="169">
        <v>0</v>
      </c>
      <c r="AX277" s="169">
        <v>0</v>
      </c>
      <c r="AY277" s="169">
        <v>0</v>
      </c>
      <c r="AZ277" s="169">
        <v>0</v>
      </c>
      <c r="BA277" s="169">
        <v>70.150000000000006</v>
      </c>
      <c r="BB277" s="169">
        <v>0</v>
      </c>
      <c r="BC277" s="169">
        <v>0</v>
      </c>
      <c r="BD277" s="169">
        <v>0</v>
      </c>
      <c r="BE277" s="169">
        <v>0</v>
      </c>
      <c r="BF277" s="169">
        <v>0</v>
      </c>
      <c r="BG277">
        <v>-0.25</v>
      </c>
      <c r="BH277">
        <v>0</v>
      </c>
      <c r="BI277">
        <v>0</v>
      </c>
      <c r="BJ277">
        <v>0</v>
      </c>
      <c r="BK277">
        <v>0</v>
      </c>
      <c r="BL277">
        <v>0</v>
      </c>
      <c r="BM277" s="170">
        <v>0</v>
      </c>
      <c r="BR277">
        <v>0</v>
      </c>
      <c r="BS277">
        <v>0</v>
      </c>
      <c r="BU277">
        <v>0</v>
      </c>
    </row>
    <row r="278" spans="1:73" x14ac:dyDescent="0.25">
      <c r="A278" s="167" t="s">
        <v>321</v>
      </c>
      <c r="B278">
        <v>0</v>
      </c>
      <c r="C278">
        <v>0</v>
      </c>
      <c r="D278">
        <v>0</v>
      </c>
      <c r="E278">
        <v>0</v>
      </c>
      <c r="F278">
        <v>0</v>
      </c>
      <c r="G278" s="169">
        <v>0</v>
      </c>
      <c r="H278" s="169">
        <v>0</v>
      </c>
      <c r="I278" s="169">
        <v>0</v>
      </c>
      <c r="J278" s="169">
        <v>0</v>
      </c>
      <c r="K278" s="169">
        <v>0</v>
      </c>
      <c r="L278" s="169">
        <v>0</v>
      </c>
      <c r="M278" s="169">
        <v>0</v>
      </c>
      <c r="N278" s="169">
        <v>0</v>
      </c>
      <c r="O278" s="169">
        <v>0</v>
      </c>
      <c r="P278" s="169">
        <v>0</v>
      </c>
      <c r="Q278" s="169">
        <v>0</v>
      </c>
      <c r="R278" s="169">
        <v>0</v>
      </c>
      <c r="S278" s="169">
        <v>0</v>
      </c>
      <c r="T278" s="169">
        <v>0</v>
      </c>
      <c r="U278" s="169">
        <v>0</v>
      </c>
      <c r="V278" s="169">
        <v>0</v>
      </c>
      <c r="W278" s="169">
        <v>0</v>
      </c>
      <c r="X278" s="169">
        <v>0</v>
      </c>
      <c r="Y278" s="169">
        <v>0</v>
      </c>
      <c r="Z278" s="169">
        <v>0</v>
      </c>
      <c r="AA278" s="169">
        <v>0</v>
      </c>
      <c r="AB278" s="169">
        <v>0</v>
      </c>
      <c r="AC278" s="169">
        <v>0</v>
      </c>
      <c r="AD278" s="169">
        <v>0</v>
      </c>
      <c r="AE278" s="169">
        <v>0</v>
      </c>
      <c r="AF278" s="169">
        <v>0</v>
      </c>
      <c r="AG278" s="169">
        <v>0</v>
      </c>
      <c r="AH278" s="169"/>
      <c r="AI278" s="169">
        <v>0</v>
      </c>
      <c r="AJ278" s="169">
        <v>0</v>
      </c>
      <c r="AK278" s="169">
        <v>0</v>
      </c>
      <c r="AL278" s="169">
        <v>0</v>
      </c>
      <c r="AM278" s="169">
        <v>0</v>
      </c>
      <c r="AN278" s="169">
        <v>0</v>
      </c>
      <c r="AO278" s="169"/>
      <c r="AP278" s="169"/>
      <c r="AQ278" s="169"/>
      <c r="AR278" s="169"/>
      <c r="AT278" s="169">
        <v>0</v>
      </c>
      <c r="AU278" s="169">
        <v>0</v>
      </c>
      <c r="AV278" s="169">
        <v>0</v>
      </c>
      <c r="AW278" s="169">
        <v>0</v>
      </c>
      <c r="AX278" s="169">
        <v>0</v>
      </c>
      <c r="AY278" s="169">
        <v>0</v>
      </c>
      <c r="AZ278" s="169">
        <v>0</v>
      </c>
      <c r="BA278" s="169">
        <v>0</v>
      </c>
      <c r="BB278" s="169">
        <v>0</v>
      </c>
      <c r="BC278" s="169">
        <v>0</v>
      </c>
      <c r="BD278" s="169">
        <v>0</v>
      </c>
      <c r="BE278" s="169">
        <v>0</v>
      </c>
      <c r="BF278" s="169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 s="170">
        <v>0</v>
      </c>
    </row>
    <row r="279" spans="1:73" x14ac:dyDescent="0.25">
      <c r="A279" s="167" t="s">
        <v>322</v>
      </c>
      <c r="B279">
        <v>0</v>
      </c>
      <c r="C279">
        <v>0</v>
      </c>
      <c r="D279">
        <v>0</v>
      </c>
      <c r="E279">
        <v>0</v>
      </c>
      <c r="F279">
        <v>0</v>
      </c>
      <c r="G279" s="169">
        <v>0</v>
      </c>
      <c r="H279" s="169">
        <v>0</v>
      </c>
      <c r="I279" s="169">
        <v>0</v>
      </c>
      <c r="J279" s="169">
        <v>0</v>
      </c>
      <c r="K279" s="169">
        <v>0</v>
      </c>
      <c r="L279" s="169">
        <v>0</v>
      </c>
      <c r="M279" s="169">
        <v>0</v>
      </c>
      <c r="N279" s="169">
        <v>0</v>
      </c>
      <c r="O279" s="169">
        <v>0</v>
      </c>
      <c r="P279" s="169">
        <v>0</v>
      </c>
      <c r="Q279" s="169">
        <v>0</v>
      </c>
      <c r="R279" s="169">
        <v>0</v>
      </c>
      <c r="S279" s="169">
        <v>0</v>
      </c>
      <c r="T279" s="169">
        <v>0</v>
      </c>
      <c r="U279" s="169">
        <v>0</v>
      </c>
      <c r="V279" s="169">
        <v>0</v>
      </c>
      <c r="W279" s="169">
        <v>0</v>
      </c>
      <c r="X279" s="169">
        <v>0</v>
      </c>
      <c r="Y279" s="169">
        <v>0</v>
      </c>
      <c r="Z279" s="169">
        <v>0</v>
      </c>
      <c r="AA279" s="169">
        <v>0</v>
      </c>
      <c r="AB279" s="169">
        <v>0</v>
      </c>
      <c r="AC279" s="169">
        <v>0</v>
      </c>
      <c r="AD279" s="169">
        <v>0</v>
      </c>
      <c r="AE279" s="169">
        <v>0</v>
      </c>
      <c r="AF279" s="169">
        <v>0</v>
      </c>
      <c r="AG279" s="169">
        <v>0</v>
      </c>
      <c r="AH279" s="169"/>
      <c r="AI279" s="169">
        <v>0</v>
      </c>
      <c r="AJ279" s="169">
        <v>0</v>
      </c>
      <c r="AK279" s="169">
        <v>0</v>
      </c>
      <c r="AL279" s="169">
        <v>0</v>
      </c>
      <c r="AM279" s="169">
        <v>0</v>
      </c>
      <c r="AN279" s="169">
        <v>0</v>
      </c>
      <c r="AO279" s="169"/>
      <c r="AP279" s="169"/>
      <c r="AQ279" s="169"/>
      <c r="AR279" s="169"/>
      <c r="AT279" s="169">
        <v>9047.44</v>
      </c>
      <c r="AU279" s="169">
        <v>0</v>
      </c>
      <c r="AV279" s="169">
        <v>0</v>
      </c>
      <c r="AW279" s="169">
        <v>0</v>
      </c>
      <c r="AX279" s="169">
        <v>0</v>
      </c>
      <c r="AY279" s="169">
        <v>0</v>
      </c>
      <c r="AZ279" s="169">
        <v>0</v>
      </c>
      <c r="BA279" s="169">
        <v>0</v>
      </c>
      <c r="BB279" s="169">
        <v>0</v>
      </c>
      <c r="BC279" s="169">
        <v>0</v>
      </c>
      <c r="BD279" s="169">
        <v>0</v>
      </c>
      <c r="BE279" s="169">
        <v>0</v>
      </c>
      <c r="BF279" s="169">
        <v>0</v>
      </c>
      <c r="BG279">
        <v>9047.44</v>
      </c>
      <c r="BH279">
        <v>0</v>
      </c>
      <c r="BI279">
        <v>0</v>
      </c>
      <c r="BJ279">
        <v>0</v>
      </c>
      <c r="BK279">
        <v>0</v>
      </c>
      <c r="BL279">
        <v>0</v>
      </c>
      <c r="BM279" s="170">
        <v>0</v>
      </c>
      <c r="BR279">
        <v>0</v>
      </c>
      <c r="BS279">
        <v>0</v>
      </c>
      <c r="BU279">
        <v>0</v>
      </c>
    </row>
    <row r="280" spans="1:73" x14ac:dyDescent="0.25">
      <c r="A280" s="167" t="s">
        <v>323</v>
      </c>
      <c r="B280">
        <v>0</v>
      </c>
      <c r="C280">
        <v>0</v>
      </c>
      <c r="D280">
        <v>0</v>
      </c>
      <c r="E280">
        <v>0</v>
      </c>
      <c r="F280">
        <v>0</v>
      </c>
      <c r="G280" s="169">
        <v>0</v>
      </c>
      <c r="H280" s="169">
        <v>0</v>
      </c>
      <c r="I280" s="169">
        <v>0</v>
      </c>
      <c r="J280" s="169">
        <v>0</v>
      </c>
      <c r="K280" s="169">
        <v>0</v>
      </c>
      <c r="L280" s="169">
        <v>0</v>
      </c>
      <c r="M280" s="169">
        <v>0</v>
      </c>
      <c r="N280" s="169">
        <v>0</v>
      </c>
      <c r="O280" s="169">
        <v>0</v>
      </c>
      <c r="P280" s="169">
        <v>0</v>
      </c>
      <c r="Q280" s="169">
        <v>0</v>
      </c>
      <c r="R280" s="169">
        <v>0</v>
      </c>
      <c r="S280" s="169">
        <v>0</v>
      </c>
      <c r="T280" s="169">
        <v>0</v>
      </c>
      <c r="U280" s="169">
        <v>0</v>
      </c>
      <c r="V280" s="169">
        <v>0</v>
      </c>
      <c r="W280" s="169">
        <v>0</v>
      </c>
      <c r="X280" s="169">
        <v>0</v>
      </c>
      <c r="Y280" s="169">
        <v>0</v>
      </c>
      <c r="Z280" s="169">
        <v>0</v>
      </c>
      <c r="AA280" s="169">
        <v>0</v>
      </c>
      <c r="AB280" s="169">
        <v>0</v>
      </c>
      <c r="AC280" s="169">
        <v>0</v>
      </c>
      <c r="AD280" s="169">
        <v>0</v>
      </c>
      <c r="AE280" s="169">
        <v>0</v>
      </c>
      <c r="AF280" s="169">
        <v>0</v>
      </c>
      <c r="AG280" s="169">
        <v>0</v>
      </c>
      <c r="AH280" s="169"/>
      <c r="AI280" s="169">
        <v>0</v>
      </c>
      <c r="AJ280" s="169">
        <v>0</v>
      </c>
      <c r="AK280" s="169">
        <v>0</v>
      </c>
      <c r="AL280" s="169">
        <v>0</v>
      </c>
      <c r="AM280" s="169">
        <v>0</v>
      </c>
      <c r="AN280" s="169">
        <v>0</v>
      </c>
      <c r="AO280" s="169"/>
      <c r="AP280" s="169"/>
      <c r="AQ280" s="169"/>
      <c r="AR280" s="169"/>
      <c r="AT280" s="169">
        <v>0</v>
      </c>
      <c r="AU280" s="169">
        <v>0</v>
      </c>
      <c r="AV280" s="169">
        <v>0</v>
      </c>
      <c r="AW280" s="169">
        <v>0</v>
      </c>
      <c r="AX280" s="169">
        <v>0</v>
      </c>
      <c r="AY280" s="169">
        <v>0</v>
      </c>
      <c r="AZ280" s="169">
        <v>0</v>
      </c>
      <c r="BA280" s="169">
        <v>0</v>
      </c>
      <c r="BB280" s="169">
        <v>0</v>
      </c>
      <c r="BC280" s="169">
        <v>0</v>
      </c>
      <c r="BD280" s="169">
        <v>0</v>
      </c>
      <c r="BE280" s="169">
        <v>0</v>
      </c>
      <c r="BF280" s="169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 s="170">
        <v>0</v>
      </c>
    </row>
    <row r="281" spans="1:73" x14ac:dyDescent="0.25">
      <c r="A281" s="167" t="s">
        <v>324</v>
      </c>
      <c r="B281">
        <v>0</v>
      </c>
      <c r="C281">
        <v>0</v>
      </c>
      <c r="D281">
        <v>0</v>
      </c>
      <c r="E281">
        <v>0</v>
      </c>
      <c r="F281">
        <v>0</v>
      </c>
      <c r="G281" s="169">
        <v>0</v>
      </c>
      <c r="H281" s="169">
        <v>0</v>
      </c>
      <c r="I281" s="169">
        <v>0</v>
      </c>
      <c r="J281" s="169">
        <v>0</v>
      </c>
      <c r="K281" s="169">
        <v>0</v>
      </c>
      <c r="L281" s="169">
        <v>0</v>
      </c>
      <c r="M281" s="169">
        <v>0</v>
      </c>
      <c r="N281" s="169">
        <v>0</v>
      </c>
      <c r="O281" s="169">
        <v>0</v>
      </c>
      <c r="P281" s="169">
        <v>0</v>
      </c>
      <c r="Q281" s="169">
        <v>0</v>
      </c>
      <c r="R281" s="169">
        <v>0</v>
      </c>
      <c r="S281" s="169">
        <v>0</v>
      </c>
      <c r="T281" s="169">
        <v>0</v>
      </c>
      <c r="U281" s="169">
        <v>0</v>
      </c>
      <c r="V281" s="169">
        <v>0</v>
      </c>
      <c r="W281" s="169">
        <v>0</v>
      </c>
      <c r="X281" s="169">
        <v>0</v>
      </c>
      <c r="Y281" s="169">
        <v>0</v>
      </c>
      <c r="Z281" s="169">
        <v>0</v>
      </c>
      <c r="AA281" s="169">
        <v>0</v>
      </c>
      <c r="AB281" s="169">
        <v>0</v>
      </c>
      <c r="AC281" s="169">
        <v>0</v>
      </c>
      <c r="AD281" s="169">
        <v>0</v>
      </c>
      <c r="AE281" s="169">
        <v>0</v>
      </c>
      <c r="AF281" s="169">
        <v>0</v>
      </c>
      <c r="AG281" s="169">
        <v>0</v>
      </c>
      <c r="AH281" s="169"/>
      <c r="AI281" s="169">
        <v>0</v>
      </c>
      <c r="AJ281" s="169">
        <v>0</v>
      </c>
      <c r="AK281" s="169">
        <v>0</v>
      </c>
      <c r="AL281" s="169">
        <v>0</v>
      </c>
      <c r="AM281" s="169">
        <v>0</v>
      </c>
      <c r="AN281" s="169">
        <v>0</v>
      </c>
      <c r="AO281" s="169"/>
      <c r="AP281" s="169"/>
      <c r="AQ281" s="169"/>
      <c r="AR281" s="169"/>
      <c r="AT281" s="169">
        <v>0</v>
      </c>
      <c r="AU281" s="169">
        <v>0</v>
      </c>
      <c r="AV281" s="169">
        <v>0</v>
      </c>
      <c r="AW281" s="169">
        <v>0</v>
      </c>
      <c r="AX281" s="169">
        <v>0</v>
      </c>
      <c r="AY281" s="169">
        <v>0</v>
      </c>
      <c r="AZ281" s="169">
        <v>0</v>
      </c>
      <c r="BA281" s="169">
        <v>0</v>
      </c>
      <c r="BB281" s="169">
        <v>0</v>
      </c>
      <c r="BC281" s="169">
        <v>0</v>
      </c>
      <c r="BD281" s="169">
        <v>0</v>
      </c>
      <c r="BE281" s="169">
        <v>0</v>
      </c>
      <c r="BF281" s="169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 s="170">
        <v>0</v>
      </c>
      <c r="BR281">
        <v>0</v>
      </c>
      <c r="BS281">
        <v>0</v>
      </c>
      <c r="BU281">
        <v>0</v>
      </c>
    </row>
    <row r="282" spans="1:73" x14ac:dyDescent="0.25">
      <c r="A282" s="167" t="s">
        <v>325</v>
      </c>
      <c r="B282">
        <v>0</v>
      </c>
      <c r="C282">
        <v>0</v>
      </c>
      <c r="D282">
        <v>0</v>
      </c>
      <c r="E282">
        <v>0</v>
      </c>
      <c r="F282">
        <v>0</v>
      </c>
      <c r="G282" s="169">
        <v>0</v>
      </c>
      <c r="H282" s="169">
        <v>0</v>
      </c>
      <c r="I282" s="169">
        <v>0</v>
      </c>
      <c r="J282" s="169">
        <v>0</v>
      </c>
      <c r="K282" s="169">
        <v>0</v>
      </c>
      <c r="L282" s="169">
        <v>0</v>
      </c>
      <c r="M282" s="169">
        <v>0</v>
      </c>
      <c r="N282" s="169">
        <v>0</v>
      </c>
      <c r="O282" s="169">
        <v>0</v>
      </c>
      <c r="P282" s="169">
        <v>0</v>
      </c>
      <c r="Q282" s="169">
        <v>0</v>
      </c>
      <c r="R282" s="169">
        <v>0</v>
      </c>
      <c r="S282" s="169">
        <v>0</v>
      </c>
      <c r="T282" s="169">
        <v>0</v>
      </c>
      <c r="U282" s="169">
        <v>0</v>
      </c>
      <c r="V282" s="169">
        <v>0</v>
      </c>
      <c r="W282" s="169">
        <v>0</v>
      </c>
      <c r="X282" s="169">
        <v>0</v>
      </c>
      <c r="Y282" s="169">
        <v>0</v>
      </c>
      <c r="Z282" s="169">
        <v>0</v>
      </c>
      <c r="AA282" s="169">
        <v>0</v>
      </c>
      <c r="AB282" s="169">
        <v>0</v>
      </c>
      <c r="AC282" s="169">
        <v>0</v>
      </c>
      <c r="AD282" s="169">
        <v>0</v>
      </c>
      <c r="AE282" s="169">
        <v>0</v>
      </c>
      <c r="AF282" s="169">
        <v>0</v>
      </c>
      <c r="AG282" s="169">
        <v>0</v>
      </c>
      <c r="AH282" s="169"/>
      <c r="AI282" s="169">
        <v>0</v>
      </c>
      <c r="AJ282" s="169">
        <v>0</v>
      </c>
      <c r="AK282" s="169">
        <v>0</v>
      </c>
      <c r="AL282" s="169">
        <v>0</v>
      </c>
      <c r="AM282" s="169">
        <v>0</v>
      </c>
      <c r="AN282" s="169">
        <v>0</v>
      </c>
      <c r="AO282" s="169"/>
      <c r="AP282" s="169"/>
      <c r="AQ282" s="169"/>
      <c r="AR282" s="169"/>
      <c r="AT282" s="169">
        <v>8837.76</v>
      </c>
      <c r="AU282" s="169">
        <v>0</v>
      </c>
      <c r="AV282" s="169">
        <v>0</v>
      </c>
      <c r="AW282" s="169">
        <v>0</v>
      </c>
      <c r="AX282" s="169">
        <v>0</v>
      </c>
      <c r="AY282" s="169">
        <v>0</v>
      </c>
      <c r="AZ282" s="169">
        <v>0</v>
      </c>
      <c r="BA282" s="169">
        <v>0</v>
      </c>
      <c r="BB282" s="169">
        <v>0</v>
      </c>
      <c r="BC282" s="169">
        <v>0</v>
      </c>
      <c r="BD282" s="169">
        <v>0</v>
      </c>
      <c r="BE282" s="169">
        <v>0</v>
      </c>
      <c r="BF282" s="169">
        <v>0</v>
      </c>
      <c r="BG282">
        <v>8837.76</v>
      </c>
      <c r="BH282">
        <v>0</v>
      </c>
      <c r="BI282">
        <v>0</v>
      </c>
      <c r="BJ282">
        <v>0</v>
      </c>
      <c r="BK282">
        <v>0</v>
      </c>
      <c r="BL282">
        <v>0</v>
      </c>
      <c r="BM282" s="170">
        <v>0</v>
      </c>
      <c r="BR282">
        <v>0</v>
      </c>
      <c r="BS282">
        <v>0</v>
      </c>
      <c r="BU282">
        <v>0</v>
      </c>
    </row>
    <row r="283" spans="1:73" x14ac:dyDescent="0.25">
      <c r="A283" s="167" t="s">
        <v>326</v>
      </c>
      <c r="B283">
        <v>0</v>
      </c>
      <c r="C283">
        <v>0</v>
      </c>
      <c r="D283">
        <v>0</v>
      </c>
      <c r="E283">
        <v>0</v>
      </c>
      <c r="F283">
        <v>0</v>
      </c>
      <c r="G283" s="169">
        <v>0</v>
      </c>
      <c r="H283" s="169">
        <v>0</v>
      </c>
      <c r="I283" s="169">
        <v>0</v>
      </c>
      <c r="J283" s="169">
        <v>0</v>
      </c>
      <c r="K283" s="169">
        <v>0</v>
      </c>
      <c r="L283" s="169">
        <v>0</v>
      </c>
      <c r="M283" s="169">
        <v>0</v>
      </c>
      <c r="N283" s="169">
        <v>0</v>
      </c>
      <c r="O283" s="169">
        <v>0</v>
      </c>
      <c r="P283" s="169">
        <v>0</v>
      </c>
      <c r="Q283" s="169">
        <v>0</v>
      </c>
      <c r="R283" s="169">
        <v>0</v>
      </c>
      <c r="S283" s="169">
        <v>0</v>
      </c>
      <c r="T283" s="169">
        <v>0</v>
      </c>
      <c r="U283" s="169">
        <v>0</v>
      </c>
      <c r="V283" s="169">
        <v>0</v>
      </c>
      <c r="W283" s="169">
        <v>0</v>
      </c>
      <c r="X283" s="169">
        <v>0</v>
      </c>
      <c r="Y283" s="169">
        <v>0</v>
      </c>
      <c r="Z283" s="169">
        <v>0</v>
      </c>
      <c r="AA283" s="169">
        <v>0</v>
      </c>
      <c r="AB283" s="169">
        <v>0</v>
      </c>
      <c r="AC283" s="169">
        <v>0</v>
      </c>
      <c r="AD283" s="169">
        <v>0</v>
      </c>
      <c r="AE283" s="169">
        <v>0</v>
      </c>
      <c r="AF283" s="169">
        <v>0</v>
      </c>
      <c r="AG283" s="169">
        <v>0</v>
      </c>
      <c r="AH283" s="169"/>
      <c r="AI283" s="169">
        <v>0</v>
      </c>
      <c r="AJ283" s="169">
        <v>0</v>
      </c>
      <c r="AK283" s="169">
        <v>0</v>
      </c>
      <c r="AL283" s="169">
        <v>0</v>
      </c>
      <c r="AM283" s="169">
        <v>0</v>
      </c>
      <c r="AN283" s="169">
        <v>0</v>
      </c>
      <c r="AO283" s="169"/>
      <c r="AP283" s="169"/>
      <c r="AQ283" s="169"/>
      <c r="AR283" s="169"/>
      <c r="AT283" s="169">
        <v>-708.68</v>
      </c>
      <c r="AU283" s="169">
        <v>0</v>
      </c>
      <c r="AV283" s="169">
        <v>0</v>
      </c>
      <c r="AW283" s="169">
        <v>0</v>
      </c>
      <c r="AX283" s="169">
        <v>0</v>
      </c>
      <c r="AY283" s="169">
        <v>0</v>
      </c>
      <c r="AZ283" s="169">
        <v>0</v>
      </c>
      <c r="BA283" s="169">
        <v>0</v>
      </c>
      <c r="BB283" s="169">
        <v>0</v>
      </c>
      <c r="BC283" s="169">
        <v>0</v>
      </c>
      <c r="BD283" s="169">
        <v>0</v>
      </c>
      <c r="BE283" s="169">
        <v>0</v>
      </c>
      <c r="BF283" s="169">
        <v>0</v>
      </c>
      <c r="BG283">
        <v>-708.68</v>
      </c>
      <c r="BH283">
        <v>0</v>
      </c>
      <c r="BI283">
        <v>0</v>
      </c>
      <c r="BJ283">
        <v>0</v>
      </c>
      <c r="BK283">
        <v>0</v>
      </c>
      <c r="BL283">
        <v>0</v>
      </c>
      <c r="BM283" s="170">
        <v>0</v>
      </c>
      <c r="BR283">
        <v>0</v>
      </c>
      <c r="BS283">
        <v>0</v>
      </c>
      <c r="BU283">
        <v>0</v>
      </c>
    </row>
    <row r="284" spans="1:73" x14ac:dyDescent="0.25">
      <c r="A284" s="167" t="s">
        <v>1696</v>
      </c>
      <c r="B284">
        <v>0</v>
      </c>
      <c r="C284">
        <v>0</v>
      </c>
      <c r="D284">
        <v>0</v>
      </c>
      <c r="E284">
        <v>0</v>
      </c>
      <c r="F284">
        <v>0</v>
      </c>
      <c r="G284" s="169">
        <v>0</v>
      </c>
      <c r="H284" s="169">
        <v>0</v>
      </c>
      <c r="I284" s="169">
        <v>0</v>
      </c>
      <c r="J284" s="169">
        <v>0</v>
      </c>
      <c r="K284" s="169">
        <v>0</v>
      </c>
      <c r="L284" s="169">
        <v>0</v>
      </c>
      <c r="M284" s="169">
        <v>0</v>
      </c>
      <c r="N284" s="169">
        <v>0</v>
      </c>
      <c r="O284" s="169">
        <v>0</v>
      </c>
      <c r="P284" s="169">
        <v>0</v>
      </c>
      <c r="Q284" s="169">
        <v>0</v>
      </c>
      <c r="R284" s="169">
        <v>0</v>
      </c>
      <c r="S284" s="169">
        <v>0</v>
      </c>
      <c r="T284" s="169">
        <v>0</v>
      </c>
      <c r="U284" s="169">
        <v>0</v>
      </c>
      <c r="V284" s="169">
        <v>0</v>
      </c>
      <c r="W284" s="169">
        <v>0</v>
      </c>
      <c r="X284" s="169">
        <v>0</v>
      </c>
      <c r="Y284" s="169">
        <v>0</v>
      </c>
      <c r="Z284" s="169">
        <v>0</v>
      </c>
      <c r="AA284" s="169">
        <v>0</v>
      </c>
      <c r="AB284" s="169">
        <v>0</v>
      </c>
      <c r="AC284" s="169">
        <v>0</v>
      </c>
      <c r="AD284" s="169">
        <v>0</v>
      </c>
      <c r="AE284" s="169">
        <v>0</v>
      </c>
      <c r="AF284" s="169">
        <v>0</v>
      </c>
      <c r="AG284" s="169">
        <v>0</v>
      </c>
      <c r="AH284" s="169"/>
      <c r="AI284" s="169">
        <v>0</v>
      </c>
      <c r="AJ284" s="169">
        <v>0</v>
      </c>
      <c r="AK284" s="169">
        <v>0</v>
      </c>
      <c r="AL284" s="169">
        <v>0</v>
      </c>
      <c r="AM284" s="169">
        <v>0</v>
      </c>
      <c r="AN284" s="169">
        <v>0</v>
      </c>
      <c r="AO284" s="169"/>
      <c r="AP284" s="169"/>
      <c r="AQ284" s="169"/>
      <c r="AR284" s="169"/>
      <c r="AT284" s="169">
        <v>772.02</v>
      </c>
      <c r="AU284" s="169">
        <v>0</v>
      </c>
      <c r="AV284" s="169">
        <v>0</v>
      </c>
      <c r="AW284" s="169">
        <v>0</v>
      </c>
      <c r="AX284" s="169">
        <v>0</v>
      </c>
      <c r="AY284" s="169">
        <v>0</v>
      </c>
      <c r="AZ284" s="169">
        <v>0</v>
      </c>
      <c r="BA284" s="169">
        <v>772.02</v>
      </c>
      <c r="BB284" s="169">
        <v>0</v>
      </c>
      <c r="BC284" s="169">
        <v>0</v>
      </c>
      <c r="BD284" s="169">
        <v>0</v>
      </c>
      <c r="BE284" s="169">
        <v>0</v>
      </c>
      <c r="BF284" s="169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 s="170">
        <v>0</v>
      </c>
      <c r="BR284">
        <v>0</v>
      </c>
      <c r="BS284">
        <v>0</v>
      </c>
      <c r="BU284">
        <v>0</v>
      </c>
    </row>
    <row r="285" spans="1:73" x14ac:dyDescent="0.25">
      <c r="A285" s="167" t="s">
        <v>327</v>
      </c>
      <c r="B285">
        <v>0</v>
      </c>
      <c r="C285">
        <v>0</v>
      </c>
      <c r="D285">
        <v>0</v>
      </c>
      <c r="E285">
        <v>0</v>
      </c>
      <c r="F285">
        <v>0</v>
      </c>
      <c r="G285" s="169">
        <v>0</v>
      </c>
      <c r="H285" s="169">
        <v>0</v>
      </c>
      <c r="I285" s="169">
        <v>0</v>
      </c>
      <c r="J285" s="169">
        <v>0</v>
      </c>
      <c r="K285" s="169">
        <v>0</v>
      </c>
      <c r="L285" s="169">
        <v>0</v>
      </c>
      <c r="M285" s="169">
        <v>0</v>
      </c>
      <c r="N285" s="169">
        <v>0</v>
      </c>
      <c r="O285" s="169">
        <v>0</v>
      </c>
      <c r="P285" s="169">
        <v>0</v>
      </c>
      <c r="Q285" s="169">
        <v>0</v>
      </c>
      <c r="R285" s="169">
        <v>0</v>
      </c>
      <c r="S285" s="169">
        <v>0</v>
      </c>
      <c r="T285" s="169">
        <v>0</v>
      </c>
      <c r="U285" s="169">
        <v>0</v>
      </c>
      <c r="V285" s="169">
        <v>0</v>
      </c>
      <c r="W285" s="169">
        <v>0</v>
      </c>
      <c r="X285" s="169">
        <v>0</v>
      </c>
      <c r="Y285" s="169">
        <v>0</v>
      </c>
      <c r="Z285" s="169">
        <v>0</v>
      </c>
      <c r="AA285" s="169">
        <v>0</v>
      </c>
      <c r="AB285" s="169">
        <v>0</v>
      </c>
      <c r="AC285" s="169">
        <v>0</v>
      </c>
      <c r="AD285" s="169">
        <v>0</v>
      </c>
      <c r="AE285" s="169">
        <v>0</v>
      </c>
      <c r="AF285" s="169">
        <v>0</v>
      </c>
      <c r="AG285" s="169">
        <v>0</v>
      </c>
      <c r="AH285" s="169"/>
      <c r="AI285" s="169">
        <v>0</v>
      </c>
      <c r="AJ285" s="169">
        <v>0</v>
      </c>
      <c r="AK285" s="169">
        <v>0</v>
      </c>
      <c r="AL285" s="169">
        <v>0</v>
      </c>
      <c r="AM285" s="169">
        <v>0</v>
      </c>
      <c r="AN285" s="169">
        <v>0</v>
      </c>
      <c r="AO285" s="169"/>
      <c r="AP285" s="169"/>
      <c r="AQ285" s="169"/>
      <c r="AR285" s="169"/>
      <c r="AT285" s="169">
        <v>0</v>
      </c>
      <c r="AU285" s="169">
        <v>0</v>
      </c>
      <c r="AV285" s="169">
        <v>0</v>
      </c>
      <c r="AW285" s="169">
        <v>0</v>
      </c>
      <c r="AX285" s="169">
        <v>0</v>
      </c>
      <c r="AY285" s="169">
        <v>0</v>
      </c>
      <c r="AZ285" s="169">
        <v>0</v>
      </c>
      <c r="BA285" s="169">
        <v>0</v>
      </c>
      <c r="BB285" s="169">
        <v>0</v>
      </c>
      <c r="BC285" s="169">
        <v>0</v>
      </c>
      <c r="BD285" s="169">
        <v>0</v>
      </c>
      <c r="BE285" s="169">
        <v>0</v>
      </c>
      <c r="BF285" s="169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 s="170">
        <v>0</v>
      </c>
    </row>
    <row r="286" spans="1:73" x14ac:dyDescent="0.25">
      <c r="A286" s="167" t="s">
        <v>328</v>
      </c>
      <c r="B286">
        <v>0</v>
      </c>
      <c r="C286">
        <v>0</v>
      </c>
      <c r="D286">
        <v>0</v>
      </c>
      <c r="E286">
        <v>20.21</v>
      </c>
      <c r="F286">
        <v>21.02</v>
      </c>
      <c r="G286" s="169">
        <v>0</v>
      </c>
      <c r="H286" s="169">
        <v>0</v>
      </c>
      <c r="I286" s="169">
        <v>0</v>
      </c>
      <c r="J286" s="169">
        <v>0</v>
      </c>
      <c r="K286" s="169">
        <v>0</v>
      </c>
      <c r="L286" s="169">
        <v>0</v>
      </c>
      <c r="M286" s="169">
        <v>0</v>
      </c>
      <c r="N286" s="169">
        <v>0</v>
      </c>
      <c r="O286" s="169">
        <v>0</v>
      </c>
      <c r="P286" s="169">
        <v>0</v>
      </c>
      <c r="Q286" s="169">
        <v>0</v>
      </c>
      <c r="R286" s="169">
        <v>0</v>
      </c>
      <c r="S286" s="169">
        <v>0</v>
      </c>
      <c r="T286" s="169">
        <v>0</v>
      </c>
      <c r="U286" s="169">
        <v>0</v>
      </c>
      <c r="V286" s="169">
        <v>0</v>
      </c>
      <c r="W286" s="169">
        <v>0</v>
      </c>
      <c r="X286" s="169">
        <v>0</v>
      </c>
      <c r="Y286" s="169">
        <v>0</v>
      </c>
      <c r="Z286" s="169">
        <v>0</v>
      </c>
      <c r="AA286" s="169">
        <v>0</v>
      </c>
      <c r="AB286" s="169">
        <v>0</v>
      </c>
      <c r="AC286" s="169">
        <v>0</v>
      </c>
      <c r="AD286" s="169">
        <v>0</v>
      </c>
      <c r="AE286" s="169">
        <v>0</v>
      </c>
      <c r="AF286" s="169">
        <v>0</v>
      </c>
      <c r="AG286" s="169">
        <v>0</v>
      </c>
      <c r="AH286" s="169"/>
      <c r="AI286" s="169">
        <v>0</v>
      </c>
      <c r="AJ286" s="169">
        <v>0</v>
      </c>
      <c r="AK286" s="169">
        <v>0</v>
      </c>
      <c r="AL286" s="169">
        <v>0</v>
      </c>
      <c r="AM286" s="169">
        <v>0</v>
      </c>
      <c r="AN286" s="169">
        <v>0</v>
      </c>
      <c r="AO286" s="169"/>
      <c r="AP286" s="169"/>
      <c r="AQ286" s="169"/>
      <c r="AR286" s="169"/>
      <c r="AT286" s="169">
        <v>6157.88</v>
      </c>
      <c r="AU286" s="169">
        <v>-638.64</v>
      </c>
      <c r="AV286" s="169">
        <v>0</v>
      </c>
      <c r="AW286" s="169">
        <v>0</v>
      </c>
      <c r="AX286" s="169">
        <v>0</v>
      </c>
      <c r="AY286" s="169">
        <v>0</v>
      </c>
      <c r="AZ286" s="169">
        <v>0</v>
      </c>
      <c r="BA286" s="169">
        <v>0</v>
      </c>
      <c r="BB286" s="169">
        <v>0</v>
      </c>
      <c r="BC286" s="169">
        <v>0</v>
      </c>
      <c r="BD286" s="169">
        <v>0</v>
      </c>
      <c r="BE286" s="169">
        <v>0</v>
      </c>
      <c r="BF286" s="169">
        <v>0</v>
      </c>
      <c r="BG286">
        <v>5519.24</v>
      </c>
      <c r="BH286">
        <v>0</v>
      </c>
      <c r="BI286">
        <v>0</v>
      </c>
      <c r="BJ286">
        <v>0</v>
      </c>
      <c r="BK286">
        <v>0</v>
      </c>
      <c r="BL286">
        <v>0</v>
      </c>
      <c r="BM286" s="170">
        <v>0</v>
      </c>
      <c r="BR286">
        <v>0</v>
      </c>
      <c r="BS286">
        <v>0</v>
      </c>
      <c r="BU286">
        <v>0</v>
      </c>
    </row>
    <row r="287" spans="1:73" x14ac:dyDescent="0.25">
      <c r="A287" s="167" t="s">
        <v>329</v>
      </c>
      <c r="B287">
        <v>0</v>
      </c>
      <c r="C287">
        <v>0</v>
      </c>
      <c r="D287">
        <v>0</v>
      </c>
      <c r="E287">
        <v>20.21</v>
      </c>
      <c r="F287">
        <v>21.02</v>
      </c>
      <c r="G287" s="169">
        <v>0</v>
      </c>
      <c r="H287" s="169">
        <v>0</v>
      </c>
      <c r="I287" s="169">
        <v>0</v>
      </c>
      <c r="J287" s="169">
        <v>0</v>
      </c>
      <c r="K287" s="169">
        <v>0</v>
      </c>
      <c r="L287" s="169">
        <v>0</v>
      </c>
      <c r="M287" s="169">
        <v>0</v>
      </c>
      <c r="N287" s="169">
        <v>0</v>
      </c>
      <c r="O287" s="169">
        <v>0</v>
      </c>
      <c r="P287" s="169">
        <v>0</v>
      </c>
      <c r="Q287" s="169">
        <v>0</v>
      </c>
      <c r="R287" s="169">
        <v>0</v>
      </c>
      <c r="S287" s="169">
        <v>0</v>
      </c>
      <c r="T287" s="169">
        <v>0</v>
      </c>
      <c r="U287" s="169">
        <v>0</v>
      </c>
      <c r="V287" s="169">
        <v>0</v>
      </c>
      <c r="W287" s="169">
        <v>0</v>
      </c>
      <c r="X287" s="169">
        <v>0</v>
      </c>
      <c r="Y287" s="169">
        <v>0</v>
      </c>
      <c r="Z287" s="169">
        <v>0</v>
      </c>
      <c r="AA287" s="169">
        <v>0</v>
      </c>
      <c r="AB287" s="169">
        <v>0</v>
      </c>
      <c r="AC287" s="169">
        <v>0</v>
      </c>
      <c r="AD287" s="169">
        <v>0</v>
      </c>
      <c r="AE287" s="169">
        <v>0</v>
      </c>
      <c r="AF287" s="169">
        <v>0</v>
      </c>
      <c r="AG287" s="169">
        <v>0</v>
      </c>
      <c r="AH287" s="169"/>
      <c r="AI287" s="169">
        <v>0</v>
      </c>
      <c r="AJ287" s="169">
        <v>0</v>
      </c>
      <c r="AK287" s="169">
        <v>0</v>
      </c>
      <c r="AL287" s="169">
        <v>0</v>
      </c>
      <c r="AM287" s="169">
        <v>0</v>
      </c>
      <c r="AN287" s="169">
        <v>0</v>
      </c>
      <c r="AO287" s="169"/>
      <c r="AP287" s="169"/>
      <c r="AQ287" s="169"/>
      <c r="AR287" s="169"/>
      <c r="AT287" s="169">
        <v>0.76</v>
      </c>
      <c r="AU287" s="169">
        <v>-1022.62</v>
      </c>
      <c r="AV287" s="169">
        <v>0</v>
      </c>
      <c r="AW287" s="169">
        <v>0</v>
      </c>
      <c r="AX287" s="169">
        <v>0</v>
      </c>
      <c r="AY287" s="169">
        <v>0</v>
      </c>
      <c r="AZ287" s="169">
        <v>0</v>
      </c>
      <c r="BA287" s="169">
        <v>512</v>
      </c>
      <c r="BB287" s="169">
        <v>0</v>
      </c>
      <c r="BC287" s="169">
        <v>0</v>
      </c>
      <c r="BD287" s="169">
        <v>0</v>
      </c>
      <c r="BE287" s="169">
        <v>0</v>
      </c>
      <c r="BF287" s="169">
        <v>0</v>
      </c>
      <c r="BG287">
        <v>-1533.86</v>
      </c>
      <c r="BH287">
        <v>0</v>
      </c>
      <c r="BI287">
        <v>0</v>
      </c>
      <c r="BJ287">
        <v>0</v>
      </c>
      <c r="BK287">
        <v>0</v>
      </c>
      <c r="BL287">
        <v>0</v>
      </c>
      <c r="BM287" s="170">
        <v>0</v>
      </c>
      <c r="BR287">
        <v>0</v>
      </c>
      <c r="BS287">
        <v>0</v>
      </c>
      <c r="BU287">
        <v>0</v>
      </c>
    </row>
    <row r="288" spans="1:73" x14ac:dyDescent="0.25">
      <c r="A288" s="167" t="s">
        <v>330</v>
      </c>
      <c r="B288">
        <v>0</v>
      </c>
      <c r="C288">
        <v>0</v>
      </c>
      <c r="D288">
        <v>0</v>
      </c>
      <c r="E288">
        <v>20.21</v>
      </c>
      <c r="F288">
        <v>21.02</v>
      </c>
      <c r="G288" s="169">
        <v>0</v>
      </c>
      <c r="H288" s="169">
        <v>0</v>
      </c>
      <c r="I288" s="169">
        <v>0</v>
      </c>
      <c r="J288" s="169">
        <v>0</v>
      </c>
      <c r="K288" s="169">
        <v>0</v>
      </c>
      <c r="L288" s="169">
        <v>0</v>
      </c>
      <c r="M288" s="169">
        <v>0</v>
      </c>
      <c r="N288" s="169">
        <v>0</v>
      </c>
      <c r="O288" s="169">
        <v>0</v>
      </c>
      <c r="P288" s="169">
        <v>0</v>
      </c>
      <c r="Q288" s="169">
        <v>0</v>
      </c>
      <c r="R288" s="169">
        <v>0</v>
      </c>
      <c r="S288" s="169">
        <v>0</v>
      </c>
      <c r="T288" s="169">
        <v>0</v>
      </c>
      <c r="U288" s="169">
        <v>0</v>
      </c>
      <c r="V288" s="169">
        <v>0</v>
      </c>
      <c r="W288" s="169">
        <v>0</v>
      </c>
      <c r="X288" s="169">
        <v>0</v>
      </c>
      <c r="Y288" s="169">
        <v>0</v>
      </c>
      <c r="Z288" s="169">
        <v>0</v>
      </c>
      <c r="AA288" s="169">
        <v>0</v>
      </c>
      <c r="AB288" s="169">
        <v>0</v>
      </c>
      <c r="AC288" s="169">
        <v>0</v>
      </c>
      <c r="AD288" s="169">
        <v>0</v>
      </c>
      <c r="AE288" s="169">
        <v>0</v>
      </c>
      <c r="AF288" s="169">
        <v>0</v>
      </c>
      <c r="AG288" s="169">
        <v>0</v>
      </c>
      <c r="AH288" s="169"/>
      <c r="AI288" s="169">
        <v>0</v>
      </c>
      <c r="AJ288" s="169">
        <v>0</v>
      </c>
      <c r="AK288" s="169">
        <v>0</v>
      </c>
      <c r="AL288" s="169">
        <v>0</v>
      </c>
      <c r="AM288" s="169">
        <v>0</v>
      </c>
      <c r="AN288" s="169">
        <v>0</v>
      </c>
      <c r="AO288" s="169"/>
      <c r="AP288" s="169"/>
      <c r="AQ288" s="169"/>
      <c r="AR288" s="169"/>
      <c r="AT288" s="169">
        <v>1544.04</v>
      </c>
      <c r="AU288" s="169">
        <v>-1544.04</v>
      </c>
      <c r="AV288" s="169">
        <v>0</v>
      </c>
      <c r="AW288" s="169">
        <v>0</v>
      </c>
      <c r="AX288" s="169">
        <v>0</v>
      </c>
      <c r="AY288" s="169">
        <v>0</v>
      </c>
      <c r="AZ288" s="169">
        <v>0</v>
      </c>
      <c r="BA288" s="169">
        <v>6590.35</v>
      </c>
      <c r="BB288" s="169">
        <v>0</v>
      </c>
      <c r="BC288" s="169">
        <v>0</v>
      </c>
      <c r="BD288" s="169">
        <v>0</v>
      </c>
      <c r="BE288" s="169">
        <v>0</v>
      </c>
      <c r="BF288" s="169">
        <v>0</v>
      </c>
      <c r="BG288">
        <v>-6590.35</v>
      </c>
      <c r="BH288">
        <v>0</v>
      </c>
      <c r="BI288">
        <v>0</v>
      </c>
      <c r="BJ288">
        <v>0</v>
      </c>
      <c r="BK288">
        <v>0</v>
      </c>
      <c r="BL288">
        <v>0</v>
      </c>
      <c r="BM288" s="170">
        <v>0</v>
      </c>
      <c r="BR288">
        <v>0</v>
      </c>
      <c r="BS288">
        <v>0</v>
      </c>
      <c r="BU288">
        <v>0</v>
      </c>
    </row>
    <row r="289" spans="1:74" x14ac:dyDescent="0.25">
      <c r="A289" s="167" t="s">
        <v>1697</v>
      </c>
      <c r="B289">
        <v>0</v>
      </c>
      <c r="C289">
        <v>0</v>
      </c>
      <c r="D289">
        <v>0</v>
      </c>
      <c r="E289">
        <v>20.21</v>
      </c>
      <c r="F289">
        <v>21.02</v>
      </c>
      <c r="G289" s="169">
        <v>0</v>
      </c>
      <c r="H289" s="169">
        <v>0</v>
      </c>
      <c r="I289" s="169">
        <v>0</v>
      </c>
      <c r="J289" s="169">
        <v>0</v>
      </c>
      <c r="K289" s="169">
        <v>0</v>
      </c>
      <c r="L289" s="169">
        <v>0</v>
      </c>
      <c r="M289" s="169">
        <v>0</v>
      </c>
      <c r="N289" s="169">
        <v>0</v>
      </c>
      <c r="O289" s="169">
        <v>0</v>
      </c>
      <c r="P289" s="169">
        <v>0</v>
      </c>
      <c r="Q289" s="169">
        <v>0</v>
      </c>
      <c r="R289" s="169">
        <v>0</v>
      </c>
      <c r="S289" s="169">
        <v>0</v>
      </c>
      <c r="T289" s="169">
        <v>0</v>
      </c>
      <c r="U289" s="169">
        <v>0</v>
      </c>
      <c r="V289" s="169">
        <v>0</v>
      </c>
      <c r="W289" s="169">
        <v>0</v>
      </c>
      <c r="X289" s="169">
        <v>0</v>
      </c>
      <c r="Y289" s="169">
        <v>0</v>
      </c>
      <c r="Z289" s="169">
        <v>0</v>
      </c>
      <c r="AA289" s="169">
        <v>0</v>
      </c>
      <c r="AB289" s="169">
        <v>0</v>
      </c>
      <c r="AC289" s="169">
        <v>0</v>
      </c>
      <c r="AD289" s="169">
        <v>0</v>
      </c>
      <c r="AE289" s="169">
        <v>0</v>
      </c>
      <c r="AF289" s="169">
        <v>0</v>
      </c>
      <c r="AG289" s="169">
        <v>0</v>
      </c>
      <c r="AH289" s="169"/>
      <c r="AI289" s="169">
        <v>0</v>
      </c>
      <c r="AJ289" s="169">
        <v>0</v>
      </c>
      <c r="AK289" s="169">
        <v>0</v>
      </c>
      <c r="AL289" s="169">
        <v>0</v>
      </c>
      <c r="AM289" s="169">
        <v>0</v>
      </c>
      <c r="AN289" s="169">
        <v>0</v>
      </c>
      <c r="AO289" s="169"/>
      <c r="AP289" s="169"/>
      <c r="AQ289" s="169"/>
      <c r="AR289" s="169"/>
      <c r="AT289" s="169">
        <v>933.6</v>
      </c>
      <c r="AU289" s="169">
        <v>-638.64</v>
      </c>
      <c r="AV289" s="169">
        <v>0</v>
      </c>
      <c r="AW289" s="169">
        <v>0</v>
      </c>
      <c r="AX289" s="169">
        <v>0</v>
      </c>
      <c r="AY289" s="169">
        <v>0</v>
      </c>
      <c r="AZ289" s="169">
        <v>0</v>
      </c>
      <c r="BA289" s="169">
        <v>294.95999999999998</v>
      </c>
      <c r="BB289" s="169">
        <v>0</v>
      </c>
      <c r="BC289" s="169">
        <v>0</v>
      </c>
      <c r="BD289" s="169">
        <v>0</v>
      </c>
      <c r="BE289" s="169">
        <v>0</v>
      </c>
      <c r="BF289" s="16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 s="170">
        <v>5.6843418860808015E-14</v>
      </c>
      <c r="BR289">
        <v>0</v>
      </c>
      <c r="BS289">
        <v>0</v>
      </c>
      <c r="BU289">
        <v>0</v>
      </c>
    </row>
    <row r="290" spans="1:74" x14ac:dyDescent="0.25">
      <c r="A290" s="167" t="s">
        <v>331</v>
      </c>
      <c r="B290">
        <v>0</v>
      </c>
      <c r="C290">
        <v>0</v>
      </c>
      <c r="D290">
        <v>0</v>
      </c>
      <c r="E290">
        <v>20.21</v>
      </c>
      <c r="F290">
        <v>21.02</v>
      </c>
      <c r="G290" s="169">
        <v>0</v>
      </c>
      <c r="H290" s="169">
        <v>0</v>
      </c>
      <c r="I290" s="169">
        <v>0</v>
      </c>
      <c r="J290" s="169">
        <v>0</v>
      </c>
      <c r="K290" s="169">
        <v>0</v>
      </c>
      <c r="L290" s="169">
        <v>0</v>
      </c>
      <c r="M290" s="169">
        <v>0</v>
      </c>
      <c r="N290" s="169">
        <v>0</v>
      </c>
      <c r="O290" s="169">
        <v>0</v>
      </c>
      <c r="P290" s="169">
        <v>0</v>
      </c>
      <c r="Q290" s="169">
        <v>0</v>
      </c>
      <c r="R290" s="169">
        <v>0</v>
      </c>
      <c r="S290" s="169">
        <v>0</v>
      </c>
      <c r="T290" s="169">
        <v>0</v>
      </c>
      <c r="U290" s="169">
        <v>0</v>
      </c>
      <c r="V290" s="169">
        <v>0</v>
      </c>
      <c r="W290" s="169">
        <v>0</v>
      </c>
      <c r="X290" s="169">
        <v>0</v>
      </c>
      <c r="Y290" s="169">
        <v>0</v>
      </c>
      <c r="Z290" s="169">
        <v>0</v>
      </c>
      <c r="AA290" s="169">
        <v>0</v>
      </c>
      <c r="AB290" s="169">
        <v>0</v>
      </c>
      <c r="AC290" s="169">
        <v>0</v>
      </c>
      <c r="AD290" s="169">
        <v>0</v>
      </c>
      <c r="AE290" s="169">
        <v>0</v>
      </c>
      <c r="AF290" s="169">
        <v>0</v>
      </c>
      <c r="AG290" s="169">
        <v>0</v>
      </c>
      <c r="AH290" s="169"/>
      <c r="AI290" s="169">
        <v>0</v>
      </c>
      <c r="AJ290" s="169">
        <v>0</v>
      </c>
      <c r="AK290" s="169">
        <v>0</v>
      </c>
      <c r="AL290" s="169">
        <v>0</v>
      </c>
      <c r="AM290" s="169">
        <v>0</v>
      </c>
      <c r="AN290" s="169">
        <v>0</v>
      </c>
      <c r="AO290" s="169"/>
      <c r="AP290" s="169"/>
      <c r="AQ290" s="169"/>
      <c r="AR290" s="169"/>
      <c r="AT290" s="169">
        <v>14888.08</v>
      </c>
      <c r="AU290" s="169">
        <v>-1544.04</v>
      </c>
      <c r="AV290" s="169">
        <v>0</v>
      </c>
      <c r="AW290" s="169">
        <v>0</v>
      </c>
      <c r="AX290" s="169">
        <v>0</v>
      </c>
      <c r="AY290" s="169">
        <v>0</v>
      </c>
      <c r="AZ290" s="169">
        <v>0</v>
      </c>
      <c r="BA290" s="169">
        <v>0</v>
      </c>
      <c r="BB290" s="169">
        <v>0</v>
      </c>
      <c r="BC290" s="169">
        <v>0</v>
      </c>
      <c r="BD290" s="169">
        <v>0</v>
      </c>
      <c r="BE290" s="169">
        <v>0</v>
      </c>
      <c r="BF290" s="169">
        <v>0</v>
      </c>
      <c r="BG290">
        <v>13344.04</v>
      </c>
      <c r="BH290">
        <v>0</v>
      </c>
      <c r="BI290">
        <v>0</v>
      </c>
      <c r="BJ290">
        <v>0</v>
      </c>
      <c r="BK290">
        <v>0</v>
      </c>
      <c r="BL290">
        <v>0</v>
      </c>
      <c r="BM290" s="170">
        <v>0</v>
      </c>
      <c r="BR290">
        <v>0</v>
      </c>
      <c r="BS290">
        <v>0</v>
      </c>
      <c r="BU290">
        <v>0</v>
      </c>
    </row>
    <row r="291" spans="1:74" x14ac:dyDescent="0.25">
      <c r="A291" s="167" t="s">
        <v>332</v>
      </c>
      <c r="B291">
        <v>0</v>
      </c>
      <c r="C291">
        <v>0</v>
      </c>
      <c r="D291">
        <v>0</v>
      </c>
      <c r="E291">
        <v>0</v>
      </c>
      <c r="F291">
        <v>0</v>
      </c>
      <c r="G291" s="169">
        <v>0</v>
      </c>
      <c r="H291" s="169">
        <v>0</v>
      </c>
      <c r="I291" s="169">
        <v>0</v>
      </c>
      <c r="J291" s="169">
        <v>0</v>
      </c>
      <c r="K291" s="169">
        <v>0</v>
      </c>
      <c r="L291" s="169">
        <v>0</v>
      </c>
      <c r="M291" s="169">
        <v>0</v>
      </c>
      <c r="N291" s="169">
        <v>0</v>
      </c>
      <c r="O291" s="169">
        <v>0</v>
      </c>
      <c r="P291" s="169">
        <v>0</v>
      </c>
      <c r="Q291" s="169">
        <v>0</v>
      </c>
      <c r="R291" s="169">
        <v>0</v>
      </c>
      <c r="S291" s="169">
        <v>0</v>
      </c>
      <c r="T291" s="169">
        <v>0</v>
      </c>
      <c r="U291" s="169">
        <v>0</v>
      </c>
      <c r="V291" s="169">
        <v>0</v>
      </c>
      <c r="W291" s="169">
        <v>0</v>
      </c>
      <c r="X291" s="169">
        <v>0</v>
      </c>
      <c r="Y291" s="169">
        <v>0</v>
      </c>
      <c r="Z291" s="169">
        <v>0</v>
      </c>
      <c r="AA291" s="169">
        <v>0</v>
      </c>
      <c r="AB291" s="169">
        <v>0</v>
      </c>
      <c r="AC291" s="169">
        <v>0</v>
      </c>
      <c r="AD291" s="169">
        <v>0</v>
      </c>
      <c r="AE291" s="169">
        <v>0</v>
      </c>
      <c r="AF291" s="169">
        <v>0</v>
      </c>
      <c r="AG291" s="169">
        <v>0</v>
      </c>
      <c r="AH291" s="169"/>
      <c r="AI291" s="169">
        <v>0</v>
      </c>
      <c r="AJ291" s="169">
        <v>0</v>
      </c>
      <c r="AK291" s="169">
        <v>0</v>
      </c>
      <c r="AL291" s="169">
        <v>0</v>
      </c>
      <c r="AM291" s="169">
        <v>0</v>
      </c>
      <c r="AN291" s="169">
        <v>0</v>
      </c>
      <c r="AO291" s="169"/>
      <c r="AP291" s="169"/>
      <c r="AQ291" s="169"/>
      <c r="AR291" s="169"/>
      <c r="AT291" s="169">
        <v>8326.4500000000007</v>
      </c>
      <c r="AU291" s="169">
        <v>0</v>
      </c>
      <c r="AV291" s="169">
        <v>0</v>
      </c>
      <c r="AW291" s="169">
        <v>0</v>
      </c>
      <c r="AX291" s="169">
        <v>0</v>
      </c>
      <c r="AY291" s="169">
        <v>0</v>
      </c>
      <c r="AZ291" s="169">
        <v>0</v>
      </c>
      <c r="BA291" s="169">
        <v>0</v>
      </c>
      <c r="BB291" s="169">
        <v>0</v>
      </c>
      <c r="BC291" s="169">
        <v>0</v>
      </c>
      <c r="BD291" s="169">
        <v>0</v>
      </c>
      <c r="BE291" s="169">
        <v>0</v>
      </c>
      <c r="BF291" s="169">
        <v>0</v>
      </c>
      <c r="BG291">
        <v>8326.4500000000007</v>
      </c>
      <c r="BH291">
        <v>0</v>
      </c>
      <c r="BI291">
        <v>0</v>
      </c>
      <c r="BJ291">
        <v>0</v>
      </c>
      <c r="BK291">
        <v>0</v>
      </c>
      <c r="BL291">
        <v>0</v>
      </c>
      <c r="BM291" s="170">
        <v>0</v>
      </c>
      <c r="BR291">
        <v>0</v>
      </c>
      <c r="BS291">
        <v>0</v>
      </c>
      <c r="BU291">
        <v>0</v>
      </c>
    </row>
    <row r="292" spans="1:74" x14ac:dyDescent="0.25">
      <c r="A292" t="s">
        <v>124</v>
      </c>
      <c r="B292">
        <v>14732.800000000001</v>
      </c>
      <c r="C292">
        <v>14732.800000000001</v>
      </c>
      <c r="D292">
        <v>12</v>
      </c>
      <c r="E292">
        <v>39.619999999999997</v>
      </c>
      <c r="F292">
        <v>41.2</v>
      </c>
      <c r="G292" s="169">
        <v>0</v>
      </c>
      <c r="H292" s="169">
        <v>0</v>
      </c>
      <c r="I292" s="169">
        <v>0</v>
      </c>
      <c r="J292" s="169">
        <v>0</v>
      </c>
      <c r="K292" s="169">
        <v>0</v>
      </c>
      <c r="L292" s="169">
        <v>0</v>
      </c>
      <c r="M292" s="169">
        <v>52864</v>
      </c>
      <c r="N292" s="169">
        <v>0</v>
      </c>
      <c r="O292" s="169">
        <v>0</v>
      </c>
      <c r="P292" s="169">
        <v>0</v>
      </c>
      <c r="Q292" s="169">
        <v>0</v>
      </c>
      <c r="R292" s="169">
        <v>0</v>
      </c>
      <c r="S292" s="169">
        <v>0</v>
      </c>
      <c r="T292" s="169">
        <v>0</v>
      </c>
      <c r="U292" s="169">
        <v>0</v>
      </c>
      <c r="V292" s="169">
        <v>0</v>
      </c>
      <c r="W292" s="169">
        <v>0</v>
      </c>
      <c r="X292" s="169">
        <v>284796.80611245619</v>
      </c>
      <c r="Y292" s="169">
        <v>0</v>
      </c>
      <c r="Z292" s="169">
        <v>0</v>
      </c>
      <c r="AA292" s="169">
        <v>13004.005814874441</v>
      </c>
      <c r="AB292" s="169">
        <v>1204629.862450785</v>
      </c>
      <c r="AC292" s="169">
        <v>1352884.3458340529</v>
      </c>
      <c r="AD292" s="169">
        <v>363875.43105521519</v>
      </c>
      <c r="AE292" s="169">
        <v>0</v>
      </c>
      <c r="AF292" s="169">
        <v>0</v>
      </c>
      <c r="AG292" s="169">
        <v>0</v>
      </c>
      <c r="AH292" s="169"/>
      <c r="AI292" s="169">
        <v>1002529.1972660869</v>
      </c>
      <c r="AJ292" s="169">
        <v>958533.9798988353</v>
      </c>
      <c r="AK292" s="169">
        <v>573406.80404625577</v>
      </c>
      <c r="AL292" s="169">
        <v>516156.85524641117</v>
      </c>
      <c r="AM292" s="169">
        <v>324989.99491644115</v>
      </c>
      <c r="AN292" s="169">
        <v>215783.79798245637</v>
      </c>
      <c r="AO292" s="169"/>
      <c r="AP292" s="169"/>
      <c r="AQ292" s="169"/>
      <c r="AR292" s="169"/>
      <c r="AT292" s="169">
        <v>732852.88</v>
      </c>
      <c r="AU292" s="169">
        <v>6317048.5599999996</v>
      </c>
      <c r="AV292" s="169">
        <v>251453.3</v>
      </c>
      <c r="AW292" s="169">
        <v>1890.19</v>
      </c>
      <c r="AX292" s="169">
        <v>1890.19</v>
      </c>
      <c r="AY292" s="169">
        <v>5424.0599999999995</v>
      </c>
      <c r="AZ292" s="169">
        <v>1136.49</v>
      </c>
      <c r="BA292" s="169">
        <v>6465877.6300000008</v>
      </c>
      <c r="BB292" s="169">
        <v>287909.82</v>
      </c>
      <c r="BC292" s="169">
        <v>3240.5699999999997</v>
      </c>
      <c r="BD292" s="169">
        <v>3211.63</v>
      </c>
      <c r="BE292" s="169">
        <v>6851.33</v>
      </c>
      <c r="BF292" s="169">
        <v>741.48</v>
      </c>
      <c r="BG292">
        <v>584023.81000000006</v>
      </c>
      <c r="BH292">
        <v>25431.940000000002</v>
      </c>
      <c r="BI292">
        <v>-1034.6499999999999</v>
      </c>
      <c r="BJ292">
        <v>-1034.6499999999999</v>
      </c>
      <c r="BK292">
        <v>-536.84999999999991</v>
      </c>
      <c r="BL292">
        <v>395.01</v>
      </c>
      <c r="BM292" s="170">
        <v>-1.3969838619232178E-9</v>
      </c>
      <c r="BQ292">
        <v>14732.800000000001</v>
      </c>
      <c r="BR292">
        <v>14732.800000000001</v>
      </c>
      <c r="BS292">
        <v>14732.800000000001</v>
      </c>
      <c r="BT292">
        <v>14732.800000000001</v>
      </c>
      <c r="BU292">
        <v>14732.800000000001</v>
      </c>
    </row>
    <row r="293" spans="1:74" x14ac:dyDescent="0.25">
      <c r="A293" t="s">
        <v>125</v>
      </c>
      <c r="B293">
        <v>7763.3</v>
      </c>
      <c r="C293">
        <v>7763.3</v>
      </c>
      <c r="D293">
        <v>12</v>
      </c>
      <c r="E293">
        <v>39.619999999999997</v>
      </c>
      <c r="F293">
        <v>41.2</v>
      </c>
      <c r="G293" s="169">
        <v>0</v>
      </c>
      <c r="H293" s="169">
        <v>0</v>
      </c>
      <c r="I293" s="169">
        <v>0</v>
      </c>
      <c r="J293" s="169">
        <v>0</v>
      </c>
      <c r="K293" s="169">
        <v>0</v>
      </c>
      <c r="L293" s="169">
        <v>0</v>
      </c>
      <c r="M293" s="169">
        <v>0</v>
      </c>
      <c r="N293" s="169">
        <v>0</v>
      </c>
      <c r="O293" s="169">
        <v>0</v>
      </c>
      <c r="P293" s="169">
        <v>0</v>
      </c>
      <c r="Q293" s="169">
        <v>0</v>
      </c>
      <c r="R293" s="169">
        <v>0</v>
      </c>
      <c r="S293" s="169">
        <v>33364.323000000004</v>
      </c>
      <c r="T293" s="169">
        <v>0</v>
      </c>
      <c r="U293" s="169">
        <v>0</v>
      </c>
      <c r="V293" s="169">
        <v>0</v>
      </c>
      <c r="W293" s="169">
        <v>0</v>
      </c>
      <c r="X293" s="169">
        <v>150070.79746503255</v>
      </c>
      <c r="Y293" s="169">
        <v>0</v>
      </c>
      <c r="Z293" s="169">
        <v>0</v>
      </c>
      <c r="AA293" s="169">
        <v>6852.3293835940731</v>
      </c>
      <c r="AB293" s="169">
        <v>634767.52627906308</v>
      </c>
      <c r="AC293" s="169">
        <v>712888.72733041272</v>
      </c>
      <c r="AD293" s="169">
        <v>191740.47933257444</v>
      </c>
      <c r="AE293" s="169">
        <v>0</v>
      </c>
      <c r="AF293" s="169">
        <v>0</v>
      </c>
      <c r="AG293" s="169">
        <v>0</v>
      </c>
      <c r="AH293" s="169"/>
      <c r="AI293" s="169">
        <v>528272.62415398378</v>
      </c>
      <c r="AJ293" s="169">
        <v>505089.78918797703</v>
      </c>
      <c r="AK293" s="169">
        <v>302150.91780600406</v>
      </c>
      <c r="AL293" s="169">
        <v>271983.63612717629</v>
      </c>
      <c r="AM293" s="169">
        <v>171250.19192107458</v>
      </c>
      <c r="AN293" s="169">
        <v>113705.09060580496</v>
      </c>
      <c r="AO293" s="169"/>
      <c r="AP293" s="169"/>
      <c r="AQ293" s="169"/>
      <c r="AR293" s="169"/>
      <c r="AT293" s="169">
        <v>463349.19999999995</v>
      </c>
      <c r="AU293" s="169">
        <v>3634378.49</v>
      </c>
      <c r="AV293" s="169">
        <v>116353.14</v>
      </c>
      <c r="AW293" s="169">
        <v>1066.58</v>
      </c>
      <c r="AX293" s="169">
        <v>1066.58</v>
      </c>
      <c r="AY293" s="169">
        <v>3036.96</v>
      </c>
      <c r="AZ293" s="169">
        <v>615.91999999999996</v>
      </c>
      <c r="BA293" s="169">
        <v>3534562.27</v>
      </c>
      <c r="BB293" s="169">
        <v>125851.56</v>
      </c>
      <c r="BC293" s="169">
        <v>1133.57</v>
      </c>
      <c r="BD293" s="169">
        <v>1124.1799999999998</v>
      </c>
      <c r="BE293" s="169">
        <v>3267.2799999999997</v>
      </c>
      <c r="BF293" s="169">
        <v>424.21</v>
      </c>
      <c r="BG293">
        <v>563165.42000000004</v>
      </c>
      <c r="BH293">
        <v>22006.98</v>
      </c>
      <c r="BI293">
        <v>215.39000000000001</v>
      </c>
      <c r="BJ293">
        <v>176.63</v>
      </c>
      <c r="BK293">
        <v>369.71</v>
      </c>
      <c r="BL293">
        <v>191.70999999999998</v>
      </c>
      <c r="BM293" s="170">
        <v>0</v>
      </c>
      <c r="BQ293">
        <v>7763.3</v>
      </c>
      <c r="BR293">
        <v>7763.3</v>
      </c>
      <c r="BS293">
        <v>7763.3</v>
      </c>
      <c r="BT293">
        <v>7763.3</v>
      </c>
      <c r="BU293">
        <v>7763.3</v>
      </c>
    </row>
    <row r="294" spans="1:74" x14ac:dyDescent="0.25">
      <c r="A294" t="s">
        <v>126</v>
      </c>
      <c r="B294">
        <v>7751.3</v>
      </c>
      <c r="C294">
        <v>7751.3</v>
      </c>
      <c r="D294">
        <v>12</v>
      </c>
      <c r="E294">
        <v>39.619999999999997</v>
      </c>
      <c r="F294">
        <v>41.2</v>
      </c>
      <c r="G294" s="169">
        <v>0</v>
      </c>
      <c r="H294" s="169">
        <v>0</v>
      </c>
      <c r="I294" s="169">
        <v>0</v>
      </c>
      <c r="J294" s="169">
        <v>0</v>
      </c>
      <c r="K294" s="169">
        <v>0</v>
      </c>
      <c r="L294" s="169">
        <v>0</v>
      </c>
      <c r="M294" s="169">
        <v>0</v>
      </c>
      <c r="N294" s="169">
        <v>0</v>
      </c>
      <c r="O294" s="169">
        <v>0</v>
      </c>
      <c r="P294" s="169">
        <v>0</v>
      </c>
      <c r="Q294" s="169">
        <v>0</v>
      </c>
      <c r="R294" s="169">
        <v>0</v>
      </c>
      <c r="S294" s="169">
        <v>0</v>
      </c>
      <c r="T294" s="169">
        <v>0</v>
      </c>
      <c r="U294" s="169">
        <v>0</v>
      </c>
      <c r="V294" s="169">
        <v>0</v>
      </c>
      <c r="W294" s="169">
        <v>0</v>
      </c>
      <c r="X294" s="169">
        <v>149838.82786839447</v>
      </c>
      <c r="Y294" s="169">
        <v>0</v>
      </c>
      <c r="Z294" s="169">
        <v>0</v>
      </c>
      <c r="AA294" s="169">
        <v>6841.7375022287861</v>
      </c>
      <c r="AB294" s="169">
        <v>633786.3442668583</v>
      </c>
      <c r="AC294" s="169">
        <v>711786.79068904056</v>
      </c>
      <c r="AD294" s="169">
        <v>191444.09947452557</v>
      </c>
      <c r="AE294" s="169">
        <v>0</v>
      </c>
      <c r="AF294" s="169">
        <v>0</v>
      </c>
      <c r="AG294" s="169">
        <v>0</v>
      </c>
      <c r="AH294" s="169"/>
      <c r="AI294" s="169">
        <v>527456.05497723585</v>
      </c>
      <c r="AJ294" s="169">
        <v>504309.05451712105</v>
      </c>
      <c r="AK294" s="169">
        <v>301683.87273320352</v>
      </c>
      <c r="AL294" s="169">
        <v>271563.22165993607</v>
      </c>
      <c r="AM294" s="169">
        <v>170985.4846054932</v>
      </c>
      <c r="AN294" s="169">
        <v>113529.33273386008</v>
      </c>
      <c r="AO294" s="169"/>
      <c r="AP294" s="169"/>
      <c r="AQ294" s="169"/>
      <c r="AR294" s="169"/>
      <c r="AT294" s="169">
        <v>415828.17</v>
      </c>
      <c r="AU294" s="169">
        <v>3619613.7300000004</v>
      </c>
      <c r="AV294" s="169">
        <v>153255.04999999999</v>
      </c>
      <c r="AW294" s="169">
        <v>1848.13</v>
      </c>
      <c r="AX294" s="169">
        <v>1848.13</v>
      </c>
      <c r="AY294" s="169">
        <v>5743.05</v>
      </c>
      <c r="AZ294" s="169">
        <v>1170.67</v>
      </c>
      <c r="BA294" s="169">
        <v>3611302.22</v>
      </c>
      <c r="BB294" s="169">
        <v>169726.78999999998</v>
      </c>
      <c r="BC294" s="169">
        <v>2100.9300000000003</v>
      </c>
      <c r="BD294" s="169">
        <v>2041.4699999999998</v>
      </c>
      <c r="BE294" s="169">
        <v>6029.42</v>
      </c>
      <c r="BF294" s="169">
        <v>792.34</v>
      </c>
      <c r="BG294">
        <v>424139.68</v>
      </c>
      <c r="BH294">
        <v>20168.28</v>
      </c>
      <c r="BI294">
        <v>183.69</v>
      </c>
      <c r="BJ294">
        <v>183.52</v>
      </c>
      <c r="BK294">
        <v>593.42999999999995</v>
      </c>
      <c r="BL294">
        <v>378.33</v>
      </c>
      <c r="BM294" s="170">
        <v>0</v>
      </c>
      <c r="BQ294">
        <v>7751.3</v>
      </c>
      <c r="BR294">
        <v>7751.3</v>
      </c>
      <c r="BS294">
        <v>7751.3</v>
      </c>
      <c r="BT294">
        <v>7751.3</v>
      </c>
      <c r="BU294">
        <v>7751.3</v>
      </c>
    </row>
    <row r="295" spans="1:74" x14ac:dyDescent="0.25">
      <c r="A295" t="s">
        <v>127</v>
      </c>
      <c r="B295">
        <v>7710.35</v>
      </c>
      <c r="C295">
        <v>7710.3500000000013</v>
      </c>
      <c r="D295">
        <v>12</v>
      </c>
      <c r="E295">
        <v>39.619999999999997</v>
      </c>
      <c r="F295">
        <v>41.2</v>
      </c>
      <c r="G295" s="169">
        <v>0</v>
      </c>
      <c r="H295" s="169">
        <v>0</v>
      </c>
      <c r="I295" s="169">
        <v>0</v>
      </c>
      <c r="J295" s="169">
        <v>0</v>
      </c>
      <c r="K295" s="169">
        <v>0</v>
      </c>
      <c r="L295" s="169">
        <v>0</v>
      </c>
      <c r="M295" s="169">
        <v>0</v>
      </c>
      <c r="N295" s="169">
        <v>0</v>
      </c>
      <c r="O295" s="169">
        <v>0</v>
      </c>
      <c r="P295" s="169">
        <v>0</v>
      </c>
      <c r="Q295" s="169">
        <v>0</v>
      </c>
      <c r="R295" s="169">
        <v>0</v>
      </c>
      <c r="S295" s="169">
        <v>0</v>
      </c>
      <c r="T295" s="169">
        <v>0</v>
      </c>
      <c r="U295" s="169">
        <v>0</v>
      </c>
      <c r="V295" s="169">
        <v>0</v>
      </c>
      <c r="W295" s="169">
        <v>0</v>
      </c>
      <c r="X295" s="169">
        <v>149047.23161986703</v>
      </c>
      <c r="Y295" s="169">
        <v>0</v>
      </c>
      <c r="Z295" s="169">
        <v>0</v>
      </c>
      <c r="AA295" s="169">
        <v>6805.5927070697471</v>
      </c>
      <c r="AB295" s="169">
        <v>630438.0606502099</v>
      </c>
      <c r="AC295" s="169">
        <v>708026.43190035794</v>
      </c>
      <c r="AD295" s="169">
        <v>190432.70320893379</v>
      </c>
      <c r="AE295" s="169">
        <v>0</v>
      </c>
      <c r="AF295" s="169">
        <v>0</v>
      </c>
      <c r="AG295" s="169">
        <v>0</v>
      </c>
      <c r="AH295" s="169"/>
      <c r="AI295" s="169">
        <v>524669.51266158326</v>
      </c>
      <c r="AJ295" s="169">
        <v>501644.7974528253</v>
      </c>
      <c r="AK295" s="169">
        <v>300090.08142227196</v>
      </c>
      <c r="AL295" s="169">
        <v>270128.55729047884</v>
      </c>
      <c r="AM295" s="169">
        <v>170082.17089107179</v>
      </c>
      <c r="AN295" s="169">
        <v>112929.55899584822</v>
      </c>
      <c r="AO295" s="169"/>
      <c r="AP295" s="169"/>
      <c r="AQ295" s="169"/>
      <c r="AR295" s="169"/>
      <c r="AT295" s="169">
        <v>463042.22</v>
      </c>
      <c r="AU295" s="169">
        <v>3670018.9699999997</v>
      </c>
      <c r="AV295" s="169">
        <v>143415.76</v>
      </c>
      <c r="AW295" s="169">
        <v>1596.9299999999998</v>
      </c>
      <c r="AX295" s="169">
        <v>1596.9299999999998</v>
      </c>
      <c r="AY295" s="169">
        <v>5021.43</v>
      </c>
      <c r="AZ295" s="169">
        <v>1011.03</v>
      </c>
      <c r="BA295" s="169">
        <v>3599404.2</v>
      </c>
      <c r="BB295" s="169">
        <v>156832.64000000001</v>
      </c>
      <c r="BC295" s="169">
        <v>1783.6100000000001</v>
      </c>
      <c r="BD295" s="169">
        <v>1753.52</v>
      </c>
      <c r="BE295" s="169">
        <v>5191.55</v>
      </c>
      <c r="BF295" s="169">
        <v>737.25</v>
      </c>
      <c r="BG295">
        <v>533656.99</v>
      </c>
      <c r="BH295">
        <v>23875.68</v>
      </c>
      <c r="BI295">
        <v>217.24</v>
      </c>
      <c r="BJ295">
        <v>189.69</v>
      </c>
      <c r="BK295">
        <v>651.47</v>
      </c>
      <c r="BL295">
        <v>273.78000000000003</v>
      </c>
      <c r="BM295" s="170">
        <v>0</v>
      </c>
      <c r="BQ295">
        <v>7710.3500000000013</v>
      </c>
      <c r="BR295">
        <v>7710.3500000000013</v>
      </c>
      <c r="BS295">
        <v>7710.3500000000013</v>
      </c>
      <c r="BT295">
        <v>7710.3500000000013</v>
      </c>
      <c r="BU295">
        <v>7710.3500000000013</v>
      </c>
    </row>
    <row r="296" spans="1:74" x14ac:dyDescent="0.25">
      <c r="A296" t="s">
        <v>333</v>
      </c>
      <c r="B296">
        <v>23.5</v>
      </c>
      <c r="C296">
        <v>23.5</v>
      </c>
      <c r="D296">
        <v>12</v>
      </c>
      <c r="E296">
        <v>24.39</v>
      </c>
      <c r="F296">
        <v>25.37</v>
      </c>
      <c r="G296" s="169">
        <v>0</v>
      </c>
      <c r="H296" s="169">
        <v>0</v>
      </c>
      <c r="I296" s="169">
        <v>0</v>
      </c>
      <c r="J296" s="169">
        <v>0</v>
      </c>
      <c r="K296" s="169">
        <v>0</v>
      </c>
      <c r="L296" s="169">
        <v>0</v>
      </c>
      <c r="M296" s="169">
        <v>0</v>
      </c>
      <c r="N296" s="169">
        <v>0</v>
      </c>
      <c r="O296" s="169">
        <v>0</v>
      </c>
      <c r="P296" s="169">
        <v>0</v>
      </c>
      <c r="Q296" s="169">
        <v>0</v>
      </c>
      <c r="R296" s="169">
        <v>0</v>
      </c>
      <c r="S296" s="169">
        <v>0</v>
      </c>
      <c r="T296" s="169">
        <v>0</v>
      </c>
      <c r="U296" s="169">
        <v>0</v>
      </c>
      <c r="V296" s="169">
        <v>0</v>
      </c>
      <c r="W296" s="169">
        <v>0</v>
      </c>
      <c r="X296" s="169">
        <v>454.27379341623595</v>
      </c>
      <c r="Y296" s="169">
        <v>0</v>
      </c>
      <c r="Z296" s="169">
        <v>0</v>
      </c>
      <c r="AA296" s="169">
        <v>20.742434340352776</v>
      </c>
      <c r="AB296" s="169">
        <v>1921.4814405675397</v>
      </c>
      <c r="AC296" s="169">
        <v>2157.9592560205965</v>
      </c>
      <c r="AD296" s="169">
        <v>580.41055534572911</v>
      </c>
      <c r="AE296" s="169">
        <v>17.334266081513473</v>
      </c>
      <c r="AF296" s="169">
        <v>0</v>
      </c>
      <c r="AG296" s="169">
        <v>0</v>
      </c>
      <c r="AH296" s="169"/>
      <c r="AI296" s="169">
        <v>1599.1146377981811</v>
      </c>
      <c r="AJ296" s="169">
        <v>0</v>
      </c>
      <c r="AK296" s="169">
        <v>914.62993423429418</v>
      </c>
      <c r="AL296" s="169">
        <v>823.3116650121267</v>
      </c>
      <c r="AM296" s="169">
        <v>0</v>
      </c>
      <c r="AN296" s="169">
        <v>344.19249922538307</v>
      </c>
      <c r="AO296" s="169"/>
      <c r="AP296" s="169"/>
      <c r="AQ296" s="169"/>
      <c r="AR296" s="169"/>
      <c r="AT296" s="169">
        <v>754.22</v>
      </c>
      <c r="AU296" s="169">
        <v>7016.2199999999993</v>
      </c>
      <c r="AV296" s="169">
        <v>0</v>
      </c>
      <c r="AW296" s="169">
        <v>0</v>
      </c>
      <c r="AX296" s="169">
        <v>0</v>
      </c>
      <c r="AY296" s="169">
        <v>0</v>
      </c>
      <c r="AZ296" s="169">
        <v>0</v>
      </c>
      <c r="BA296" s="169">
        <v>7174.24</v>
      </c>
      <c r="BB296" s="169">
        <v>0</v>
      </c>
      <c r="BC296" s="169">
        <v>0</v>
      </c>
      <c r="BD296" s="169">
        <v>0</v>
      </c>
      <c r="BE296" s="169">
        <v>0</v>
      </c>
      <c r="BF296" s="169">
        <v>0</v>
      </c>
      <c r="BG296">
        <v>596.20000000000005</v>
      </c>
      <c r="BH296">
        <v>0</v>
      </c>
      <c r="BI296">
        <v>0</v>
      </c>
      <c r="BJ296">
        <v>0</v>
      </c>
      <c r="BK296">
        <v>0</v>
      </c>
      <c r="BL296">
        <v>0</v>
      </c>
      <c r="BM296" s="170">
        <v>0</v>
      </c>
      <c r="BR296">
        <v>23.5</v>
      </c>
      <c r="BS296">
        <v>23.5</v>
      </c>
      <c r="BU296">
        <v>23.5</v>
      </c>
      <c r="BV296">
        <v>23.5</v>
      </c>
    </row>
    <row r="297" spans="1:74" x14ac:dyDescent="0.25">
      <c r="A297" t="s">
        <v>1698</v>
      </c>
      <c r="B297">
        <v>0</v>
      </c>
      <c r="C297">
        <v>0</v>
      </c>
      <c r="D297">
        <v>12</v>
      </c>
      <c r="E297">
        <v>24.39</v>
      </c>
      <c r="F297">
        <v>25.37</v>
      </c>
      <c r="G297" s="169">
        <v>0</v>
      </c>
      <c r="H297" s="169">
        <v>0</v>
      </c>
      <c r="I297" s="169">
        <v>0</v>
      </c>
      <c r="J297" s="169">
        <v>0</v>
      </c>
      <c r="K297" s="169">
        <v>0</v>
      </c>
      <c r="L297" s="169">
        <v>0</v>
      </c>
      <c r="M297" s="169">
        <v>0</v>
      </c>
      <c r="N297" s="169">
        <v>0</v>
      </c>
      <c r="O297" s="169">
        <v>0</v>
      </c>
      <c r="P297" s="169">
        <v>0</v>
      </c>
      <c r="Q297" s="169">
        <v>0</v>
      </c>
      <c r="R297" s="169">
        <v>0</v>
      </c>
      <c r="S297" s="169">
        <v>0</v>
      </c>
      <c r="T297" s="169">
        <v>0</v>
      </c>
      <c r="U297" s="169">
        <v>0</v>
      </c>
      <c r="V297" s="169">
        <v>0</v>
      </c>
      <c r="W297" s="169">
        <v>0</v>
      </c>
      <c r="X297" s="169">
        <v>0</v>
      </c>
      <c r="Y297" s="169">
        <v>0</v>
      </c>
      <c r="Z297" s="169">
        <v>0</v>
      </c>
      <c r="AA297" s="169">
        <v>0</v>
      </c>
      <c r="AB297" s="169">
        <v>0</v>
      </c>
      <c r="AC297" s="169">
        <v>0</v>
      </c>
      <c r="AD297" s="169">
        <v>0</v>
      </c>
      <c r="AE297" s="169">
        <v>0</v>
      </c>
      <c r="AF297" s="169">
        <v>0</v>
      </c>
      <c r="AG297" s="169">
        <v>0</v>
      </c>
      <c r="AH297" s="169"/>
      <c r="AI297" s="169">
        <v>0</v>
      </c>
      <c r="AJ297" s="169">
        <v>0</v>
      </c>
      <c r="AK297" s="169">
        <v>0</v>
      </c>
      <c r="AL297" s="169">
        <v>0</v>
      </c>
      <c r="AM297" s="169">
        <v>0</v>
      </c>
      <c r="AN297" s="169">
        <v>0</v>
      </c>
      <c r="AO297" s="169"/>
      <c r="AP297" s="169"/>
      <c r="AQ297" s="169"/>
      <c r="AR297" s="169"/>
      <c r="AT297" s="169">
        <v>2182.09</v>
      </c>
      <c r="AU297" s="169">
        <v>2786.5299999999997</v>
      </c>
      <c r="AV297" s="169">
        <v>0</v>
      </c>
      <c r="AW297" s="169">
        <v>0</v>
      </c>
      <c r="AX297" s="169">
        <v>0</v>
      </c>
      <c r="AY297" s="169">
        <v>0</v>
      </c>
      <c r="AZ297" s="169">
        <v>0</v>
      </c>
      <c r="BA297" s="169">
        <v>4181.79</v>
      </c>
      <c r="BB297" s="169">
        <v>0</v>
      </c>
      <c r="BC297" s="169">
        <v>0</v>
      </c>
      <c r="BD297" s="169">
        <v>0</v>
      </c>
      <c r="BE297" s="169">
        <v>0</v>
      </c>
      <c r="BF297" s="169">
        <v>0</v>
      </c>
      <c r="BG297">
        <v>786.83</v>
      </c>
      <c r="BH297">
        <v>0</v>
      </c>
      <c r="BI297">
        <v>0</v>
      </c>
      <c r="BJ297">
        <v>0</v>
      </c>
      <c r="BK297">
        <v>0</v>
      </c>
      <c r="BL297">
        <v>0</v>
      </c>
      <c r="BM297" s="170">
        <v>0</v>
      </c>
      <c r="BR297">
        <v>0</v>
      </c>
      <c r="BS297">
        <v>0</v>
      </c>
      <c r="BU297">
        <v>0</v>
      </c>
      <c r="BV297">
        <v>0</v>
      </c>
    </row>
    <row r="298" spans="1:74" x14ac:dyDescent="0.25">
      <c r="A298" t="s">
        <v>334</v>
      </c>
      <c r="B298">
        <v>0</v>
      </c>
      <c r="C298">
        <v>0</v>
      </c>
      <c r="D298">
        <v>12</v>
      </c>
      <c r="E298">
        <v>0</v>
      </c>
      <c r="F298">
        <v>0</v>
      </c>
      <c r="G298" s="169">
        <v>0</v>
      </c>
      <c r="H298" s="169">
        <v>0</v>
      </c>
      <c r="I298" s="169">
        <v>0</v>
      </c>
      <c r="J298" s="169">
        <v>0</v>
      </c>
      <c r="K298" s="169">
        <v>0</v>
      </c>
      <c r="L298" s="169">
        <v>0</v>
      </c>
      <c r="M298" s="169">
        <v>0</v>
      </c>
      <c r="N298" s="169">
        <v>0</v>
      </c>
      <c r="O298" s="169">
        <v>0</v>
      </c>
      <c r="P298" s="169">
        <v>0</v>
      </c>
      <c r="Q298" s="169">
        <v>0</v>
      </c>
      <c r="R298" s="169">
        <v>0</v>
      </c>
      <c r="S298" s="169">
        <v>0</v>
      </c>
      <c r="T298" s="169">
        <v>0</v>
      </c>
      <c r="U298" s="169">
        <v>0</v>
      </c>
      <c r="V298" s="169">
        <v>0</v>
      </c>
      <c r="W298" s="169">
        <v>0</v>
      </c>
      <c r="X298" s="169">
        <v>0</v>
      </c>
      <c r="Y298" s="169">
        <v>0</v>
      </c>
      <c r="Z298" s="169">
        <v>0</v>
      </c>
      <c r="AA298" s="169">
        <v>0</v>
      </c>
      <c r="AB298" s="169">
        <v>0</v>
      </c>
      <c r="AC298" s="169">
        <v>0</v>
      </c>
      <c r="AD298" s="169">
        <v>0</v>
      </c>
      <c r="AE298" s="169">
        <v>0</v>
      </c>
      <c r="AF298" s="169">
        <v>0</v>
      </c>
      <c r="AG298" s="169">
        <v>0</v>
      </c>
      <c r="AH298" s="169"/>
      <c r="AI298" s="169">
        <v>0</v>
      </c>
      <c r="AJ298" s="169">
        <v>0</v>
      </c>
      <c r="AK298" s="169">
        <v>0</v>
      </c>
      <c r="AL298" s="169">
        <v>0</v>
      </c>
      <c r="AM298" s="169">
        <v>0</v>
      </c>
      <c r="AN298" s="169">
        <v>0</v>
      </c>
      <c r="AO298" s="169"/>
      <c r="AP298" s="169"/>
      <c r="AQ298" s="169"/>
      <c r="AR298" s="169"/>
      <c r="AT298" s="169">
        <v>27858.46</v>
      </c>
      <c r="AU298" s="169">
        <v>0</v>
      </c>
      <c r="AV298" s="169">
        <v>0</v>
      </c>
      <c r="AW298" s="169">
        <v>0</v>
      </c>
      <c r="AX298" s="169">
        <v>0</v>
      </c>
      <c r="AY298" s="169">
        <v>0</v>
      </c>
      <c r="AZ298" s="169">
        <v>0</v>
      </c>
      <c r="BA298" s="169">
        <v>-0.2</v>
      </c>
      <c r="BB298" s="169">
        <v>0</v>
      </c>
      <c r="BC298" s="169">
        <v>0</v>
      </c>
      <c r="BD298" s="169">
        <v>0</v>
      </c>
      <c r="BE298" s="169">
        <v>0</v>
      </c>
      <c r="BF298" s="169">
        <v>0</v>
      </c>
      <c r="BG298">
        <v>27858.66</v>
      </c>
      <c r="BH298">
        <v>0</v>
      </c>
      <c r="BI298">
        <v>0</v>
      </c>
      <c r="BJ298">
        <v>0</v>
      </c>
      <c r="BK298">
        <v>0</v>
      </c>
      <c r="BL298">
        <v>0</v>
      </c>
      <c r="BM298" s="170">
        <v>0</v>
      </c>
      <c r="BR298">
        <v>0</v>
      </c>
      <c r="BS298">
        <v>0</v>
      </c>
      <c r="BU298">
        <v>0</v>
      </c>
    </row>
    <row r="299" spans="1:74" x14ac:dyDescent="0.25">
      <c r="A299" t="s">
        <v>335</v>
      </c>
      <c r="B299">
        <v>125.86</v>
      </c>
      <c r="C299">
        <v>125.86</v>
      </c>
      <c r="D299">
        <v>12</v>
      </c>
      <c r="E299">
        <v>24.39</v>
      </c>
      <c r="F299">
        <v>25.37</v>
      </c>
      <c r="G299" s="169">
        <v>0</v>
      </c>
      <c r="H299" s="169">
        <v>0</v>
      </c>
      <c r="I299" s="169">
        <v>0</v>
      </c>
      <c r="J299" s="169">
        <v>0</v>
      </c>
      <c r="K299" s="169">
        <v>0</v>
      </c>
      <c r="L299" s="169">
        <v>0</v>
      </c>
      <c r="M299" s="169">
        <v>0</v>
      </c>
      <c r="N299" s="169">
        <v>0</v>
      </c>
      <c r="O299" s="169">
        <v>0</v>
      </c>
      <c r="P299" s="169">
        <v>0</v>
      </c>
      <c r="Q299" s="169">
        <v>0</v>
      </c>
      <c r="R299" s="169">
        <v>0</v>
      </c>
      <c r="S299" s="169">
        <v>0</v>
      </c>
      <c r="T299" s="169">
        <v>0</v>
      </c>
      <c r="U299" s="169">
        <v>0</v>
      </c>
      <c r="V299" s="169">
        <v>0</v>
      </c>
      <c r="W299" s="169">
        <v>0</v>
      </c>
      <c r="X299" s="169">
        <v>2432.9744527390403</v>
      </c>
      <c r="Y299" s="169">
        <v>0</v>
      </c>
      <c r="Z299" s="169">
        <v>0</v>
      </c>
      <c r="AA299" s="169">
        <v>111.0911823862468</v>
      </c>
      <c r="AB299" s="169">
        <v>10290.96400467364</v>
      </c>
      <c r="AC299" s="169">
        <v>11557.478806925628</v>
      </c>
      <c r="AD299" s="169">
        <v>3108.5307445027006</v>
      </c>
      <c r="AE299" s="169">
        <v>92.837903362522809</v>
      </c>
      <c r="AF299" s="169">
        <v>0</v>
      </c>
      <c r="AG299" s="169">
        <v>0</v>
      </c>
      <c r="AH299" s="169"/>
      <c r="AI299" s="169">
        <v>8564.4497154586825</v>
      </c>
      <c r="AJ299" s="169">
        <v>0</v>
      </c>
      <c r="AK299" s="169">
        <v>4898.5244052224789</v>
      </c>
      <c r="AL299" s="169">
        <v>4409.4470705713302</v>
      </c>
      <c r="AM299" s="169">
        <v>0</v>
      </c>
      <c r="AN299" s="169">
        <v>1843.4071469151793</v>
      </c>
      <c r="AO299" s="169"/>
      <c r="AP299" s="169"/>
      <c r="AQ299" s="169"/>
      <c r="AR299" s="169"/>
      <c r="AT299" s="169">
        <v>14209.99</v>
      </c>
      <c r="AU299" s="169">
        <v>37576.86</v>
      </c>
      <c r="AV299" s="169">
        <v>0</v>
      </c>
      <c r="AW299" s="169">
        <v>0</v>
      </c>
      <c r="AX299" s="169">
        <v>0</v>
      </c>
      <c r="AY299" s="169">
        <v>0</v>
      </c>
      <c r="AZ299" s="169">
        <v>0</v>
      </c>
      <c r="BA299" s="169">
        <v>47469.77</v>
      </c>
      <c r="BB299" s="169">
        <v>0</v>
      </c>
      <c r="BC299" s="169">
        <v>0</v>
      </c>
      <c r="BD299" s="169">
        <v>0</v>
      </c>
      <c r="BE299" s="169">
        <v>0</v>
      </c>
      <c r="BF299" s="169">
        <v>0</v>
      </c>
      <c r="BG299">
        <v>4317.08</v>
      </c>
      <c r="BH299">
        <v>0</v>
      </c>
      <c r="BI299">
        <v>0</v>
      </c>
      <c r="BJ299">
        <v>0</v>
      </c>
      <c r="BK299">
        <v>0</v>
      </c>
      <c r="BL299">
        <v>0</v>
      </c>
      <c r="BM299" s="170">
        <v>0</v>
      </c>
      <c r="BR299">
        <v>125.86</v>
      </c>
      <c r="BS299">
        <v>125.86</v>
      </c>
      <c r="BU299">
        <v>125.86</v>
      </c>
      <c r="BV299">
        <v>125.86</v>
      </c>
    </row>
    <row r="300" spans="1:74" x14ac:dyDescent="0.25">
      <c r="A300" s="167" t="s">
        <v>336</v>
      </c>
      <c r="B300">
        <v>0</v>
      </c>
      <c r="C300">
        <v>0</v>
      </c>
      <c r="D300">
        <v>0</v>
      </c>
      <c r="E300">
        <v>0</v>
      </c>
      <c r="F300">
        <v>0</v>
      </c>
      <c r="G300" s="169">
        <v>0</v>
      </c>
      <c r="H300" s="169">
        <v>0</v>
      </c>
      <c r="I300" s="169">
        <v>0</v>
      </c>
      <c r="J300" s="169">
        <v>0</v>
      </c>
      <c r="K300" s="169">
        <v>0</v>
      </c>
      <c r="L300" s="169">
        <v>0</v>
      </c>
      <c r="M300" s="169">
        <v>0</v>
      </c>
      <c r="N300" s="169">
        <v>0</v>
      </c>
      <c r="O300" s="169">
        <v>0</v>
      </c>
      <c r="P300" s="169">
        <v>0</v>
      </c>
      <c r="Q300" s="169">
        <v>0</v>
      </c>
      <c r="R300" s="169">
        <v>0</v>
      </c>
      <c r="S300" s="169">
        <v>0</v>
      </c>
      <c r="T300" s="169">
        <v>0</v>
      </c>
      <c r="U300" s="169">
        <v>0</v>
      </c>
      <c r="V300" s="169">
        <v>0</v>
      </c>
      <c r="W300" s="169">
        <v>0</v>
      </c>
      <c r="X300" s="169">
        <v>0</v>
      </c>
      <c r="Y300" s="169">
        <v>0</v>
      </c>
      <c r="Z300" s="169">
        <v>0</v>
      </c>
      <c r="AA300" s="169">
        <v>0</v>
      </c>
      <c r="AB300" s="169">
        <v>0</v>
      </c>
      <c r="AC300" s="169">
        <v>0</v>
      </c>
      <c r="AD300" s="169">
        <v>0</v>
      </c>
      <c r="AE300" s="169">
        <v>0</v>
      </c>
      <c r="AF300" s="169">
        <v>0</v>
      </c>
      <c r="AG300" s="169">
        <v>0</v>
      </c>
      <c r="AH300" s="169"/>
      <c r="AI300" s="169">
        <v>0</v>
      </c>
      <c r="AJ300" s="169">
        <v>0</v>
      </c>
      <c r="AK300" s="169">
        <v>0</v>
      </c>
      <c r="AL300" s="169">
        <v>0</v>
      </c>
      <c r="AM300" s="169">
        <v>0</v>
      </c>
      <c r="AN300" s="169">
        <v>0</v>
      </c>
      <c r="AO300" s="169"/>
      <c r="AP300" s="169"/>
      <c r="AQ300" s="169"/>
      <c r="AR300" s="169"/>
      <c r="AT300" s="169">
        <v>11226.95</v>
      </c>
      <c r="AU300" s="169">
        <v>0</v>
      </c>
      <c r="AV300" s="169">
        <v>0</v>
      </c>
      <c r="AW300" s="169">
        <v>0</v>
      </c>
      <c r="AX300" s="169">
        <v>0</v>
      </c>
      <c r="AY300" s="169">
        <v>0</v>
      </c>
      <c r="AZ300" s="169">
        <v>0</v>
      </c>
      <c r="BA300" s="169">
        <v>7861.92</v>
      </c>
      <c r="BB300" s="169">
        <v>0</v>
      </c>
      <c r="BC300" s="169">
        <v>0</v>
      </c>
      <c r="BD300" s="169">
        <v>0</v>
      </c>
      <c r="BE300" s="169">
        <v>0</v>
      </c>
      <c r="BF300" s="169">
        <v>0</v>
      </c>
      <c r="BG300">
        <v>3365.03</v>
      </c>
      <c r="BH300">
        <v>0</v>
      </c>
      <c r="BI300">
        <v>0</v>
      </c>
      <c r="BJ300">
        <v>0</v>
      </c>
      <c r="BK300">
        <v>0</v>
      </c>
      <c r="BL300">
        <v>0</v>
      </c>
      <c r="BM300" s="170">
        <v>0</v>
      </c>
      <c r="BR300">
        <v>0</v>
      </c>
      <c r="BS300">
        <v>0</v>
      </c>
    </row>
    <row r="301" spans="1:74" x14ac:dyDescent="0.25">
      <c r="A301" s="167" t="s">
        <v>337</v>
      </c>
      <c r="B301">
        <v>0</v>
      </c>
      <c r="C301">
        <v>0</v>
      </c>
      <c r="D301">
        <v>0</v>
      </c>
      <c r="E301">
        <v>0</v>
      </c>
      <c r="F301">
        <v>0</v>
      </c>
      <c r="G301" s="169">
        <v>0</v>
      </c>
      <c r="H301" s="169">
        <v>0</v>
      </c>
      <c r="I301" s="169">
        <v>0</v>
      </c>
      <c r="J301" s="169">
        <v>0</v>
      </c>
      <c r="K301" s="169">
        <v>0</v>
      </c>
      <c r="L301" s="169">
        <v>0</v>
      </c>
      <c r="M301" s="169">
        <v>0</v>
      </c>
      <c r="N301" s="169">
        <v>0</v>
      </c>
      <c r="O301" s="169">
        <v>0</v>
      </c>
      <c r="P301" s="169">
        <v>0</v>
      </c>
      <c r="Q301" s="169">
        <v>0</v>
      </c>
      <c r="R301" s="169">
        <v>0</v>
      </c>
      <c r="S301" s="169">
        <v>0</v>
      </c>
      <c r="T301" s="169">
        <v>0</v>
      </c>
      <c r="U301" s="169">
        <v>0</v>
      </c>
      <c r="V301" s="169">
        <v>0</v>
      </c>
      <c r="W301" s="169">
        <v>0</v>
      </c>
      <c r="X301" s="169">
        <v>0</v>
      </c>
      <c r="Y301" s="169">
        <v>0</v>
      </c>
      <c r="Z301" s="169">
        <v>0</v>
      </c>
      <c r="AA301" s="169">
        <v>0</v>
      </c>
      <c r="AB301" s="169">
        <v>0</v>
      </c>
      <c r="AC301" s="169">
        <v>0</v>
      </c>
      <c r="AD301" s="169">
        <v>0</v>
      </c>
      <c r="AE301" s="169">
        <v>0</v>
      </c>
      <c r="AF301" s="169">
        <v>0</v>
      </c>
      <c r="AG301" s="169">
        <v>0</v>
      </c>
      <c r="AH301" s="169"/>
      <c r="AI301" s="169">
        <v>0</v>
      </c>
      <c r="AJ301" s="169">
        <v>0</v>
      </c>
      <c r="AK301" s="169">
        <v>0</v>
      </c>
      <c r="AL301" s="169">
        <v>0</v>
      </c>
      <c r="AM301" s="169">
        <v>0</v>
      </c>
      <c r="AN301" s="169">
        <v>0</v>
      </c>
      <c r="AO301" s="169"/>
      <c r="AP301" s="169"/>
      <c r="AQ301" s="169"/>
      <c r="AR301" s="169"/>
      <c r="AT301" s="169">
        <v>919.78</v>
      </c>
      <c r="AU301" s="169">
        <v>0</v>
      </c>
      <c r="AV301" s="169">
        <v>0</v>
      </c>
      <c r="AW301" s="169">
        <v>0</v>
      </c>
      <c r="AX301" s="169">
        <v>0</v>
      </c>
      <c r="AY301" s="169">
        <v>0</v>
      </c>
      <c r="AZ301" s="169">
        <v>0</v>
      </c>
      <c r="BA301" s="169">
        <v>957.39</v>
      </c>
      <c r="BB301" s="169">
        <v>0</v>
      </c>
      <c r="BC301" s="169">
        <v>0</v>
      </c>
      <c r="BD301" s="169">
        <v>0</v>
      </c>
      <c r="BE301" s="169">
        <v>0</v>
      </c>
      <c r="BF301" s="169">
        <v>0</v>
      </c>
      <c r="BG301">
        <v>-37.61</v>
      </c>
      <c r="BH301">
        <v>0</v>
      </c>
      <c r="BI301">
        <v>0</v>
      </c>
      <c r="BJ301">
        <v>0</v>
      </c>
      <c r="BK301">
        <v>0</v>
      </c>
      <c r="BL301">
        <v>0</v>
      </c>
      <c r="BM301" s="170">
        <v>0</v>
      </c>
      <c r="BR301">
        <v>0</v>
      </c>
      <c r="BS301">
        <v>0</v>
      </c>
    </row>
    <row r="302" spans="1:74" x14ac:dyDescent="0.25">
      <c r="A302" s="167" t="s">
        <v>338</v>
      </c>
      <c r="B302">
        <v>0</v>
      </c>
      <c r="C302">
        <v>0</v>
      </c>
      <c r="D302">
        <v>0</v>
      </c>
      <c r="E302">
        <v>0</v>
      </c>
      <c r="F302">
        <v>0</v>
      </c>
      <c r="G302" s="169">
        <v>0</v>
      </c>
      <c r="H302" s="169">
        <v>0</v>
      </c>
      <c r="I302" s="169">
        <v>0</v>
      </c>
      <c r="J302" s="169">
        <v>0</v>
      </c>
      <c r="K302" s="169">
        <v>0</v>
      </c>
      <c r="L302" s="169">
        <v>0</v>
      </c>
      <c r="M302" s="169">
        <v>0</v>
      </c>
      <c r="N302" s="169">
        <v>0</v>
      </c>
      <c r="O302" s="169">
        <v>0</v>
      </c>
      <c r="P302" s="169">
        <v>0</v>
      </c>
      <c r="Q302" s="169">
        <v>0</v>
      </c>
      <c r="R302" s="169">
        <v>0</v>
      </c>
      <c r="S302" s="169">
        <v>0</v>
      </c>
      <c r="T302" s="169">
        <v>0</v>
      </c>
      <c r="U302" s="169">
        <v>0</v>
      </c>
      <c r="V302" s="169">
        <v>0</v>
      </c>
      <c r="W302" s="169">
        <v>0</v>
      </c>
      <c r="X302" s="169">
        <v>0</v>
      </c>
      <c r="Y302" s="169">
        <v>0</v>
      </c>
      <c r="Z302" s="169">
        <v>0</v>
      </c>
      <c r="AA302" s="169">
        <v>0</v>
      </c>
      <c r="AB302" s="169">
        <v>0</v>
      </c>
      <c r="AC302" s="169">
        <v>0</v>
      </c>
      <c r="AD302" s="169">
        <v>0</v>
      </c>
      <c r="AE302" s="169">
        <v>0</v>
      </c>
      <c r="AF302" s="169">
        <v>0</v>
      </c>
      <c r="AG302" s="169">
        <v>0</v>
      </c>
      <c r="AH302" s="169"/>
      <c r="AI302" s="169">
        <v>0</v>
      </c>
      <c r="AJ302" s="169">
        <v>0</v>
      </c>
      <c r="AK302" s="169">
        <v>0</v>
      </c>
      <c r="AL302" s="169">
        <v>0</v>
      </c>
      <c r="AM302" s="169">
        <v>0</v>
      </c>
      <c r="AN302" s="169">
        <v>0</v>
      </c>
      <c r="AO302" s="169"/>
      <c r="AP302" s="169"/>
      <c r="AQ302" s="169"/>
      <c r="AR302" s="169"/>
      <c r="AT302" s="169">
        <v>0</v>
      </c>
      <c r="AU302" s="169">
        <v>0</v>
      </c>
      <c r="AV302" s="169">
        <v>0</v>
      </c>
      <c r="AW302" s="169">
        <v>0</v>
      </c>
      <c r="AX302" s="169">
        <v>0</v>
      </c>
      <c r="AY302" s="169">
        <v>0</v>
      </c>
      <c r="AZ302" s="169">
        <v>0</v>
      </c>
      <c r="BA302" s="169">
        <v>0</v>
      </c>
      <c r="BB302" s="169">
        <v>0</v>
      </c>
      <c r="BC302" s="169">
        <v>0</v>
      </c>
      <c r="BD302" s="169">
        <v>0</v>
      </c>
      <c r="BE302" s="169">
        <v>0</v>
      </c>
      <c r="BF302" s="169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 s="170">
        <v>0</v>
      </c>
      <c r="BR302">
        <v>0</v>
      </c>
      <c r="BS302">
        <v>0</v>
      </c>
    </row>
    <row r="303" spans="1:74" x14ac:dyDescent="0.25">
      <c r="A303" s="167" t="s">
        <v>339</v>
      </c>
      <c r="B303">
        <v>0</v>
      </c>
      <c r="C303">
        <v>0</v>
      </c>
      <c r="D303">
        <v>0</v>
      </c>
      <c r="E303">
        <v>0</v>
      </c>
      <c r="F303">
        <v>0</v>
      </c>
      <c r="G303" s="169">
        <v>0</v>
      </c>
      <c r="H303" s="169">
        <v>0</v>
      </c>
      <c r="I303" s="169">
        <v>0</v>
      </c>
      <c r="J303" s="169">
        <v>0</v>
      </c>
      <c r="K303" s="169">
        <v>0</v>
      </c>
      <c r="L303" s="169">
        <v>0</v>
      </c>
      <c r="M303" s="169">
        <v>0</v>
      </c>
      <c r="N303" s="169">
        <v>0</v>
      </c>
      <c r="O303" s="169">
        <v>0</v>
      </c>
      <c r="P303" s="169">
        <v>0</v>
      </c>
      <c r="Q303" s="169">
        <v>0</v>
      </c>
      <c r="R303" s="169">
        <v>0</v>
      </c>
      <c r="S303" s="169">
        <v>0</v>
      </c>
      <c r="T303" s="169">
        <v>0</v>
      </c>
      <c r="U303" s="169">
        <v>0</v>
      </c>
      <c r="V303" s="169">
        <v>0</v>
      </c>
      <c r="W303" s="169">
        <v>0</v>
      </c>
      <c r="X303" s="169">
        <v>0</v>
      </c>
      <c r="Y303" s="169">
        <v>0</v>
      </c>
      <c r="Z303" s="169">
        <v>0</v>
      </c>
      <c r="AA303" s="169">
        <v>0</v>
      </c>
      <c r="AB303" s="169">
        <v>0</v>
      </c>
      <c r="AC303" s="169">
        <v>0</v>
      </c>
      <c r="AD303" s="169">
        <v>0</v>
      </c>
      <c r="AE303" s="169">
        <v>0</v>
      </c>
      <c r="AF303" s="169">
        <v>0</v>
      </c>
      <c r="AG303" s="169">
        <v>0</v>
      </c>
      <c r="AH303" s="169"/>
      <c r="AI303" s="169">
        <v>0</v>
      </c>
      <c r="AJ303" s="169">
        <v>0</v>
      </c>
      <c r="AK303" s="169">
        <v>0</v>
      </c>
      <c r="AL303" s="169">
        <v>0</v>
      </c>
      <c r="AM303" s="169">
        <v>0</v>
      </c>
      <c r="AN303" s="169">
        <v>0</v>
      </c>
      <c r="AO303" s="169"/>
      <c r="AP303" s="169"/>
      <c r="AQ303" s="169"/>
      <c r="AR303" s="169"/>
      <c r="AT303" s="169">
        <v>0</v>
      </c>
      <c r="AU303" s="169">
        <v>0</v>
      </c>
      <c r="AV303" s="169">
        <v>0</v>
      </c>
      <c r="AW303" s="169">
        <v>0</v>
      </c>
      <c r="AX303" s="169">
        <v>0</v>
      </c>
      <c r="AY303" s="169">
        <v>0</v>
      </c>
      <c r="AZ303" s="169">
        <v>0</v>
      </c>
      <c r="BA303" s="169">
        <v>0</v>
      </c>
      <c r="BB303" s="169">
        <v>0</v>
      </c>
      <c r="BC303" s="169">
        <v>0</v>
      </c>
      <c r="BD303" s="169">
        <v>0</v>
      </c>
      <c r="BE303" s="169">
        <v>0</v>
      </c>
      <c r="BF303" s="169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 s="170">
        <v>0</v>
      </c>
      <c r="BR303">
        <v>0</v>
      </c>
      <c r="BS303">
        <v>0</v>
      </c>
    </row>
    <row r="304" spans="1:74" x14ac:dyDescent="0.25">
      <c r="A304" s="167" t="s">
        <v>340</v>
      </c>
      <c r="B304">
        <v>0</v>
      </c>
      <c r="C304">
        <v>0</v>
      </c>
      <c r="D304">
        <v>0</v>
      </c>
      <c r="E304">
        <v>0</v>
      </c>
      <c r="F304">
        <v>0</v>
      </c>
      <c r="G304" s="169">
        <v>0</v>
      </c>
      <c r="H304" s="169">
        <v>0</v>
      </c>
      <c r="I304" s="169">
        <v>0</v>
      </c>
      <c r="J304" s="169">
        <v>0</v>
      </c>
      <c r="K304" s="169">
        <v>0</v>
      </c>
      <c r="L304" s="169">
        <v>0</v>
      </c>
      <c r="M304" s="169">
        <v>0</v>
      </c>
      <c r="N304" s="169">
        <v>0</v>
      </c>
      <c r="O304" s="169">
        <v>0</v>
      </c>
      <c r="P304" s="169">
        <v>0</v>
      </c>
      <c r="Q304" s="169">
        <v>0</v>
      </c>
      <c r="R304" s="169">
        <v>0</v>
      </c>
      <c r="S304" s="169">
        <v>0</v>
      </c>
      <c r="T304" s="169">
        <v>0</v>
      </c>
      <c r="U304" s="169">
        <v>0</v>
      </c>
      <c r="V304" s="169">
        <v>0</v>
      </c>
      <c r="W304" s="169">
        <v>0</v>
      </c>
      <c r="X304" s="169">
        <v>0</v>
      </c>
      <c r="Y304" s="169">
        <v>0</v>
      </c>
      <c r="Z304" s="169">
        <v>0</v>
      </c>
      <c r="AA304" s="169">
        <v>0</v>
      </c>
      <c r="AB304" s="169">
        <v>0</v>
      </c>
      <c r="AC304" s="169">
        <v>0</v>
      </c>
      <c r="AD304" s="169">
        <v>0</v>
      </c>
      <c r="AE304" s="169">
        <v>0</v>
      </c>
      <c r="AF304" s="169">
        <v>0</v>
      </c>
      <c r="AG304" s="169">
        <v>0</v>
      </c>
      <c r="AH304" s="169"/>
      <c r="AI304" s="169">
        <v>0</v>
      </c>
      <c r="AJ304" s="169">
        <v>0</v>
      </c>
      <c r="AK304" s="169">
        <v>0</v>
      </c>
      <c r="AL304" s="169">
        <v>0</v>
      </c>
      <c r="AM304" s="169">
        <v>0</v>
      </c>
      <c r="AN304" s="169">
        <v>0</v>
      </c>
      <c r="AO304" s="169"/>
      <c r="AP304" s="169"/>
      <c r="AQ304" s="169"/>
      <c r="AR304" s="169"/>
      <c r="AT304" s="169">
        <v>24880.6</v>
      </c>
      <c r="AU304" s="169">
        <v>0</v>
      </c>
      <c r="AV304" s="169">
        <v>0</v>
      </c>
      <c r="AW304" s="169">
        <v>0</v>
      </c>
      <c r="AX304" s="169">
        <v>0</v>
      </c>
      <c r="AY304" s="169">
        <v>0</v>
      </c>
      <c r="AZ304" s="169">
        <v>0</v>
      </c>
      <c r="BA304" s="169">
        <v>3578.59</v>
      </c>
      <c r="BB304" s="169">
        <v>0</v>
      </c>
      <c r="BC304" s="169">
        <v>0</v>
      </c>
      <c r="BD304" s="169">
        <v>0</v>
      </c>
      <c r="BE304" s="169">
        <v>0</v>
      </c>
      <c r="BF304" s="169">
        <v>0</v>
      </c>
      <c r="BG304">
        <v>21302.01</v>
      </c>
      <c r="BH304">
        <v>0</v>
      </c>
      <c r="BI304">
        <v>0</v>
      </c>
      <c r="BJ304">
        <v>0</v>
      </c>
      <c r="BK304">
        <v>0</v>
      </c>
      <c r="BL304">
        <v>0</v>
      </c>
      <c r="BM304" s="170">
        <v>0</v>
      </c>
      <c r="BR304">
        <v>0</v>
      </c>
      <c r="BS304">
        <v>0</v>
      </c>
    </row>
    <row r="305" spans="1:71" x14ac:dyDescent="0.25">
      <c r="A305" s="167" t="s">
        <v>341</v>
      </c>
      <c r="B305">
        <v>0</v>
      </c>
      <c r="C305">
        <v>0</v>
      </c>
      <c r="D305">
        <v>0</v>
      </c>
      <c r="E305">
        <v>0</v>
      </c>
      <c r="F305">
        <v>0</v>
      </c>
      <c r="G305" s="169">
        <v>0</v>
      </c>
      <c r="H305" s="169">
        <v>0</v>
      </c>
      <c r="I305" s="169">
        <v>0</v>
      </c>
      <c r="J305" s="169">
        <v>0</v>
      </c>
      <c r="K305" s="169">
        <v>0</v>
      </c>
      <c r="L305" s="169">
        <v>0</v>
      </c>
      <c r="M305" s="169">
        <v>0</v>
      </c>
      <c r="N305" s="169">
        <v>0</v>
      </c>
      <c r="O305" s="169">
        <v>0</v>
      </c>
      <c r="P305" s="169">
        <v>0</v>
      </c>
      <c r="Q305" s="169">
        <v>0</v>
      </c>
      <c r="R305" s="169">
        <v>0</v>
      </c>
      <c r="S305" s="169">
        <v>0</v>
      </c>
      <c r="T305" s="169">
        <v>0</v>
      </c>
      <c r="U305" s="169">
        <v>0</v>
      </c>
      <c r="V305" s="169">
        <v>0</v>
      </c>
      <c r="W305" s="169">
        <v>0</v>
      </c>
      <c r="X305" s="169">
        <v>0</v>
      </c>
      <c r="Y305" s="169">
        <v>0</v>
      </c>
      <c r="Z305" s="169">
        <v>0</v>
      </c>
      <c r="AA305" s="169">
        <v>0</v>
      </c>
      <c r="AB305" s="169">
        <v>0</v>
      </c>
      <c r="AC305" s="169">
        <v>0</v>
      </c>
      <c r="AD305" s="169">
        <v>0</v>
      </c>
      <c r="AE305" s="169">
        <v>0</v>
      </c>
      <c r="AF305" s="169">
        <v>0</v>
      </c>
      <c r="AG305" s="169">
        <v>0</v>
      </c>
      <c r="AH305" s="169"/>
      <c r="AI305" s="169">
        <v>0</v>
      </c>
      <c r="AJ305" s="169">
        <v>0</v>
      </c>
      <c r="AK305" s="169">
        <v>0</v>
      </c>
      <c r="AL305" s="169">
        <v>0</v>
      </c>
      <c r="AM305" s="169">
        <v>0</v>
      </c>
      <c r="AN305" s="169">
        <v>0</v>
      </c>
      <c r="AO305" s="169"/>
      <c r="AP305" s="169"/>
      <c r="AQ305" s="169"/>
      <c r="AR305" s="169"/>
      <c r="AT305" s="169">
        <v>24201.599999999999</v>
      </c>
      <c r="AU305" s="169">
        <v>0</v>
      </c>
      <c r="AV305" s="169">
        <v>0</v>
      </c>
      <c r="AW305" s="169">
        <v>0</v>
      </c>
      <c r="AX305" s="169">
        <v>0</v>
      </c>
      <c r="AY305" s="169">
        <v>0</v>
      </c>
      <c r="AZ305" s="169">
        <v>0</v>
      </c>
      <c r="BA305" s="169">
        <v>17517.7</v>
      </c>
      <c r="BB305" s="169">
        <v>0</v>
      </c>
      <c r="BC305" s="169">
        <v>0</v>
      </c>
      <c r="BD305" s="169">
        <v>0</v>
      </c>
      <c r="BE305" s="169">
        <v>0</v>
      </c>
      <c r="BF305" s="169">
        <v>0</v>
      </c>
      <c r="BG305">
        <v>6683.9</v>
      </c>
      <c r="BH305">
        <v>0</v>
      </c>
      <c r="BI305">
        <v>0</v>
      </c>
      <c r="BJ305">
        <v>0</v>
      </c>
      <c r="BK305">
        <v>0</v>
      </c>
      <c r="BL305">
        <v>0</v>
      </c>
      <c r="BM305" s="170">
        <v>0</v>
      </c>
      <c r="BR305">
        <v>0</v>
      </c>
      <c r="BS305">
        <v>0</v>
      </c>
    </row>
    <row r="306" spans="1:71" x14ac:dyDescent="0.25">
      <c r="A306" s="167" t="s">
        <v>342</v>
      </c>
      <c r="B306">
        <v>0</v>
      </c>
      <c r="C306">
        <v>0</v>
      </c>
      <c r="D306">
        <v>0</v>
      </c>
      <c r="E306">
        <v>0</v>
      </c>
      <c r="F306">
        <v>0</v>
      </c>
      <c r="G306" s="169">
        <v>0</v>
      </c>
      <c r="H306" s="169">
        <v>0</v>
      </c>
      <c r="I306" s="169">
        <v>0</v>
      </c>
      <c r="J306" s="169">
        <v>0</v>
      </c>
      <c r="K306" s="169">
        <v>0</v>
      </c>
      <c r="L306" s="169">
        <v>0</v>
      </c>
      <c r="M306" s="169">
        <v>0</v>
      </c>
      <c r="N306" s="169">
        <v>0</v>
      </c>
      <c r="O306" s="169">
        <v>0</v>
      </c>
      <c r="P306" s="169">
        <v>0</v>
      </c>
      <c r="Q306" s="169">
        <v>0</v>
      </c>
      <c r="R306" s="169">
        <v>0</v>
      </c>
      <c r="S306" s="169">
        <v>0</v>
      </c>
      <c r="T306" s="169">
        <v>0</v>
      </c>
      <c r="U306" s="169">
        <v>0</v>
      </c>
      <c r="V306" s="169">
        <v>0</v>
      </c>
      <c r="W306" s="169">
        <v>0</v>
      </c>
      <c r="X306" s="169">
        <v>0</v>
      </c>
      <c r="Y306" s="169">
        <v>0</v>
      </c>
      <c r="Z306" s="169">
        <v>0</v>
      </c>
      <c r="AA306" s="169">
        <v>0</v>
      </c>
      <c r="AB306" s="169">
        <v>0</v>
      </c>
      <c r="AC306" s="169">
        <v>0</v>
      </c>
      <c r="AD306" s="169">
        <v>0</v>
      </c>
      <c r="AE306" s="169">
        <v>0</v>
      </c>
      <c r="AF306" s="169">
        <v>0</v>
      </c>
      <c r="AG306" s="169">
        <v>0</v>
      </c>
      <c r="AH306" s="169"/>
      <c r="AI306" s="169">
        <v>0</v>
      </c>
      <c r="AJ306" s="169">
        <v>0</v>
      </c>
      <c r="AK306" s="169">
        <v>0</v>
      </c>
      <c r="AL306" s="169">
        <v>0</v>
      </c>
      <c r="AM306" s="169">
        <v>0</v>
      </c>
      <c r="AN306" s="169">
        <v>0</v>
      </c>
      <c r="AO306" s="169"/>
      <c r="AP306" s="169"/>
      <c r="AQ306" s="169"/>
      <c r="AR306" s="169"/>
      <c r="AT306" s="169">
        <v>11309.689999999999</v>
      </c>
      <c r="AU306" s="169">
        <v>0</v>
      </c>
      <c r="AV306" s="169">
        <v>0</v>
      </c>
      <c r="AW306" s="169">
        <v>0</v>
      </c>
      <c r="AX306" s="169">
        <v>0</v>
      </c>
      <c r="AY306" s="169">
        <v>0</v>
      </c>
      <c r="AZ306" s="169">
        <v>0</v>
      </c>
      <c r="BA306" s="169">
        <v>903.30000000000007</v>
      </c>
      <c r="BB306" s="169">
        <v>0</v>
      </c>
      <c r="BC306" s="169">
        <v>0</v>
      </c>
      <c r="BD306" s="169">
        <v>0</v>
      </c>
      <c r="BE306" s="169">
        <v>0</v>
      </c>
      <c r="BF306" s="169">
        <v>0</v>
      </c>
      <c r="BG306">
        <v>10406.39</v>
      </c>
      <c r="BH306">
        <v>0</v>
      </c>
      <c r="BI306">
        <v>0</v>
      </c>
      <c r="BJ306">
        <v>0</v>
      </c>
      <c r="BK306">
        <v>0</v>
      </c>
      <c r="BL306">
        <v>0</v>
      </c>
      <c r="BM306" s="170">
        <v>0</v>
      </c>
      <c r="BR306">
        <v>0</v>
      </c>
      <c r="BS306">
        <v>0</v>
      </c>
    </row>
    <row r="307" spans="1:71" x14ac:dyDescent="0.25">
      <c r="A307" s="167" t="s">
        <v>343</v>
      </c>
      <c r="B307">
        <v>0</v>
      </c>
      <c r="C307">
        <v>0</v>
      </c>
      <c r="D307">
        <v>0</v>
      </c>
      <c r="E307">
        <v>0</v>
      </c>
      <c r="F307">
        <v>0</v>
      </c>
      <c r="G307" s="169">
        <v>0</v>
      </c>
      <c r="H307" s="169">
        <v>0</v>
      </c>
      <c r="I307" s="169">
        <v>0</v>
      </c>
      <c r="J307" s="169">
        <v>0</v>
      </c>
      <c r="K307" s="169">
        <v>0</v>
      </c>
      <c r="L307" s="169">
        <v>0</v>
      </c>
      <c r="M307" s="169">
        <v>0</v>
      </c>
      <c r="N307" s="169">
        <v>0</v>
      </c>
      <c r="O307" s="169">
        <v>0</v>
      </c>
      <c r="P307" s="169">
        <v>0</v>
      </c>
      <c r="Q307" s="169">
        <v>0</v>
      </c>
      <c r="R307" s="169">
        <v>0</v>
      </c>
      <c r="S307" s="169">
        <v>0</v>
      </c>
      <c r="T307" s="169">
        <v>0</v>
      </c>
      <c r="U307" s="169">
        <v>0</v>
      </c>
      <c r="V307" s="169">
        <v>0</v>
      </c>
      <c r="W307" s="169">
        <v>0</v>
      </c>
      <c r="X307" s="169">
        <v>0</v>
      </c>
      <c r="Y307" s="169">
        <v>0</v>
      </c>
      <c r="Z307" s="169">
        <v>0</v>
      </c>
      <c r="AA307" s="169">
        <v>0</v>
      </c>
      <c r="AB307" s="169">
        <v>0</v>
      </c>
      <c r="AC307" s="169">
        <v>0</v>
      </c>
      <c r="AD307" s="169">
        <v>0</v>
      </c>
      <c r="AE307" s="169">
        <v>0</v>
      </c>
      <c r="AF307" s="169">
        <v>0</v>
      </c>
      <c r="AG307" s="169">
        <v>0</v>
      </c>
      <c r="AH307" s="169"/>
      <c r="AI307" s="169">
        <v>0</v>
      </c>
      <c r="AJ307" s="169">
        <v>0</v>
      </c>
      <c r="AK307" s="169">
        <v>0</v>
      </c>
      <c r="AL307" s="169">
        <v>0</v>
      </c>
      <c r="AM307" s="169">
        <v>0</v>
      </c>
      <c r="AN307" s="169">
        <v>0</v>
      </c>
      <c r="AO307" s="169"/>
      <c r="AP307" s="169"/>
      <c r="AQ307" s="169"/>
      <c r="AR307" s="169"/>
      <c r="AT307" s="169">
        <v>14433.960000000001</v>
      </c>
      <c r="AU307" s="169">
        <v>0</v>
      </c>
      <c r="AV307" s="169">
        <v>0</v>
      </c>
      <c r="AW307" s="169">
        <v>0</v>
      </c>
      <c r="AX307" s="169">
        <v>0</v>
      </c>
      <c r="AY307" s="169">
        <v>0</v>
      </c>
      <c r="AZ307" s="169">
        <v>0</v>
      </c>
      <c r="BA307" s="169">
        <v>0</v>
      </c>
      <c r="BB307" s="169">
        <v>0</v>
      </c>
      <c r="BC307" s="169">
        <v>0</v>
      </c>
      <c r="BD307" s="169">
        <v>0</v>
      </c>
      <c r="BE307" s="169">
        <v>0</v>
      </c>
      <c r="BF307" s="169">
        <v>0</v>
      </c>
      <c r="BG307">
        <v>14433.960000000001</v>
      </c>
      <c r="BH307">
        <v>0</v>
      </c>
      <c r="BI307">
        <v>0</v>
      </c>
      <c r="BJ307">
        <v>0</v>
      </c>
      <c r="BK307">
        <v>0</v>
      </c>
      <c r="BL307">
        <v>0</v>
      </c>
      <c r="BM307" s="170">
        <v>0</v>
      </c>
      <c r="BR307">
        <v>0</v>
      </c>
      <c r="BS307">
        <v>0</v>
      </c>
    </row>
    <row r="308" spans="1:71" x14ac:dyDescent="0.25">
      <c r="A308" s="167" t="s">
        <v>344</v>
      </c>
      <c r="B308">
        <v>0</v>
      </c>
      <c r="C308">
        <v>0</v>
      </c>
      <c r="D308">
        <v>0</v>
      </c>
      <c r="E308">
        <v>0</v>
      </c>
      <c r="F308">
        <v>0</v>
      </c>
      <c r="G308" s="169">
        <v>0</v>
      </c>
      <c r="H308" s="169">
        <v>0</v>
      </c>
      <c r="I308" s="169">
        <v>0</v>
      </c>
      <c r="J308" s="169">
        <v>0</v>
      </c>
      <c r="K308" s="169">
        <v>0</v>
      </c>
      <c r="L308" s="169">
        <v>0</v>
      </c>
      <c r="M308" s="169">
        <v>0</v>
      </c>
      <c r="N308" s="169">
        <v>0</v>
      </c>
      <c r="O308" s="169">
        <v>0</v>
      </c>
      <c r="P308" s="169">
        <v>0</v>
      </c>
      <c r="Q308" s="169">
        <v>0</v>
      </c>
      <c r="R308" s="169">
        <v>0</v>
      </c>
      <c r="S308" s="169">
        <v>0</v>
      </c>
      <c r="T308" s="169">
        <v>0</v>
      </c>
      <c r="U308" s="169">
        <v>0</v>
      </c>
      <c r="V308" s="169">
        <v>0</v>
      </c>
      <c r="W308" s="169">
        <v>0</v>
      </c>
      <c r="X308" s="169">
        <v>0</v>
      </c>
      <c r="Y308" s="169">
        <v>0</v>
      </c>
      <c r="Z308" s="169">
        <v>0</v>
      </c>
      <c r="AA308" s="169">
        <v>0</v>
      </c>
      <c r="AB308" s="169">
        <v>0</v>
      </c>
      <c r="AC308" s="169">
        <v>0</v>
      </c>
      <c r="AD308" s="169">
        <v>0</v>
      </c>
      <c r="AE308" s="169">
        <v>0</v>
      </c>
      <c r="AF308" s="169">
        <v>0</v>
      </c>
      <c r="AG308" s="169">
        <v>0</v>
      </c>
      <c r="AH308" s="169"/>
      <c r="AI308" s="169">
        <v>0</v>
      </c>
      <c r="AJ308" s="169">
        <v>0</v>
      </c>
      <c r="AK308" s="169">
        <v>0</v>
      </c>
      <c r="AL308" s="169">
        <v>0</v>
      </c>
      <c r="AM308" s="169">
        <v>0</v>
      </c>
      <c r="AN308" s="169">
        <v>0</v>
      </c>
      <c r="AO308" s="169"/>
      <c r="AP308" s="169"/>
      <c r="AQ308" s="169"/>
      <c r="AR308" s="169"/>
      <c r="AT308" s="169">
        <v>4785.92</v>
      </c>
      <c r="AU308" s="169">
        <v>0</v>
      </c>
      <c r="AV308" s="169">
        <v>0</v>
      </c>
      <c r="AW308" s="169">
        <v>0</v>
      </c>
      <c r="AX308" s="169">
        <v>0</v>
      </c>
      <c r="AY308" s="169">
        <v>0</v>
      </c>
      <c r="AZ308" s="169">
        <v>0</v>
      </c>
      <c r="BA308" s="169">
        <v>6539.8099999999995</v>
      </c>
      <c r="BB308" s="169">
        <v>0</v>
      </c>
      <c r="BC308" s="169">
        <v>0</v>
      </c>
      <c r="BD308" s="169">
        <v>0</v>
      </c>
      <c r="BE308" s="169">
        <v>0</v>
      </c>
      <c r="BF308" s="169">
        <v>0</v>
      </c>
      <c r="BG308">
        <v>-1753.8900000000003</v>
      </c>
      <c r="BH308">
        <v>0</v>
      </c>
      <c r="BI308">
        <v>0</v>
      </c>
      <c r="BJ308">
        <v>0</v>
      </c>
      <c r="BK308">
        <v>0</v>
      </c>
      <c r="BL308">
        <v>0</v>
      </c>
      <c r="BM308" s="170">
        <v>0</v>
      </c>
      <c r="BR308">
        <v>0</v>
      </c>
      <c r="BS308">
        <v>0</v>
      </c>
    </row>
    <row r="309" spans="1:71" x14ac:dyDescent="0.25">
      <c r="A309" s="167" t="s">
        <v>345</v>
      </c>
      <c r="B309">
        <v>0</v>
      </c>
      <c r="C309">
        <v>0</v>
      </c>
      <c r="D309">
        <v>0</v>
      </c>
      <c r="E309">
        <v>0</v>
      </c>
      <c r="F309">
        <v>0</v>
      </c>
      <c r="G309" s="169">
        <v>0</v>
      </c>
      <c r="H309" s="169">
        <v>0</v>
      </c>
      <c r="I309" s="169">
        <v>0</v>
      </c>
      <c r="J309" s="169">
        <v>0</v>
      </c>
      <c r="K309" s="169">
        <v>0</v>
      </c>
      <c r="L309" s="169">
        <v>0</v>
      </c>
      <c r="M309" s="169">
        <v>0</v>
      </c>
      <c r="N309" s="169">
        <v>0</v>
      </c>
      <c r="O309" s="169">
        <v>0</v>
      </c>
      <c r="P309" s="169">
        <v>0</v>
      </c>
      <c r="Q309" s="169">
        <v>0</v>
      </c>
      <c r="R309" s="169">
        <v>0</v>
      </c>
      <c r="S309" s="169">
        <v>0</v>
      </c>
      <c r="T309" s="169">
        <v>0</v>
      </c>
      <c r="U309" s="169">
        <v>0</v>
      </c>
      <c r="V309" s="169">
        <v>0</v>
      </c>
      <c r="W309" s="169">
        <v>0</v>
      </c>
      <c r="X309" s="169">
        <v>0</v>
      </c>
      <c r="Y309" s="169">
        <v>0</v>
      </c>
      <c r="Z309" s="169">
        <v>0</v>
      </c>
      <c r="AA309" s="169">
        <v>0</v>
      </c>
      <c r="AB309" s="169">
        <v>0</v>
      </c>
      <c r="AC309" s="169">
        <v>0</v>
      </c>
      <c r="AD309" s="169">
        <v>0</v>
      </c>
      <c r="AE309" s="169">
        <v>0</v>
      </c>
      <c r="AF309" s="169">
        <v>0</v>
      </c>
      <c r="AG309" s="169">
        <v>0</v>
      </c>
      <c r="AH309" s="169"/>
      <c r="AI309" s="169">
        <v>0</v>
      </c>
      <c r="AJ309" s="169">
        <v>0</v>
      </c>
      <c r="AK309" s="169">
        <v>0</v>
      </c>
      <c r="AL309" s="169">
        <v>0</v>
      </c>
      <c r="AM309" s="169">
        <v>0</v>
      </c>
      <c r="AN309" s="169">
        <v>0</v>
      </c>
      <c r="AO309" s="169"/>
      <c r="AP309" s="169"/>
      <c r="AQ309" s="169"/>
      <c r="AR309" s="169"/>
      <c r="AT309" s="169">
        <v>7901.9000000000005</v>
      </c>
      <c r="AU309" s="169">
        <v>0</v>
      </c>
      <c r="AV309" s="169">
        <v>0</v>
      </c>
      <c r="AW309" s="169">
        <v>0</v>
      </c>
      <c r="AX309" s="169">
        <v>0</v>
      </c>
      <c r="AY309" s="169">
        <v>0</v>
      </c>
      <c r="AZ309" s="169">
        <v>0</v>
      </c>
      <c r="BA309" s="169">
        <v>5525.32</v>
      </c>
      <c r="BB309" s="169">
        <v>0</v>
      </c>
      <c r="BC309" s="169">
        <v>0</v>
      </c>
      <c r="BD309" s="169">
        <v>0</v>
      </c>
      <c r="BE309" s="169">
        <v>0</v>
      </c>
      <c r="BF309" s="169">
        <v>0</v>
      </c>
      <c r="BG309">
        <v>2376.58</v>
      </c>
      <c r="BH309">
        <v>0</v>
      </c>
      <c r="BI309">
        <v>0</v>
      </c>
      <c r="BJ309">
        <v>0</v>
      </c>
      <c r="BK309">
        <v>0</v>
      </c>
      <c r="BL309">
        <v>0</v>
      </c>
      <c r="BM309" s="170">
        <v>0</v>
      </c>
      <c r="BR309">
        <v>0</v>
      </c>
      <c r="BS309">
        <v>0</v>
      </c>
    </row>
    <row r="310" spans="1:71" x14ac:dyDescent="0.25">
      <c r="A310" s="167" t="s">
        <v>346</v>
      </c>
      <c r="B310">
        <v>0</v>
      </c>
      <c r="C310">
        <v>0</v>
      </c>
      <c r="D310">
        <v>0</v>
      </c>
      <c r="E310">
        <v>0</v>
      </c>
      <c r="F310">
        <v>0</v>
      </c>
      <c r="G310" s="169">
        <v>0</v>
      </c>
      <c r="H310" s="169">
        <v>0</v>
      </c>
      <c r="I310" s="169">
        <v>0</v>
      </c>
      <c r="J310" s="169">
        <v>0</v>
      </c>
      <c r="K310" s="169">
        <v>0</v>
      </c>
      <c r="L310" s="169">
        <v>0</v>
      </c>
      <c r="M310" s="169">
        <v>0</v>
      </c>
      <c r="N310" s="169">
        <v>0</v>
      </c>
      <c r="O310" s="169">
        <v>0</v>
      </c>
      <c r="P310" s="169">
        <v>0</v>
      </c>
      <c r="Q310" s="169">
        <v>0</v>
      </c>
      <c r="R310" s="169">
        <v>0</v>
      </c>
      <c r="S310" s="169">
        <v>0</v>
      </c>
      <c r="T310" s="169">
        <v>0</v>
      </c>
      <c r="U310" s="169">
        <v>0</v>
      </c>
      <c r="V310" s="169">
        <v>0</v>
      </c>
      <c r="W310" s="169">
        <v>0</v>
      </c>
      <c r="X310" s="169">
        <v>0</v>
      </c>
      <c r="Y310" s="169">
        <v>0</v>
      </c>
      <c r="Z310" s="169">
        <v>0</v>
      </c>
      <c r="AA310" s="169">
        <v>0</v>
      </c>
      <c r="AB310" s="169">
        <v>0</v>
      </c>
      <c r="AC310" s="169">
        <v>0</v>
      </c>
      <c r="AD310" s="169">
        <v>0</v>
      </c>
      <c r="AE310" s="169">
        <v>0</v>
      </c>
      <c r="AF310" s="169">
        <v>0</v>
      </c>
      <c r="AG310" s="169">
        <v>0</v>
      </c>
      <c r="AH310" s="169"/>
      <c r="AI310" s="169">
        <v>0</v>
      </c>
      <c r="AJ310" s="169">
        <v>0</v>
      </c>
      <c r="AK310" s="169">
        <v>0</v>
      </c>
      <c r="AL310" s="169">
        <v>0</v>
      </c>
      <c r="AM310" s="169">
        <v>0</v>
      </c>
      <c r="AN310" s="169">
        <v>0</v>
      </c>
      <c r="AO310" s="169"/>
      <c r="AP310" s="169"/>
      <c r="AQ310" s="169"/>
      <c r="AR310" s="169"/>
      <c r="AT310" s="169">
        <v>40015.600000000006</v>
      </c>
      <c r="AU310" s="169">
        <v>0</v>
      </c>
      <c r="AV310" s="169">
        <v>0</v>
      </c>
      <c r="AW310" s="169">
        <v>0</v>
      </c>
      <c r="AX310" s="169">
        <v>0</v>
      </c>
      <c r="AY310" s="169">
        <v>0</v>
      </c>
      <c r="AZ310" s="169">
        <v>0</v>
      </c>
      <c r="BA310" s="169">
        <v>5523.84</v>
      </c>
      <c r="BB310" s="169">
        <v>0</v>
      </c>
      <c r="BC310" s="169">
        <v>0</v>
      </c>
      <c r="BD310" s="169">
        <v>0</v>
      </c>
      <c r="BE310" s="169">
        <v>0</v>
      </c>
      <c r="BF310" s="169">
        <v>0</v>
      </c>
      <c r="BG310">
        <v>34491.760000000002</v>
      </c>
      <c r="BH310">
        <v>0</v>
      </c>
      <c r="BI310">
        <v>0</v>
      </c>
      <c r="BJ310">
        <v>0</v>
      </c>
      <c r="BK310">
        <v>0</v>
      </c>
      <c r="BL310">
        <v>0</v>
      </c>
      <c r="BM310" s="170">
        <v>0</v>
      </c>
      <c r="BR310">
        <v>0</v>
      </c>
      <c r="BS310">
        <v>0</v>
      </c>
    </row>
    <row r="311" spans="1:71" x14ac:dyDescent="0.25">
      <c r="A311" s="167" t="s">
        <v>347</v>
      </c>
      <c r="B311">
        <v>0</v>
      </c>
      <c r="C311">
        <v>0</v>
      </c>
      <c r="D311">
        <v>0</v>
      </c>
      <c r="E311">
        <v>0</v>
      </c>
      <c r="F311">
        <v>0</v>
      </c>
      <c r="G311" s="169">
        <v>0</v>
      </c>
      <c r="H311" s="169">
        <v>0</v>
      </c>
      <c r="I311" s="169">
        <v>0</v>
      </c>
      <c r="J311" s="169">
        <v>0</v>
      </c>
      <c r="K311" s="169">
        <v>0</v>
      </c>
      <c r="L311" s="169">
        <v>0</v>
      </c>
      <c r="M311" s="169">
        <v>0</v>
      </c>
      <c r="N311" s="169">
        <v>0</v>
      </c>
      <c r="O311" s="169">
        <v>0</v>
      </c>
      <c r="P311" s="169">
        <v>0</v>
      </c>
      <c r="Q311" s="169">
        <v>0</v>
      </c>
      <c r="R311" s="169">
        <v>0</v>
      </c>
      <c r="S311" s="169">
        <v>0</v>
      </c>
      <c r="T311" s="169">
        <v>0</v>
      </c>
      <c r="U311" s="169">
        <v>0</v>
      </c>
      <c r="V311" s="169">
        <v>0</v>
      </c>
      <c r="W311" s="169">
        <v>0</v>
      </c>
      <c r="X311" s="169">
        <v>0</v>
      </c>
      <c r="Y311" s="169">
        <v>0</v>
      </c>
      <c r="Z311" s="169">
        <v>0</v>
      </c>
      <c r="AA311" s="169">
        <v>0</v>
      </c>
      <c r="AB311" s="169">
        <v>0</v>
      </c>
      <c r="AC311" s="169">
        <v>0</v>
      </c>
      <c r="AD311" s="169">
        <v>0</v>
      </c>
      <c r="AE311" s="169">
        <v>0</v>
      </c>
      <c r="AF311" s="169">
        <v>0</v>
      </c>
      <c r="AG311" s="169">
        <v>0</v>
      </c>
      <c r="AH311" s="169"/>
      <c r="AI311" s="169">
        <v>0</v>
      </c>
      <c r="AJ311" s="169">
        <v>0</v>
      </c>
      <c r="AK311" s="169">
        <v>0</v>
      </c>
      <c r="AL311" s="169">
        <v>0</v>
      </c>
      <c r="AM311" s="169">
        <v>0</v>
      </c>
      <c r="AN311" s="169">
        <v>0</v>
      </c>
      <c r="AO311" s="169"/>
      <c r="AP311" s="169"/>
      <c r="AQ311" s="169"/>
      <c r="AR311" s="169"/>
      <c r="AT311" s="169">
        <v>25121.13</v>
      </c>
      <c r="AU311" s="169">
        <v>0</v>
      </c>
      <c r="AV311" s="169">
        <v>0</v>
      </c>
      <c r="AW311" s="169">
        <v>0</v>
      </c>
      <c r="AX311" s="169">
        <v>0</v>
      </c>
      <c r="AY311" s="169">
        <v>0</v>
      </c>
      <c r="AZ311" s="169">
        <v>0</v>
      </c>
      <c r="BA311" s="169">
        <v>2542.6799999999998</v>
      </c>
      <c r="BB311" s="169">
        <v>0</v>
      </c>
      <c r="BC311" s="169">
        <v>0</v>
      </c>
      <c r="BD311" s="169">
        <v>0</v>
      </c>
      <c r="BE311" s="169">
        <v>0</v>
      </c>
      <c r="BF311" s="169">
        <v>0</v>
      </c>
      <c r="BG311">
        <v>22578.45</v>
      </c>
      <c r="BH311">
        <v>0</v>
      </c>
      <c r="BI311">
        <v>0</v>
      </c>
      <c r="BJ311">
        <v>0</v>
      </c>
      <c r="BK311">
        <v>0</v>
      </c>
      <c r="BL311">
        <v>0</v>
      </c>
      <c r="BM311" s="170">
        <v>0</v>
      </c>
      <c r="BR311">
        <v>0</v>
      </c>
      <c r="BS311">
        <v>0</v>
      </c>
    </row>
    <row r="312" spans="1:71" x14ac:dyDescent="0.25">
      <c r="A312" s="167" t="s">
        <v>1699</v>
      </c>
      <c r="B312">
        <v>0</v>
      </c>
      <c r="C312">
        <v>0</v>
      </c>
      <c r="D312">
        <v>0</v>
      </c>
      <c r="E312">
        <v>0</v>
      </c>
      <c r="F312">
        <v>0</v>
      </c>
      <c r="G312" s="169">
        <v>0</v>
      </c>
      <c r="H312" s="169">
        <v>0</v>
      </c>
      <c r="I312" s="169">
        <v>0</v>
      </c>
      <c r="J312" s="169">
        <v>0</v>
      </c>
      <c r="K312" s="169">
        <v>0</v>
      </c>
      <c r="L312" s="169">
        <v>0</v>
      </c>
      <c r="M312" s="169">
        <v>0</v>
      </c>
      <c r="N312" s="169">
        <v>0</v>
      </c>
      <c r="O312" s="169">
        <v>0</v>
      </c>
      <c r="P312" s="169">
        <v>0</v>
      </c>
      <c r="Q312" s="169">
        <v>0</v>
      </c>
      <c r="R312" s="169">
        <v>0</v>
      </c>
      <c r="S312" s="169">
        <v>0</v>
      </c>
      <c r="T312" s="169">
        <v>0</v>
      </c>
      <c r="U312" s="169">
        <v>0</v>
      </c>
      <c r="V312" s="169">
        <v>0</v>
      </c>
      <c r="W312" s="169">
        <v>0</v>
      </c>
      <c r="X312" s="169">
        <v>0</v>
      </c>
      <c r="Y312" s="169">
        <v>0</v>
      </c>
      <c r="Z312" s="169">
        <v>0</v>
      </c>
      <c r="AA312" s="169">
        <v>0</v>
      </c>
      <c r="AB312" s="169">
        <v>0</v>
      </c>
      <c r="AC312" s="169">
        <v>0</v>
      </c>
      <c r="AD312" s="169">
        <v>0</v>
      </c>
      <c r="AE312" s="169">
        <v>0</v>
      </c>
      <c r="AF312" s="169">
        <v>0</v>
      </c>
      <c r="AG312" s="169">
        <v>0</v>
      </c>
      <c r="AH312" s="169"/>
      <c r="AI312" s="169">
        <v>0</v>
      </c>
      <c r="AJ312" s="169">
        <v>0</v>
      </c>
      <c r="AK312" s="169">
        <v>0</v>
      </c>
      <c r="AL312" s="169">
        <v>0</v>
      </c>
      <c r="AM312" s="169">
        <v>0</v>
      </c>
      <c r="AN312" s="169">
        <v>0</v>
      </c>
      <c r="AO312" s="169"/>
      <c r="AP312" s="169"/>
      <c r="AQ312" s="169"/>
      <c r="AR312" s="169"/>
      <c r="AT312" s="169">
        <v>3823.39</v>
      </c>
      <c r="AU312" s="169">
        <v>0</v>
      </c>
      <c r="AV312" s="169">
        <v>0</v>
      </c>
      <c r="AW312" s="169">
        <v>0</v>
      </c>
      <c r="AX312" s="169">
        <v>0</v>
      </c>
      <c r="AY312" s="169">
        <v>0</v>
      </c>
      <c r="AZ312" s="169">
        <v>0</v>
      </c>
      <c r="BA312" s="169">
        <v>3823.39</v>
      </c>
      <c r="BB312" s="169">
        <v>0</v>
      </c>
      <c r="BC312" s="169">
        <v>0</v>
      </c>
      <c r="BD312" s="169">
        <v>0</v>
      </c>
      <c r="BE312" s="169">
        <v>0</v>
      </c>
      <c r="BF312" s="169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 s="170">
        <v>0</v>
      </c>
      <c r="BR312">
        <v>0</v>
      </c>
      <c r="BS312">
        <v>0</v>
      </c>
    </row>
    <row r="313" spans="1:71" x14ac:dyDescent="0.25">
      <c r="A313" s="167" t="s">
        <v>348</v>
      </c>
      <c r="B313">
        <v>0</v>
      </c>
      <c r="C313">
        <v>0</v>
      </c>
      <c r="D313">
        <v>0</v>
      </c>
      <c r="E313">
        <v>0</v>
      </c>
      <c r="F313">
        <v>0</v>
      </c>
      <c r="G313" s="169">
        <v>0</v>
      </c>
      <c r="H313" s="169">
        <v>0</v>
      </c>
      <c r="I313" s="169">
        <v>0</v>
      </c>
      <c r="J313" s="169">
        <v>0</v>
      </c>
      <c r="K313" s="169">
        <v>0</v>
      </c>
      <c r="L313" s="169">
        <v>0</v>
      </c>
      <c r="M313" s="169">
        <v>0</v>
      </c>
      <c r="N313" s="169">
        <v>0</v>
      </c>
      <c r="O313" s="169">
        <v>0</v>
      </c>
      <c r="P313" s="169">
        <v>0</v>
      </c>
      <c r="Q313" s="169">
        <v>0</v>
      </c>
      <c r="R313" s="169">
        <v>0</v>
      </c>
      <c r="S313" s="169">
        <v>0</v>
      </c>
      <c r="T313" s="169">
        <v>0</v>
      </c>
      <c r="U313" s="169">
        <v>0</v>
      </c>
      <c r="V313" s="169">
        <v>0</v>
      </c>
      <c r="W313" s="169">
        <v>0</v>
      </c>
      <c r="X313" s="169">
        <v>0</v>
      </c>
      <c r="Y313" s="169">
        <v>0</v>
      </c>
      <c r="Z313" s="169">
        <v>0</v>
      </c>
      <c r="AA313" s="169">
        <v>0</v>
      </c>
      <c r="AB313" s="169">
        <v>0</v>
      </c>
      <c r="AC313" s="169">
        <v>0</v>
      </c>
      <c r="AD313" s="169">
        <v>0</v>
      </c>
      <c r="AE313" s="169">
        <v>0</v>
      </c>
      <c r="AF313" s="169">
        <v>0</v>
      </c>
      <c r="AG313" s="169">
        <v>0</v>
      </c>
      <c r="AH313" s="169"/>
      <c r="AI313" s="169">
        <v>0</v>
      </c>
      <c r="AJ313" s="169">
        <v>0</v>
      </c>
      <c r="AK313" s="169">
        <v>0</v>
      </c>
      <c r="AL313" s="169">
        <v>0</v>
      </c>
      <c r="AM313" s="169">
        <v>0</v>
      </c>
      <c r="AN313" s="169">
        <v>0</v>
      </c>
      <c r="AO313" s="169"/>
      <c r="AP313" s="169"/>
      <c r="AQ313" s="169"/>
      <c r="AR313" s="169"/>
      <c r="AT313" s="169">
        <v>30429.9</v>
      </c>
      <c r="AU313" s="169">
        <v>0</v>
      </c>
      <c r="AV313" s="169">
        <v>0</v>
      </c>
      <c r="AW313" s="169">
        <v>0</v>
      </c>
      <c r="AX313" s="169">
        <v>0</v>
      </c>
      <c r="AY313" s="169">
        <v>0</v>
      </c>
      <c r="AZ313" s="169">
        <v>0</v>
      </c>
      <c r="BA313" s="169">
        <v>3415.8</v>
      </c>
      <c r="BB313" s="169">
        <v>0</v>
      </c>
      <c r="BC313" s="169">
        <v>0</v>
      </c>
      <c r="BD313" s="169">
        <v>0</v>
      </c>
      <c r="BE313" s="169">
        <v>0</v>
      </c>
      <c r="BF313" s="169">
        <v>0</v>
      </c>
      <c r="BG313">
        <v>27014.1</v>
      </c>
      <c r="BH313">
        <v>0</v>
      </c>
      <c r="BI313">
        <v>0</v>
      </c>
      <c r="BJ313">
        <v>0</v>
      </c>
      <c r="BK313">
        <v>0</v>
      </c>
      <c r="BL313">
        <v>0</v>
      </c>
      <c r="BM313" s="170">
        <v>0</v>
      </c>
      <c r="BR313">
        <v>0</v>
      </c>
      <c r="BS313">
        <v>0</v>
      </c>
    </row>
    <row r="314" spans="1:71" x14ac:dyDescent="0.25">
      <c r="A314" s="167" t="s">
        <v>349</v>
      </c>
      <c r="B314">
        <v>0</v>
      </c>
      <c r="C314">
        <v>0</v>
      </c>
      <c r="D314">
        <v>0</v>
      </c>
      <c r="E314">
        <v>0</v>
      </c>
      <c r="F314">
        <v>0</v>
      </c>
      <c r="G314" s="169">
        <v>0</v>
      </c>
      <c r="H314" s="169">
        <v>0</v>
      </c>
      <c r="I314" s="169">
        <v>0</v>
      </c>
      <c r="J314" s="169">
        <v>0</v>
      </c>
      <c r="K314" s="169">
        <v>0</v>
      </c>
      <c r="L314" s="169">
        <v>0</v>
      </c>
      <c r="M314" s="169">
        <v>0</v>
      </c>
      <c r="N314" s="169">
        <v>0</v>
      </c>
      <c r="O314" s="169">
        <v>0</v>
      </c>
      <c r="P314" s="169">
        <v>0</v>
      </c>
      <c r="Q314" s="169">
        <v>0</v>
      </c>
      <c r="R314" s="169">
        <v>0</v>
      </c>
      <c r="S314" s="169">
        <v>0</v>
      </c>
      <c r="T314" s="169">
        <v>0</v>
      </c>
      <c r="U314" s="169">
        <v>0</v>
      </c>
      <c r="V314" s="169">
        <v>0</v>
      </c>
      <c r="W314" s="169">
        <v>0</v>
      </c>
      <c r="X314" s="169">
        <v>0</v>
      </c>
      <c r="Y314" s="169">
        <v>0</v>
      </c>
      <c r="Z314" s="169">
        <v>0</v>
      </c>
      <c r="AA314" s="169">
        <v>0</v>
      </c>
      <c r="AB314" s="169">
        <v>0</v>
      </c>
      <c r="AC314" s="169">
        <v>0</v>
      </c>
      <c r="AD314" s="169">
        <v>0</v>
      </c>
      <c r="AE314" s="169">
        <v>0</v>
      </c>
      <c r="AF314" s="169">
        <v>0</v>
      </c>
      <c r="AG314" s="169">
        <v>0</v>
      </c>
      <c r="AH314" s="169"/>
      <c r="AI314" s="169">
        <v>0</v>
      </c>
      <c r="AJ314" s="169">
        <v>0</v>
      </c>
      <c r="AK314" s="169">
        <v>0</v>
      </c>
      <c r="AL314" s="169">
        <v>0</v>
      </c>
      <c r="AM314" s="169">
        <v>0</v>
      </c>
      <c r="AN314" s="169">
        <v>0</v>
      </c>
      <c r="AO314" s="169"/>
      <c r="AP314" s="169"/>
      <c r="AQ314" s="169"/>
      <c r="AR314" s="169"/>
      <c r="AT314" s="169">
        <v>9620.0300000000007</v>
      </c>
      <c r="AU314" s="169">
        <v>0</v>
      </c>
      <c r="AV314" s="169">
        <v>0</v>
      </c>
      <c r="AW314" s="169">
        <v>0</v>
      </c>
      <c r="AX314" s="169">
        <v>0</v>
      </c>
      <c r="AY314" s="169">
        <v>0</v>
      </c>
      <c r="AZ314" s="169">
        <v>0</v>
      </c>
      <c r="BA314" s="169">
        <v>9635.0300000000007</v>
      </c>
      <c r="BB314" s="169">
        <v>0</v>
      </c>
      <c r="BC314" s="169">
        <v>0</v>
      </c>
      <c r="BD314" s="169">
        <v>0</v>
      </c>
      <c r="BE314" s="169">
        <v>0</v>
      </c>
      <c r="BF314" s="169">
        <v>0</v>
      </c>
      <c r="BG314">
        <v>-15</v>
      </c>
      <c r="BH314">
        <v>0</v>
      </c>
      <c r="BI314">
        <v>0</v>
      </c>
      <c r="BJ314">
        <v>0</v>
      </c>
      <c r="BK314">
        <v>0</v>
      </c>
      <c r="BL314">
        <v>0</v>
      </c>
      <c r="BM314" s="170">
        <v>0</v>
      </c>
      <c r="BR314">
        <v>0</v>
      </c>
      <c r="BS314">
        <v>0</v>
      </c>
    </row>
    <row r="315" spans="1:71" x14ac:dyDescent="0.25">
      <c r="A315" s="167" t="s">
        <v>350</v>
      </c>
      <c r="B315">
        <v>0</v>
      </c>
      <c r="C315">
        <v>0</v>
      </c>
      <c r="D315">
        <v>0</v>
      </c>
      <c r="E315">
        <v>0</v>
      </c>
      <c r="F315">
        <v>0</v>
      </c>
      <c r="G315" s="169">
        <v>0</v>
      </c>
      <c r="H315" s="169">
        <v>0</v>
      </c>
      <c r="I315" s="169">
        <v>0</v>
      </c>
      <c r="J315" s="169">
        <v>0</v>
      </c>
      <c r="K315" s="169">
        <v>0</v>
      </c>
      <c r="L315" s="169">
        <v>0</v>
      </c>
      <c r="M315" s="169">
        <v>0</v>
      </c>
      <c r="N315" s="169">
        <v>0</v>
      </c>
      <c r="O315" s="169">
        <v>0</v>
      </c>
      <c r="P315" s="169">
        <v>0</v>
      </c>
      <c r="Q315" s="169">
        <v>0</v>
      </c>
      <c r="R315" s="169">
        <v>0</v>
      </c>
      <c r="S315" s="169">
        <v>0</v>
      </c>
      <c r="T315" s="169">
        <v>0</v>
      </c>
      <c r="U315" s="169">
        <v>0</v>
      </c>
      <c r="V315" s="169">
        <v>0</v>
      </c>
      <c r="W315" s="169">
        <v>0</v>
      </c>
      <c r="X315" s="169">
        <v>0</v>
      </c>
      <c r="Y315" s="169">
        <v>0</v>
      </c>
      <c r="Z315" s="169">
        <v>0</v>
      </c>
      <c r="AA315" s="169">
        <v>0</v>
      </c>
      <c r="AB315" s="169">
        <v>0</v>
      </c>
      <c r="AC315" s="169">
        <v>0</v>
      </c>
      <c r="AD315" s="169">
        <v>0</v>
      </c>
      <c r="AE315" s="169">
        <v>0</v>
      </c>
      <c r="AF315" s="169">
        <v>0</v>
      </c>
      <c r="AG315" s="169">
        <v>0</v>
      </c>
      <c r="AH315" s="169"/>
      <c r="AI315" s="169">
        <v>0</v>
      </c>
      <c r="AJ315" s="169">
        <v>0</v>
      </c>
      <c r="AK315" s="169">
        <v>0</v>
      </c>
      <c r="AL315" s="169">
        <v>0</v>
      </c>
      <c r="AM315" s="169">
        <v>0</v>
      </c>
      <c r="AN315" s="169">
        <v>0</v>
      </c>
      <c r="AO315" s="169"/>
      <c r="AP315" s="169"/>
      <c r="AQ315" s="169"/>
      <c r="AR315" s="169"/>
      <c r="AT315" s="169">
        <v>22502.28</v>
      </c>
      <c r="AU315" s="169">
        <v>0</v>
      </c>
      <c r="AV315" s="169">
        <v>0</v>
      </c>
      <c r="AW315" s="169">
        <v>0</v>
      </c>
      <c r="AX315" s="169">
        <v>0</v>
      </c>
      <c r="AY315" s="169">
        <v>0</v>
      </c>
      <c r="AZ315" s="169">
        <v>0</v>
      </c>
      <c r="BA315" s="169">
        <v>0</v>
      </c>
      <c r="BB315" s="169">
        <v>0</v>
      </c>
      <c r="BC315" s="169">
        <v>0</v>
      </c>
      <c r="BD315" s="169">
        <v>0</v>
      </c>
      <c r="BE315" s="169">
        <v>0</v>
      </c>
      <c r="BF315" s="169">
        <v>0</v>
      </c>
      <c r="BG315">
        <v>22502.28</v>
      </c>
      <c r="BH315">
        <v>0</v>
      </c>
      <c r="BI315">
        <v>0</v>
      </c>
      <c r="BJ315">
        <v>0</v>
      </c>
      <c r="BK315">
        <v>0</v>
      </c>
      <c r="BL315">
        <v>0</v>
      </c>
      <c r="BM315" s="170">
        <v>0</v>
      </c>
      <c r="BR315">
        <v>0</v>
      </c>
      <c r="BS315">
        <v>0</v>
      </c>
    </row>
    <row r="316" spans="1:71" x14ac:dyDescent="0.25">
      <c r="A316" s="167" t="s">
        <v>351</v>
      </c>
      <c r="B316">
        <v>0</v>
      </c>
      <c r="C316">
        <v>0</v>
      </c>
      <c r="D316">
        <v>0</v>
      </c>
      <c r="E316">
        <v>0</v>
      </c>
      <c r="F316">
        <v>0</v>
      </c>
      <c r="G316" s="169">
        <v>0</v>
      </c>
      <c r="H316" s="169">
        <v>0</v>
      </c>
      <c r="I316" s="169">
        <v>0</v>
      </c>
      <c r="J316" s="169">
        <v>0</v>
      </c>
      <c r="K316" s="169">
        <v>0</v>
      </c>
      <c r="L316" s="169">
        <v>0</v>
      </c>
      <c r="M316" s="169">
        <v>0</v>
      </c>
      <c r="N316" s="169">
        <v>0</v>
      </c>
      <c r="O316" s="169">
        <v>0</v>
      </c>
      <c r="P316" s="169">
        <v>0</v>
      </c>
      <c r="Q316" s="169">
        <v>0</v>
      </c>
      <c r="R316" s="169">
        <v>0</v>
      </c>
      <c r="S316" s="169">
        <v>0</v>
      </c>
      <c r="T316" s="169">
        <v>0</v>
      </c>
      <c r="U316" s="169">
        <v>0</v>
      </c>
      <c r="V316" s="169">
        <v>0</v>
      </c>
      <c r="W316" s="169">
        <v>0</v>
      </c>
      <c r="X316" s="169">
        <v>0</v>
      </c>
      <c r="Y316" s="169">
        <v>0</v>
      </c>
      <c r="Z316" s="169">
        <v>0</v>
      </c>
      <c r="AA316" s="169">
        <v>0</v>
      </c>
      <c r="AB316" s="169">
        <v>0</v>
      </c>
      <c r="AC316" s="169">
        <v>0</v>
      </c>
      <c r="AD316" s="169">
        <v>0</v>
      </c>
      <c r="AE316" s="169">
        <v>0</v>
      </c>
      <c r="AF316" s="169">
        <v>0</v>
      </c>
      <c r="AG316" s="169">
        <v>0</v>
      </c>
      <c r="AH316" s="169"/>
      <c r="AI316" s="169">
        <v>0</v>
      </c>
      <c r="AJ316" s="169">
        <v>0</v>
      </c>
      <c r="AK316" s="169">
        <v>0</v>
      </c>
      <c r="AL316" s="169">
        <v>0</v>
      </c>
      <c r="AM316" s="169">
        <v>0</v>
      </c>
      <c r="AN316" s="169">
        <v>0</v>
      </c>
      <c r="AO316" s="169"/>
      <c r="AP316" s="169"/>
      <c r="AQ316" s="169"/>
      <c r="AR316" s="169"/>
      <c r="AT316" s="169">
        <v>979.9</v>
      </c>
      <c r="AU316" s="169">
        <v>0</v>
      </c>
      <c r="AV316" s="169">
        <v>0</v>
      </c>
      <c r="AW316" s="169">
        <v>0</v>
      </c>
      <c r="AX316" s="169">
        <v>0</v>
      </c>
      <c r="AY316" s="169">
        <v>0</v>
      </c>
      <c r="AZ316" s="169">
        <v>0</v>
      </c>
      <c r="BA316" s="169">
        <v>508.54</v>
      </c>
      <c r="BB316" s="169">
        <v>0</v>
      </c>
      <c r="BC316" s="169">
        <v>0</v>
      </c>
      <c r="BD316" s="169">
        <v>0</v>
      </c>
      <c r="BE316" s="169">
        <v>0</v>
      </c>
      <c r="BF316" s="169">
        <v>0</v>
      </c>
      <c r="BG316">
        <v>471.36</v>
      </c>
      <c r="BH316">
        <v>0</v>
      </c>
      <c r="BI316">
        <v>0</v>
      </c>
      <c r="BJ316">
        <v>0</v>
      </c>
      <c r="BK316">
        <v>0</v>
      </c>
      <c r="BL316">
        <v>0</v>
      </c>
      <c r="BM316" s="170">
        <v>0</v>
      </c>
      <c r="BR316">
        <v>0</v>
      </c>
      <c r="BS316">
        <v>0</v>
      </c>
    </row>
    <row r="317" spans="1:71" x14ac:dyDescent="0.25">
      <c r="A317" s="167" t="s">
        <v>352</v>
      </c>
      <c r="B317">
        <v>0</v>
      </c>
      <c r="C317">
        <v>0</v>
      </c>
      <c r="D317">
        <v>0</v>
      </c>
      <c r="E317">
        <v>0</v>
      </c>
      <c r="F317">
        <v>0</v>
      </c>
      <c r="G317" s="169">
        <v>0</v>
      </c>
      <c r="H317" s="169">
        <v>0</v>
      </c>
      <c r="I317" s="169">
        <v>0</v>
      </c>
      <c r="J317" s="169">
        <v>0</v>
      </c>
      <c r="K317" s="169">
        <v>0</v>
      </c>
      <c r="L317" s="169">
        <v>0</v>
      </c>
      <c r="M317" s="169">
        <v>0</v>
      </c>
      <c r="N317" s="169">
        <v>0</v>
      </c>
      <c r="O317" s="169">
        <v>0</v>
      </c>
      <c r="P317" s="169">
        <v>0</v>
      </c>
      <c r="Q317" s="169">
        <v>0</v>
      </c>
      <c r="R317" s="169">
        <v>0</v>
      </c>
      <c r="S317" s="169">
        <v>0</v>
      </c>
      <c r="T317" s="169">
        <v>0</v>
      </c>
      <c r="U317" s="169">
        <v>0</v>
      </c>
      <c r="V317" s="169">
        <v>0</v>
      </c>
      <c r="W317" s="169">
        <v>0</v>
      </c>
      <c r="X317" s="169">
        <v>0</v>
      </c>
      <c r="Y317" s="169">
        <v>0</v>
      </c>
      <c r="Z317" s="169">
        <v>0</v>
      </c>
      <c r="AA317" s="169">
        <v>0</v>
      </c>
      <c r="AB317" s="169">
        <v>0</v>
      </c>
      <c r="AC317" s="169">
        <v>0</v>
      </c>
      <c r="AD317" s="169">
        <v>0</v>
      </c>
      <c r="AE317" s="169">
        <v>0</v>
      </c>
      <c r="AF317" s="169">
        <v>0</v>
      </c>
      <c r="AG317" s="169">
        <v>0</v>
      </c>
      <c r="AH317" s="169"/>
      <c r="AI317" s="169">
        <v>0</v>
      </c>
      <c r="AJ317" s="169">
        <v>0</v>
      </c>
      <c r="AK317" s="169">
        <v>0</v>
      </c>
      <c r="AL317" s="169">
        <v>0</v>
      </c>
      <c r="AM317" s="169">
        <v>0</v>
      </c>
      <c r="AN317" s="169">
        <v>0</v>
      </c>
      <c r="AO317" s="169"/>
      <c r="AP317" s="169"/>
      <c r="AQ317" s="169"/>
      <c r="AR317" s="169"/>
      <c r="AT317" s="169">
        <v>1183.9100000000001</v>
      </c>
      <c r="AU317" s="169">
        <v>0</v>
      </c>
      <c r="AV317" s="169">
        <v>0</v>
      </c>
      <c r="AW317" s="169">
        <v>0</v>
      </c>
      <c r="AX317" s="169">
        <v>0</v>
      </c>
      <c r="AY317" s="169">
        <v>0</v>
      </c>
      <c r="AZ317" s="169">
        <v>0</v>
      </c>
      <c r="BA317" s="169">
        <v>1183.9100000000001</v>
      </c>
      <c r="BB317" s="169">
        <v>0</v>
      </c>
      <c r="BC317" s="169">
        <v>0</v>
      </c>
      <c r="BD317" s="169">
        <v>0</v>
      </c>
      <c r="BE317" s="169">
        <v>0</v>
      </c>
      <c r="BF317" s="169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 s="170">
        <v>0</v>
      </c>
      <c r="BR317">
        <v>0</v>
      </c>
      <c r="BS317">
        <v>0</v>
      </c>
    </row>
    <row r="318" spans="1:71" x14ac:dyDescent="0.25">
      <c r="A318" s="167" t="s">
        <v>353</v>
      </c>
      <c r="B318">
        <v>0</v>
      </c>
      <c r="C318">
        <v>0</v>
      </c>
      <c r="D318">
        <v>0</v>
      </c>
      <c r="E318">
        <v>0</v>
      </c>
      <c r="F318">
        <v>0</v>
      </c>
      <c r="G318" s="169">
        <v>0</v>
      </c>
      <c r="H318" s="169">
        <v>0</v>
      </c>
      <c r="I318" s="169">
        <v>0</v>
      </c>
      <c r="J318" s="169">
        <v>0</v>
      </c>
      <c r="K318" s="169">
        <v>0</v>
      </c>
      <c r="L318" s="169">
        <v>0</v>
      </c>
      <c r="M318" s="169">
        <v>0</v>
      </c>
      <c r="N318" s="169">
        <v>0</v>
      </c>
      <c r="O318" s="169">
        <v>0</v>
      </c>
      <c r="P318" s="169">
        <v>0</v>
      </c>
      <c r="Q318" s="169">
        <v>0</v>
      </c>
      <c r="R318" s="169">
        <v>0</v>
      </c>
      <c r="S318" s="169">
        <v>0</v>
      </c>
      <c r="T318" s="169">
        <v>0</v>
      </c>
      <c r="U318" s="169">
        <v>0</v>
      </c>
      <c r="V318" s="169">
        <v>0</v>
      </c>
      <c r="W318" s="169">
        <v>0</v>
      </c>
      <c r="X318" s="169">
        <v>0</v>
      </c>
      <c r="Y318" s="169">
        <v>0</v>
      </c>
      <c r="Z318" s="169">
        <v>0</v>
      </c>
      <c r="AA318" s="169">
        <v>0</v>
      </c>
      <c r="AB318" s="169">
        <v>0</v>
      </c>
      <c r="AC318" s="169">
        <v>0</v>
      </c>
      <c r="AD318" s="169">
        <v>0</v>
      </c>
      <c r="AE318" s="169">
        <v>0</v>
      </c>
      <c r="AF318" s="169">
        <v>0</v>
      </c>
      <c r="AG318" s="169">
        <v>0</v>
      </c>
      <c r="AH318" s="169"/>
      <c r="AI318" s="169">
        <v>0</v>
      </c>
      <c r="AJ318" s="169">
        <v>0</v>
      </c>
      <c r="AK318" s="169">
        <v>0</v>
      </c>
      <c r="AL318" s="169">
        <v>0</v>
      </c>
      <c r="AM318" s="169">
        <v>0</v>
      </c>
      <c r="AN318" s="169">
        <v>0</v>
      </c>
      <c r="AO318" s="169"/>
      <c r="AP318" s="169"/>
      <c r="AQ318" s="169"/>
      <c r="AR318" s="169"/>
      <c r="AT318" s="169">
        <v>42022.28</v>
      </c>
      <c r="AU318" s="169">
        <v>0</v>
      </c>
      <c r="AV318" s="169">
        <v>0</v>
      </c>
      <c r="AW318" s="169">
        <v>0</v>
      </c>
      <c r="AX318" s="169">
        <v>0</v>
      </c>
      <c r="AY318" s="169">
        <v>0</v>
      </c>
      <c r="AZ318" s="169">
        <v>0</v>
      </c>
      <c r="BA318" s="169">
        <v>1700.02</v>
      </c>
      <c r="BB318" s="169">
        <v>0</v>
      </c>
      <c r="BC318" s="169">
        <v>0</v>
      </c>
      <c r="BD318" s="169">
        <v>0</v>
      </c>
      <c r="BE318" s="169">
        <v>0</v>
      </c>
      <c r="BF318" s="169">
        <v>0</v>
      </c>
      <c r="BG318">
        <v>40322.259999999995</v>
      </c>
      <c r="BH318">
        <v>0</v>
      </c>
      <c r="BI318">
        <v>0</v>
      </c>
      <c r="BJ318">
        <v>0</v>
      </c>
      <c r="BK318">
        <v>0</v>
      </c>
      <c r="BL318">
        <v>0</v>
      </c>
      <c r="BM318" s="170">
        <v>0</v>
      </c>
      <c r="BR318">
        <v>0</v>
      </c>
      <c r="BS318">
        <v>0</v>
      </c>
    </row>
    <row r="319" spans="1:71" x14ac:dyDescent="0.25">
      <c r="A319" s="167" t="s">
        <v>354</v>
      </c>
      <c r="B319">
        <v>0</v>
      </c>
      <c r="C319">
        <v>0</v>
      </c>
      <c r="D319">
        <v>0</v>
      </c>
      <c r="E319">
        <v>0</v>
      </c>
      <c r="F319">
        <v>0</v>
      </c>
      <c r="G319" s="169">
        <v>0</v>
      </c>
      <c r="H319" s="169">
        <v>0</v>
      </c>
      <c r="I319" s="169">
        <v>0</v>
      </c>
      <c r="J319" s="169">
        <v>0</v>
      </c>
      <c r="K319" s="169">
        <v>0</v>
      </c>
      <c r="L319" s="169">
        <v>0</v>
      </c>
      <c r="M319" s="169">
        <v>0</v>
      </c>
      <c r="N319" s="169">
        <v>0</v>
      </c>
      <c r="O319" s="169">
        <v>0</v>
      </c>
      <c r="P319" s="169">
        <v>0</v>
      </c>
      <c r="Q319" s="169">
        <v>0</v>
      </c>
      <c r="R319" s="169">
        <v>0</v>
      </c>
      <c r="S319" s="169">
        <v>0</v>
      </c>
      <c r="T319" s="169">
        <v>0</v>
      </c>
      <c r="U319" s="169">
        <v>0</v>
      </c>
      <c r="V319" s="169">
        <v>0</v>
      </c>
      <c r="W319" s="169">
        <v>0</v>
      </c>
      <c r="X319" s="169">
        <v>0</v>
      </c>
      <c r="Y319" s="169">
        <v>0</v>
      </c>
      <c r="Z319" s="169">
        <v>0</v>
      </c>
      <c r="AA319" s="169">
        <v>0</v>
      </c>
      <c r="AB319" s="169">
        <v>0</v>
      </c>
      <c r="AC319" s="169">
        <v>0</v>
      </c>
      <c r="AD319" s="169">
        <v>0</v>
      </c>
      <c r="AE319" s="169">
        <v>0</v>
      </c>
      <c r="AF319" s="169">
        <v>0</v>
      </c>
      <c r="AG319" s="169">
        <v>0</v>
      </c>
      <c r="AH319" s="169"/>
      <c r="AI319" s="169">
        <v>0</v>
      </c>
      <c r="AJ319" s="169">
        <v>0</v>
      </c>
      <c r="AK319" s="169">
        <v>0</v>
      </c>
      <c r="AL319" s="169">
        <v>0</v>
      </c>
      <c r="AM319" s="169">
        <v>0</v>
      </c>
      <c r="AN319" s="169">
        <v>0</v>
      </c>
      <c r="AO319" s="169"/>
      <c r="AP319" s="169"/>
      <c r="AQ319" s="169"/>
      <c r="AR319" s="169"/>
      <c r="AT319" s="169">
        <v>37968.5</v>
      </c>
      <c r="AU319" s="169">
        <v>-127.78</v>
      </c>
      <c r="AV319" s="169">
        <v>0</v>
      </c>
      <c r="AW319" s="169">
        <v>0</v>
      </c>
      <c r="AX319" s="169">
        <v>0</v>
      </c>
      <c r="AY319" s="169">
        <v>0</v>
      </c>
      <c r="AZ319" s="169">
        <v>0</v>
      </c>
      <c r="BA319" s="169">
        <v>27445.87</v>
      </c>
      <c r="BB319" s="169">
        <v>0</v>
      </c>
      <c r="BC319" s="169">
        <v>0</v>
      </c>
      <c r="BD319" s="169">
        <v>0</v>
      </c>
      <c r="BE319" s="169">
        <v>0</v>
      </c>
      <c r="BF319" s="169">
        <v>0</v>
      </c>
      <c r="BG319">
        <v>10394.85</v>
      </c>
      <c r="BH319">
        <v>0</v>
      </c>
      <c r="BI319">
        <v>0</v>
      </c>
      <c r="BJ319">
        <v>0</v>
      </c>
      <c r="BK319">
        <v>0</v>
      </c>
      <c r="BL319">
        <v>0</v>
      </c>
      <c r="BM319" s="170">
        <v>0</v>
      </c>
      <c r="BR319">
        <v>0</v>
      </c>
      <c r="BS319">
        <v>0</v>
      </c>
    </row>
    <row r="320" spans="1:71" x14ac:dyDescent="0.25">
      <c r="A320" s="167" t="s">
        <v>355</v>
      </c>
      <c r="B320">
        <v>0</v>
      </c>
      <c r="C320">
        <v>0</v>
      </c>
      <c r="D320">
        <v>0</v>
      </c>
      <c r="E320">
        <v>0</v>
      </c>
      <c r="F320">
        <v>0</v>
      </c>
      <c r="G320" s="169">
        <v>0</v>
      </c>
      <c r="H320" s="169">
        <v>0</v>
      </c>
      <c r="I320" s="169">
        <v>0</v>
      </c>
      <c r="J320" s="169">
        <v>0</v>
      </c>
      <c r="K320" s="169">
        <v>0</v>
      </c>
      <c r="L320" s="169">
        <v>0</v>
      </c>
      <c r="M320" s="169">
        <v>0</v>
      </c>
      <c r="N320" s="169">
        <v>0</v>
      </c>
      <c r="O320" s="169">
        <v>0</v>
      </c>
      <c r="P320" s="169">
        <v>0</v>
      </c>
      <c r="Q320" s="169">
        <v>0</v>
      </c>
      <c r="R320" s="169">
        <v>0</v>
      </c>
      <c r="S320" s="169">
        <v>0</v>
      </c>
      <c r="T320" s="169">
        <v>0</v>
      </c>
      <c r="U320" s="169">
        <v>0</v>
      </c>
      <c r="V320" s="169">
        <v>0</v>
      </c>
      <c r="W320" s="169">
        <v>0</v>
      </c>
      <c r="X320" s="169">
        <v>0</v>
      </c>
      <c r="Y320" s="169">
        <v>0</v>
      </c>
      <c r="Z320" s="169">
        <v>0</v>
      </c>
      <c r="AA320" s="169">
        <v>0</v>
      </c>
      <c r="AB320" s="169">
        <v>0</v>
      </c>
      <c r="AC320" s="169">
        <v>0</v>
      </c>
      <c r="AD320" s="169">
        <v>0</v>
      </c>
      <c r="AE320" s="169">
        <v>0</v>
      </c>
      <c r="AF320" s="169">
        <v>0</v>
      </c>
      <c r="AG320" s="169">
        <v>0</v>
      </c>
      <c r="AH320" s="169"/>
      <c r="AI320" s="169">
        <v>0</v>
      </c>
      <c r="AJ320" s="169">
        <v>0</v>
      </c>
      <c r="AK320" s="169">
        <v>0</v>
      </c>
      <c r="AL320" s="169">
        <v>0</v>
      </c>
      <c r="AM320" s="169">
        <v>0</v>
      </c>
      <c r="AN320" s="169">
        <v>0</v>
      </c>
      <c r="AO320" s="169"/>
      <c r="AP320" s="169"/>
      <c r="AQ320" s="169"/>
      <c r="AR320" s="169"/>
      <c r="AT320" s="169">
        <v>92083.909999999989</v>
      </c>
      <c r="AU320" s="169">
        <v>0</v>
      </c>
      <c r="AV320" s="169">
        <v>0</v>
      </c>
      <c r="AW320" s="169">
        <v>0</v>
      </c>
      <c r="AX320" s="169">
        <v>0</v>
      </c>
      <c r="AY320" s="169">
        <v>0</v>
      </c>
      <c r="AZ320" s="169">
        <v>0</v>
      </c>
      <c r="BA320" s="169">
        <v>20395.760000000002</v>
      </c>
      <c r="BB320" s="169">
        <v>0</v>
      </c>
      <c r="BC320" s="169">
        <v>0</v>
      </c>
      <c r="BD320" s="169">
        <v>0</v>
      </c>
      <c r="BE320" s="169">
        <v>0</v>
      </c>
      <c r="BF320" s="169">
        <v>0</v>
      </c>
      <c r="BG320">
        <v>71688.149999999994</v>
      </c>
      <c r="BH320">
        <v>0</v>
      </c>
      <c r="BI320">
        <v>0</v>
      </c>
      <c r="BJ320">
        <v>0</v>
      </c>
      <c r="BK320">
        <v>0</v>
      </c>
      <c r="BL320">
        <v>0</v>
      </c>
      <c r="BM320" s="170">
        <v>0</v>
      </c>
      <c r="BR320">
        <v>0</v>
      </c>
      <c r="BS320">
        <v>0</v>
      </c>
    </row>
    <row r="321" spans="1:74" x14ac:dyDescent="0.25">
      <c r="A321" s="167" t="s">
        <v>356</v>
      </c>
      <c r="B321">
        <v>0</v>
      </c>
      <c r="C321">
        <v>0</v>
      </c>
      <c r="D321">
        <v>0</v>
      </c>
      <c r="E321">
        <v>0</v>
      </c>
      <c r="F321">
        <v>0</v>
      </c>
      <c r="G321" s="169">
        <v>0</v>
      </c>
      <c r="H321" s="169">
        <v>0</v>
      </c>
      <c r="I321" s="169">
        <v>0</v>
      </c>
      <c r="J321" s="169">
        <v>0</v>
      </c>
      <c r="K321" s="169">
        <v>0</v>
      </c>
      <c r="L321" s="169">
        <v>0</v>
      </c>
      <c r="M321" s="169">
        <v>0</v>
      </c>
      <c r="N321" s="169">
        <v>0</v>
      </c>
      <c r="O321" s="169">
        <v>0</v>
      </c>
      <c r="P321" s="169">
        <v>0</v>
      </c>
      <c r="Q321" s="169">
        <v>0</v>
      </c>
      <c r="R321" s="169">
        <v>0</v>
      </c>
      <c r="S321" s="169">
        <v>0</v>
      </c>
      <c r="T321" s="169">
        <v>0</v>
      </c>
      <c r="U321" s="169">
        <v>0</v>
      </c>
      <c r="V321" s="169">
        <v>0</v>
      </c>
      <c r="W321" s="169">
        <v>0</v>
      </c>
      <c r="X321" s="169">
        <v>0</v>
      </c>
      <c r="Y321" s="169">
        <v>0</v>
      </c>
      <c r="Z321" s="169">
        <v>0</v>
      </c>
      <c r="AA321" s="169">
        <v>0</v>
      </c>
      <c r="AB321" s="169">
        <v>0</v>
      </c>
      <c r="AC321" s="169">
        <v>0</v>
      </c>
      <c r="AD321" s="169">
        <v>0</v>
      </c>
      <c r="AE321" s="169">
        <v>0</v>
      </c>
      <c r="AF321" s="169">
        <v>0</v>
      </c>
      <c r="AG321" s="169">
        <v>0</v>
      </c>
      <c r="AH321" s="169"/>
      <c r="AI321" s="169">
        <v>0</v>
      </c>
      <c r="AJ321" s="169">
        <v>0</v>
      </c>
      <c r="AK321" s="169">
        <v>0</v>
      </c>
      <c r="AL321" s="169">
        <v>0</v>
      </c>
      <c r="AM321" s="169">
        <v>0</v>
      </c>
      <c r="AN321" s="169">
        <v>0</v>
      </c>
      <c r="AO321" s="169"/>
      <c r="AP321" s="169"/>
      <c r="AQ321" s="169"/>
      <c r="AR321" s="169"/>
      <c r="AT321" s="169">
        <v>123493.73999999999</v>
      </c>
      <c r="AU321" s="169">
        <v>-356.24</v>
      </c>
      <c r="AV321" s="169">
        <v>0</v>
      </c>
      <c r="AW321" s="169">
        <v>0</v>
      </c>
      <c r="AX321" s="169">
        <v>0</v>
      </c>
      <c r="AY321" s="169">
        <v>0</v>
      </c>
      <c r="AZ321" s="169">
        <v>0</v>
      </c>
      <c r="BA321" s="169">
        <v>21447.64</v>
      </c>
      <c r="BB321" s="169">
        <v>0</v>
      </c>
      <c r="BC321" s="169">
        <v>0</v>
      </c>
      <c r="BD321" s="169">
        <v>0</v>
      </c>
      <c r="BE321" s="169">
        <v>0</v>
      </c>
      <c r="BF321" s="169">
        <v>0</v>
      </c>
      <c r="BG321">
        <v>101689.86</v>
      </c>
      <c r="BH321">
        <v>0</v>
      </c>
      <c r="BI321">
        <v>0</v>
      </c>
      <c r="BJ321">
        <v>0</v>
      </c>
      <c r="BK321">
        <v>0</v>
      </c>
      <c r="BL321">
        <v>0</v>
      </c>
      <c r="BM321" s="170">
        <v>0</v>
      </c>
      <c r="BR321">
        <v>0</v>
      </c>
      <c r="BS321">
        <v>0</v>
      </c>
    </row>
    <row r="322" spans="1:74" x14ac:dyDescent="0.25">
      <c r="A322" s="167" t="s">
        <v>357</v>
      </c>
      <c r="B322">
        <v>0</v>
      </c>
      <c r="C322">
        <v>0</v>
      </c>
      <c r="D322">
        <v>0</v>
      </c>
      <c r="E322">
        <v>0</v>
      </c>
      <c r="F322">
        <v>0</v>
      </c>
      <c r="G322" s="169">
        <v>0</v>
      </c>
      <c r="H322" s="169">
        <v>0</v>
      </c>
      <c r="I322" s="169">
        <v>0</v>
      </c>
      <c r="J322" s="169">
        <v>0</v>
      </c>
      <c r="K322" s="169">
        <v>0</v>
      </c>
      <c r="L322" s="169">
        <v>0</v>
      </c>
      <c r="M322" s="169">
        <v>0</v>
      </c>
      <c r="N322" s="169">
        <v>0</v>
      </c>
      <c r="O322" s="169">
        <v>0</v>
      </c>
      <c r="P322" s="169">
        <v>0</v>
      </c>
      <c r="Q322" s="169">
        <v>0</v>
      </c>
      <c r="R322" s="169">
        <v>0</v>
      </c>
      <c r="S322" s="169">
        <v>0</v>
      </c>
      <c r="T322" s="169">
        <v>0</v>
      </c>
      <c r="U322" s="169">
        <v>0</v>
      </c>
      <c r="V322" s="169">
        <v>0</v>
      </c>
      <c r="W322" s="169">
        <v>0</v>
      </c>
      <c r="X322" s="169">
        <v>0</v>
      </c>
      <c r="Y322" s="169">
        <v>0</v>
      </c>
      <c r="Z322" s="169">
        <v>0</v>
      </c>
      <c r="AA322" s="169">
        <v>0</v>
      </c>
      <c r="AB322" s="169">
        <v>0</v>
      </c>
      <c r="AC322" s="169">
        <v>0</v>
      </c>
      <c r="AD322" s="169">
        <v>0</v>
      </c>
      <c r="AE322" s="169">
        <v>0</v>
      </c>
      <c r="AF322" s="169">
        <v>0</v>
      </c>
      <c r="AG322" s="169">
        <v>0</v>
      </c>
      <c r="AH322" s="169"/>
      <c r="AI322" s="169">
        <v>0</v>
      </c>
      <c r="AJ322" s="169">
        <v>0</v>
      </c>
      <c r="AK322" s="169">
        <v>0</v>
      </c>
      <c r="AL322" s="169">
        <v>0</v>
      </c>
      <c r="AM322" s="169">
        <v>0</v>
      </c>
      <c r="AN322" s="169">
        <v>0</v>
      </c>
      <c r="AO322" s="169"/>
      <c r="AP322" s="169"/>
      <c r="AQ322" s="169"/>
      <c r="AR322" s="169"/>
      <c r="AT322" s="169">
        <v>123918.59</v>
      </c>
      <c r="AU322" s="169">
        <v>-206.38</v>
      </c>
      <c r="AV322" s="169">
        <v>0</v>
      </c>
      <c r="AW322" s="169">
        <v>0</v>
      </c>
      <c r="AX322" s="169">
        <v>0</v>
      </c>
      <c r="AY322" s="169">
        <v>206.38</v>
      </c>
      <c r="AZ322" s="169">
        <v>0</v>
      </c>
      <c r="BA322" s="169">
        <v>11416.98</v>
      </c>
      <c r="BB322" s="169">
        <v>0</v>
      </c>
      <c r="BC322" s="169">
        <v>0</v>
      </c>
      <c r="BD322" s="169">
        <v>0</v>
      </c>
      <c r="BE322" s="169">
        <v>0</v>
      </c>
      <c r="BF322" s="169">
        <v>0</v>
      </c>
      <c r="BG322">
        <v>112295.23</v>
      </c>
      <c r="BH322">
        <v>0</v>
      </c>
      <c r="BI322">
        <v>0</v>
      </c>
      <c r="BJ322">
        <v>0</v>
      </c>
      <c r="BK322">
        <v>-17.02</v>
      </c>
      <c r="BL322">
        <v>0</v>
      </c>
      <c r="BM322" s="170">
        <v>0</v>
      </c>
      <c r="BR322">
        <v>0</v>
      </c>
      <c r="BS322">
        <v>0</v>
      </c>
    </row>
    <row r="323" spans="1:74" x14ac:dyDescent="0.25">
      <c r="A323" s="167" t="s">
        <v>358</v>
      </c>
      <c r="B323">
        <v>0</v>
      </c>
      <c r="C323">
        <v>0</v>
      </c>
      <c r="D323">
        <v>0</v>
      </c>
      <c r="E323">
        <v>0</v>
      </c>
      <c r="F323">
        <v>0</v>
      </c>
      <c r="G323" s="169">
        <v>0</v>
      </c>
      <c r="H323" s="169">
        <v>0</v>
      </c>
      <c r="I323" s="169">
        <v>0</v>
      </c>
      <c r="J323" s="169">
        <v>0</v>
      </c>
      <c r="K323" s="169">
        <v>0</v>
      </c>
      <c r="L323" s="169">
        <v>0</v>
      </c>
      <c r="M323" s="169">
        <v>0</v>
      </c>
      <c r="N323" s="169">
        <v>0</v>
      </c>
      <c r="O323" s="169">
        <v>0</v>
      </c>
      <c r="P323" s="169">
        <v>0</v>
      </c>
      <c r="Q323" s="169">
        <v>0</v>
      </c>
      <c r="R323" s="169">
        <v>0</v>
      </c>
      <c r="S323" s="169">
        <v>0</v>
      </c>
      <c r="T323" s="169">
        <v>0</v>
      </c>
      <c r="U323" s="169">
        <v>0</v>
      </c>
      <c r="V323" s="169">
        <v>0</v>
      </c>
      <c r="W323" s="169">
        <v>0</v>
      </c>
      <c r="X323" s="169">
        <v>0</v>
      </c>
      <c r="Y323" s="169">
        <v>0</v>
      </c>
      <c r="Z323" s="169">
        <v>0</v>
      </c>
      <c r="AA323" s="169">
        <v>0</v>
      </c>
      <c r="AB323" s="169">
        <v>0</v>
      </c>
      <c r="AC323" s="169">
        <v>0</v>
      </c>
      <c r="AD323" s="169">
        <v>0</v>
      </c>
      <c r="AE323" s="169">
        <v>0</v>
      </c>
      <c r="AF323" s="169">
        <v>0</v>
      </c>
      <c r="AG323" s="169">
        <v>0</v>
      </c>
      <c r="AH323" s="169"/>
      <c r="AI323" s="169">
        <v>0</v>
      </c>
      <c r="AJ323" s="169">
        <v>0</v>
      </c>
      <c r="AK323" s="169">
        <v>0</v>
      </c>
      <c r="AL323" s="169">
        <v>0</v>
      </c>
      <c r="AM323" s="169">
        <v>0</v>
      </c>
      <c r="AN323" s="169">
        <v>0</v>
      </c>
      <c r="AO323" s="169"/>
      <c r="AP323" s="169"/>
      <c r="AQ323" s="169"/>
      <c r="AR323" s="169"/>
      <c r="AT323" s="169">
        <v>66129.850000000006</v>
      </c>
      <c r="AU323" s="169">
        <v>-251</v>
      </c>
      <c r="AV323" s="169">
        <v>0</v>
      </c>
      <c r="AW323" s="169">
        <v>0</v>
      </c>
      <c r="AX323" s="169">
        <v>0</v>
      </c>
      <c r="AY323" s="169">
        <v>0</v>
      </c>
      <c r="AZ323" s="169">
        <v>0</v>
      </c>
      <c r="BA323" s="169">
        <v>26651.41</v>
      </c>
      <c r="BB323" s="169">
        <v>0</v>
      </c>
      <c r="BC323" s="169">
        <v>0</v>
      </c>
      <c r="BD323" s="169">
        <v>0</v>
      </c>
      <c r="BE323" s="169">
        <v>0</v>
      </c>
      <c r="BF323" s="169">
        <v>0</v>
      </c>
      <c r="BG323">
        <v>39227.440000000002</v>
      </c>
      <c r="BH323">
        <v>0</v>
      </c>
      <c r="BI323">
        <v>0</v>
      </c>
      <c r="BJ323">
        <v>0</v>
      </c>
      <c r="BK323">
        <v>-227.82</v>
      </c>
      <c r="BL323">
        <v>0</v>
      </c>
      <c r="BM323" s="170">
        <v>0</v>
      </c>
      <c r="BR323">
        <v>0</v>
      </c>
      <c r="BS323">
        <v>0</v>
      </c>
    </row>
    <row r="324" spans="1:74" x14ac:dyDescent="0.25">
      <c r="A324" s="167" t="s">
        <v>359</v>
      </c>
      <c r="B324">
        <v>0</v>
      </c>
      <c r="C324">
        <v>0</v>
      </c>
      <c r="D324">
        <v>0</v>
      </c>
      <c r="E324">
        <v>0</v>
      </c>
      <c r="F324">
        <v>0</v>
      </c>
      <c r="G324" s="169">
        <v>0</v>
      </c>
      <c r="H324" s="169">
        <v>0</v>
      </c>
      <c r="I324" s="169">
        <v>0</v>
      </c>
      <c r="J324" s="169">
        <v>0</v>
      </c>
      <c r="K324" s="169">
        <v>0</v>
      </c>
      <c r="L324" s="169">
        <v>0</v>
      </c>
      <c r="M324" s="169">
        <v>0</v>
      </c>
      <c r="N324" s="169">
        <v>0</v>
      </c>
      <c r="O324" s="169">
        <v>0</v>
      </c>
      <c r="P324" s="169">
        <v>0</v>
      </c>
      <c r="Q324" s="169">
        <v>0</v>
      </c>
      <c r="R324" s="169">
        <v>0</v>
      </c>
      <c r="S324" s="169">
        <v>0</v>
      </c>
      <c r="T324" s="169">
        <v>0</v>
      </c>
      <c r="U324" s="169">
        <v>0</v>
      </c>
      <c r="V324" s="169">
        <v>0</v>
      </c>
      <c r="W324" s="169">
        <v>0</v>
      </c>
      <c r="X324" s="169">
        <v>0</v>
      </c>
      <c r="Y324" s="169">
        <v>0</v>
      </c>
      <c r="Z324" s="169">
        <v>0</v>
      </c>
      <c r="AA324" s="169">
        <v>0</v>
      </c>
      <c r="AB324" s="169">
        <v>0</v>
      </c>
      <c r="AC324" s="169">
        <v>0</v>
      </c>
      <c r="AD324" s="169">
        <v>0</v>
      </c>
      <c r="AE324" s="169">
        <v>0</v>
      </c>
      <c r="AF324" s="169">
        <v>0</v>
      </c>
      <c r="AG324" s="169">
        <v>0</v>
      </c>
      <c r="AH324" s="169"/>
      <c r="AI324" s="169">
        <v>0</v>
      </c>
      <c r="AJ324" s="169">
        <v>0</v>
      </c>
      <c r="AK324" s="169">
        <v>0</v>
      </c>
      <c r="AL324" s="169">
        <v>0</v>
      </c>
      <c r="AM324" s="169">
        <v>0</v>
      </c>
      <c r="AN324" s="169">
        <v>0</v>
      </c>
      <c r="AO324" s="169"/>
      <c r="AP324" s="169"/>
      <c r="AQ324" s="169"/>
      <c r="AR324" s="169"/>
      <c r="AT324" s="169">
        <v>2721.64</v>
      </c>
      <c r="AU324" s="169">
        <v>0</v>
      </c>
      <c r="AV324" s="169">
        <v>0</v>
      </c>
      <c r="AW324" s="169">
        <v>0</v>
      </c>
      <c r="AX324" s="169">
        <v>0</v>
      </c>
      <c r="AY324" s="169">
        <v>0</v>
      </c>
      <c r="AZ324" s="169">
        <v>0</v>
      </c>
      <c r="BA324" s="169">
        <v>1007.16</v>
      </c>
      <c r="BB324" s="169">
        <v>0</v>
      </c>
      <c r="BC324" s="169">
        <v>0</v>
      </c>
      <c r="BD324" s="169">
        <v>0</v>
      </c>
      <c r="BE324" s="169">
        <v>0</v>
      </c>
      <c r="BF324" s="169">
        <v>0</v>
      </c>
      <c r="BG324">
        <v>1714.48</v>
      </c>
      <c r="BH324">
        <v>0</v>
      </c>
      <c r="BI324">
        <v>0</v>
      </c>
      <c r="BJ324">
        <v>0</v>
      </c>
      <c r="BK324">
        <v>0</v>
      </c>
      <c r="BL324">
        <v>0</v>
      </c>
      <c r="BM324" s="170">
        <v>0</v>
      </c>
      <c r="BR324">
        <v>0</v>
      </c>
      <c r="BS324">
        <v>0</v>
      </c>
    </row>
    <row r="325" spans="1:74" x14ac:dyDescent="0.25">
      <c r="A325" s="167" t="s">
        <v>360</v>
      </c>
      <c r="B325">
        <v>0</v>
      </c>
      <c r="C325">
        <v>0</v>
      </c>
      <c r="D325">
        <v>0</v>
      </c>
      <c r="E325">
        <v>0</v>
      </c>
      <c r="F325">
        <v>0</v>
      </c>
      <c r="G325" s="169">
        <v>0</v>
      </c>
      <c r="H325" s="169">
        <v>0</v>
      </c>
      <c r="I325" s="169">
        <v>0</v>
      </c>
      <c r="J325" s="169">
        <v>0</v>
      </c>
      <c r="K325" s="169">
        <v>0</v>
      </c>
      <c r="L325" s="169">
        <v>0</v>
      </c>
      <c r="M325" s="169">
        <v>0</v>
      </c>
      <c r="N325" s="169">
        <v>0</v>
      </c>
      <c r="O325" s="169">
        <v>0</v>
      </c>
      <c r="P325" s="169">
        <v>0</v>
      </c>
      <c r="Q325" s="169">
        <v>0</v>
      </c>
      <c r="R325" s="169">
        <v>0</v>
      </c>
      <c r="S325" s="169">
        <v>0</v>
      </c>
      <c r="T325" s="169">
        <v>0</v>
      </c>
      <c r="U325" s="169">
        <v>0</v>
      </c>
      <c r="V325" s="169">
        <v>0</v>
      </c>
      <c r="W325" s="169">
        <v>0</v>
      </c>
      <c r="X325" s="169">
        <v>0</v>
      </c>
      <c r="Y325" s="169">
        <v>0</v>
      </c>
      <c r="Z325" s="169">
        <v>0</v>
      </c>
      <c r="AA325" s="169">
        <v>0</v>
      </c>
      <c r="AB325" s="169">
        <v>0</v>
      </c>
      <c r="AC325" s="169">
        <v>0</v>
      </c>
      <c r="AD325" s="169">
        <v>0</v>
      </c>
      <c r="AE325" s="169">
        <v>0</v>
      </c>
      <c r="AF325" s="169">
        <v>0</v>
      </c>
      <c r="AG325" s="169">
        <v>0</v>
      </c>
      <c r="AH325" s="169"/>
      <c r="AI325" s="169">
        <v>0</v>
      </c>
      <c r="AJ325" s="169">
        <v>0</v>
      </c>
      <c r="AK325" s="169">
        <v>0</v>
      </c>
      <c r="AL325" s="169">
        <v>0</v>
      </c>
      <c r="AM325" s="169">
        <v>0</v>
      </c>
      <c r="AN325" s="169">
        <v>0</v>
      </c>
      <c r="AO325" s="169"/>
      <c r="AP325" s="169"/>
      <c r="AQ325" s="169"/>
      <c r="AR325" s="169"/>
      <c r="AT325" s="169">
        <v>442.40999999999985</v>
      </c>
      <c r="AU325" s="169">
        <v>0</v>
      </c>
      <c r="AV325" s="169">
        <v>0</v>
      </c>
      <c r="AW325" s="169">
        <v>0</v>
      </c>
      <c r="AX325" s="169">
        <v>0</v>
      </c>
      <c r="AY325" s="169">
        <v>0</v>
      </c>
      <c r="AZ325" s="169">
        <v>0</v>
      </c>
      <c r="BA325" s="169">
        <v>0</v>
      </c>
      <c r="BB325" s="169">
        <v>0</v>
      </c>
      <c r="BC325" s="169">
        <v>0</v>
      </c>
      <c r="BD325" s="169">
        <v>0</v>
      </c>
      <c r="BE325" s="169">
        <v>0</v>
      </c>
      <c r="BF325" s="169">
        <v>0</v>
      </c>
      <c r="BG325">
        <v>442.40999999999985</v>
      </c>
      <c r="BH325">
        <v>0</v>
      </c>
      <c r="BI325">
        <v>0</v>
      </c>
      <c r="BJ325">
        <v>0</v>
      </c>
      <c r="BK325">
        <v>0</v>
      </c>
      <c r="BL325">
        <v>0</v>
      </c>
      <c r="BM325" s="170">
        <v>0</v>
      </c>
      <c r="BR325">
        <v>0</v>
      </c>
      <c r="BS325">
        <v>0</v>
      </c>
    </row>
    <row r="326" spans="1:74" x14ac:dyDescent="0.25">
      <c r="A326" s="167" t="s">
        <v>361</v>
      </c>
      <c r="B326">
        <v>0</v>
      </c>
      <c r="C326">
        <v>0</v>
      </c>
      <c r="D326">
        <v>0</v>
      </c>
      <c r="E326">
        <v>0</v>
      </c>
      <c r="F326">
        <v>0</v>
      </c>
      <c r="G326" s="169">
        <v>0</v>
      </c>
      <c r="H326" s="169">
        <v>0</v>
      </c>
      <c r="I326" s="169">
        <v>0</v>
      </c>
      <c r="J326" s="169">
        <v>0</v>
      </c>
      <c r="K326" s="169">
        <v>0</v>
      </c>
      <c r="L326" s="169">
        <v>0</v>
      </c>
      <c r="M326" s="169">
        <v>0</v>
      </c>
      <c r="N326" s="169">
        <v>0</v>
      </c>
      <c r="O326" s="169">
        <v>0</v>
      </c>
      <c r="P326" s="169">
        <v>0</v>
      </c>
      <c r="Q326" s="169">
        <v>0</v>
      </c>
      <c r="R326" s="169">
        <v>0</v>
      </c>
      <c r="S326" s="169">
        <v>0</v>
      </c>
      <c r="T326" s="169">
        <v>0</v>
      </c>
      <c r="U326" s="169">
        <v>0</v>
      </c>
      <c r="V326" s="169">
        <v>0</v>
      </c>
      <c r="W326" s="169">
        <v>0</v>
      </c>
      <c r="X326" s="169">
        <v>0</v>
      </c>
      <c r="Y326" s="169">
        <v>0</v>
      </c>
      <c r="Z326" s="169">
        <v>0</v>
      </c>
      <c r="AA326" s="169">
        <v>0</v>
      </c>
      <c r="AB326" s="169">
        <v>0</v>
      </c>
      <c r="AC326" s="169">
        <v>0</v>
      </c>
      <c r="AD326" s="169">
        <v>0</v>
      </c>
      <c r="AE326" s="169">
        <v>0</v>
      </c>
      <c r="AF326" s="169">
        <v>0</v>
      </c>
      <c r="AG326" s="169">
        <v>0</v>
      </c>
      <c r="AH326" s="169"/>
      <c r="AI326" s="169">
        <v>0</v>
      </c>
      <c r="AJ326" s="169">
        <v>0</v>
      </c>
      <c r="AK326" s="169">
        <v>0</v>
      </c>
      <c r="AL326" s="169">
        <v>0</v>
      </c>
      <c r="AM326" s="169">
        <v>0</v>
      </c>
      <c r="AN326" s="169">
        <v>0</v>
      </c>
      <c r="AO326" s="169"/>
      <c r="AP326" s="169"/>
      <c r="AQ326" s="169"/>
      <c r="AR326" s="169"/>
      <c r="AT326" s="169">
        <v>14472.78</v>
      </c>
      <c r="AU326" s="169">
        <v>0</v>
      </c>
      <c r="AV326" s="169">
        <v>0</v>
      </c>
      <c r="AW326" s="169">
        <v>0</v>
      </c>
      <c r="AX326" s="169">
        <v>0</v>
      </c>
      <c r="AY326" s="169">
        <v>0</v>
      </c>
      <c r="AZ326" s="169">
        <v>0</v>
      </c>
      <c r="BA326" s="169">
        <v>4924.1499999999996</v>
      </c>
      <c r="BB326" s="169">
        <v>0</v>
      </c>
      <c r="BC326" s="169">
        <v>0</v>
      </c>
      <c r="BD326" s="169">
        <v>0</v>
      </c>
      <c r="BE326" s="169">
        <v>0</v>
      </c>
      <c r="BF326" s="169">
        <v>0</v>
      </c>
      <c r="BG326">
        <v>9548.6299999999992</v>
      </c>
      <c r="BH326">
        <v>0</v>
      </c>
      <c r="BI326">
        <v>0</v>
      </c>
      <c r="BJ326">
        <v>0</v>
      </c>
      <c r="BK326">
        <v>0</v>
      </c>
      <c r="BL326">
        <v>0</v>
      </c>
      <c r="BM326" s="170">
        <v>0</v>
      </c>
      <c r="BR326">
        <v>0</v>
      </c>
      <c r="BS326">
        <v>0</v>
      </c>
    </row>
    <row r="327" spans="1:74" x14ac:dyDescent="0.25">
      <c r="A327" s="167" t="s">
        <v>362</v>
      </c>
      <c r="B327">
        <v>0</v>
      </c>
      <c r="C327">
        <v>0</v>
      </c>
      <c r="D327">
        <v>0</v>
      </c>
      <c r="E327">
        <v>0</v>
      </c>
      <c r="F327">
        <v>0</v>
      </c>
      <c r="G327" s="169">
        <v>0</v>
      </c>
      <c r="H327" s="169">
        <v>0</v>
      </c>
      <c r="I327" s="169">
        <v>0</v>
      </c>
      <c r="J327" s="169">
        <v>0</v>
      </c>
      <c r="K327" s="169">
        <v>0</v>
      </c>
      <c r="L327" s="169">
        <v>0</v>
      </c>
      <c r="M327" s="169">
        <v>0</v>
      </c>
      <c r="N327" s="169">
        <v>0</v>
      </c>
      <c r="O327" s="169">
        <v>0</v>
      </c>
      <c r="P327" s="169">
        <v>0</v>
      </c>
      <c r="Q327" s="169">
        <v>0</v>
      </c>
      <c r="R327" s="169">
        <v>0</v>
      </c>
      <c r="S327" s="169">
        <v>0</v>
      </c>
      <c r="T327" s="169">
        <v>0</v>
      </c>
      <c r="U327" s="169">
        <v>0</v>
      </c>
      <c r="V327" s="169">
        <v>0</v>
      </c>
      <c r="W327" s="169">
        <v>0</v>
      </c>
      <c r="X327" s="169">
        <v>0</v>
      </c>
      <c r="Y327" s="169">
        <v>0</v>
      </c>
      <c r="Z327" s="169">
        <v>0</v>
      </c>
      <c r="AA327" s="169">
        <v>0</v>
      </c>
      <c r="AB327" s="169">
        <v>0</v>
      </c>
      <c r="AC327" s="169">
        <v>0</v>
      </c>
      <c r="AD327" s="169">
        <v>0</v>
      </c>
      <c r="AE327" s="169">
        <v>0</v>
      </c>
      <c r="AF327" s="169">
        <v>0</v>
      </c>
      <c r="AG327" s="169">
        <v>0</v>
      </c>
      <c r="AH327" s="169"/>
      <c r="AI327" s="169">
        <v>0</v>
      </c>
      <c r="AJ327" s="169">
        <v>0</v>
      </c>
      <c r="AK327" s="169">
        <v>0</v>
      </c>
      <c r="AL327" s="169">
        <v>0</v>
      </c>
      <c r="AM327" s="169">
        <v>0</v>
      </c>
      <c r="AN327" s="169">
        <v>0</v>
      </c>
      <c r="AO327" s="169"/>
      <c r="AP327" s="169"/>
      <c r="AQ327" s="169"/>
      <c r="AR327" s="169"/>
      <c r="AT327" s="169">
        <v>96919.75</v>
      </c>
      <c r="AU327" s="169">
        <v>0</v>
      </c>
      <c r="AV327" s="169">
        <v>0</v>
      </c>
      <c r="AW327" s="169">
        <v>0</v>
      </c>
      <c r="AX327" s="169">
        <v>0</v>
      </c>
      <c r="AY327" s="169">
        <v>0</v>
      </c>
      <c r="AZ327" s="169">
        <v>0</v>
      </c>
      <c r="BA327" s="169">
        <v>3105.47</v>
      </c>
      <c r="BB327" s="169">
        <v>0</v>
      </c>
      <c r="BC327" s="169">
        <v>0</v>
      </c>
      <c r="BD327" s="169">
        <v>0</v>
      </c>
      <c r="BE327" s="169">
        <v>0</v>
      </c>
      <c r="BF327" s="169">
        <v>0</v>
      </c>
      <c r="BG327">
        <v>93814.28</v>
      </c>
      <c r="BH327">
        <v>0</v>
      </c>
      <c r="BI327">
        <v>0</v>
      </c>
      <c r="BJ327">
        <v>0</v>
      </c>
      <c r="BK327">
        <v>0</v>
      </c>
      <c r="BL327">
        <v>0</v>
      </c>
      <c r="BM327" s="170">
        <v>0</v>
      </c>
      <c r="BR327">
        <v>0</v>
      </c>
      <c r="BS327">
        <v>0</v>
      </c>
    </row>
    <row r="328" spans="1:74" x14ac:dyDescent="0.25">
      <c r="A328" s="167" t="s">
        <v>363</v>
      </c>
      <c r="B328">
        <v>0</v>
      </c>
      <c r="C328">
        <v>0</v>
      </c>
      <c r="D328">
        <v>0</v>
      </c>
      <c r="E328">
        <v>0</v>
      </c>
      <c r="F328">
        <v>0</v>
      </c>
      <c r="G328" s="169">
        <v>0</v>
      </c>
      <c r="H328" s="169">
        <v>0</v>
      </c>
      <c r="I328" s="169">
        <v>0</v>
      </c>
      <c r="J328" s="169">
        <v>0</v>
      </c>
      <c r="K328" s="169">
        <v>0</v>
      </c>
      <c r="L328" s="169">
        <v>0</v>
      </c>
      <c r="M328" s="169">
        <v>0</v>
      </c>
      <c r="N328" s="169">
        <v>0</v>
      </c>
      <c r="O328" s="169">
        <v>0</v>
      </c>
      <c r="P328" s="169">
        <v>0</v>
      </c>
      <c r="Q328" s="169">
        <v>0</v>
      </c>
      <c r="R328" s="169">
        <v>0</v>
      </c>
      <c r="S328" s="169">
        <v>0</v>
      </c>
      <c r="T328" s="169">
        <v>0</v>
      </c>
      <c r="U328" s="169">
        <v>0</v>
      </c>
      <c r="V328" s="169">
        <v>0</v>
      </c>
      <c r="W328" s="169">
        <v>0</v>
      </c>
      <c r="X328" s="169">
        <v>0</v>
      </c>
      <c r="Y328" s="169">
        <v>0</v>
      </c>
      <c r="Z328" s="169">
        <v>0</v>
      </c>
      <c r="AA328" s="169">
        <v>0</v>
      </c>
      <c r="AB328" s="169">
        <v>0</v>
      </c>
      <c r="AC328" s="169">
        <v>0</v>
      </c>
      <c r="AD328" s="169">
        <v>0</v>
      </c>
      <c r="AE328" s="169">
        <v>0</v>
      </c>
      <c r="AF328" s="169">
        <v>0</v>
      </c>
      <c r="AG328" s="169">
        <v>0</v>
      </c>
      <c r="AH328" s="169"/>
      <c r="AI328" s="169">
        <v>0</v>
      </c>
      <c r="AJ328" s="169">
        <v>0</v>
      </c>
      <c r="AK328" s="169">
        <v>0</v>
      </c>
      <c r="AL328" s="169">
        <v>0</v>
      </c>
      <c r="AM328" s="169">
        <v>0</v>
      </c>
      <c r="AN328" s="169">
        <v>0</v>
      </c>
      <c r="AO328" s="169"/>
      <c r="AP328" s="169"/>
      <c r="AQ328" s="169"/>
      <c r="AR328" s="169"/>
      <c r="AT328" s="169">
        <v>7803.1</v>
      </c>
      <c r="AU328" s="169">
        <v>0</v>
      </c>
      <c r="AV328" s="169">
        <v>0</v>
      </c>
      <c r="AW328" s="169">
        <v>0</v>
      </c>
      <c r="AX328" s="169">
        <v>0</v>
      </c>
      <c r="AY328" s="169">
        <v>0</v>
      </c>
      <c r="AZ328" s="169">
        <v>0</v>
      </c>
      <c r="BA328" s="169">
        <v>-233.2</v>
      </c>
      <c r="BB328" s="169">
        <v>0</v>
      </c>
      <c r="BC328" s="169">
        <v>0</v>
      </c>
      <c r="BD328" s="169">
        <v>0</v>
      </c>
      <c r="BE328" s="169">
        <v>0</v>
      </c>
      <c r="BF328" s="169">
        <v>0</v>
      </c>
      <c r="BG328">
        <v>8036.3</v>
      </c>
      <c r="BH328">
        <v>0</v>
      </c>
      <c r="BI328">
        <v>0</v>
      </c>
      <c r="BJ328">
        <v>0</v>
      </c>
      <c r="BK328">
        <v>0</v>
      </c>
      <c r="BL328">
        <v>0</v>
      </c>
      <c r="BM328" s="170">
        <v>0</v>
      </c>
      <c r="BR328">
        <v>0</v>
      </c>
      <c r="BS328">
        <v>0</v>
      </c>
    </row>
    <row r="329" spans="1:74" x14ac:dyDescent="0.25">
      <c r="A329" s="167" t="s">
        <v>364</v>
      </c>
      <c r="B329">
        <v>0</v>
      </c>
      <c r="C329">
        <v>0</v>
      </c>
      <c r="D329">
        <v>0</v>
      </c>
      <c r="E329">
        <v>0</v>
      </c>
      <c r="F329">
        <v>0</v>
      </c>
      <c r="G329" s="169">
        <v>0</v>
      </c>
      <c r="H329" s="169">
        <v>0</v>
      </c>
      <c r="I329" s="169">
        <v>0</v>
      </c>
      <c r="J329" s="169">
        <v>0</v>
      </c>
      <c r="K329" s="169">
        <v>0</v>
      </c>
      <c r="L329" s="169">
        <v>0</v>
      </c>
      <c r="M329" s="169">
        <v>0</v>
      </c>
      <c r="N329" s="169">
        <v>0</v>
      </c>
      <c r="O329" s="169">
        <v>0</v>
      </c>
      <c r="P329" s="169">
        <v>0</v>
      </c>
      <c r="Q329" s="169">
        <v>0</v>
      </c>
      <c r="R329" s="169">
        <v>0</v>
      </c>
      <c r="S329" s="169">
        <v>0</v>
      </c>
      <c r="T329" s="169">
        <v>0</v>
      </c>
      <c r="U329" s="169">
        <v>0</v>
      </c>
      <c r="V329" s="169">
        <v>0</v>
      </c>
      <c r="W329" s="169">
        <v>0</v>
      </c>
      <c r="X329" s="169">
        <v>0</v>
      </c>
      <c r="Y329" s="169">
        <v>0</v>
      </c>
      <c r="Z329" s="169">
        <v>0</v>
      </c>
      <c r="AA329" s="169">
        <v>0</v>
      </c>
      <c r="AB329" s="169">
        <v>0</v>
      </c>
      <c r="AC329" s="169">
        <v>0</v>
      </c>
      <c r="AD329" s="169">
        <v>0</v>
      </c>
      <c r="AE329" s="169">
        <v>0</v>
      </c>
      <c r="AF329" s="169">
        <v>0</v>
      </c>
      <c r="AG329" s="169">
        <v>0</v>
      </c>
      <c r="AH329" s="169"/>
      <c r="AI329" s="169">
        <v>0</v>
      </c>
      <c r="AJ329" s="169">
        <v>0</v>
      </c>
      <c r="AK329" s="169">
        <v>0</v>
      </c>
      <c r="AL329" s="169">
        <v>0</v>
      </c>
      <c r="AM329" s="169">
        <v>0</v>
      </c>
      <c r="AN329" s="169">
        <v>0</v>
      </c>
      <c r="AO329" s="169"/>
      <c r="AP329" s="169"/>
      <c r="AQ329" s="169"/>
      <c r="AR329" s="169"/>
      <c r="AT329" s="169">
        <v>36221.43</v>
      </c>
      <c r="AU329" s="169">
        <v>0</v>
      </c>
      <c r="AV329" s="169">
        <v>0</v>
      </c>
      <c r="AW329" s="169">
        <v>0</v>
      </c>
      <c r="AX329" s="169">
        <v>0</v>
      </c>
      <c r="AY329" s="169">
        <v>0</v>
      </c>
      <c r="AZ329" s="169">
        <v>0</v>
      </c>
      <c r="BA329" s="169">
        <v>1993.83</v>
      </c>
      <c r="BB329" s="169">
        <v>0</v>
      </c>
      <c r="BC329" s="169">
        <v>0</v>
      </c>
      <c r="BD329" s="169">
        <v>0</v>
      </c>
      <c r="BE329" s="169">
        <v>0</v>
      </c>
      <c r="BF329" s="169">
        <v>0</v>
      </c>
      <c r="BG329">
        <v>34227.599999999999</v>
      </c>
      <c r="BH329">
        <v>0</v>
      </c>
      <c r="BI329">
        <v>0</v>
      </c>
      <c r="BJ329">
        <v>0</v>
      </c>
      <c r="BK329">
        <v>-6.37</v>
      </c>
      <c r="BL329">
        <v>0</v>
      </c>
      <c r="BM329" s="170">
        <v>0</v>
      </c>
      <c r="BR329">
        <v>0</v>
      </c>
      <c r="BS329">
        <v>0</v>
      </c>
    </row>
    <row r="330" spans="1:74" x14ac:dyDescent="0.25">
      <c r="A330" s="167" t="s">
        <v>365</v>
      </c>
      <c r="B330">
        <v>0</v>
      </c>
      <c r="C330">
        <v>0</v>
      </c>
      <c r="D330">
        <v>0</v>
      </c>
      <c r="E330">
        <v>0</v>
      </c>
      <c r="F330">
        <v>0</v>
      </c>
      <c r="G330" s="169">
        <v>0</v>
      </c>
      <c r="H330" s="169">
        <v>0</v>
      </c>
      <c r="I330" s="169">
        <v>0</v>
      </c>
      <c r="J330" s="169">
        <v>0</v>
      </c>
      <c r="K330" s="169">
        <v>0</v>
      </c>
      <c r="L330" s="169">
        <v>0</v>
      </c>
      <c r="M330" s="169">
        <v>0</v>
      </c>
      <c r="N330" s="169">
        <v>0</v>
      </c>
      <c r="O330" s="169">
        <v>0</v>
      </c>
      <c r="P330" s="169">
        <v>0</v>
      </c>
      <c r="Q330" s="169">
        <v>0</v>
      </c>
      <c r="R330" s="169">
        <v>0</v>
      </c>
      <c r="S330" s="169">
        <v>0</v>
      </c>
      <c r="T330" s="169">
        <v>0</v>
      </c>
      <c r="U330" s="169">
        <v>0</v>
      </c>
      <c r="V330" s="169">
        <v>0</v>
      </c>
      <c r="W330" s="169">
        <v>0</v>
      </c>
      <c r="X330" s="169">
        <v>0</v>
      </c>
      <c r="Y330" s="169">
        <v>0</v>
      </c>
      <c r="Z330" s="169">
        <v>0</v>
      </c>
      <c r="AA330" s="169">
        <v>0</v>
      </c>
      <c r="AB330" s="169">
        <v>0</v>
      </c>
      <c r="AC330" s="169">
        <v>0</v>
      </c>
      <c r="AD330" s="169">
        <v>0</v>
      </c>
      <c r="AE330" s="169">
        <v>0</v>
      </c>
      <c r="AF330" s="169">
        <v>0</v>
      </c>
      <c r="AG330" s="169">
        <v>0</v>
      </c>
      <c r="AH330" s="169"/>
      <c r="AI330" s="169">
        <v>0</v>
      </c>
      <c r="AJ330" s="169">
        <v>0</v>
      </c>
      <c r="AK330" s="169">
        <v>0</v>
      </c>
      <c r="AL330" s="169">
        <v>0</v>
      </c>
      <c r="AM330" s="169">
        <v>0</v>
      </c>
      <c r="AN330" s="169">
        <v>0</v>
      </c>
      <c r="AO330" s="169"/>
      <c r="AP330" s="169"/>
      <c r="AQ330" s="169"/>
      <c r="AR330" s="169"/>
      <c r="AT330" s="169">
        <v>5902.6900000000005</v>
      </c>
      <c r="AU330" s="169">
        <v>0</v>
      </c>
      <c r="AV330" s="169">
        <v>0</v>
      </c>
      <c r="AW330" s="169">
        <v>0</v>
      </c>
      <c r="AX330" s="169">
        <v>0</v>
      </c>
      <c r="AY330" s="169">
        <v>0</v>
      </c>
      <c r="AZ330" s="169">
        <v>0</v>
      </c>
      <c r="BA330" s="169">
        <v>8614.99</v>
      </c>
      <c r="BB330" s="169">
        <v>0</v>
      </c>
      <c r="BC330" s="169">
        <v>0</v>
      </c>
      <c r="BD330" s="169">
        <v>0</v>
      </c>
      <c r="BE330" s="169">
        <v>0</v>
      </c>
      <c r="BF330" s="169">
        <v>0</v>
      </c>
      <c r="BG330">
        <v>-2712.2999999999997</v>
      </c>
      <c r="BH330">
        <v>0</v>
      </c>
      <c r="BI330">
        <v>0</v>
      </c>
      <c r="BJ330">
        <v>0</v>
      </c>
      <c r="BK330">
        <v>0</v>
      </c>
      <c r="BL330">
        <v>0</v>
      </c>
      <c r="BM330" s="170">
        <v>0</v>
      </c>
      <c r="BR330">
        <v>0</v>
      </c>
      <c r="BS330">
        <v>0</v>
      </c>
    </row>
    <row r="331" spans="1:74" x14ac:dyDescent="0.25">
      <c r="A331" t="s">
        <v>128</v>
      </c>
      <c r="B331">
        <v>16896.099999999999</v>
      </c>
      <c r="C331">
        <v>16896.099999999999</v>
      </c>
      <c r="D331">
        <v>12</v>
      </c>
      <c r="E331">
        <v>39.619999999999997</v>
      </c>
      <c r="F331">
        <v>41.2</v>
      </c>
      <c r="G331" s="169">
        <v>0</v>
      </c>
      <c r="H331" s="169">
        <v>0</v>
      </c>
      <c r="I331" s="169">
        <v>0</v>
      </c>
      <c r="J331" s="169">
        <v>0</v>
      </c>
      <c r="K331" s="169">
        <v>0</v>
      </c>
      <c r="L331" s="169">
        <v>0</v>
      </c>
      <c r="M331" s="169">
        <v>0</v>
      </c>
      <c r="N331" s="169">
        <v>0</v>
      </c>
      <c r="O331" s="169">
        <v>0</v>
      </c>
      <c r="P331" s="169">
        <v>0</v>
      </c>
      <c r="Q331" s="169">
        <v>0</v>
      </c>
      <c r="R331" s="169">
        <v>0</v>
      </c>
      <c r="S331" s="169">
        <v>0</v>
      </c>
      <c r="T331" s="169">
        <v>0</v>
      </c>
      <c r="U331" s="169">
        <v>0</v>
      </c>
      <c r="V331" s="169">
        <v>0</v>
      </c>
      <c r="W331" s="169">
        <v>0</v>
      </c>
      <c r="X331" s="169">
        <v>326615.12514638569</v>
      </c>
      <c r="Y331" s="169">
        <v>0</v>
      </c>
      <c r="Z331" s="169">
        <v>0</v>
      </c>
      <c r="AA331" s="169">
        <v>14913.457228001467</v>
      </c>
      <c r="AB331" s="169">
        <v>1381512.4497009874</v>
      </c>
      <c r="AC331" s="169">
        <v>1551535.9738574296</v>
      </c>
      <c r="AD331" s="169">
        <v>417305.30996497755</v>
      </c>
      <c r="AE331" s="169">
        <v>0</v>
      </c>
      <c r="AF331" s="169">
        <v>0</v>
      </c>
      <c r="AG331" s="169">
        <v>808670.01584564196</v>
      </c>
      <c r="AH331" s="169"/>
      <c r="AI331" s="169">
        <v>1149736.2056043339</v>
      </c>
      <c r="AJ331" s="169">
        <v>1099280.9226873852</v>
      </c>
      <c r="AK331" s="169">
        <v>657603.35454536416</v>
      </c>
      <c r="AL331" s="169">
        <v>591947.0733281445</v>
      </c>
      <c r="AM331" s="169">
        <v>372710.10623287363</v>
      </c>
      <c r="AN331" s="169">
        <v>247468.54834731892</v>
      </c>
      <c r="AO331" s="169"/>
      <c r="AP331" s="169"/>
      <c r="AQ331" s="169"/>
      <c r="AR331" s="169"/>
      <c r="AT331" s="169">
        <v>1594519.52</v>
      </c>
      <c r="AU331" s="169">
        <v>8088831.6399999997</v>
      </c>
      <c r="AV331" s="169">
        <v>453645.2</v>
      </c>
      <c r="AW331" s="169">
        <v>7602.48</v>
      </c>
      <c r="AX331" s="169">
        <v>7775.1100000000006</v>
      </c>
      <c r="AY331" s="169">
        <v>23688.79</v>
      </c>
      <c r="AZ331" s="169">
        <v>4608.96</v>
      </c>
      <c r="BA331" s="169">
        <v>8025731.0300000003</v>
      </c>
      <c r="BB331" s="169">
        <v>536178.54</v>
      </c>
      <c r="BC331" s="169">
        <v>11343.82</v>
      </c>
      <c r="BD331" s="169">
        <v>10719.55</v>
      </c>
      <c r="BE331" s="169">
        <v>20967.02</v>
      </c>
      <c r="BF331" s="169">
        <v>2601.48</v>
      </c>
      <c r="BG331">
        <v>1657620.1300000001</v>
      </c>
      <c r="BH331">
        <v>134932.63</v>
      </c>
      <c r="BI331">
        <v>1018.5299999999997</v>
      </c>
      <c r="BJ331">
        <v>511.59000000000015</v>
      </c>
      <c r="BK331">
        <v>2721.7700000000004</v>
      </c>
      <c r="BL331">
        <v>2007.48</v>
      </c>
      <c r="BM331" s="170">
        <v>0</v>
      </c>
      <c r="BP331">
        <v>16896.099999999999</v>
      </c>
      <c r="BQ331">
        <v>16896.099999999999</v>
      </c>
      <c r="BR331">
        <v>16896.099999999999</v>
      </c>
      <c r="BS331">
        <v>16896.099999999999</v>
      </c>
      <c r="BT331">
        <v>16896.099999999999</v>
      </c>
      <c r="BU331">
        <v>16896.099999999999</v>
      </c>
    </row>
    <row r="332" spans="1:74" x14ac:dyDescent="0.25">
      <c r="A332" t="s">
        <v>129</v>
      </c>
      <c r="B332">
        <v>30473.600000000002</v>
      </c>
      <c r="C332">
        <v>30473.600000000002</v>
      </c>
      <c r="D332">
        <v>12</v>
      </c>
      <c r="E332">
        <v>39.619999999999997</v>
      </c>
      <c r="F332">
        <v>41.2</v>
      </c>
      <c r="G332" s="169">
        <v>0</v>
      </c>
      <c r="H332" s="169">
        <v>0</v>
      </c>
      <c r="I332" s="169">
        <v>0</v>
      </c>
      <c r="J332" s="169">
        <v>0</v>
      </c>
      <c r="K332" s="169">
        <v>0</v>
      </c>
      <c r="L332" s="169">
        <v>0</v>
      </c>
      <c r="M332" s="169">
        <v>0</v>
      </c>
      <c r="N332" s="169">
        <v>0</v>
      </c>
      <c r="O332" s="169">
        <v>0</v>
      </c>
      <c r="P332" s="169">
        <v>0</v>
      </c>
      <c r="Q332" s="169">
        <v>0</v>
      </c>
      <c r="R332" s="169">
        <v>0</v>
      </c>
      <c r="S332" s="169">
        <v>0</v>
      </c>
      <c r="T332" s="169">
        <v>0</v>
      </c>
      <c r="U332" s="169">
        <v>0</v>
      </c>
      <c r="V332" s="169">
        <v>0</v>
      </c>
      <c r="W332" s="169">
        <v>0</v>
      </c>
      <c r="X332" s="169">
        <v>589079.05834251095</v>
      </c>
      <c r="Y332" s="169">
        <v>0</v>
      </c>
      <c r="Z332" s="169">
        <v>0</v>
      </c>
      <c r="AA332" s="169">
        <v>26897.729664432951</v>
      </c>
      <c r="AB332" s="169">
        <v>2491679.013926765</v>
      </c>
      <c r="AC332" s="169">
        <v>2798331.3695433727</v>
      </c>
      <c r="AD332" s="169">
        <v>752646.77018653671</v>
      </c>
      <c r="AE332" s="169">
        <v>0</v>
      </c>
      <c r="AF332" s="169">
        <v>0</v>
      </c>
      <c r="AG332" s="169">
        <v>1458507.3830572595</v>
      </c>
      <c r="AH332" s="169"/>
      <c r="AI332" s="169">
        <v>2073650.2053790065</v>
      </c>
      <c r="AJ332" s="169">
        <v>1982649.6721495674</v>
      </c>
      <c r="AK332" s="169">
        <v>1186045.3942077525</v>
      </c>
      <c r="AL332" s="169">
        <v>1067628.5257410021</v>
      </c>
      <c r="AM332" s="169">
        <v>0</v>
      </c>
      <c r="AN332" s="169">
        <v>446331.2572082823</v>
      </c>
      <c r="AO332" s="169"/>
      <c r="AP332" s="169"/>
      <c r="AQ332" s="169"/>
      <c r="AR332" s="169"/>
      <c r="AT332" s="169">
        <v>13078055.279999999</v>
      </c>
      <c r="AU332" s="169">
        <v>12425221.560000001</v>
      </c>
      <c r="AV332" s="169">
        <v>453923.63</v>
      </c>
      <c r="AW332" s="169">
        <v>842.02</v>
      </c>
      <c r="AX332" s="169">
        <v>3032.3199999999997</v>
      </c>
      <c r="AY332" s="169">
        <v>17173.53</v>
      </c>
      <c r="AZ332" s="169">
        <v>3388.43</v>
      </c>
      <c r="BA332" s="169">
        <v>11243014.690000001</v>
      </c>
      <c r="BB332" s="169">
        <v>420563.68999999994</v>
      </c>
      <c r="BC332" s="169">
        <v>5044.33</v>
      </c>
      <c r="BD332" s="169">
        <v>5544.02</v>
      </c>
      <c r="BE332" s="169">
        <v>14871.289999999999</v>
      </c>
      <c r="BF332" s="169">
        <v>1845.41</v>
      </c>
      <c r="BG332">
        <v>14260262.149999999</v>
      </c>
      <c r="BH332">
        <v>975443.92999999993</v>
      </c>
      <c r="BI332">
        <v>13946.56</v>
      </c>
      <c r="BJ332">
        <v>8231.130000000001</v>
      </c>
      <c r="BK332">
        <v>2302.2400000000002</v>
      </c>
      <c r="BL332">
        <v>1543.02</v>
      </c>
      <c r="BM332" s="170">
        <v>0</v>
      </c>
      <c r="BP332">
        <v>30473.600000000002</v>
      </c>
      <c r="BQ332">
        <v>30473.600000000002</v>
      </c>
      <c r="BR332">
        <v>30473.600000000002</v>
      </c>
      <c r="BS332">
        <v>30473.600000000002</v>
      </c>
      <c r="BU332">
        <v>30473.600000000002</v>
      </c>
    </row>
    <row r="333" spans="1:74" x14ac:dyDescent="0.25">
      <c r="A333" t="s">
        <v>130</v>
      </c>
      <c r="B333">
        <v>5091.5</v>
      </c>
      <c r="C333">
        <v>5091.5</v>
      </c>
      <c r="D333">
        <v>12</v>
      </c>
      <c r="E333">
        <v>39.82</v>
      </c>
      <c r="F333">
        <v>41.41</v>
      </c>
      <c r="G333" s="169">
        <v>0</v>
      </c>
      <c r="H333" s="169">
        <v>0</v>
      </c>
      <c r="I333" s="169">
        <v>0</v>
      </c>
      <c r="J333" s="169">
        <v>0</v>
      </c>
      <c r="K333" s="169">
        <v>0</v>
      </c>
      <c r="L333" s="169">
        <v>0</v>
      </c>
      <c r="M333" s="169">
        <v>0</v>
      </c>
      <c r="N333" s="169">
        <v>0</v>
      </c>
      <c r="O333" s="169">
        <v>0</v>
      </c>
      <c r="P333" s="169">
        <v>0</v>
      </c>
      <c r="Q333" s="169">
        <v>0</v>
      </c>
      <c r="R333" s="169">
        <v>0</v>
      </c>
      <c r="S333" s="169">
        <v>0</v>
      </c>
      <c r="T333" s="169">
        <v>0</v>
      </c>
      <c r="U333" s="169">
        <v>0</v>
      </c>
      <c r="V333" s="169">
        <v>0</v>
      </c>
      <c r="W333" s="169">
        <v>0</v>
      </c>
      <c r="X333" s="169">
        <v>98422.766773564479</v>
      </c>
      <c r="Y333" s="169">
        <v>0</v>
      </c>
      <c r="Z333" s="169">
        <v>16929.990999999998</v>
      </c>
      <c r="AA333" s="169">
        <v>4494.046997613028</v>
      </c>
      <c r="AB333" s="169">
        <v>416307.3512616863</v>
      </c>
      <c r="AC333" s="169">
        <v>467542.53412888804</v>
      </c>
      <c r="AD333" s="169">
        <v>125751.50393799064</v>
      </c>
      <c r="AE333" s="169">
        <v>3755.6347129372703</v>
      </c>
      <c r="AF333" s="169">
        <v>0</v>
      </c>
      <c r="AG333" s="169">
        <v>0</v>
      </c>
      <c r="AH333" s="169"/>
      <c r="AI333" s="169">
        <v>346463.49695104</v>
      </c>
      <c r="AJ333" s="169">
        <v>331259.21472190757</v>
      </c>
      <c r="AK333" s="169">
        <v>198163.33234697484</v>
      </c>
      <c r="AL333" s="169">
        <v>178378.35499613799</v>
      </c>
      <c r="AM333" s="169">
        <v>112313.10810688123</v>
      </c>
      <c r="AN333" s="169">
        <v>74572.600417278212</v>
      </c>
      <c r="AO333" s="169"/>
      <c r="AP333" s="169"/>
      <c r="AQ333" s="169"/>
      <c r="AR333" s="169"/>
      <c r="AT333" s="169">
        <v>291411.86</v>
      </c>
      <c r="AU333" s="169">
        <v>1631928.25</v>
      </c>
      <c r="AV333" s="169">
        <v>38739.399999999994</v>
      </c>
      <c r="AW333" s="169">
        <v>429.43</v>
      </c>
      <c r="AX333" s="169">
        <v>584.41</v>
      </c>
      <c r="AY333" s="169">
        <v>1315.4</v>
      </c>
      <c r="AZ333" s="169">
        <v>315.60000000000002</v>
      </c>
      <c r="BA333" s="169">
        <v>1559487.88</v>
      </c>
      <c r="BB333" s="169">
        <v>41191.699999999997</v>
      </c>
      <c r="BC333" s="169">
        <v>617.1099999999999</v>
      </c>
      <c r="BD333" s="169">
        <v>773.3</v>
      </c>
      <c r="BE333" s="169">
        <v>1406.22</v>
      </c>
      <c r="BF333" s="169">
        <v>197.45</v>
      </c>
      <c r="BG333">
        <v>363852.23</v>
      </c>
      <c r="BH333">
        <v>10519.53</v>
      </c>
      <c r="BI333">
        <v>-88.91</v>
      </c>
      <c r="BJ333">
        <v>-68.640000000000015</v>
      </c>
      <c r="BK333">
        <v>145.6</v>
      </c>
      <c r="BL333">
        <v>118.15</v>
      </c>
      <c r="BM333" s="170">
        <v>0</v>
      </c>
      <c r="BQ333">
        <v>5091.5</v>
      </c>
      <c r="BR333">
        <v>5091.5</v>
      </c>
      <c r="BS333">
        <v>5091.5</v>
      </c>
      <c r="BT333">
        <v>5091.5</v>
      </c>
      <c r="BU333">
        <v>5091.5</v>
      </c>
      <c r="BV333">
        <v>5091.5</v>
      </c>
    </row>
    <row r="334" spans="1:74" x14ac:dyDescent="0.25">
      <c r="A334" s="167" t="s">
        <v>131</v>
      </c>
      <c r="B334">
        <v>0</v>
      </c>
      <c r="C334">
        <v>0</v>
      </c>
      <c r="D334">
        <v>0</v>
      </c>
      <c r="E334">
        <v>0</v>
      </c>
      <c r="F334">
        <v>0</v>
      </c>
      <c r="G334" s="169">
        <v>0</v>
      </c>
      <c r="H334" s="169">
        <v>0</v>
      </c>
      <c r="I334" s="169">
        <v>0</v>
      </c>
      <c r="J334" s="169">
        <v>0</v>
      </c>
      <c r="K334" s="169">
        <v>0</v>
      </c>
      <c r="L334" s="169">
        <v>0</v>
      </c>
      <c r="M334" s="169">
        <v>0</v>
      </c>
      <c r="N334" s="169">
        <v>0</v>
      </c>
      <c r="O334" s="169">
        <v>0</v>
      </c>
      <c r="P334" s="169">
        <v>0</v>
      </c>
      <c r="Q334" s="169">
        <v>0</v>
      </c>
      <c r="R334" s="169">
        <v>0</v>
      </c>
      <c r="S334" s="169">
        <v>0</v>
      </c>
      <c r="T334" s="169">
        <v>0</v>
      </c>
      <c r="U334" s="169">
        <v>0</v>
      </c>
      <c r="V334" s="169">
        <v>0</v>
      </c>
      <c r="W334" s="169">
        <v>0</v>
      </c>
      <c r="X334" s="169">
        <v>0</v>
      </c>
      <c r="Y334" s="169">
        <v>0</v>
      </c>
      <c r="Z334" s="169">
        <v>0</v>
      </c>
      <c r="AA334" s="169">
        <v>0</v>
      </c>
      <c r="AB334" s="169">
        <v>0</v>
      </c>
      <c r="AC334" s="169">
        <v>0</v>
      </c>
      <c r="AD334" s="169">
        <v>0</v>
      </c>
      <c r="AE334" s="169">
        <v>0</v>
      </c>
      <c r="AF334" s="169">
        <v>0</v>
      </c>
      <c r="AG334" s="169">
        <v>0</v>
      </c>
      <c r="AH334" s="169"/>
      <c r="AI334" s="169">
        <v>0</v>
      </c>
      <c r="AJ334" s="169">
        <v>0</v>
      </c>
      <c r="AK334" s="169">
        <v>0</v>
      </c>
      <c r="AL334" s="169">
        <v>0</v>
      </c>
      <c r="AM334" s="169">
        <v>0</v>
      </c>
      <c r="AN334" s="169">
        <v>0</v>
      </c>
      <c r="AO334" s="169"/>
      <c r="AP334" s="169"/>
      <c r="AQ334" s="169"/>
      <c r="AR334" s="169"/>
      <c r="AT334" s="169">
        <v>863299.57000000007</v>
      </c>
      <c r="AU334" s="169">
        <v>0</v>
      </c>
      <c r="AV334" s="169">
        <v>0</v>
      </c>
      <c r="AW334" s="169">
        <v>0</v>
      </c>
      <c r="AX334" s="169">
        <v>0</v>
      </c>
      <c r="AY334" s="169">
        <v>0</v>
      </c>
      <c r="AZ334" s="169">
        <v>0</v>
      </c>
      <c r="BA334" s="169">
        <v>-7694.92</v>
      </c>
      <c r="BB334" s="169">
        <v>0</v>
      </c>
      <c r="BC334" s="169">
        <v>0</v>
      </c>
      <c r="BD334" s="169">
        <v>0</v>
      </c>
      <c r="BE334" s="169">
        <v>-2023.05</v>
      </c>
      <c r="BF334" s="169">
        <v>0</v>
      </c>
      <c r="BG334">
        <v>870994.49</v>
      </c>
      <c r="BH334">
        <v>0</v>
      </c>
      <c r="BI334">
        <v>0</v>
      </c>
      <c r="BJ334">
        <v>0</v>
      </c>
      <c r="BK334">
        <v>-12886.23</v>
      </c>
      <c r="BL334">
        <v>0</v>
      </c>
      <c r="BM334" s="170">
        <v>0</v>
      </c>
    </row>
    <row r="335" spans="1:74" x14ac:dyDescent="0.25">
      <c r="A335" s="167" t="s">
        <v>132</v>
      </c>
      <c r="B335">
        <v>0</v>
      </c>
      <c r="C335">
        <v>0</v>
      </c>
      <c r="D335">
        <v>0</v>
      </c>
      <c r="E335">
        <v>0</v>
      </c>
      <c r="F335">
        <v>0</v>
      </c>
      <c r="G335" s="169">
        <v>0</v>
      </c>
      <c r="H335" s="169">
        <v>0</v>
      </c>
      <c r="I335" s="169">
        <v>0</v>
      </c>
      <c r="J335" s="169">
        <v>0</v>
      </c>
      <c r="K335" s="169">
        <v>0</v>
      </c>
      <c r="L335" s="169">
        <v>0</v>
      </c>
      <c r="M335" s="169">
        <v>0</v>
      </c>
      <c r="N335" s="169">
        <v>0</v>
      </c>
      <c r="O335" s="169">
        <v>0</v>
      </c>
      <c r="P335" s="169">
        <v>0</v>
      </c>
      <c r="Q335" s="169">
        <v>0</v>
      </c>
      <c r="R335" s="169">
        <v>0</v>
      </c>
      <c r="S335" s="169">
        <v>0</v>
      </c>
      <c r="T335" s="169">
        <v>0</v>
      </c>
      <c r="U335" s="169">
        <v>0</v>
      </c>
      <c r="V335" s="169">
        <v>0</v>
      </c>
      <c r="W335" s="169">
        <v>0</v>
      </c>
      <c r="X335" s="169">
        <v>0</v>
      </c>
      <c r="Y335" s="169">
        <v>0</v>
      </c>
      <c r="Z335" s="169">
        <v>0</v>
      </c>
      <c r="AA335" s="169">
        <v>0</v>
      </c>
      <c r="AB335" s="169">
        <v>0</v>
      </c>
      <c r="AC335" s="169">
        <v>0</v>
      </c>
      <c r="AD335" s="169">
        <v>0</v>
      </c>
      <c r="AE335" s="169">
        <v>0</v>
      </c>
      <c r="AF335" s="169">
        <v>0</v>
      </c>
      <c r="AG335" s="169">
        <v>0</v>
      </c>
      <c r="AH335" s="169"/>
      <c r="AI335" s="169">
        <v>0</v>
      </c>
      <c r="AJ335" s="169">
        <v>0</v>
      </c>
      <c r="AK335" s="169">
        <v>0</v>
      </c>
      <c r="AL335" s="169">
        <v>0</v>
      </c>
      <c r="AM335" s="169">
        <v>0</v>
      </c>
      <c r="AN335" s="169">
        <v>0</v>
      </c>
      <c r="AO335" s="169"/>
      <c r="AP335" s="169"/>
      <c r="AQ335" s="169"/>
      <c r="AR335" s="169"/>
      <c r="AT335" s="169">
        <v>861413.32000000007</v>
      </c>
      <c r="AU335" s="169">
        <v>0</v>
      </c>
      <c r="AV335" s="169">
        <v>0</v>
      </c>
      <c r="AW335" s="169">
        <v>0</v>
      </c>
      <c r="AX335" s="169">
        <v>0</v>
      </c>
      <c r="AY335" s="169">
        <v>0</v>
      </c>
      <c r="AZ335" s="169">
        <v>0</v>
      </c>
      <c r="BA335" s="169">
        <v>-17204.57</v>
      </c>
      <c r="BB335" s="169">
        <v>0</v>
      </c>
      <c r="BC335" s="169">
        <v>0</v>
      </c>
      <c r="BD335" s="169">
        <v>0</v>
      </c>
      <c r="BE335" s="169">
        <v>0</v>
      </c>
      <c r="BF335" s="169">
        <v>0</v>
      </c>
      <c r="BG335">
        <v>878617.89</v>
      </c>
      <c r="BH335">
        <v>0</v>
      </c>
      <c r="BI335">
        <v>0</v>
      </c>
      <c r="BJ335">
        <v>0</v>
      </c>
      <c r="BK335">
        <v>-23110.47</v>
      </c>
      <c r="BL335">
        <v>0</v>
      </c>
      <c r="BM335" s="170">
        <v>0</v>
      </c>
    </row>
    <row r="336" spans="1:74" x14ac:dyDescent="0.25">
      <c r="A336" t="s">
        <v>133</v>
      </c>
      <c r="B336">
        <v>3610.7</v>
      </c>
      <c r="C336">
        <v>3610.6999999999994</v>
      </c>
      <c r="D336">
        <v>12</v>
      </c>
      <c r="E336">
        <v>39.82</v>
      </c>
      <c r="F336">
        <v>41.41</v>
      </c>
      <c r="G336" s="169">
        <v>0</v>
      </c>
      <c r="H336" s="169">
        <v>0</v>
      </c>
      <c r="I336" s="169">
        <v>0</v>
      </c>
      <c r="J336" s="169">
        <v>0</v>
      </c>
      <c r="K336" s="169">
        <v>0</v>
      </c>
      <c r="L336" s="169">
        <v>0</v>
      </c>
      <c r="M336" s="169">
        <v>0</v>
      </c>
      <c r="N336" s="169">
        <v>0</v>
      </c>
      <c r="O336" s="169">
        <v>0</v>
      </c>
      <c r="P336" s="169">
        <v>0</v>
      </c>
      <c r="Q336" s="169">
        <v>0</v>
      </c>
      <c r="R336" s="169">
        <v>0</v>
      </c>
      <c r="S336" s="169">
        <v>0</v>
      </c>
      <c r="T336" s="169">
        <v>0</v>
      </c>
      <c r="U336" s="169">
        <v>0</v>
      </c>
      <c r="V336" s="169">
        <v>0</v>
      </c>
      <c r="W336" s="169">
        <v>0</v>
      </c>
      <c r="X336" s="169">
        <v>69797.718548425662</v>
      </c>
      <c r="Y336" s="169">
        <v>0</v>
      </c>
      <c r="Z336" s="169">
        <v>14519.9944</v>
      </c>
      <c r="AA336" s="169">
        <v>3187.0088371366705</v>
      </c>
      <c r="AB336" s="169">
        <v>295229.49095562613</v>
      </c>
      <c r="AC336" s="169">
        <v>331563.55258355604</v>
      </c>
      <c r="AD336" s="169">
        <v>89178.229454758461</v>
      </c>
      <c r="AE336" s="169">
        <v>2663.3546612987529</v>
      </c>
      <c r="AF336" s="169">
        <v>0</v>
      </c>
      <c r="AG336" s="169">
        <v>0</v>
      </c>
      <c r="AH336" s="169"/>
      <c r="AI336" s="169">
        <v>245698.86054033582</v>
      </c>
      <c r="AJ336" s="169">
        <v>234916.5563382876</v>
      </c>
      <c r="AK336" s="169">
        <v>140529.97036339427</v>
      </c>
      <c r="AL336" s="169">
        <v>126499.209738693</v>
      </c>
      <c r="AM336" s="169">
        <v>79648.225364139464</v>
      </c>
      <c r="AN336" s="169">
        <v>52884.079019280449</v>
      </c>
      <c r="AO336" s="169"/>
      <c r="AP336" s="169"/>
      <c r="AQ336" s="169"/>
      <c r="AR336" s="169"/>
      <c r="AT336" s="169">
        <v>347165.45</v>
      </c>
      <c r="AU336" s="169">
        <v>1694916.22</v>
      </c>
      <c r="AV336" s="169">
        <v>57686.53</v>
      </c>
      <c r="AW336" s="169">
        <v>551.63</v>
      </c>
      <c r="AX336" s="169">
        <v>581.03</v>
      </c>
      <c r="AY336" s="169">
        <v>1812.3</v>
      </c>
      <c r="AZ336" s="169">
        <v>386.77</v>
      </c>
      <c r="BA336" s="169">
        <v>1706565.79</v>
      </c>
      <c r="BB336" s="169">
        <v>65211.270000000004</v>
      </c>
      <c r="BC336" s="169">
        <v>1531.53</v>
      </c>
      <c r="BD336" s="169">
        <v>1574</v>
      </c>
      <c r="BE336" s="169">
        <v>2755.35</v>
      </c>
      <c r="BF336" s="169">
        <v>255.83</v>
      </c>
      <c r="BG336">
        <v>335515.88</v>
      </c>
      <c r="BH336">
        <v>13152.05</v>
      </c>
      <c r="BI336">
        <v>-914</v>
      </c>
      <c r="BJ336">
        <v>-914</v>
      </c>
      <c r="BK336">
        <v>-732.79000000000008</v>
      </c>
      <c r="BL336">
        <v>130.94</v>
      </c>
      <c r="BM336" s="170">
        <v>0</v>
      </c>
      <c r="BQ336">
        <v>3610.6999999999994</v>
      </c>
      <c r="BR336">
        <v>3610.6999999999994</v>
      </c>
      <c r="BS336">
        <v>3610.6999999999994</v>
      </c>
      <c r="BT336">
        <v>3610.6999999999994</v>
      </c>
      <c r="BU336">
        <v>3610.6999999999994</v>
      </c>
      <c r="BV336">
        <v>3610.6999999999994</v>
      </c>
    </row>
    <row r="337" spans="1:74" x14ac:dyDescent="0.25">
      <c r="A337" t="s">
        <v>134</v>
      </c>
      <c r="B337">
        <v>5235.3</v>
      </c>
      <c r="C337">
        <v>5235.3</v>
      </c>
      <c r="D337">
        <v>12</v>
      </c>
      <c r="E337">
        <v>39.619999999999997</v>
      </c>
      <c r="F337">
        <v>41.2</v>
      </c>
      <c r="G337" s="169">
        <v>0</v>
      </c>
      <c r="H337" s="169">
        <v>0</v>
      </c>
      <c r="I337" s="169">
        <v>0</v>
      </c>
      <c r="J337" s="169">
        <v>0</v>
      </c>
      <c r="K337" s="169">
        <v>0</v>
      </c>
      <c r="L337" s="169">
        <v>0</v>
      </c>
      <c r="M337" s="169">
        <v>0</v>
      </c>
      <c r="N337" s="169">
        <v>0</v>
      </c>
      <c r="O337" s="169">
        <v>0</v>
      </c>
      <c r="P337" s="169">
        <v>0</v>
      </c>
      <c r="Q337" s="169">
        <v>0</v>
      </c>
      <c r="R337" s="169">
        <v>0</v>
      </c>
      <c r="S337" s="169">
        <v>0</v>
      </c>
      <c r="T337" s="169">
        <v>0</v>
      </c>
      <c r="U337" s="169">
        <v>0</v>
      </c>
      <c r="V337" s="169">
        <v>0</v>
      </c>
      <c r="W337" s="169">
        <v>0</v>
      </c>
      <c r="X337" s="169">
        <v>101202.53577327746</v>
      </c>
      <c r="Y337" s="169">
        <v>26319.9944</v>
      </c>
      <c r="Z337" s="169">
        <v>0</v>
      </c>
      <c r="AA337" s="169">
        <v>4620.9730426403785</v>
      </c>
      <c r="AB337" s="169">
        <v>428065.18237460597</v>
      </c>
      <c r="AC337" s="169">
        <v>480747.40821466513</v>
      </c>
      <c r="AD337" s="169">
        <v>129303.12257027642</v>
      </c>
      <c r="AE337" s="169">
        <v>0</v>
      </c>
      <c r="AF337" s="169">
        <v>161818.61331285219</v>
      </c>
      <c r="AG337" s="169">
        <v>0</v>
      </c>
      <c r="AH337" s="169"/>
      <c r="AI337" s="169">
        <v>356248.71758573689</v>
      </c>
      <c r="AJ337" s="169">
        <v>340615.0185276643</v>
      </c>
      <c r="AK337" s="169">
        <v>203760.08913603405</v>
      </c>
      <c r="AL337" s="169">
        <v>183416.32169523349</v>
      </c>
      <c r="AM337" s="169">
        <v>115485.18410526474</v>
      </c>
      <c r="AN337" s="169">
        <v>76678.765582750973</v>
      </c>
      <c r="AO337" s="169"/>
      <c r="AP337" s="169"/>
      <c r="AQ337" s="169"/>
      <c r="AR337" s="169"/>
      <c r="AT337" s="169">
        <v>369893.38</v>
      </c>
      <c r="AU337" s="169">
        <v>2489295.4500000002</v>
      </c>
      <c r="AV337" s="169">
        <v>102315.34</v>
      </c>
      <c r="AW337" s="169">
        <v>1228.7</v>
      </c>
      <c r="AX337" s="169">
        <v>1228.7</v>
      </c>
      <c r="AY337" s="169">
        <v>3879.3900000000003</v>
      </c>
      <c r="AZ337" s="169">
        <v>801.3</v>
      </c>
      <c r="BA337" s="169">
        <v>2520846.5299999998</v>
      </c>
      <c r="BB337" s="169">
        <v>118056.78</v>
      </c>
      <c r="BC337" s="169">
        <v>1326.38</v>
      </c>
      <c r="BD337" s="169">
        <v>1308.17</v>
      </c>
      <c r="BE337" s="169">
        <v>3987.8100000000004</v>
      </c>
      <c r="BF337" s="169">
        <v>474.81</v>
      </c>
      <c r="BG337">
        <v>338342.3</v>
      </c>
      <c r="BH337">
        <v>16536.54</v>
      </c>
      <c r="BI337">
        <v>161.34</v>
      </c>
      <c r="BJ337">
        <v>161.28</v>
      </c>
      <c r="BK337">
        <v>517.82000000000005</v>
      </c>
      <c r="BL337">
        <v>326.49</v>
      </c>
      <c r="BM337" s="170">
        <v>0</v>
      </c>
      <c r="BO337">
        <v>5235.3</v>
      </c>
      <c r="BQ337">
        <v>5235.3</v>
      </c>
      <c r="BR337">
        <v>5235.3</v>
      </c>
      <c r="BS337">
        <v>5235.3</v>
      </c>
      <c r="BT337">
        <v>5235.3</v>
      </c>
      <c r="BU337">
        <v>5235.3</v>
      </c>
    </row>
    <row r="338" spans="1:74" x14ac:dyDescent="0.25">
      <c r="A338" t="s">
        <v>366</v>
      </c>
      <c r="B338">
        <v>5452.46</v>
      </c>
      <c r="C338">
        <v>5452.46</v>
      </c>
      <c r="D338">
        <v>12</v>
      </c>
      <c r="E338">
        <v>39.82</v>
      </c>
      <c r="F338">
        <v>41.41</v>
      </c>
      <c r="G338" s="169">
        <v>0</v>
      </c>
      <c r="H338" s="169">
        <v>0</v>
      </c>
      <c r="I338" s="169">
        <v>0</v>
      </c>
      <c r="J338" s="169">
        <v>0</v>
      </c>
      <c r="K338" s="169">
        <v>0</v>
      </c>
      <c r="L338" s="169">
        <v>0</v>
      </c>
      <c r="M338" s="169">
        <v>0</v>
      </c>
      <c r="N338" s="169">
        <v>0</v>
      </c>
      <c r="O338" s="169">
        <v>0</v>
      </c>
      <c r="P338" s="169">
        <v>0</v>
      </c>
      <c r="Q338" s="169">
        <v>0</v>
      </c>
      <c r="R338" s="169">
        <v>0</v>
      </c>
      <c r="S338" s="169">
        <v>0</v>
      </c>
      <c r="T338" s="169">
        <v>0</v>
      </c>
      <c r="U338" s="169">
        <v>0</v>
      </c>
      <c r="V338" s="169">
        <v>0</v>
      </c>
      <c r="W338" s="169">
        <v>0</v>
      </c>
      <c r="X338" s="169">
        <v>105400.41224043787</v>
      </c>
      <c r="Y338" s="169">
        <v>0</v>
      </c>
      <c r="Z338" s="169">
        <v>21469.9938</v>
      </c>
      <c r="AA338" s="169">
        <v>4812.6507890808471</v>
      </c>
      <c r="AB338" s="169">
        <v>445821.30618880375</v>
      </c>
      <c r="AC338" s="169">
        <v>500688.78830136434</v>
      </c>
      <c r="AD338" s="169">
        <v>134666.61006810103</v>
      </c>
      <c r="AE338" s="169">
        <v>4021.8890399493175</v>
      </c>
      <c r="AF338" s="169">
        <v>0</v>
      </c>
      <c r="AG338" s="169">
        <v>0</v>
      </c>
      <c r="AH338" s="169"/>
      <c r="AI338" s="169">
        <v>371025.89778762002</v>
      </c>
      <c r="AJ338" s="169">
        <v>354743.7136212535</v>
      </c>
      <c r="AK338" s="169">
        <v>212212.0481368136</v>
      </c>
      <c r="AL338" s="169">
        <v>191024.42217072425</v>
      </c>
      <c r="AM338" s="169">
        <v>120275.50415956904</v>
      </c>
      <c r="AN338" s="169">
        <v>79859.397205380097</v>
      </c>
      <c r="AO338" s="169"/>
      <c r="AP338" s="169"/>
      <c r="AQ338" s="169"/>
      <c r="AR338" s="169"/>
      <c r="AT338" s="169">
        <v>345939.43</v>
      </c>
      <c r="AU338" s="169">
        <v>2596385.8499999996</v>
      </c>
      <c r="AV338" s="169">
        <v>121781.38</v>
      </c>
      <c r="AW338" s="169">
        <v>1616.3799999999999</v>
      </c>
      <c r="AX338" s="169">
        <v>1616.3799999999999</v>
      </c>
      <c r="AY338" s="169">
        <v>5019.3099999999995</v>
      </c>
      <c r="AZ338" s="169">
        <v>1038.8599999999999</v>
      </c>
      <c r="BA338" s="169">
        <v>2581215.1900000004</v>
      </c>
      <c r="BB338" s="169">
        <v>134315.59</v>
      </c>
      <c r="BC338" s="169">
        <v>1732.63</v>
      </c>
      <c r="BD338" s="169">
        <v>1716.08</v>
      </c>
      <c r="BE338" s="169">
        <v>5175.29</v>
      </c>
      <c r="BF338" s="169">
        <v>678.44</v>
      </c>
      <c r="BG338">
        <v>361110.09</v>
      </c>
      <c r="BH338">
        <v>19025.759999999998</v>
      </c>
      <c r="BI338">
        <v>190.77</v>
      </c>
      <c r="BJ338">
        <v>190.77</v>
      </c>
      <c r="BK338">
        <v>604.58000000000004</v>
      </c>
      <c r="BL338">
        <v>360.42</v>
      </c>
      <c r="BM338" s="170">
        <v>-6.4028427004814148E-10</v>
      </c>
      <c r="BQ338">
        <v>5452.46</v>
      </c>
      <c r="BR338">
        <v>5452.46</v>
      </c>
      <c r="BS338">
        <v>5452.46</v>
      </c>
      <c r="BT338">
        <v>5452.46</v>
      </c>
      <c r="BU338">
        <v>5452.46</v>
      </c>
      <c r="BV338">
        <v>5452.46</v>
      </c>
    </row>
    <row r="339" spans="1:74" x14ac:dyDescent="0.25">
      <c r="A339" t="s">
        <v>367</v>
      </c>
      <c r="B339">
        <v>4167.7</v>
      </c>
      <c r="C339">
        <v>4167.7</v>
      </c>
      <c r="D339">
        <v>12</v>
      </c>
      <c r="E339">
        <v>39.82</v>
      </c>
      <c r="F339">
        <v>41.41</v>
      </c>
      <c r="G339" s="169">
        <v>0</v>
      </c>
      <c r="H339" s="169">
        <v>0</v>
      </c>
      <c r="I339" s="169">
        <v>0</v>
      </c>
      <c r="J339" s="169">
        <v>0</v>
      </c>
      <c r="K339" s="169">
        <v>0</v>
      </c>
      <c r="L339" s="169">
        <v>0</v>
      </c>
      <c r="M339" s="169">
        <v>0</v>
      </c>
      <c r="N339" s="169">
        <v>0</v>
      </c>
      <c r="O339" s="169">
        <v>0</v>
      </c>
      <c r="P339" s="169">
        <v>0</v>
      </c>
      <c r="Q339" s="169">
        <v>0</v>
      </c>
      <c r="R339" s="169">
        <v>0</v>
      </c>
      <c r="S339" s="169">
        <v>0</v>
      </c>
      <c r="T339" s="169">
        <v>0</v>
      </c>
      <c r="U339" s="169">
        <v>0</v>
      </c>
      <c r="V339" s="169">
        <v>0</v>
      </c>
      <c r="W339" s="169">
        <v>0</v>
      </c>
      <c r="X339" s="169">
        <v>80564.973992376443</v>
      </c>
      <c r="Y339" s="169">
        <v>0</v>
      </c>
      <c r="Z339" s="169">
        <v>15749.991</v>
      </c>
      <c r="AA339" s="169">
        <v>3678.6486638420533</v>
      </c>
      <c r="AB339" s="169">
        <v>340772.68935546104</v>
      </c>
      <c r="AC339" s="169">
        <v>382711.7783539166</v>
      </c>
      <c r="AD339" s="169">
        <v>102935.19453252744</v>
      </c>
      <c r="AE339" s="169">
        <v>3074.2136488478172</v>
      </c>
      <c r="AF339" s="169">
        <v>0</v>
      </c>
      <c r="AG339" s="169">
        <v>0</v>
      </c>
      <c r="AH339" s="169"/>
      <c r="AI339" s="169">
        <v>283601.27982772252</v>
      </c>
      <c r="AJ339" s="169">
        <v>271155.6573105164</v>
      </c>
      <c r="AK339" s="169">
        <v>162208.64582588372</v>
      </c>
      <c r="AL339" s="169">
        <v>146013.44792642727</v>
      </c>
      <c r="AM339" s="169">
        <v>91935.056595708331</v>
      </c>
      <c r="AN339" s="169">
        <v>61042.173575388471</v>
      </c>
      <c r="AO339" s="169"/>
      <c r="AP339" s="169"/>
      <c r="AQ339" s="169"/>
      <c r="AR339" s="169"/>
      <c r="AT339" s="169">
        <v>291822.19999999995</v>
      </c>
      <c r="AU339" s="169">
        <v>1962071.0899999999</v>
      </c>
      <c r="AV339" s="169">
        <v>116251.64</v>
      </c>
      <c r="AW339" s="169">
        <v>1147.81</v>
      </c>
      <c r="AX339" s="169">
        <v>1147.81</v>
      </c>
      <c r="AY339" s="169">
        <v>3493.5299999999997</v>
      </c>
      <c r="AZ339" s="169">
        <v>714.9</v>
      </c>
      <c r="BA339" s="169">
        <v>2026961.01</v>
      </c>
      <c r="BB339" s="169">
        <v>133119.36000000002</v>
      </c>
      <c r="BC339" s="169">
        <v>1278.8800000000001</v>
      </c>
      <c r="BD339" s="169">
        <v>1237.3900000000001</v>
      </c>
      <c r="BE339" s="169">
        <v>3650.8199999999997</v>
      </c>
      <c r="BF339" s="169">
        <v>426.96</v>
      </c>
      <c r="BG339">
        <v>226932.28</v>
      </c>
      <c r="BH339">
        <v>13678.47</v>
      </c>
      <c r="BI339">
        <v>152.54000000000002</v>
      </c>
      <c r="BJ339">
        <v>149.29000000000002</v>
      </c>
      <c r="BK339">
        <v>507.55</v>
      </c>
      <c r="BL339">
        <v>287.94</v>
      </c>
      <c r="BM339" s="170">
        <v>0</v>
      </c>
      <c r="BQ339">
        <v>4167.7</v>
      </c>
      <c r="BR339">
        <v>4167.7</v>
      </c>
      <c r="BS339">
        <v>4167.7</v>
      </c>
      <c r="BT339">
        <v>4167.7</v>
      </c>
      <c r="BU339">
        <v>4167.7</v>
      </c>
      <c r="BV339">
        <v>4167.7</v>
      </c>
    </row>
    <row r="340" spans="1:74" x14ac:dyDescent="0.25">
      <c r="A340" t="s">
        <v>368</v>
      </c>
      <c r="B340">
        <v>4184.3999999999996</v>
      </c>
      <c r="C340">
        <v>4184.3999999999996</v>
      </c>
      <c r="D340">
        <v>12</v>
      </c>
      <c r="E340">
        <v>39.82</v>
      </c>
      <c r="F340">
        <v>41.41</v>
      </c>
      <c r="G340" s="169">
        <v>0</v>
      </c>
      <c r="H340" s="169">
        <v>0</v>
      </c>
      <c r="I340" s="169">
        <v>0</v>
      </c>
      <c r="J340" s="169">
        <v>0</v>
      </c>
      <c r="K340" s="169">
        <v>0</v>
      </c>
      <c r="L340" s="169">
        <v>0</v>
      </c>
      <c r="M340" s="169">
        <v>0</v>
      </c>
      <c r="N340" s="169">
        <v>0</v>
      </c>
      <c r="O340" s="169">
        <v>0</v>
      </c>
      <c r="P340" s="169">
        <v>0</v>
      </c>
      <c r="Q340" s="169">
        <v>0</v>
      </c>
      <c r="R340" s="169">
        <v>0</v>
      </c>
      <c r="S340" s="169">
        <v>0</v>
      </c>
      <c r="T340" s="169">
        <v>0</v>
      </c>
      <c r="U340" s="169">
        <v>0</v>
      </c>
      <c r="V340" s="169">
        <v>0</v>
      </c>
      <c r="W340" s="169">
        <v>0</v>
      </c>
      <c r="X340" s="169">
        <v>80887.798347697768</v>
      </c>
      <c r="Y340" s="169">
        <v>0</v>
      </c>
      <c r="Z340" s="169">
        <v>16909.989999999998</v>
      </c>
      <c r="AA340" s="169">
        <v>3693.3890320754108</v>
      </c>
      <c r="AB340" s="169">
        <v>342138.16765577928</v>
      </c>
      <c r="AC340" s="169">
        <v>384245.30684649292</v>
      </c>
      <c r="AD340" s="169">
        <v>103347.65650164548</v>
      </c>
      <c r="AE340" s="169">
        <v>3086.5320421908505</v>
      </c>
      <c r="AF340" s="169">
        <v>0</v>
      </c>
      <c r="AG340" s="169">
        <v>0</v>
      </c>
      <c r="AH340" s="169"/>
      <c r="AI340" s="169">
        <v>284737.67193203012</v>
      </c>
      <c r="AJ340" s="169">
        <v>272242.17972745746</v>
      </c>
      <c r="AK340" s="169">
        <v>162858.61688553108</v>
      </c>
      <c r="AL340" s="169">
        <v>146598.52472666992</v>
      </c>
      <c r="AM340" s="169">
        <v>92303.440943225753</v>
      </c>
      <c r="AN340" s="169">
        <v>61286.769947178414</v>
      </c>
      <c r="AO340" s="169"/>
      <c r="AP340" s="169"/>
      <c r="AQ340" s="169"/>
      <c r="AR340" s="169"/>
      <c r="AT340" s="169">
        <v>280014.48</v>
      </c>
      <c r="AU340" s="169">
        <v>1968094.8900000001</v>
      </c>
      <c r="AV340" s="169">
        <v>109852.82</v>
      </c>
      <c r="AW340" s="169">
        <v>1247.47</v>
      </c>
      <c r="AX340" s="169">
        <v>1247.4099999999999</v>
      </c>
      <c r="AY340" s="169">
        <v>3743.01</v>
      </c>
      <c r="AZ340" s="169">
        <v>762.55</v>
      </c>
      <c r="BA340" s="169">
        <v>1912143.1800000002</v>
      </c>
      <c r="BB340" s="169">
        <v>118719.70999999999</v>
      </c>
      <c r="BC340" s="169">
        <v>1251.07</v>
      </c>
      <c r="BD340" s="169">
        <v>1274.75</v>
      </c>
      <c r="BE340" s="169">
        <v>3731.76</v>
      </c>
      <c r="BF340" s="169">
        <v>500.41</v>
      </c>
      <c r="BG340">
        <v>335966.19</v>
      </c>
      <c r="BH340">
        <v>21741.05</v>
      </c>
      <c r="BI340">
        <v>140.15</v>
      </c>
      <c r="BJ340">
        <v>140.15</v>
      </c>
      <c r="BK340">
        <v>460.59000000000003</v>
      </c>
      <c r="BL340">
        <v>262.14</v>
      </c>
      <c r="BM340" s="170">
        <v>0</v>
      </c>
      <c r="BQ340">
        <v>4184.3999999999996</v>
      </c>
      <c r="BR340">
        <v>4184.3999999999996</v>
      </c>
      <c r="BS340">
        <v>4184.3999999999996</v>
      </c>
      <c r="BT340">
        <v>4184.3999999999996</v>
      </c>
      <c r="BU340">
        <v>4184.3999999999996</v>
      </c>
      <c r="BV340">
        <v>4184.3999999999996</v>
      </c>
    </row>
    <row r="341" spans="1:74" x14ac:dyDescent="0.25">
      <c r="A341" t="s">
        <v>369</v>
      </c>
      <c r="B341">
        <v>5378.3</v>
      </c>
      <c r="C341">
        <v>5378.3</v>
      </c>
      <c r="D341">
        <v>12</v>
      </c>
      <c r="E341">
        <v>39.82</v>
      </c>
      <c r="F341">
        <v>41.41</v>
      </c>
      <c r="G341" s="169">
        <v>0</v>
      </c>
      <c r="H341" s="169">
        <v>0</v>
      </c>
      <c r="I341" s="169">
        <v>0</v>
      </c>
      <c r="J341" s="169">
        <v>0</v>
      </c>
      <c r="K341" s="169">
        <v>0</v>
      </c>
      <c r="L341" s="169">
        <v>0</v>
      </c>
      <c r="M341" s="169">
        <v>0</v>
      </c>
      <c r="N341" s="169">
        <v>0</v>
      </c>
      <c r="O341" s="169">
        <v>0</v>
      </c>
      <c r="P341" s="169">
        <v>0</v>
      </c>
      <c r="Q341" s="169">
        <v>0</v>
      </c>
      <c r="R341" s="169">
        <v>0</v>
      </c>
      <c r="S341" s="169">
        <v>0</v>
      </c>
      <c r="T341" s="169">
        <v>0</v>
      </c>
      <c r="U341" s="169">
        <v>0</v>
      </c>
      <c r="V341" s="169">
        <v>0</v>
      </c>
      <c r="W341" s="169">
        <v>0</v>
      </c>
      <c r="X341" s="169">
        <v>103966.84013321454</v>
      </c>
      <c r="Y341" s="169">
        <v>0</v>
      </c>
      <c r="Z341" s="169">
        <v>19209.998799999998</v>
      </c>
      <c r="AA341" s="169">
        <v>4747.1929622433754</v>
      </c>
      <c r="AB341" s="169">
        <v>439757.60135337862</v>
      </c>
      <c r="AC341" s="169">
        <v>493878.81985768402</v>
      </c>
      <c r="AD341" s="169">
        <v>132834.98254535894</v>
      </c>
      <c r="AE341" s="169">
        <v>3967.1865219661249</v>
      </c>
      <c r="AF341" s="169">
        <v>0</v>
      </c>
      <c r="AG341" s="169">
        <v>0</v>
      </c>
      <c r="AH341" s="169"/>
      <c r="AI341" s="169">
        <v>365979.50027531729</v>
      </c>
      <c r="AJ341" s="169">
        <v>349918.77335536393</v>
      </c>
      <c r="AK341" s="169">
        <v>209325.70958690657</v>
      </c>
      <c r="AL341" s="169">
        <v>188426.26076317963</v>
      </c>
      <c r="AM341" s="169">
        <v>118639.61294927612</v>
      </c>
      <c r="AN341" s="169">
        <v>78773.213556760762</v>
      </c>
      <c r="AO341" s="169"/>
      <c r="AP341" s="169"/>
      <c r="AQ341" s="169"/>
      <c r="AR341" s="169"/>
      <c r="AT341" s="169">
        <v>245315.04</v>
      </c>
      <c r="AU341" s="169">
        <v>2437602.54</v>
      </c>
      <c r="AV341" s="169">
        <v>122410.11</v>
      </c>
      <c r="AW341" s="169">
        <v>1285.49</v>
      </c>
      <c r="AX341" s="169">
        <v>1285.49</v>
      </c>
      <c r="AY341" s="169">
        <v>3917</v>
      </c>
      <c r="AZ341" s="169">
        <v>783.41</v>
      </c>
      <c r="BA341" s="169">
        <v>2362884.4500000002</v>
      </c>
      <c r="BB341" s="169">
        <v>131774.84</v>
      </c>
      <c r="BC341" s="169">
        <v>1269.04</v>
      </c>
      <c r="BD341" s="169">
        <v>1300.8399999999999</v>
      </c>
      <c r="BE341" s="169">
        <v>3950.18</v>
      </c>
      <c r="BF341" s="169">
        <v>499.19</v>
      </c>
      <c r="BG341">
        <v>320033.13</v>
      </c>
      <c r="BH341">
        <v>15782.25</v>
      </c>
      <c r="BI341">
        <v>212.01999999999998</v>
      </c>
      <c r="BJ341">
        <v>192.76</v>
      </c>
      <c r="BK341">
        <v>613.87</v>
      </c>
      <c r="BL341">
        <v>284.22000000000003</v>
      </c>
      <c r="BM341" s="170">
        <v>0</v>
      </c>
      <c r="BQ341">
        <v>5378.3</v>
      </c>
      <c r="BR341">
        <v>5378.3</v>
      </c>
      <c r="BS341">
        <v>5378.3</v>
      </c>
      <c r="BT341">
        <v>5378.3</v>
      </c>
      <c r="BU341">
        <v>5378.3</v>
      </c>
      <c r="BV341">
        <v>5378.3</v>
      </c>
    </row>
    <row r="342" spans="1:74" x14ac:dyDescent="0.25">
      <c r="A342" t="s">
        <v>370</v>
      </c>
      <c r="B342">
        <v>5359.6</v>
      </c>
      <c r="C342">
        <v>5359.6</v>
      </c>
      <c r="D342">
        <v>12</v>
      </c>
      <c r="E342">
        <v>39.82</v>
      </c>
      <c r="F342">
        <v>41.41</v>
      </c>
      <c r="G342" s="169">
        <v>0</v>
      </c>
      <c r="H342" s="169">
        <v>0</v>
      </c>
      <c r="I342" s="169">
        <v>0</v>
      </c>
      <c r="J342" s="169">
        <v>0</v>
      </c>
      <c r="K342" s="169">
        <v>0</v>
      </c>
      <c r="L342" s="169">
        <v>0</v>
      </c>
      <c r="M342" s="169">
        <v>0</v>
      </c>
      <c r="N342" s="169">
        <v>0</v>
      </c>
      <c r="O342" s="169">
        <v>0</v>
      </c>
      <c r="P342" s="169">
        <v>0</v>
      </c>
      <c r="Q342" s="169">
        <v>0</v>
      </c>
      <c r="R342" s="169">
        <v>0</v>
      </c>
      <c r="S342" s="169">
        <v>0</v>
      </c>
      <c r="T342" s="169">
        <v>0</v>
      </c>
      <c r="U342" s="169">
        <v>0</v>
      </c>
      <c r="V342" s="169">
        <v>0</v>
      </c>
      <c r="W342" s="169">
        <v>0</v>
      </c>
      <c r="X342" s="169">
        <v>103605.35417845355</v>
      </c>
      <c r="Y342" s="169">
        <v>0</v>
      </c>
      <c r="Z342" s="169">
        <v>19209.998799999998</v>
      </c>
      <c r="AA342" s="169">
        <v>4730.6872804491386</v>
      </c>
      <c r="AB342" s="169">
        <v>438228.59271769301</v>
      </c>
      <c r="AC342" s="169">
        <v>492161.63525821239</v>
      </c>
      <c r="AD342" s="169">
        <v>132373.12393323277</v>
      </c>
      <c r="AE342" s="169">
        <v>3953.3928719353034</v>
      </c>
      <c r="AF342" s="169">
        <v>0</v>
      </c>
      <c r="AG342" s="169">
        <v>0</v>
      </c>
      <c r="AH342" s="169"/>
      <c r="AI342" s="169">
        <v>364707.01330821833</v>
      </c>
      <c r="AJ342" s="169">
        <v>348702.12849328015</v>
      </c>
      <c r="AK342" s="169">
        <v>208597.89768179247</v>
      </c>
      <c r="AL342" s="169">
        <v>187771.11488506361</v>
      </c>
      <c r="AM342" s="169">
        <v>118227.11071582849</v>
      </c>
      <c r="AN342" s="169">
        <v>78499.324206313322</v>
      </c>
      <c r="AO342" s="169"/>
      <c r="AP342" s="169"/>
      <c r="AQ342" s="169"/>
      <c r="AR342" s="169"/>
      <c r="AT342" s="169">
        <v>306656.26</v>
      </c>
      <c r="AU342" s="169">
        <v>2456042.12</v>
      </c>
      <c r="AV342" s="169">
        <v>121452.08</v>
      </c>
      <c r="AW342" s="169">
        <v>1182.22</v>
      </c>
      <c r="AX342" s="169">
        <v>1182.22</v>
      </c>
      <c r="AY342" s="169">
        <v>3503.23</v>
      </c>
      <c r="AZ342" s="169">
        <v>718.44</v>
      </c>
      <c r="BA342" s="169">
        <v>2474393.85</v>
      </c>
      <c r="BB342" s="169">
        <v>135935.16</v>
      </c>
      <c r="BC342" s="169">
        <v>1315.15</v>
      </c>
      <c r="BD342" s="169">
        <v>1299.5999999999999</v>
      </c>
      <c r="BE342" s="169">
        <v>3722.0299999999997</v>
      </c>
      <c r="BF342" s="169">
        <v>479.29</v>
      </c>
      <c r="BG342">
        <v>288304.52999999997</v>
      </c>
      <c r="BH342">
        <v>15969.949999999999</v>
      </c>
      <c r="BI342">
        <v>116.36</v>
      </c>
      <c r="BJ342">
        <v>116.56</v>
      </c>
      <c r="BK342">
        <v>363.15000000000003</v>
      </c>
      <c r="BL342">
        <v>239.15</v>
      </c>
      <c r="BM342" s="170">
        <v>0</v>
      </c>
      <c r="BQ342">
        <v>5359.6</v>
      </c>
      <c r="BR342">
        <v>5359.6</v>
      </c>
      <c r="BS342">
        <v>5359.6</v>
      </c>
      <c r="BT342">
        <v>5359.6</v>
      </c>
      <c r="BU342">
        <v>5359.6</v>
      </c>
      <c r="BV342">
        <v>5359.6</v>
      </c>
    </row>
    <row r="343" spans="1:74" x14ac:dyDescent="0.25">
      <c r="A343" t="s">
        <v>371</v>
      </c>
      <c r="B343">
        <v>5373.8</v>
      </c>
      <c r="C343">
        <v>5373.8</v>
      </c>
      <c r="D343">
        <v>12</v>
      </c>
      <c r="E343">
        <v>39.82</v>
      </c>
      <c r="F343">
        <v>41.41</v>
      </c>
      <c r="G343" s="169">
        <v>0</v>
      </c>
      <c r="H343" s="169">
        <v>0</v>
      </c>
      <c r="I343" s="169">
        <v>0</v>
      </c>
      <c r="J343" s="169">
        <v>0</v>
      </c>
      <c r="K343" s="169">
        <v>0</v>
      </c>
      <c r="L343" s="169">
        <v>0</v>
      </c>
      <c r="M343" s="169">
        <v>0</v>
      </c>
      <c r="N343" s="169">
        <v>0</v>
      </c>
      <c r="O343" s="169">
        <v>0</v>
      </c>
      <c r="P343" s="169">
        <v>0</v>
      </c>
      <c r="Q343" s="169">
        <v>0</v>
      </c>
      <c r="R343" s="169">
        <v>0</v>
      </c>
      <c r="S343" s="169">
        <v>0</v>
      </c>
      <c r="T343" s="169">
        <v>0</v>
      </c>
      <c r="U343" s="169">
        <v>0</v>
      </c>
      <c r="V343" s="169">
        <v>0</v>
      </c>
      <c r="W343" s="169">
        <v>0</v>
      </c>
      <c r="X343" s="169">
        <v>103879.85153447527</v>
      </c>
      <c r="Y343" s="169">
        <v>0</v>
      </c>
      <c r="Z343" s="169">
        <v>19209.998799999998</v>
      </c>
      <c r="AA343" s="169">
        <v>4743.2210067313936</v>
      </c>
      <c r="AB343" s="169">
        <v>439389.65809880191</v>
      </c>
      <c r="AC343" s="169">
        <v>493465.59361716948</v>
      </c>
      <c r="AD343" s="169">
        <v>132723.84009859062</v>
      </c>
      <c r="AE343" s="169">
        <v>3963.8671944186008</v>
      </c>
      <c r="AF343" s="169">
        <v>0</v>
      </c>
      <c r="AG343" s="169">
        <v>0</v>
      </c>
      <c r="AH343" s="169"/>
      <c r="AI343" s="169">
        <v>365673.28683403687</v>
      </c>
      <c r="AJ343" s="169">
        <v>349625.99785379297</v>
      </c>
      <c r="AK343" s="169">
        <v>209150.56768460639</v>
      </c>
      <c r="AL343" s="169">
        <v>188268.60533796455</v>
      </c>
      <c r="AM343" s="169">
        <v>118540.34770593312</v>
      </c>
      <c r="AN343" s="169">
        <v>78707.30435478143</v>
      </c>
      <c r="AO343" s="169"/>
      <c r="AP343" s="169"/>
      <c r="AQ343" s="169"/>
      <c r="AR343" s="169"/>
      <c r="AT343" s="169">
        <v>306658.76999999996</v>
      </c>
      <c r="AU343" s="169">
        <v>2553262.0700000003</v>
      </c>
      <c r="AV343" s="169">
        <v>201598.14</v>
      </c>
      <c r="AW343" s="169">
        <v>2055.0500000000002</v>
      </c>
      <c r="AX343" s="169">
        <v>2055.0500000000002</v>
      </c>
      <c r="AY343" s="169">
        <v>6008.48</v>
      </c>
      <c r="AZ343" s="169">
        <v>1214.79</v>
      </c>
      <c r="BA343" s="169">
        <v>2568544.4</v>
      </c>
      <c r="BB343" s="169">
        <v>227016.91999999998</v>
      </c>
      <c r="BC343" s="169">
        <v>2131.7200000000003</v>
      </c>
      <c r="BD343" s="169">
        <v>2119.7400000000002</v>
      </c>
      <c r="BE343" s="169">
        <v>5979.65</v>
      </c>
      <c r="BF343" s="169">
        <v>777.7</v>
      </c>
      <c r="BG343">
        <v>291376.44</v>
      </c>
      <c r="BH343">
        <v>26729.040000000001</v>
      </c>
      <c r="BI343">
        <v>254.02</v>
      </c>
      <c r="BJ343">
        <v>249.79999999999998</v>
      </c>
      <c r="BK343">
        <v>914.58</v>
      </c>
      <c r="BL343">
        <v>437.09</v>
      </c>
      <c r="BM343" s="170">
        <v>0</v>
      </c>
      <c r="BQ343">
        <v>5373.8</v>
      </c>
      <c r="BR343">
        <v>5373.8</v>
      </c>
      <c r="BS343">
        <v>5373.8</v>
      </c>
      <c r="BT343">
        <v>5373.8</v>
      </c>
      <c r="BU343">
        <v>5373.8</v>
      </c>
      <c r="BV343">
        <v>5373.8</v>
      </c>
    </row>
    <row r="344" spans="1:74" x14ac:dyDescent="0.25">
      <c r="A344" t="s">
        <v>372</v>
      </c>
      <c r="B344">
        <v>4195.3999999999996</v>
      </c>
      <c r="C344">
        <v>4195.3999999999996</v>
      </c>
      <c r="D344">
        <v>12</v>
      </c>
      <c r="E344">
        <v>39.82</v>
      </c>
      <c r="F344">
        <v>41.41</v>
      </c>
      <c r="G344" s="169">
        <v>0</v>
      </c>
      <c r="H344" s="169">
        <v>0</v>
      </c>
      <c r="I344" s="169">
        <v>0</v>
      </c>
      <c r="J344" s="169">
        <v>0</v>
      </c>
      <c r="K344" s="169">
        <v>0</v>
      </c>
      <c r="L344" s="169">
        <v>0</v>
      </c>
      <c r="M344" s="169">
        <v>0</v>
      </c>
      <c r="N344" s="169">
        <v>0</v>
      </c>
      <c r="O344" s="169">
        <v>0</v>
      </c>
      <c r="P344" s="169">
        <v>0</v>
      </c>
      <c r="Q344" s="169">
        <v>0</v>
      </c>
      <c r="R344" s="169">
        <v>0</v>
      </c>
      <c r="S344" s="169">
        <v>0</v>
      </c>
      <c r="T344" s="169">
        <v>0</v>
      </c>
      <c r="U344" s="169">
        <v>0</v>
      </c>
      <c r="V344" s="169">
        <v>0</v>
      </c>
      <c r="W344" s="169">
        <v>0</v>
      </c>
      <c r="X344" s="169">
        <v>81100.437144616008</v>
      </c>
      <c r="Y344" s="169">
        <v>0</v>
      </c>
      <c r="Z344" s="169">
        <v>16909.989999999998</v>
      </c>
      <c r="AA344" s="169">
        <v>3703.0982566602561</v>
      </c>
      <c r="AB344" s="169">
        <v>343037.58450030023</v>
      </c>
      <c r="AC344" s="169">
        <v>385255.41543441749</v>
      </c>
      <c r="AD344" s="169">
        <v>103619.3380381903</v>
      </c>
      <c r="AE344" s="169">
        <v>3094.6459539736861</v>
      </c>
      <c r="AF344" s="169">
        <v>0</v>
      </c>
      <c r="AG344" s="169">
        <v>0</v>
      </c>
      <c r="AH344" s="169"/>
      <c r="AI344" s="169">
        <v>285486.19367738249</v>
      </c>
      <c r="AJ344" s="169">
        <v>272957.85317574209</v>
      </c>
      <c r="AK344" s="169">
        <v>163286.74153559818</v>
      </c>
      <c r="AL344" s="169">
        <v>146983.90465497345</v>
      </c>
      <c r="AM344" s="169">
        <v>92546.089315842008</v>
      </c>
      <c r="AN344" s="169">
        <v>61447.88132979456</v>
      </c>
      <c r="AO344" s="169"/>
      <c r="AP344" s="169"/>
      <c r="AQ344" s="169"/>
      <c r="AR344" s="169"/>
      <c r="AT344" s="169">
        <v>449298.09</v>
      </c>
      <c r="AU344" s="169">
        <v>2021634.79</v>
      </c>
      <c r="AV344" s="169">
        <v>115332.28</v>
      </c>
      <c r="AW344" s="169">
        <v>1568.4</v>
      </c>
      <c r="AX344" s="169">
        <v>1568.4</v>
      </c>
      <c r="AY344" s="169">
        <v>4901.3899999999994</v>
      </c>
      <c r="AZ344" s="169">
        <v>988.02</v>
      </c>
      <c r="BA344" s="169">
        <v>1892229.88</v>
      </c>
      <c r="BB344" s="169">
        <v>126611.11</v>
      </c>
      <c r="BC344" s="169">
        <v>1639.6100000000001</v>
      </c>
      <c r="BD344" s="169">
        <v>1600.79</v>
      </c>
      <c r="BE344" s="169">
        <v>4876.82</v>
      </c>
      <c r="BF344" s="169">
        <v>587.51</v>
      </c>
      <c r="BG344">
        <v>578703</v>
      </c>
      <c r="BH344">
        <v>33174.539999999994</v>
      </c>
      <c r="BI344">
        <v>332.35</v>
      </c>
      <c r="BJ344">
        <v>299.93</v>
      </c>
      <c r="BK344">
        <v>918.91</v>
      </c>
      <c r="BL344">
        <v>400.51</v>
      </c>
      <c r="BM344" s="170">
        <v>0</v>
      </c>
      <c r="BQ344">
        <v>4195.3999999999996</v>
      </c>
      <c r="BR344">
        <v>4195.3999999999996</v>
      </c>
      <c r="BS344">
        <v>4195.3999999999996</v>
      </c>
      <c r="BT344">
        <v>4195.3999999999996</v>
      </c>
      <c r="BU344">
        <v>4195.3999999999996</v>
      </c>
      <c r="BV344">
        <v>4195.3999999999996</v>
      </c>
    </row>
    <row r="345" spans="1:74" x14ac:dyDescent="0.25">
      <c r="A345" t="s">
        <v>373</v>
      </c>
      <c r="B345">
        <v>6339.19</v>
      </c>
      <c r="C345">
        <v>6339.19</v>
      </c>
      <c r="D345">
        <v>12</v>
      </c>
      <c r="E345">
        <v>39.619999999999997</v>
      </c>
      <c r="F345">
        <v>41.2</v>
      </c>
      <c r="G345" s="169">
        <v>0</v>
      </c>
      <c r="H345" s="169">
        <v>0</v>
      </c>
      <c r="I345" s="169">
        <v>0</v>
      </c>
      <c r="J345" s="169">
        <v>116597.64079999999</v>
      </c>
      <c r="K345" s="169">
        <v>0</v>
      </c>
      <c r="L345" s="169">
        <v>0</v>
      </c>
      <c r="M345" s="169">
        <v>0</v>
      </c>
      <c r="N345" s="169">
        <v>0</v>
      </c>
      <c r="O345" s="169">
        <v>0</v>
      </c>
      <c r="P345" s="169">
        <v>0</v>
      </c>
      <c r="Q345" s="169">
        <v>0</v>
      </c>
      <c r="R345" s="169">
        <v>0</v>
      </c>
      <c r="S345" s="169">
        <v>0</v>
      </c>
      <c r="T345" s="169">
        <v>0</v>
      </c>
      <c r="U345" s="169">
        <v>0</v>
      </c>
      <c r="V345" s="169">
        <v>0</v>
      </c>
      <c r="W345" s="169">
        <v>0</v>
      </c>
      <c r="X345" s="169">
        <v>122541.61227601142</v>
      </c>
      <c r="Y345" s="169">
        <v>30520.003799999999</v>
      </c>
      <c r="Z345" s="169">
        <v>0</v>
      </c>
      <c r="AA345" s="169">
        <v>5595.3290360008896</v>
      </c>
      <c r="AB345" s="169">
        <v>518324.93332899321</v>
      </c>
      <c r="AC345" s="169">
        <v>582115.47813503002</v>
      </c>
      <c r="AD345" s="169">
        <v>156567.35269540819</v>
      </c>
      <c r="AE345" s="169">
        <v>0</v>
      </c>
      <c r="AF345" s="169">
        <v>195938.90232206354</v>
      </c>
      <c r="AG345" s="169">
        <v>0</v>
      </c>
      <c r="AH345" s="169"/>
      <c r="AI345" s="169">
        <v>431365.59662910004</v>
      </c>
      <c r="AJ345" s="169">
        <v>412435.45151192561</v>
      </c>
      <c r="AK345" s="169">
        <v>246723.95458717848</v>
      </c>
      <c r="AL345" s="169">
        <v>222090.59888205206</v>
      </c>
      <c r="AM345" s="169">
        <v>139835.83065502514</v>
      </c>
      <c r="AN345" s="169">
        <v>92846.878687853445</v>
      </c>
      <c r="AO345" s="169"/>
      <c r="AP345" s="169"/>
      <c r="AQ345" s="169"/>
      <c r="AR345" s="169"/>
      <c r="AT345" s="169">
        <v>380249.31</v>
      </c>
      <c r="AU345" s="169">
        <v>3011144.92</v>
      </c>
      <c r="AV345" s="169">
        <v>141918.57</v>
      </c>
      <c r="AW345" s="169">
        <v>1824.8500000000001</v>
      </c>
      <c r="AX345" s="169">
        <v>1824.8500000000001</v>
      </c>
      <c r="AY345" s="169">
        <v>5596.71</v>
      </c>
      <c r="AZ345" s="169">
        <v>1112.67</v>
      </c>
      <c r="BA345" s="169">
        <v>2873571.38</v>
      </c>
      <c r="BB345" s="169">
        <v>149935.83000000002</v>
      </c>
      <c r="BC345" s="169">
        <v>1905.33</v>
      </c>
      <c r="BD345" s="169">
        <v>1901.24</v>
      </c>
      <c r="BE345" s="169">
        <v>5572.47</v>
      </c>
      <c r="BF345" s="169">
        <v>634.33000000000004</v>
      </c>
      <c r="BG345">
        <v>517822.84999999992</v>
      </c>
      <c r="BH345">
        <v>28853.47</v>
      </c>
      <c r="BI345">
        <v>244.12</v>
      </c>
      <c r="BJ345">
        <v>243.38</v>
      </c>
      <c r="BK345">
        <v>863.65</v>
      </c>
      <c r="BL345">
        <v>478.34</v>
      </c>
      <c r="BM345" s="170">
        <v>0</v>
      </c>
      <c r="BO345">
        <v>6339.19</v>
      </c>
      <c r="BQ345">
        <v>6339.19</v>
      </c>
      <c r="BR345">
        <v>6339.19</v>
      </c>
      <c r="BS345">
        <v>6339.19</v>
      </c>
      <c r="BT345">
        <v>6339.19</v>
      </c>
      <c r="BU345">
        <v>6339.19</v>
      </c>
    </row>
    <row r="346" spans="1:74" x14ac:dyDescent="0.25">
      <c r="A346" t="s">
        <v>374</v>
      </c>
      <c r="B346">
        <v>32523.4</v>
      </c>
      <c r="C346">
        <v>32523.400000000005</v>
      </c>
      <c r="D346">
        <v>12</v>
      </c>
      <c r="E346">
        <v>39.619999999999997</v>
      </c>
      <c r="F346">
        <v>41.2</v>
      </c>
      <c r="G346" s="169">
        <v>0</v>
      </c>
      <c r="H346" s="169">
        <v>0</v>
      </c>
      <c r="I346" s="169">
        <v>0</v>
      </c>
      <c r="J346" s="169">
        <v>0</v>
      </c>
      <c r="K346" s="169">
        <v>0</v>
      </c>
      <c r="L346" s="169">
        <v>0</v>
      </c>
      <c r="M346" s="169">
        <v>0</v>
      </c>
      <c r="N346" s="169">
        <v>0</v>
      </c>
      <c r="O346" s="169">
        <v>0</v>
      </c>
      <c r="P346" s="169">
        <v>0</v>
      </c>
      <c r="Q346" s="169">
        <v>0</v>
      </c>
      <c r="R346" s="169">
        <v>0</v>
      </c>
      <c r="S346" s="169">
        <v>0</v>
      </c>
      <c r="T346" s="169">
        <v>0</v>
      </c>
      <c r="U346" s="169">
        <v>0</v>
      </c>
      <c r="V346" s="169">
        <v>0</v>
      </c>
      <c r="W346" s="169">
        <v>0</v>
      </c>
      <c r="X346" s="169">
        <v>628703.33160823875</v>
      </c>
      <c r="Y346" s="169">
        <v>0</v>
      </c>
      <c r="Z346" s="169">
        <v>0</v>
      </c>
      <c r="AA346" s="169">
        <v>28706.999532979979</v>
      </c>
      <c r="AB346" s="169">
        <v>2659281.2546448647</v>
      </c>
      <c r="AC346" s="169">
        <v>2986560.5135004376</v>
      </c>
      <c r="AD346" s="169">
        <v>803273.38960558677</v>
      </c>
      <c r="AE346" s="169">
        <v>0</v>
      </c>
      <c r="AF346" s="169">
        <v>0</v>
      </c>
      <c r="AG346" s="169">
        <v>1556613.561316171</v>
      </c>
      <c r="AH346" s="169"/>
      <c r="AI346" s="169">
        <v>2213133.8302538455</v>
      </c>
      <c r="AJ346" s="169">
        <v>2116012.1661762721</v>
      </c>
      <c r="AK346" s="169">
        <v>1265824.4767266233</v>
      </c>
      <c r="AL346" s="169">
        <v>1139442.3236534216</v>
      </c>
      <c r="AM346" s="169">
        <v>717431.82563160989</v>
      </c>
      <c r="AN346" s="169">
        <v>476353.63103433297</v>
      </c>
      <c r="AO346" s="169"/>
      <c r="AP346" s="169"/>
      <c r="AQ346" s="169"/>
      <c r="AR346" s="169"/>
      <c r="AT346" s="169">
        <v>9443535.5399999991</v>
      </c>
      <c r="AU346" s="169">
        <v>11459958.01</v>
      </c>
      <c r="AV346" s="169">
        <v>369358.56</v>
      </c>
      <c r="AW346" s="169">
        <v>1239.04</v>
      </c>
      <c r="AX346" s="169">
        <v>2637.17</v>
      </c>
      <c r="AY346" s="169">
        <v>15300.77</v>
      </c>
      <c r="AZ346" s="169">
        <v>3158.33</v>
      </c>
      <c r="BA346" s="169">
        <v>8859706.1400000006</v>
      </c>
      <c r="BB346" s="169">
        <v>312253.40000000002</v>
      </c>
      <c r="BC346" s="169">
        <v>6164.6399999999994</v>
      </c>
      <c r="BD346" s="169">
        <v>5884.8099999999995</v>
      </c>
      <c r="BE346" s="169">
        <v>12823.22</v>
      </c>
      <c r="BF346" s="169">
        <v>1841.55</v>
      </c>
      <c r="BG346">
        <v>12043787.41</v>
      </c>
      <c r="BH346">
        <v>739164.91999999993</v>
      </c>
      <c r="BI346">
        <v>9014.93</v>
      </c>
      <c r="BJ346">
        <v>5084.6000000000004</v>
      </c>
      <c r="BK346">
        <v>2477.5499999999997</v>
      </c>
      <c r="BL346">
        <v>1316.78</v>
      </c>
      <c r="BM346" s="170">
        <v>0</v>
      </c>
      <c r="BP346">
        <v>32523.400000000005</v>
      </c>
      <c r="BQ346">
        <v>32523.400000000005</v>
      </c>
      <c r="BR346">
        <v>32523.400000000005</v>
      </c>
      <c r="BS346">
        <v>32523.400000000005</v>
      </c>
      <c r="BT346">
        <v>32523.400000000005</v>
      </c>
      <c r="BU346">
        <v>32523.400000000005</v>
      </c>
    </row>
    <row r="347" spans="1:74" x14ac:dyDescent="0.25">
      <c r="A347" t="s">
        <v>375</v>
      </c>
      <c r="B347">
        <v>4183</v>
      </c>
      <c r="C347">
        <v>4183</v>
      </c>
      <c r="D347">
        <v>12</v>
      </c>
      <c r="E347">
        <v>39.82</v>
      </c>
      <c r="F347">
        <v>41.41</v>
      </c>
      <c r="G347" s="169">
        <v>0</v>
      </c>
      <c r="H347" s="169">
        <v>0</v>
      </c>
      <c r="I347" s="169">
        <v>0</v>
      </c>
      <c r="J347" s="169">
        <v>0</v>
      </c>
      <c r="K347" s="169">
        <v>0</v>
      </c>
      <c r="L347" s="169">
        <v>0</v>
      </c>
      <c r="M347" s="169">
        <v>0</v>
      </c>
      <c r="N347" s="169">
        <v>0</v>
      </c>
      <c r="O347" s="169">
        <v>0</v>
      </c>
      <c r="P347" s="169">
        <v>0</v>
      </c>
      <c r="Q347" s="169">
        <v>0</v>
      </c>
      <c r="R347" s="169">
        <v>0</v>
      </c>
      <c r="S347" s="169">
        <v>0</v>
      </c>
      <c r="T347" s="169">
        <v>0</v>
      </c>
      <c r="U347" s="169">
        <v>0</v>
      </c>
      <c r="V347" s="169">
        <v>0</v>
      </c>
      <c r="W347" s="169">
        <v>0</v>
      </c>
      <c r="X347" s="169">
        <v>80860.735228089994</v>
      </c>
      <c r="Y347" s="169">
        <v>0</v>
      </c>
      <c r="Z347" s="169">
        <v>16909.989999999998</v>
      </c>
      <c r="AA347" s="169">
        <v>3692.1533125827941</v>
      </c>
      <c r="AB347" s="169">
        <v>342023.69642102212</v>
      </c>
      <c r="AC347" s="169">
        <v>384116.74757166626</v>
      </c>
      <c r="AD347" s="169">
        <v>103313.07885153979</v>
      </c>
      <c r="AE347" s="169">
        <v>3085.4993625093985</v>
      </c>
      <c r="AF347" s="169">
        <v>0</v>
      </c>
      <c r="AG347" s="169">
        <v>0</v>
      </c>
      <c r="AH347" s="169"/>
      <c r="AI347" s="169">
        <v>284642.40552807628</v>
      </c>
      <c r="AJ347" s="169">
        <v>272151.09401585761</v>
      </c>
      <c r="AK347" s="169">
        <v>162804.12829370436</v>
      </c>
      <c r="AL347" s="169">
        <v>146549.47637215853</v>
      </c>
      <c r="AM347" s="169">
        <v>92272.558423074588</v>
      </c>
      <c r="AN347" s="169">
        <v>61266.264862118187</v>
      </c>
      <c r="AO347" s="169"/>
      <c r="AP347" s="169"/>
      <c r="AQ347" s="169"/>
      <c r="AR347" s="169"/>
      <c r="AT347" s="169">
        <v>253666.55</v>
      </c>
      <c r="AU347" s="169">
        <v>1947161.04</v>
      </c>
      <c r="AV347" s="169">
        <v>71161.5</v>
      </c>
      <c r="AW347" s="169">
        <v>884.29</v>
      </c>
      <c r="AX347" s="169">
        <v>884.29</v>
      </c>
      <c r="AY347" s="169">
        <v>2646.45</v>
      </c>
      <c r="AZ347" s="169">
        <v>537.45000000000005</v>
      </c>
      <c r="BA347" s="169">
        <v>1881389.64</v>
      </c>
      <c r="BB347" s="169">
        <v>75536.709999999992</v>
      </c>
      <c r="BC347" s="169">
        <v>923.87000000000012</v>
      </c>
      <c r="BD347" s="169">
        <v>932.15000000000009</v>
      </c>
      <c r="BE347" s="169">
        <v>2529.73</v>
      </c>
      <c r="BF347" s="169">
        <v>332.08</v>
      </c>
      <c r="BG347">
        <v>319437.95</v>
      </c>
      <c r="BH347">
        <v>11805.54</v>
      </c>
      <c r="BI347">
        <v>97.640000000000015</v>
      </c>
      <c r="BJ347">
        <v>87.420000000000016</v>
      </c>
      <c r="BK347">
        <v>450.56</v>
      </c>
      <c r="BL347">
        <v>205.37</v>
      </c>
      <c r="BM347" s="170">
        <v>0</v>
      </c>
      <c r="BQ347">
        <v>4183</v>
      </c>
      <c r="BR347">
        <v>4183</v>
      </c>
      <c r="BS347">
        <v>4183</v>
      </c>
      <c r="BT347">
        <v>4183</v>
      </c>
      <c r="BU347">
        <v>4183</v>
      </c>
      <c r="BV347">
        <v>4183</v>
      </c>
    </row>
    <row r="348" spans="1:74" x14ac:dyDescent="0.25">
      <c r="A348" t="s">
        <v>376</v>
      </c>
      <c r="B348">
        <v>2466.8000000000002</v>
      </c>
      <c r="C348">
        <v>2466.8000000000002</v>
      </c>
      <c r="D348">
        <v>12</v>
      </c>
      <c r="E348">
        <v>28.98</v>
      </c>
      <c r="F348">
        <v>30.14</v>
      </c>
      <c r="G348" s="169">
        <v>0</v>
      </c>
      <c r="H348" s="169">
        <v>0</v>
      </c>
      <c r="I348" s="169">
        <v>0</v>
      </c>
      <c r="J348" s="169">
        <v>0</v>
      </c>
      <c r="K348" s="169">
        <v>0</v>
      </c>
      <c r="L348" s="169">
        <v>0</v>
      </c>
      <c r="M348" s="169">
        <v>0</v>
      </c>
      <c r="N348" s="169">
        <v>0</v>
      </c>
      <c r="O348" s="169">
        <v>0</v>
      </c>
      <c r="P348" s="169">
        <v>0</v>
      </c>
      <c r="Q348" s="169">
        <v>0</v>
      </c>
      <c r="R348" s="169">
        <v>0</v>
      </c>
      <c r="S348" s="169">
        <v>0</v>
      </c>
      <c r="T348" s="169">
        <v>0</v>
      </c>
      <c r="U348" s="169">
        <v>0</v>
      </c>
      <c r="V348" s="169">
        <v>0</v>
      </c>
      <c r="W348" s="169">
        <v>0</v>
      </c>
      <c r="X348" s="169">
        <v>47685.216748900886</v>
      </c>
      <c r="Y348" s="169">
        <v>0</v>
      </c>
      <c r="Z348" s="169">
        <v>35380.010799999996</v>
      </c>
      <c r="AA348" s="169">
        <v>2177.3377459907329</v>
      </c>
      <c r="AB348" s="169">
        <v>201698.31564221307</v>
      </c>
      <c r="AC348" s="169">
        <v>226521.44224474928</v>
      </c>
      <c r="AD348" s="169">
        <v>60925.819486248707</v>
      </c>
      <c r="AE348" s="169">
        <v>1819.5815987181893</v>
      </c>
      <c r="AF348" s="169">
        <v>0</v>
      </c>
      <c r="AG348" s="169">
        <v>0</v>
      </c>
      <c r="AH348" s="169"/>
      <c r="AI348" s="169">
        <v>167859.40376683205</v>
      </c>
      <c r="AJ348" s="169">
        <v>0</v>
      </c>
      <c r="AK348" s="169">
        <v>96008.898798687529</v>
      </c>
      <c r="AL348" s="169">
        <v>86423.200649017643</v>
      </c>
      <c r="AM348" s="169">
        <v>0</v>
      </c>
      <c r="AN348" s="169">
        <v>36129.959876135108</v>
      </c>
      <c r="AO348" s="169"/>
      <c r="AP348" s="169"/>
      <c r="AQ348" s="169"/>
      <c r="AR348" s="169"/>
      <c r="AT348" s="169">
        <v>280513.33999999997</v>
      </c>
      <c r="AU348" s="169">
        <v>885891.52</v>
      </c>
      <c r="AV348" s="169">
        <v>8704.33</v>
      </c>
      <c r="AW348" s="169">
        <v>129.85</v>
      </c>
      <c r="AX348" s="169">
        <v>129.85</v>
      </c>
      <c r="AY348" s="169">
        <v>365.51</v>
      </c>
      <c r="AZ348" s="169">
        <v>0</v>
      </c>
      <c r="BA348" s="169">
        <v>777573.8</v>
      </c>
      <c r="BB348" s="169">
        <v>10476.790000000001</v>
      </c>
      <c r="BC348" s="169">
        <v>145.4</v>
      </c>
      <c r="BD348" s="169">
        <v>138.34</v>
      </c>
      <c r="BE348" s="169">
        <v>364.63</v>
      </c>
      <c r="BF348" s="169">
        <v>0</v>
      </c>
      <c r="BG348">
        <v>388831.06</v>
      </c>
      <c r="BH348">
        <v>5449.41</v>
      </c>
      <c r="BI348">
        <v>54.949999999999996</v>
      </c>
      <c r="BJ348">
        <v>54.949999999999996</v>
      </c>
      <c r="BK348">
        <v>165.67</v>
      </c>
      <c r="BL348">
        <v>0</v>
      </c>
      <c r="BM348" s="170">
        <v>0</v>
      </c>
      <c r="BR348">
        <v>2466.8000000000002</v>
      </c>
      <c r="BS348">
        <v>2466.8000000000002</v>
      </c>
      <c r="BU348">
        <v>2466.8000000000002</v>
      </c>
      <c r="BV348">
        <v>2466.8000000000002</v>
      </c>
    </row>
    <row r="349" spans="1:74" x14ac:dyDescent="0.25">
      <c r="A349" t="s">
        <v>377</v>
      </c>
      <c r="B349">
        <v>3516.12</v>
      </c>
      <c r="C349">
        <v>3516.1200000000003</v>
      </c>
      <c r="D349">
        <v>12</v>
      </c>
      <c r="E349">
        <v>28.98</v>
      </c>
      <c r="F349">
        <v>30.14</v>
      </c>
      <c r="G349" s="169">
        <v>0</v>
      </c>
      <c r="H349" s="169">
        <v>0</v>
      </c>
      <c r="I349" s="169">
        <v>0</v>
      </c>
      <c r="J349" s="169">
        <v>0</v>
      </c>
      <c r="K349" s="169">
        <v>0</v>
      </c>
      <c r="L349" s="169">
        <v>0</v>
      </c>
      <c r="M349" s="169">
        <v>0</v>
      </c>
      <c r="N349" s="169">
        <v>0</v>
      </c>
      <c r="O349" s="169">
        <v>0</v>
      </c>
      <c r="P349" s="169">
        <v>0</v>
      </c>
      <c r="Q349" s="169">
        <v>0</v>
      </c>
      <c r="R349" s="169">
        <v>0</v>
      </c>
      <c r="S349" s="169">
        <v>0</v>
      </c>
      <c r="T349" s="169">
        <v>0</v>
      </c>
      <c r="U349" s="169">
        <v>0</v>
      </c>
      <c r="V349" s="169">
        <v>0</v>
      </c>
      <c r="W349" s="169">
        <v>0</v>
      </c>
      <c r="X349" s="169">
        <v>67969.411510923223</v>
      </c>
      <c r="Y349" s="169">
        <v>0</v>
      </c>
      <c r="Z349" s="169">
        <v>35385.002200000003</v>
      </c>
      <c r="AA349" s="169">
        <v>3103.5271588426049</v>
      </c>
      <c r="AB349" s="169">
        <v>287496.14139609953</v>
      </c>
      <c r="AC349" s="169">
        <v>322878.4552884741</v>
      </c>
      <c r="AD349" s="169">
        <v>86842.262206903208</v>
      </c>
      <c r="AE349" s="169">
        <v>2593.5897725332411</v>
      </c>
      <c r="AF349" s="169">
        <v>0</v>
      </c>
      <c r="AG349" s="169">
        <v>0</v>
      </c>
      <c r="AH349" s="169"/>
      <c r="AI349" s="169">
        <v>239262.93447893366</v>
      </c>
      <c r="AJ349" s="169">
        <v>0</v>
      </c>
      <c r="AK349" s="169">
        <v>136848.87678127177</v>
      </c>
      <c r="AL349" s="169">
        <v>123185.64304606125</v>
      </c>
      <c r="AM349" s="169">
        <v>0</v>
      </c>
      <c r="AN349" s="169">
        <v>51498.814058568256</v>
      </c>
      <c r="AO349" s="169"/>
      <c r="AP349" s="169"/>
      <c r="AQ349" s="169"/>
      <c r="AR349" s="169"/>
      <c r="AT349" s="169">
        <v>239864.7</v>
      </c>
      <c r="AU349" s="169">
        <v>1223540.19</v>
      </c>
      <c r="AV349" s="169">
        <v>12601.439999999999</v>
      </c>
      <c r="AW349" s="169">
        <v>740.03</v>
      </c>
      <c r="AX349" s="169">
        <v>740.03</v>
      </c>
      <c r="AY349" s="169">
        <v>2109.56</v>
      </c>
      <c r="AZ349" s="169">
        <v>455.61</v>
      </c>
      <c r="BA349" s="169">
        <v>1164913.9100000001</v>
      </c>
      <c r="BB349" s="169">
        <v>14734.689999999999</v>
      </c>
      <c r="BC349" s="169">
        <v>804.71</v>
      </c>
      <c r="BD349" s="169">
        <v>777.63000000000011</v>
      </c>
      <c r="BE349" s="169">
        <v>2094.42</v>
      </c>
      <c r="BF349" s="169">
        <v>247.17</v>
      </c>
      <c r="BG349">
        <v>298490.98</v>
      </c>
      <c r="BH349">
        <v>4011.83</v>
      </c>
      <c r="BI349">
        <v>122.81</v>
      </c>
      <c r="BJ349">
        <v>122.18</v>
      </c>
      <c r="BK349">
        <v>452.01</v>
      </c>
      <c r="BL349">
        <v>208.44</v>
      </c>
      <c r="BM349" s="170">
        <v>0</v>
      </c>
      <c r="BR349">
        <v>3516.1200000000003</v>
      </c>
      <c r="BS349">
        <v>3516.1200000000003</v>
      </c>
      <c r="BU349">
        <v>3516.1200000000003</v>
      </c>
      <c r="BV349">
        <v>3516.1200000000003</v>
      </c>
    </row>
    <row r="350" spans="1:74" x14ac:dyDescent="0.25">
      <c r="A350" t="s">
        <v>378</v>
      </c>
      <c r="B350">
        <v>7011.7</v>
      </c>
      <c r="C350">
        <v>7011.7</v>
      </c>
      <c r="D350">
        <v>12</v>
      </c>
      <c r="E350">
        <v>28.98</v>
      </c>
      <c r="F350">
        <v>30.14</v>
      </c>
      <c r="G350" s="169">
        <v>0</v>
      </c>
      <c r="H350" s="169">
        <v>0</v>
      </c>
      <c r="I350" s="169">
        <v>0</v>
      </c>
      <c r="J350" s="169">
        <v>0</v>
      </c>
      <c r="K350" s="169">
        <v>0</v>
      </c>
      <c r="L350" s="169">
        <v>0</v>
      </c>
      <c r="M350" s="169">
        <v>0</v>
      </c>
      <c r="N350" s="169">
        <v>0</v>
      </c>
      <c r="O350" s="169">
        <v>0</v>
      </c>
      <c r="P350" s="169">
        <v>0</v>
      </c>
      <c r="Q350" s="169">
        <v>0</v>
      </c>
      <c r="R350" s="169">
        <v>0</v>
      </c>
      <c r="S350" s="169">
        <v>0</v>
      </c>
      <c r="T350" s="169">
        <v>0</v>
      </c>
      <c r="U350" s="169">
        <v>0</v>
      </c>
      <c r="V350" s="169">
        <v>0</v>
      </c>
      <c r="W350" s="169">
        <v>0</v>
      </c>
      <c r="X350" s="169">
        <v>135541.76839560093</v>
      </c>
      <c r="Y350" s="169">
        <v>0</v>
      </c>
      <c r="Z350" s="169">
        <v>73830.004000000001</v>
      </c>
      <c r="AA350" s="169">
        <v>6188.9245474149602</v>
      </c>
      <c r="AB350" s="169">
        <v>573312.82624797523</v>
      </c>
      <c r="AC350" s="169">
        <v>643870.76235913264</v>
      </c>
      <c r="AD350" s="169">
        <v>173177.22089011275</v>
      </c>
      <c r="AE350" s="169">
        <v>5172.0286588828949</v>
      </c>
      <c r="AF350" s="169">
        <v>0</v>
      </c>
      <c r="AG350" s="169">
        <v>0</v>
      </c>
      <c r="AH350" s="169"/>
      <c r="AI350" s="169">
        <v>477128.17471700028</v>
      </c>
      <c r="AJ350" s="169">
        <v>0</v>
      </c>
      <c r="AK350" s="169">
        <v>272898.3280796</v>
      </c>
      <c r="AL350" s="169">
        <v>245651.67666236294</v>
      </c>
      <c r="AM350" s="169">
        <v>0</v>
      </c>
      <c r="AN350" s="169">
        <v>102696.7892263242</v>
      </c>
      <c r="AO350" s="169"/>
      <c r="AP350" s="169"/>
      <c r="AQ350" s="169"/>
      <c r="AR350" s="169"/>
      <c r="AT350" s="169">
        <v>352174.70999999996</v>
      </c>
      <c r="AU350" s="169">
        <v>2392422.2400000002</v>
      </c>
      <c r="AV350" s="169">
        <v>13324.08</v>
      </c>
      <c r="AW350" s="169">
        <v>931.30000000000007</v>
      </c>
      <c r="AX350" s="169">
        <v>919.84</v>
      </c>
      <c r="AY350" s="169">
        <v>2676.73</v>
      </c>
      <c r="AZ350" s="169">
        <v>540.66</v>
      </c>
      <c r="BA350" s="169">
        <v>2306405.09</v>
      </c>
      <c r="BB350" s="169">
        <v>15851.89</v>
      </c>
      <c r="BC350" s="169">
        <v>-71.12</v>
      </c>
      <c r="BD350" s="169">
        <v>-100.04999999999995</v>
      </c>
      <c r="BE350" s="169">
        <v>1639.5</v>
      </c>
      <c r="BF350" s="169">
        <v>348.91</v>
      </c>
      <c r="BG350">
        <v>438191.86</v>
      </c>
      <c r="BH350">
        <v>1420.1099999999997</v>
      </c>
      <c r="BI350">
        <v>103.37</v>
      </c>
      <c r="BJ350">
        <v>89.37</v>
      </c>
      <c r="BK350">
        <v>380.82</v>
      </c>
      <c r="BL350">
        <v>191.75</v>
      </c>
      <c r="BM350" s="170">
        <v>0</v>
      </c>
      <c r="BR350">
        <v>7011.7</v>
      </c>
      <c r="BS350">
        <v>7011.7</v>
      </c>
      <c r="BU350">
        <v>7011.7</v>
      </c>
      <c r="BV350">
        <v>7011.7</v>
      </c>
    </row>
    <row r="351" spans="1:74" x14ac:dyDescent="0.25">
      <c r="A351" t="s">
        <v>379</v>
      </c>
      <c r="B351">
        <v>3483.65</v>
      </c>
      <c r="C351">
        <v>3483.65</v>
      </c>
      <c r="D351">
        <v>12</v>
      </c>
      <c r="E351">
        <v>28.98</v>
      </c>
      <c r="F351">
        <v>30.14</v>
      </c>
      <c r="G351" s="169">
        <v>0</v>
      </c>
      <c r="H351" s="169">
        <v>0</v>
      </c>
      <c r="I351" s="169">
        <v>0</v>
      </c>
      <c r="J351" s="169">
        <v>0</v>
      </c>
      <c r="K351" s="169">
        <v>0</v>
      </c>
      <c r="L351" s="169">
        <v>0</v>
      </c>
      <c r="M351" s="169">
        <v>0</v>
      </c>
      <c r="N351" s="169">
        <v>0</v>
      </c>
      <c r="O351" s="169">
        <v>0</v>
      </c>
      <c r="P351" s="169">
        <v>0</v>
      </c>
      <c r="Q351" s="169">
        <v>0</v>
      </c>
      <c r="R351" s="169">
        <v>0</v>
      </c>
      <c r="S351" s="169">
        <v>0</v>
      </c>
      <c r="T351" s="169">
        <v>0</v>
      </c>
      <c r="U351" s="169">
        <v>0</v>
      </c>
      <c r="V351" s="169">
        <v>0</v>
      </c>
      <c r="W351" s="169">
        <v>0</v>
      </c>
      <c r="X351" s="169">
        <v>67341.740444020019</v>
      </c>
      <c r="Y351" s="169">
        <v>0</v>
      </c>
      <c r="Z351" s="169">
        <v>36739.996200000001</v>
      </c>
      <c r="AA351" s="169">
        <v>3074.8672931816996</v>
      </c>
      <c r="AB351" s="169">
        <v>284841.2264014089</v>
      </c>
      <c r="AC351" s="169">
        <v>319896.79839302774</v>
      </c>
      <c r="AD351" s="169">
        <v>86040.30770766591</v>
      </c>
      <c r="AE351" s="169">
        <v>2569.6389802069966</v>
      </c>
      <c r="AF351" s="169">
        <v>0</v>
      </c>
      <c r="AG351" s="169">
        <v>0</v>
      </c>
      <c r="AH351" s="169"/>
      <c r="AI351" s="169">
        <v>237053.4343815163</v>
      </c>
      <c r="AJ351" s="169">
        <v>0</v>
      </c>
      <c r="AK351" s="169">
        <v>135585.13065511911</v>
      </c>
      <c r="AL351" s="169">
        <v>122048.07156678705</v>
      </c>
      <c r="AM351" s="169">
        <v>0</v>
      </c>
      <c r="AN351" s="169">
        <v>51023.242550064075</v>
      </c>
      <c r="AO351" s="169"/>
      <c r="AP351" s="169"/>
      <c r="AQ351" s="169"/>
      <c r="AR351" s="169"/>
      <c r="AT351" s="169">
        <v>223584.91</v>
      </c>
      <c r="AU351" s="169">
        <v>1195425.0499999998</v>
      </c>
      <c r="AV351" s="169">
        <v>6359.84</v>
      </c>
      <c r="AW351" s="169">
        <v>282.11</v>
      </c>
      <c r="AX351" s="169">
        <v>282.11</v>
      </c>
      <c r="AY351" s="169">
        <v>794.11</v>
      </c>
      <c r="AZ351" s="169">
        <v>179.35</v>
      </c>
      <c r="BA351" s="169">
        <v>1123307.24</v>
      </c>
      <c r="BB351" s="169">
        <v>7181.54</v>
      </c>
      <c r="BC351" s="169">
        <v>297.3</v>
      </c>
      <c r="BD351" s="169">
        <v>292.32</v>
      </c>
      <c r="BE351" s="169">
        <v>820.29</v>
      </c>
      <c r="BF351" s="169">
        <v>124.41</v>
      </c>
      <c r="BG351">
        <v>295702.72000000003</v>
      </c>
      <c r="BH351">
        <v>2009.92</v>
      </c>
      <c r="BI351">
        <v>27.06</v>
      </c>
      <c r="BJ351">
        <v>27.06</v>
      </c>
      <c r="BK351">
        <v>76.17</v>
      </c>
      <c r="BL351">
        <v>54.94</v>
      </c>
      <c r="BM351" s="170">
        <v>0</v>
      </c>
      <c r="BR351">
        <v>3483.65</v>
      </c>
      <c r="BS351">
        <v>3483.65</v>
      </c>
      <c r="BU351">
        <v>3483.65</v>
      </c>
      <c r="BV351">
        <v>3483.65</v>
      </c>
    </row>
    <row r="352" spans="1:74" x14ac:dyDescent="0.25">
      <c r="A352" t="s">
        <v>380</v>
      </c>
      <c r="B352">
        <v>3502.1</v>
      </c>
      <c r="C352">
        <v>3502.1</v>
      </c>
      <c r="D352">
        <v>12</v>
      </c>
      <c r="E352">
        <v>28.98</v>
      </c>
      <c r="F352">
        <v>30.14</v>
      </c>
      <c r="G352" s="169">
        <v>0</v>
      </c>
      <c r="H352" s="169">
        <v>0</v>
      </c>
      <c r="I352" s="169">
        <v>0</v>
      </c>
      <c r="J352" s="169">
        <v>0</v>
      </c>
      <c r="K352" s="169">
        <v>0</v>
      </c>
      <c r="L352" s="169">
        <v>0</v>
      </c>
      <c r="M352" s="169">
        <v>0</v>
      </c>
      <c r="N352" s="169">
        <v>0</v>
      </c>
      <c r="O352" s="169">
        <v>0</v>
      </c>
      <c r="P352" s="169">
        <v>0</v>
      </c>
      <c r="Q352" s="169">
        <v>0</v>
      </c>
      <c r="R352" s="169">
        <v>0</v>
      </c>
      <c r="S352" s="169">
        <v>0</v>
      </c>
      <c r="T352" s="169">
        <v>0</v>
      </c>
      <c r="U352" s="169">
        <v>0</v>
      </c>
      <c r="V352" s="169">
        <v>0</v>
      </c>
      <c r="W352" s="169">
        <v>0</v>
      </c>
      <c r="X352" s="169">
        <v>67698.393698851054</v>
      </c>
      <c r="Y352" s="169">
        <v>0</v>
      </c>
      <c r="Z352" s="169">
        <v>36830.006599999993</v>
      </c>
      <c r="AA352" s="169">
        <v>3091.1523107808275</v>
      </c>
      <c r="AB352" s="169">
        <v>286349.79374517367</v>
      </c>
      <c r="AC352" s="169">
        <v>321591.02597913751</v>
      </c>
      <c r="AD352" s="169">
        <v>86495.991739416088</v>
      </c>
      <c r="AE352" s="169">
        <v>2583.2482231518443</v>
      </c>
      <c r="AF352" s="169">
        <v>0</v>
      </c>
      <c r="AG352" s="169">
        <v>0</v>
      </c>
      <c r="AH352" s="169"/>
      <c r="AI352" s="169">
        <v>238308.90949076638</v>
      </c>
      <c r="AJ352" s="169">
        <v>0</v>
      </c>
      <c r="AK352" s="169">
        <v>136303.21245454982</v>
      </c>
      <c r="AL352" s="169">
        <v>122694.45881016889</v>
      </c>
      <c r="AM352" s="169">
        <v>0</v>
      </c>
      <c r="AN352" s="169">
        <v>51293.470278179317</v>
      </c>
      <c r="AO352" s="169"/>
      <c r="AP352" s="169"/>
      <c r="AQ352" s="169"/>
      <c r="AR352" s="169"/>
      <c r="AT352" s="169">
        <v>158362.5</v>
      </c>
      <c r="AU352" s="169">
        <v>1196788.79</v>
      </c>
      <c r="AV352" s="169">
        <v>6342.54</v>
      </c>
      <c r="AW352" s="169">
        <v>304.86</v>
      </c>
      <c r="AX352" s="169">
        <v>319.89999999999998</v>
      </c>
      <c r="AY352" s="169">
        <v>884.49</v>
      </c>
      <c r="AZ352" s="169">
        <v>177.24</v>
      </c>
      <c r="BA352" s="169">
        <v>1187671.6600000001</v>
      </c>
      <c r="BB352" s="169">
        <v>7198.33</v>
      </c>
      <c r="BC352" s="169">
        <v>310.57</v>
      </c>
      <c r="BD352" s="169">
        <v>331.29</v>
      </c>
      <c r="BE352" s="169">
        <v>914.89</v>
      </c>
      <c r="BF352" s="169">
        <v>110.54</v>
      </c>
      <c r="BG352">
        <v>167479.63</v>
      </c>
      <c r="BH352">
        <v>1186.3799999999999</v>
      </c>
      <c r="BI352">
        <v>28.18</v>
      </c>
      <c r="BJ352">
        <v>29.7</v>
      </c>
      <c r="BK352">
        <v>85.81</v>
      </c>
      <c r="BL352">
        <v>66.7</v>
      </c>
      <c r="BM352" s="170">
        <v>0</v>
      </c>
      <c r="BR352">
        <v>3502.1</v>
      </c>
      <c r="BS352">
        <v>3502.1</v>
      </c>
      <c r="BU352">
        <v>3502.1</v>
      </c>
      <c r="BV352">
        <v>3502.1</v>
      </c>
    </row>
    <row r="353" spans="1:74" x14ac:dyDescent="0.25">
      <c r="A353" t="s">
        <v>381</v>
      </c>
      <c r="B353">
        <v>3514.1</v>
      </c>
      <c r="C353">
        <v>3514.1</v>
      </c>
      <c r="D353">
        <v>12</v>
      </c>
      <c r="E353">
        <v>28.98</v>
      </c>
      <c r="F353">
        <v>30.14</v>
      </c>
      <c r="G353" s="169">
        <v>0</v>
      </c>
      <c r="H353" s="169">
        <v>0</v>
      </c>
      <c r="I353" s="169">
        <v>0</v>
      </c>
      <c r="J353" s="169">
        <v>0</v>
      </c>
      <c r="K353" s="169">
        <v>0</v>
      </c>
      <c r="L353" s="169">
        <v>0</v>
      </c>
      <c r="M353" s="169">
        <v>0</v>
      </c>
      <c r="N353" s="169">
        <v>0</v>
      </c>
      <c r="O353" s="169">
        <v>0</v>
      </c>
      <c r="P353" s="169">
        <v>0</v>
      </c>
      <c r="Q353" s="169">
        <v>0</v>
      </c>
      <c r="R353" s="169">
        <v>0</v>
      </c>
      <c r="S353" s="169">
        <v>0</v>
      </c>
      <c r="T353" s="169">
        <v>0</v>
      </c>
      <c r="U353" s="169">
        <v>0</v>
      </c>
      <c r="V353" s="169">
        <v>0</v>
      </c>
      <c r="W353" s="169">
        <v>0</v>
      </c>
      <c r="X353" s="169">
        <v>67930.363295489136</v>
      </c>
      <c r="Y353" s="169">
        <v>0</v>
      </c>
      <c r="Z353" s="169">
        <v>36830.006599999993</v>
      </c>
      <c r="AA353" s="169">
        <v>3101.7441921461141</v>
      </c>
      <c r="AB353" s="169">
        <v>287330.97575737833</v>
      </c>
      <c r="AC353" s="169">
        <v>322692.96262050973</v>
      </c>
      <c r="AD353" s="169">
        <v>86792.371597464968</v>
      </c>
      <c r="AE353" s="169">
        <v>2592.0997632785743</v>
      </c>
      <c r="AF353" s="169">
        <v>0</v>
      </c>
      <c r="AG353" s="169">
        <v>0</v>
      </c>
      <c r="AH353" s="169"/>
      <c r="AI353" s="169">
        <v>239125.4786675144</v>
      </c>
      <c r="AJ353" s="169">
        <v>0</v>
      </c>
      <c r="AK353" s="169">
        <v>136770.25752735036</v>
      </c>
      <c r="AL353" s="169">
        <v>123114.87327740913</v>
      </c>
      <c r="AM353" s="169">
        <v>0</v>
      </c>
      <c r="AN353" s="169">
        <v>51469.228150124203</v>
      </c>
      <c r="AO353" s="169"/>
      <c r="AP353" s="169"/>
      <c r="AQ353" s="169"/>
      <c r="AR353" s="169"/>
      <c r="AT353" s="169">
        <v>168299.16</v>
      </c>
      <c r="AU353" s="169">
        <v>1230948.77</v>
      </c>
      <c r="AV353" s="169">
        <v>6338.94</v>
      </c>
      <c r="AW353" s="169">
        <v>382.20000000000005</v>
      </c>
      <c r="AX353" s="169">
        <v>382.20000000000005</v>
      </c>
      <c r="AY353" s="169">
        <v>1104.0999999999999</v>
      </c>
      <c r="AZ353" s="169">
        <v>221.55</v>
      </c>
      <c r="BA353" s="169">
        <v>1201166.01</v>
      </c>
      <c r="BB353" s="169">
        <v>7241.46</v>
      </c>
      <c r="BC353" s="169">
        <v>393.72</v>
      </c>
      <c r="BD353" s="169">
        <v>385.3</v>
      </c>
      <c r="BE353" s="169">
        <v>1069.3899999999999</v>
      </c>
      <c r="BF353" s="169">
        <v>133.81</v>
      </c>
      <c r="BG353">
        <v>198081.92000000001</v>
      </c>
      <c r="BH353">
        <v>1275.52</v>
      </c>
      <c r="BI353">
        <v>65.58</v>
      </c>
      <c r="BJ353">
        <v>65.58</v>
      </c>
      <c r="BK353">
        <v>199.54999999999998</v>
      </c>
      <c r="BL353">
        <v>87.74</v>
      </c>
      <c r="BM353" s="170">
        <v>0</v>
      </c>
      <c r="BR353">
        <v>3514.1</v>
      </c>
      <c r="BS353">
        <v>3514.1</v>
      </c>
      <c r="BU353">
        <v>3514.1</v>
      </c>
      <c r="BV353">
        <v>3514.1</v>
      </c>
    </row>
    <row r="354" spans="1:74" x14ac:dyDescent="0.25">
      <c r="A354" t="s">
        <v>382</v>
      </c>
      <c r="B354">
        <v>3480.4279999999999</v>
      </c>
      <c r="C354">
        <v>3480.4279999999999</v>
      </c>
      <c r="D354">
        <v>12</v>
      </c>
      <c r="E354">
        <v>28.98</v>
      </c>
      <c r="F354">
        <v>30.14</v>
      </c>
      <c r="G354" s="169">
        <v>0</v>
      </c>
      <c r="H354" s="169">
        <v>0</v>
      </c>
      <c r="I354" s="169">
        <v>0</v>
      </c>
      <c r="J354" s="169">
        <v>0</v>
      </c>
      <c r="K354" s="169">
        <v>0</v>
      </c>
      <c r="L354" s="169">
        <v>0</v>
      </c>
      <c r="M354" s="169">
        <v>0</v>
      </c>
      <c r="N354" s="169">
        <v>0</v>
      </c>
      <c r="O354" s="169">
        <v>0</v>
      </c>
      <c r="P354" s="169">
        <v>0</v>
      </c>
      <c r="Q354" s="169">
        <v>0</v>
      </c>
      <c r="R354" s="169">
        <v>0</v>
      </c>
      <c r="S354" s="169">
        <v>0</v>
      </c>
      <c r="T354" s="169">
        <v>0</v>
      </c>
      <c r="U354" s="169">
        <v>0</v>
      </c>
      <c r="V354" s="169">
        <v>0</v>
      </c>
      <c r="W354" s="169">
        <v>0</v>
      </c>
      <c r="X354" s="169">
        <v>67279.456607322689</v>
      </c>
      <c r="Y354" s="169">
        <v>0</v>
      </c>
      <c r="Z354" s="169">
        <v>36830.006599999993</v>
      </c>
      <c r="AA354" s="169">
        <v>3072.0233730351206</v>
      </c>
      <c r="AB354" s="169">
        <v>284577.77903113194</v>
      </c>
      <c r="AC354" s="169">
        <v>319600.92840481928</v>
      </c>
      <c r="AD354" s="169">
        <v>85960.729715779802</v>
      </c>
      <c r="AE354" s="169">
        <v>2567.2623416829692</v>
      </c>
      <c r="AF354" s="169">
        <v>0</v>
      </c>
      <c r="AG354" s="169">
        <v>0</v>
      </c>
      <c r="AH354" s="169"/>
      <c r="AI354" s="169">
        <v>236834.18555755948</v>
      </c>
      <c r="AJ354" s="169">
        <v>0</v>
      </c>
      <c r="AK354" s="169">
        <v>135459.72905307217</v>
      </c>
      <c r="AL354" s="169">
        <v>121935.19028233303</v>
      </c>
      <c r="AM354" s="169">
        <v>0</v>
      </c>
      <c r="AN354" s="169">
        <v>50976.051561446875</v>
      </c>
      <c r="AO354" s="169"/>
      <c r="AP354" s="169"/>
      <c r="AQ354" s="169"/>
      <c r="AR354" s="169"/>
      <c r="AT354" s="169">
        <v>170814.99</v>
      </c>
      <c r="AU354" s="169">
        <v>1200078.47</v>
      </c>
      <c r="AV354" s="169">
        <v>6431.9400000000005</v>
      </c>
      <c r="AW354" s="169">
        <v>471.03000000000003</v>
      </c>
      <c r="AX354" s="169">
        <v>436.22</v>
      </c>
      <c r="AY354" s="169">
        <v>1265.79</v>
      </c>
      <c r="AZ354" s="169">
        <v>220.89</v>
      </c>
      <c r="BA354" s="169">
        <v>1138542.6200000001</v>
      </c>
      <c r="BB354" s="169">
        <v>7575.54</v>
      </c>
      <c r="BC354" s="169">
        <v>473.26</v>
      </c>
      <c r="BD354" s="169">
        <v>435.79999999999995</v>
      </c>
      <c r="BE354" s="169">
        <v>1213</v>
      </c>
      <c r="BF354" s="169">
        <v>125.36</v>
      </c>
      <c r="BG354">
        <v>232350.84</v>
      </c>
      <c r="BH354">
        <v>110.21000000000004</v>
      </c>
      <c r="BI354">
        <v>61.82</v>
      </c>
      <c r="BJ354">
        <v>57.99</v>
      </c>
      <c r="BK354">
        <v>200.65</v>
      </c>
      <c r="BL354">
        <v>95.53</v>
      </c>
      <c r="BM354" s="170">
        <v>0</v>
      </c>
      <c r="BR354">
        <v>3480.4279999999999</v>
      </c>
      <c r="BS354">
        <v>3480.4279999999999</v>
      </c>
      <c r="BU354">
        <v>3480.4279999999999</v>
      </c>
      <c r="BV354">
        <v>3480.4279999999999</v>
      </c>
    </row>
    <row r="355" spans="1:74" x14ac:dyDescent="0.25">
      <c r="A355" t="s">
        <v>383</v>
      </c>
      <c r="B355">
        <v>6968.13</v>
      </c>
      <c r="C355">
        <v>6968.13</v>
      </c>
      <c r="D355">
        <v>12</v>
      </c>
      <c r="E355">
        <v>28.98</v>
      </c>
      <c r="F355">
        <v>30.14</v>
      </c>
      <c r="G355" s="169">
        <v>0</v>
      </c>
      <c r="H355" s="169">
        <v>0</v>
      </c>
      <c r="I355" s="169">
        <v>0</v>
      </c>
      <c r="J355" s="169">
        <v>21370.094999999998</v>
      </c>
      <c r="K355" s="169">
        <v>0</v>
      </c>
      <c r="L355" s="169">
        <v>0</v>
      </c>
      <c r="M355" s="169">
        <v>0</v>
      </c>
      <c r="N355" s="169">
        <v>0</v>
      </c>
      <c r="O355" s="169">
        <v>0</v>
      </c>
      <c r="P355" s="169">
        <v>0</v>
      </c>
      <c r="Q355" s="169">
        <v>10071.488799999999</v>
      </c>
      <c r="R355" s="169">
        <v>0</v>
      </c>
      <c r="S355" s="169">
        <v>0</v>
      </c>
      <c r="T355" s="169">
        <v>0</v>
      </c>
      <c r="U355" s="169">
        <v>0</v>
      </c>
      <c r="V355" s="169">
        <v>0</v>
      </c>
      <c r="W355" s="169">
        <v>0</v>
      </c>
      <c r="X355" s="169">
        <v>134699.52545180748</v>
      </c>
      <c r="Y355" s="169">
        <v>0</v>
      </c>
      <c r="Z355" s="169">
        <v>67800.003399999987</v>
      </c>
      <c r="AA355" s="169">
        <v>6150.4671914911651</v>
      </c>
      <c r="AB355" s="169">
        <v>569750.31789199531</v>
      </c>
      <c r="AC355" s="169">
        <v>639869.81407041708</v>
      </c>
      <c r="AD355" s="169">
        <v>172101.11502218022</v>
      </c>
      <c r="AE355" s="169">
        <v>5139.8901919394248</v>
      </c>
      <c r="AF355" s="169">
        <v>0</v>
      </c>
      <c r="AG355" s="169">
        <v>0</v>
      </c>
      <c r="AH355" s="169"/>
      <c r="AI355" s="169">
        <v>474163.34813109104</v>
      </c>
      <c r="AJ355" s="169">
        <v>0</v>
      </c>
      <c r="AK355" s="169">
        <v>271202.56526110688</v>
      </c>
      <c r="AL355" s="169">
        <v>244125.22180089151</v>
      </c>
      <c r="AM355" s="169">
        <v>0</v>
      </c>
      <c r="AN355" s="169">
        <v>102058.641686271</v>
      </c>
      <c r="AO355" s="169"/>
      <c r="AP355" s="169"/>
      <c r="AQ355" s="169"/>
      <c r="AR355" s="169"/>
      <c r="AT355" s="169">
        <v>310100.19</v>
      </c>
      <c r="AU355" s="169">
        <v>2353740.8899999997</v>
      </c>
      <c r="AV355" s="169">
        <v>12865</v>
      </c>
      <c r="AW355" s="169">
        <v>928.14</v>
      </c>
      <c r="AX355" s="169">
        <v>949.5</v>
      </c>
      <c r="AY355" s="169">
        <v>2784.6800000000003</v>
      </c>
      <c r="AZ355" s="169">
        <v>600.24</v>
      </c>
      <c r="BA355" s="169">
        <v>2308934.77</v>
      </c>
      <c r="BB355" s="169">
        <v>14918.779999999999</v>
      </c>
      <c r="BC355" s="169">
        <v>972.22</v>
      </c>
      <c r="BD355" s="169">
        <v>984.5</v>
      </c>
      <c r="BE355" s="169">
        <v>2906.12</v>
      </c>
      <c r="BF355" s="169">
        <v>380.53</v>
      </c>
      <c r="BG355">
        <v>354906.31</v>
      </c>
      <c r="BH355">
        <v>2408.5699999999997</v>
      </c>
      <c r="BI355">
        <v>120.21</v>
      </c>
      <c r="BJ355">
        <v>120.21</v>
      </c>
      <c r="BK355">
        <v>360.86</v>
      </c>
      <c r="BL355">
        <v>219.71</v>
      </c>
      <c r="BM355" s="170">
        <v>0</v>
      </c>
      <c r="BR355">
        <v>6968.13</v>
      </c>
      <c r="BS355">
        <v>6968.13</v>
      </c>
      <c r="BU355">
        <v>6968.13</v>
      </c>
      <c r="BV355">
        <v>6968.13</v>
      </c>
    </row>
    <row r="356" spans="1:74" x14ac:dyDescent="0.25">
      <c r="A356" s="167" t="s">
        <v>384</v>
      </c>
      <c r="B356">
        <v>0</v>
      </c>
      <c r="C356">
        <v>0</v>
      </c>
      <c r="D356">
        <v>12</v>
      </c>
      <c r="E356">
        <v>0</v>
      </c>
      <c r="F356">
        <v>0</v>
      </c>
      <c r="G356" s="169">
        <v>0</v>
      </c>
      <c r="H356" s="169">
        <v>0</v>
      </c>
      <c r="I356" s="169">
        <v>0</v>
      </c>
      <c r="J356" s="169">
        <v>0</v>
      </c>
      <c r="K356" s="169">
        <v>0</v>
      </c>
      <c r="L356" s="169">
        <v>0</v>
      </c>
      <c r="M356" s="169">
        <v>0</v>
      </c>
      <c r="N356" s="169">
        <v>0</v>
      </c>
      <c r="O356" s="169">
        <v>0</v>
      </c>
      <c r="P356" s="169">
        <v>0</v>
      </c>
      <c r="Q356" s="169">
        <v>0</v>
      </c>
      <c r="R356" s="169">
        <v>0</v>
      </c>
      <c r="S356" s="169">
        <v>0</v>
      </c>
      <c r="T356" s="169">
        <v>0</v>
      </c>
      <c r="U356" s="169">
        <v>0</v>
      </c>
      <c r="V356" s="169">
        <v>0</v>
      </c>
      <c r="W356" s="169">
        <v>0</v>
      </c>
      <c r="X356" s="169">
        <v>0</v>
      </c>
      <c r="Y356" s="169">
        <v>0</v>
      </c>
      <c r="Z356" s="169">
        <v>0</v>
      </c>
      <c r="AA356" s="169">
        <v>0</v>
      </c>
      <c r="AB356" s="169">
        <v>0</v>
      </c>
      <c r="AC356" s="169">
        <v>0</v>
      </c>
      <c r="AD356" s="169">
        <v>0</v>
      </c>
      <c r="AE356" s="169">
        <v>0</v>
      </c>
      <c r="AF356" s="169">
        <v>0</v>
      </c>
      <c r="AG356" s="169">
        <v>0</v>
      </c>
      <c r="AH356" s="169"/>
      <c r="AI356" s="169">
        <v>0</v>
      </c>
      <c r="AJ356" s="169">
        <v>0</v>
      </c>
      <c r="AK356" s="169">
        <v>0</v>
      </c>
      <c r="AL356" s="169">
        <v>0</v>
      </c>
      <c r="AM356" s="169">
        <v>0</v>
      </c>
      <c r="AN356" s="169">
        <v>0</v>
      </c>
      <c r="AO356" s="169"/>
      <c r="AP356" s="169"/>
      <c r="AQ356" s="169"/>
      <c r="AR356" s="169"/>
      <c r="AT356" s="169">
        <v>121662.02</v>
      </c>
      <c r="AU356" s="169">
        <v>0</v>
      </c>
      <c r="AV356" s="169">
        <v>0</v>
      </c>
      <c r="AW356" s="169">
        <v>0</v>
      </c>
      <c r="AX356" s="169">
        <v>0</v>
      </c>
      <c r="AY356" s="169">
        <v>0</v>
      </c>
      <c r="AZ356" s="169">
        <v>0</v>
      </c>
      <c r="BA356" s="169">
        <v>41234.509999999995</v>
      </c>
      <c r="BB356" s="169">
        <v>0</v>
      </c>
      <c r="BC356" s="169">
        <v>0</v>
      </c>
      <c r="BD356" s="169">
        <v>0</v>
      </c>
      <c r="BE356" s="169">
        <v>0</v>
      </c>
      <c r="BF356" s="169">
        <v>0</v>
      </c>
      <c r="BG356">
        <v>80427.509999999995</v>
      </c>
      <c r="BH356">
        <v>0</v>
      </c>
      <c r="BI356">
        <v>0</v>
      </c>
      <c r="BJ356">
        <v>0</v>
      </c>
      <c r="BK356">
        <v>0</v>
      </c>
      <c r="BL356">
        <v>0</v>
      </c>
      <c r="BM356" s="170">
        <v>0</v>
      </c>
    </row>
    <row r="357" spans="1:74" x14ac:dyDescent="0.25">
      <c r="A357" s="167" t="s">
        <v>385</v>
      </c>
      <c r="B357">
        <v>0</v>
      </c>
      <c r="C357">
        <v>0</v>
      </c>
      <c r="D357">
        <v>12</v>
      </c>
      <c r="E357">
        <v>0</v>
      </c>
      <c r="F357">
        <v>0</v>
      </c>
      <c r="G357" s="169">
        <v>0</v>
      </c>
      <c r="H357" s="169">
        <v>0</v>
      </c>
      <c r="I357" s="169">
        <v>0</v>
      </c>
      <c r="J357" s="169">
        <v>0</v>
      </c>
      <c r="K357" s="169">
        <v>0</v>
      </c>
      <c r="L357" s="169">
        <v>0</v>
      </c>
      <c r="M357" s="169">
        <v>0</v>
      </c>
      <c r="N357" s="169">
        <v>0</v>
      </c>
      <c r="O357" s="169">
        <v>0</v>
      </c>
      <c r="P357" s="169">
        <v>0</v>
      </c>
      <c r="Q357" s="169">
        <v>0</v>
      </c>
      <c r="R357" s="169">
        <v>0</v>
      </c>
      <c r="S357" s="169">
        <v>0</v>
      </c>
      <c r="T357" s="169">
        <v>0</v>
      </c>
      <c r="U357" s="169">
        <v>0</v>
      </c>
      <c r="V357" s="169">
        <v>0</v>
      </c>
      <c r="W357" s="169">
        <v>0</v>
      </c>
      <c r="X357" s="169">
        <v>0</v>
      </c>
      <c r="Y357" s="169">
        <v>0</v>
      </c>
      <c r="Z357" s="169">
        <v>0</v>
      </c>
      <c r="AA357" s="169">
        <v>0</v>
      </c>
      <c r="AB357" s="169">
        <v>0</v>
      </c>
      <c r="AC357" s="169">
        <v>0</v>
      </c>
      <c r="AD357" s="169">
        <v>0</v>
      </c>
      <c r="AE357" s="169">
        <v>0</v>
      </c>
      <c r="AF357" s="169">
        <v>0</v>
      </c>
      <c r="AG357" s="169">
        <v>0</v>
      </c>
      <c r="AH357" s="169"/>
      <c r="AI357" s="169">
        <v>0</v>
      </c>
      <c r="AJ357" s="169">
        <v>0</v>
      </c>
      <c r="AK357" s="169">
        <v>0</v>
      </c>
      <c r="AL357" s="169">
        <v>0</v>
      </c>
      <c r="AM357" s="169">
        <v>0</v>
      </c>
      <c r="AN357" s="169">
        <v>0</v>
      </c>
      <c r="AO357" s="169"/>
      <c r="AP357" s="169"/>
      <c r="AQ357" s="169"/>
      <c r="AR357" s="169"/>
      <c r="AT357" s="169">
        <v>142913.07</v>
      </c>
      <c r="AU357" s="169">
        <v>0</v>
      </c>
      <c r="AV357" s="169">
        <v>0</v>
      </c>
      <c r="AW357" s="169">
        <v>0</v>
      </c>
      <c r="AX357" s="169">
        <v>0</v>
      </c>
      <c r="AY357" s="169">
        <v>0</v>
      </c>
      <c r="AZ357" s="169">
        <v>0</v>
      </c>
      <c r="BA357" s="169">
        <v>39729.68</v>
      </c>
      <c r="BB357" s="169">
        <v>0</v>
      </c>
      <c r="BC357" s="169">
        <v>0</v>
      </c>
      <c r="BD357" s="169">
        <v>0</v>
      </c>
      <c r="BE357" s="169">
        <v>0</v>
      </c>
      <c r="BF357" s="169">
        <v>0</v>
      </c>
      <c r="BG357">
        <v>103183.39</v>
      </c>
      <c r="BH357">
        <v>0</v>
      </c>
      <c r="BI357">
        <v>0</v>
      </c>
      <c r="BJ357">
        <v>0</v>
      </c>
      <c r="BK357">
        <v>0</v>
      </c>
      <c r="BL357">
        <v>0</v>
      </c>
      <c r="BM357" s="170">
        <v>0</v>
      </c>
    </row>
    <row r="358" spans="1:74" x14ac:dyDescent="0.25">
      <c r="A358" s="167" t="s">
        <v>386</v>
      </c>
      <c r="B358">
        <v>0</v>
      </c>
      <c r="C358">
        <v>0</v>
      </c>
      <c r="D358">
        <v>12</v>
      </c>
      <c r="E358">
        <v>0</v>
      </c>
      <c r="F358">
        <v>0</v>
      </c>
      <c r="G358" s="169">
        <v>0</v>
      </c>
      <c r="H358" s="169">
        <v>0</v>
      </c>
      <c r="I358" s="169">
        <v>0</v>
      </c>
      <c r="J358" s="169">
        <v>0</v>
      </c>
      <c r="K358" s="169">
        <v>0</v>
      </c>
      <c r="L358" s="169">
        <v>0</v>
      </c>
      <c r="M358" s="169">
        <v>0</v>
      </c>
      <c r="N358" s="169">
        <v>0</v>
      </c>
      <c r="O358" s="169">
        <v>0</v>
      </c>
      <c r="P358" s="169">
        <v>0</v>
      </c>
      <c r="Q358" s="169">
        <v>0</v>
      </c>
      <c r="R358" s="169">
        <v>0</v>
      </c>
      <c r="S358" s="169">
        <v>0</v>
      </c>
      <c r="T358" s="169">
        <v>0</v>
      </c>
      <c r="U358" s="169">
        <v>0</v>
      </c>
      <c r="V358" s="169">
        <v>0</v>
      </c>
      <c r="W358" s="169">
        <v>0</v>
      </c>
      <c r="X358" s="169">
        <v>0</v>
      </c>
      <c r="Y358" s="169">
        <v>0</v>
      </c>
      <c r="Z358" s="169">
        <v>0</v>
      </c>
      <c r="AA358" s="169">
        <v>0</v>
      </c>
      <c r="AB358" s="169">
        <v>0</v>
      </c>
      <c r="AC358" s="169">
        <v>0</v>
      </c>
      <c r="AD358" s="169">
        <v>0</v>
      </c>
      <c r="AE358" s="169">
        <v>0</v>
      </c>
      <c r="AF358" s="169">
        <v>0</v>
      </c>
      <c r="AG358" s="169">
        <v>0</v>
      </c>
      <c r="AH358" s="169"/>
      <c r="AI358" s="169">
        <v>0</v>
      </c>
      <c r="AJ358" s="169">
        <v>0</v>
      </c>
      <c r="AK358" s="169">
        <v>0</v>
      </c>
      <c r="AL358" s="169">
        <v>0</v>
      </c>
      <c r="AM358" s="169">
        <v>0</v>
      </c>
      <c r="AN358" s="169">
        <v>0</v>
      </c>
      <c r="AO358" s="169"/>
      <c r="AP358" s="169"/>
      <c r="AQ358" s="169"/>
      <c r="AR358" s="169"/>
      <c r="AT358" s="169">
        <v>170903.65</v>
      </c>
      <c r="AU358" s="169">
        <v>0</v>
      </c>
      <c r="AV358" s="169">
        <v>0</v>
      </c>
      <c r="AW358" s="169">
        <v>0</v>
      </c>
      <c r="AX358" s="169">
        <v>0</v>
      </c>
      <c r="AY358" s="169">
        <v>0</v>
      </c>
      <c r="AZ358" s="169">
        <v>0</v>
      </c>
      <c r="BA358" s="169">
        <v>38730.85</v>
      </c>
      <c r="BB358" s="169">
        <v>0</v>
      </c>
      <c r="BC358" s="169">
        <v>0</v>
      </c>
      <c r="BD358" s="169">
        <v>0</v>
      </c>
      <c r="BE358" s="169">
        <v>0</v>
      </c>
      <c r="BF358" s="169">
        <v>0</v>
      </c>
      <c r="BG358">
        <v>132172.80000000002</v>
      </c>
      <c r="BH358">
        <v>0</v>
      </c>
      <c r="BI358">
        <v>0</v>
      </c>
      <c r="BJ358">
        <v>0</v>
      </c>
      <c r="BK358">
        <v>0</v>
      </c>
      <c r="BL358">
        <v>0</v>
      </c>
      <c r="BM358" s="170">
        <v>0</v>
      </c>
    </row>
    <row r="359" spans="1:74" x14ac:dyDescent="0.25">
      <c r="A359" t="s">
        <v>387</v>
      </c>
      <c r="B359">
        <v>3577.7</v>
      </c>
      <c r="C359">
        <v>3577.6999999999994</v>
      </c>
      <c r="D359">
        <v>12</v>
      </c>
      <c r="E359">
        <v>39.82</v>
      </c>
      <c r="F359">
        <v>41.41</v>
      </c>
      <c r="G359" s="169">
        <v>0</v>
      </c>
      <c r="H359" s="169">
        <v>0</v>
      </c>
      <c r="I359" s="169">
        <v>0</v>
      </c>
      <c r="J359" s="169">
        <v>0</v>
      </c>
      <c r="K359" s="169">
        <v>0</v>
      </c>
      <c r="L359" s="169">
        <v>0</v>
      </c>
      <c r="M359" s="169">
        <v>0</v>
      </c>
      <c r="N359" s="169">
        <v>0</v>
      </c>
      <c r="O359" s="169">
        <v>0</v>
      </c>
      <c r="P359" s="169">
        <v>0</v>
      </c>
      <c r="Q359" s="169">
        <v>0</v>
      </c>
      <c r="R359" s="169">
        <v>0</v>
      </c>
      <c r="S359" s="169">
        <v>0</v>
      </c>
      <c r="T359" s="169">
        <v>0</v>
      </c>
      <c r="U359" s="169">
        <v>0</v>
      </c>
      <c r="V359" s="169">
        <v>0</v>
      </c>
      <c r="W359" s="169">
        <v>0</v>
      </c>
      <c r="X359" s="169">
        <v>69159.802157670943</v>
      </c>
      <c r="Y359" s="169">
        <v>0</v>
      </c>
      <c r="Z359" s="169">
        <v>15649.997799999997</v>
      </c>
      <c r="AA359" s="169">
        <v>3157.8811633821324</v>
      </c>
      <c r="AB359" s="169">
        <v>292531.24042206322</v>
      </c>
      <c r="AC359" s="169">
        <v>328533.2268197824</v>
      </c>
      <c r="AD359" s="169">
        <v>88363.184845124022</v>
      </c>
      <c r="AE359" s="169">
        <v>2639.0129259502446</v>
      </c>
      <c r="AF359" s="169">
        <v>0</v>
      </c>
      <c r="AG359" s="169">
        <v>0</v>
      </c>
      <c r="AH359" s="169"/>
      <c r="AI359" s="169">
        <v>243453.29530427876</v>
      </c>
      <c r="AJ359" s="169">
        <v>232769.53599343382</v>
      </c>
      <c r="AK359" s="169">
        <v>139245.59641319292</v>
      </c>
      <c r="AL359" s="169">
        <v>125343.06995378235</v>
      </c>
      <c r="AM359" s="169">
        <v>78920.280246290684</v>
      </c>
      <c r="AN359" s="169">
        <v>52400.744871432034</v>
      </c>
      <c r="AO359" s="169"/>
      <c r="AP359" s="169"/>
      <c r="AQ359" s="169"/>
      <c r="AR359" s="169"/>
      <c r="AT359" s="169">
        <v>256574.87</v>
      </c>
      <c r="AU359" s="169">
        <v>1710129.99</v>
      </c>
      <c r="AV359" s="169">
        <v>57686.11</v>
      </c>
      <c r="AW359" s="169">
        <v>628.6</v>
      </c>
      <c r="AX359" s="169">
        <v>628.6</v>
      </c>
      <c r="AY359" s="169">
        <v>1774.9299999999998</v>
      </c>
      <c r="AZ359" s="169">
        <v>356.04</v>
      </c>
      <c r="BA359" s="169">
        <v>1719337.7</v>
      </c>
      <c r="BB359" s="169">
        <v>64657.58</v>
      </c>
      <c r="BC359" s="169">
        <v>726.74</v>
      </c>
      <c r="BD359" s="169">
        <v>722.66000000000008</v>
      </c>
      <c r="BE359" s="169">
        <v>1687.1599999999999</v>
      </c>
      <c r="BF359" s="169">
        <v>224.39</v>
      </c>
      <c r="BG359">
        <v>247367.16</v>
      </c>
      <c r="BH359">
        <v>9673.630000000001</v>
      </c>
      <c r="BI359">
        <v>43.120000000000005</v>
      </c>
      <c r="BJ359">
        <v>27.77000000000001</v>
      </c>
      <c r="BK359">
        <v>424.9</v>
      </c>
      <c r="BL359">
        <v>131.65</v>
      </c>
      <c r="BM359" s="170">
        <v>0</v>
      </c>
      <c r="BQ359">
        <v>3577.6999999999994</v>
      </c>
      <c r="BR359">
        <v>3577.6999999999994</v>
      </c>
      <c r="BS359">
        <v>3577.6999999999994</v>
      </c>
      <c r="BT359">
        <v>3577.6999999999994</v>
      </c>
      <c r="BU359">
        <v>3577.6999999999994</v>
      </c>
      <c r="BV359">
        <v>3577.6999999999994</v>
      </c>
    </row>
    <row r="360" spans="1:74" x14ac:dyDescent="0.25">
      <c r="A360" t="s">
        <v>388</v>
      </c>
      <c r="B360">
        <v>6083.2</v>
      </c>
      <c r="C360">
        <v>6083.2</v>
      </c>
      <c r="D360">
        <v>12</v>
      </c>
      <c r="E360">
        <v>39.82</v>
      </c>
      <c r="F360">
        <v>41.41</v>
      </c>
      <c r="G360" s="169">
        <v>0</v>
      </c>
      <c r="H360" s="169">
        <v>0</v>
      </c>
      <c r="I360" s="169">
        <v>0</v>
      </c>
      <c r="J360" s="169">
        <v>0</v>
      </c>
      <c r="K360" s="169">
        <v>0</v>
      </c>
      <c r="L360" s="169">
        <v>0</v>
      </c>
      <c r="M360" s="169">
        <v>0</v>
      </c>
      <c r="N360" s="169">
        <v>0</v>
      </c>
      <c r="O360" s="169">
        <v>11800</v>
      </c>
      <c r="P360" s="169">
        <v>0</v>
      </c>
      <c r="Q360" s="169">
        <v>0</v>
      </c>
      <c r="R360" s="169">
        <v>0</v>
      </c>
      <c r="S360" s="169">
        <v>0</v>
      </c>
      <c r="T360" s="169">
        <v>0</v>
      </c>
      <c r="U360" s="169">
        <v>0</v>
      </c>
      <c r="V360" s="169">
        <v>0</v>
      </c>
      <c r="W360" s="169">
        <v>0</v>
      </c>
      <c r="X360" s="169">
        <v>117593.12085572963</v>
      </c>
      <c r="Y360" s="169">
        <v>0</v>
      </c>
      <c r="Z360" s="169">
        <v>57409.997199999998</v>
      </c>
      <c r="AA360" s="169">
        <v>5369.3777267759142</v>
      </c>
      <c r="AB360" s="169">
        <v>497393.86805363646</v>
      </c>
      <c r="AC360" s="169">
        <v>558608.41473295714</v>
      </c>
      <c r="AD360" s="169">
        <v>150244.82937358037</v>
      </c>
      <c r="AE360" s="169">
        <v>4487.1407415771391</v>
      </c>
      <c r="AF360" s="169">
        <v>0</v>
      </c>
      <c r="AG360" s="169">
        <v>0</v>
      </c>
      <c r="AH360" s="169"/>
      <c r="AI360" s="169">
        <v>413946.13466612314</v>
      </c>
      <c r="AJ360" s="169">
        <v>395780.42914589174</v>
      </c>
      <c r="AK360" s="169">
        <v>236760.71557166203</v>
      </c>
      <c r="AL360" s="169">
        <v>213122.10725964973</v>
      </c>
      <c r="AM360" s="169">
        <v>134188.96184538543</v>
      </c>
      <c r="AN360" s="169">
        <v>89097.523884589362</v>
      </c>
      <c r="AO360" s="169"/>
      <c r="AP360" s="169"/>
      <c r="AQ360" s="169"/>
      <c r="AR360" s="169"/>
      <c r="AT360" s="169">
        <v>402536.51</v>
      </c>
      <c r="AU360" s="169">
        <v>2893423.27</v>
      </c>
      <c r="AV360" s="169">
        <v>71232.58</v>
      </c>
      <c r="AW360" s="169">
        <v>1202.4099999999999</v>
      </c>
      <c r="AX360" s="169">
        <v>1241.49</v>
      </c>
      <c r="AY360" s="169">
        <v>3468.9399999999996</v>
      </c>
      <c r="AZ360" s="169">
        <v>788.7</v>
      </c>
      <c r="BA360" s="169">
        <v>2883316.2199999997</v>
      </c>
      <c r="BB360" s="169">
        <v>78368.739999999991</v>
      </c>
      <c r="BC360" s="169">
        <v>1244.3200000000002</v>
      </c>
      <c r="BD360" s="169">
        <v>1276.5999999999999</v>
      </c>
      <c r="BE360" s="169">
        <v>3596.89</v>
      </c>
      <c r="BF360" s="169">
        <v>503.44</v>
      </c>
      <c r="BG360">
        <v>412643.56</v>
      </c>
      <c r="BH360">
        <v>11736.11</v>
      </c>
      <c r="BI360">
        <v>167.97</v>
      </c>
      <c r="BJ360">
        <v>167.89999999999998</v>
      </c>
      <c r="BK360">
        <v>516.83000000000004</v>
      </c>
      <c r="BL360">
        <v>285.26</v>
      </c>
      <c r="BM360" s="170">
        <v>5.2386894822120667E-10</v>
      </c>
      <c r="BQ360">
        <v>6083.2</v>
      </c>
      <c r="BR360">
        <v>6083.2</v>
      </c>
      <c r="BS360">
        <v>6083.2</v>
      </c>
      <c r="BT360">
        <v>6083.2</v>
      </c>
      <c r="BU360">
        <v>6083.2</v>
      </c>
      <c r="BV360">
        <v>6083.2</v>
      </c>
    </row>
    <row r="361" spans="1:74" x14ac:dyDescent="0.25">
      <c r="A361" t="s">
        <v>389</v>
      </c>
      <c r="B361">
        <v>6992.5</v>
      </c>
      <c r="C361">
        <v>6992.5</v>
      </c>
      <c r="D361">
        <v>12</v>
      </c>
      <c r="E361">
        <v>28.98</v>
      </c>
      <c r="F361">
        <v>30.14</v>
      </c>
      <c r="G361" s="169">
        <v>0</v>
      </c>
      <c r="H361" s="169">
        <v>0</v>
      </c>
      <c r="I361" s="169">
        <v>0</v>
      </c>
      <c r="J361" s="169">
        <v>0</v>
      </c>
      <c r="K361" s="169">
        <v>0</v>
      </c>
      <c r="L361" s="169">
        <v>0</v>
      </c>
      <c r="M361" s="169">
        <v>0</v>
      </c>
      <c r="N361" s="169">
        <v>0</v>
      </c>
      <c r="O361" s="169">
        <v>0</v>
      </c>
      <c r="P361" s="169">
        <v>0</v>
      </c>
      <c r="Q361" s="169">
        <v>0</v>
      </c>
      <c r="R361" s="169">
        <v>0</v>
      </c>
      <c r="S361" s="169">
        <v>0</v>
      </c>
      <c r="T361" s="169">
        <v>0</v>
      </c>
      <c r="U361" s="169">
        <v>0</v>
      </c>
      <c r="V361" s="169">
        <v>0</v>
      </c>
      <c r="W361" s="169">
        <v>0</v>
      </c>
      <c r="X361" s="169">
        <v>135170.61704098</v>
      </c>
      <c r="Y361" s="169">
        <v>0</v>
      </c>
      <c r="Z361" s="169">
        <v>84949.993600000002</v>
      </c>
      <c r="AA361" s="169">
        <v>6171.9775372305012</v>
      </c>
      <c r="AB361" s="169">
        <v>571742.93502844777</v>
      </c>
      <c r="AC361" s="169">
        <v>642107.66373293719</v>
      </c>
      <c r="AD361" s="169">
        <v>172703.01311723454</v>
      </c>
      <c r="AE361" s="169">
        <v>5157.8661946801267</v>
      </c>
      <c r="AF361" s="169">
        <v>0</v>
      </c>
      <c r="AG361" s="169">
        <v>0</v>
      </c>
      <c r="AH361" s="169"/>
      <c r="AI361" s="169">
        <v>475821.66403420351</v>
      </c>
      <c r="AJ361" s="169">
        <v>0</v>
      </c>
      <c r="AK361" s="169">
        <v>272151.0559631192</v>
      </c>
      <c r="AL361" s="169">
        <v>244979.01351477855</v>
      </c>
      <c r="AM361" s="169">
        <v>0</v>
      </c>
      <c r="AN361" s="169">
        <v>102415.57663121239</v>
      </c>
      <c r="AO361" s="169"/>
      <c r="AP361" s="169"/>
      <c r="AQ361" s="169"/>
      <c r="AR361" s="169"/>
      <c r="AT361" s="169">
        <v>336866.39999999997</v>
      </c>
      <c r="AU361" s="169">
        <v>2386719.0700000003</v>
      </c>
      <c r="AV361" s="169">
        <v>13097.58</v>
      </c>
      <c r="AW361" s="169">
        <v>872.67</v>
      </c>
      <c r="AX361" s="169">
        <v>886.85</v>
      </c>
      <c r="AY361" s="169">
        <v>2584.66</v>
      </c>
      <c r="AZ361" s="169">
        <v>551.49</v>
      </c>
      <c r="BA361" s="169">
        <v>2346247.7599999998</v>
      </c>
      <c r="BB361" s="169">
        <v>15238.35</v>
      </c>
      <c r="BC361" s="169">
        <v>945.62</v>
      </c>
      <c r="BD361" s="169">
        <v>14643.92</v>
      </c>
      <c r="BE361" s="169">
        <v>2692.04</v>
      </c>
      <c r="BF361" s="169">
        <v>351.13</v>
      </c>
      <c r="BG361">
        <v>377337.71</v>
      </c>
      <c r="BH361">
        <v>-12385.67</v>
      </c>
      <c r="BI361">
        <v>138.41</v>
      </c>
      <c r="BJ361">
        <v>-13567.92</v>
      </c>
      <c r="BK361">
        <v>397.4</v>
      </c>
      <c r="BL361">
        <v>200.36</v>
      </c>
      <c r="BM361" s="170">
        <v>0</v>
      </c>
      <c r="BR361">
        <v>6992.5</v>
      </c>
      <c r="BS361">
        <v>6992.5</v>
      </c>
      <c r="BU361">
        <v>6992.5</v>
      </c>
      <c r="BV361">
        <v>6992.5</v>
      </c>
    </row>
    <row r="362" spans="1:74" x14ac:dyDescent="0.25">
      <c r="A362" t="s">
        <v>390</v>
      </c>
      <c r="B362">
        <v>4231.8</v>
      </c>
      <c r="C362">
        <v>4231.8</v>
      </c>
      <c r="D362">
        <v>12</v>
      </c>
      <c r="E362">
        <v>39.82</v>
      </c>
      <c r="F362">
        <v>41.41</v>
      </c>
      <c r="G362" s="169">
        <v>0</v>
      </c>
      <c r="H362" s="169">
        <v>0</v>
      </c>
      <c r="I362" s="169">
        <v>0</v>
      </c>
      <c r="J362" s="169">
        <v>0</v>
      </c>
      <c r="K362" s="169">
        <v>0</v>
      </c>
      <c r="L362" s="169">
        <v>0</v>
      </c>
      <c r="M362" s="169">
        <v>0</v>
      </c>
      <c r="N362" s="169">
        <v>0</v>
      </c>
      <c r="O362" s="169">
        <v>0</v>
      </c>
      <c r="P362" s="169">
        <v>0</v>
      </c>
      <c r="Q362" s="169">
        <v>0</v>
      </c>
      <c r="R362" s="169">
        <v>0</v>
      </c>
      <c r="S362" s="169">
        <v>0</v>
      </c>
      <c r="T362" s="169">
        <v>0</v>
      </c>
      <c r="U362" s="169">
        <v>0</v>
      </c>
      <c r="V362" s="169">
        <v>0</v>
      </c>
      <c r="W362" s="169">
        <v>0</v>
      </c>
      <c r="X362" s="169">
        <v>81804.078254418186</v>
      </c>
      <c r="Y362" s="169">
        <v>0</v>
      </c>
      <c r="Z362" s="169">
        <v>16909.989999999998</v>
      </c>
      <c r="AA362" s="169">
        <v>3735.2269634682925</v>
      </c>
      <c r="AB362" s="169">
        <v>346013.83660398785</v>
      </c>
      <c r="AC362" s="169">
        <v>388597.95657991327</v>
      </c>
      <c r="AD362" s="169">
        <v>104518.35694093857</v>
      </c>
      <c r="AE362" s="169">
        <v>3121.4956256914352</v>
      </c>
      <c r="AF362" s="169">
        <v>0</v>
      </c>
      <c r="AG362" s="169">
        <v>0</v>
      </c>
      <c r="AH362" s="169"/>
      <c r="AI362" s="169">
        <v>287963.12018018478</v>
      </c>
      <c r="AJ362" s="169">
        <v>275326.08167733834</v>
      </c>
      <c r="AK362" s="169">
        <v>164703.44492309302</v>
      </c>
      <c r="AL362" s="169">
        <v>148259.16187226889</v>
      </c>
      <c r="AM362" s="169">
        <v>93349.034839772183</v>
      </c>
      <c r="AN362" s="169">
        <v>61981.013541360691</v>
      </c>
      <c r="AO362" s="169"/>
      <c r="AP362" s="169"/>
      <c r="AQ362" s="169"/>
      <c r="AR362" s="169"/>
      <c r="AT362" s="169">
        <v>355668.9</v>
      </c>
      <c r="AU362" s="169">
        <v>2008710.33</v>
      </c>
      <c r="AV362" s="169">
        <v>71166.049999999988</v>
      </c>
      <c r="AW362" s="169">
        <v>846.34</v>
      </c>
      <c r="AX362" s="169">
        <v>846.34</v>
      </c>
      <c r="AY362" s="169">
        <v>2527.64</v>
      </c>
      <c r="AZ362" s="169">
        <v>517.32000000000005</v>
      </c>
      <c r="BA362" s="169">
        <v>1921453.58</v>
      </c>
      <c r="BB362" s="169">
        <v>74798.829999999987</v>
      </c>
      <c r="BC362" s="169">
        <v>864.53</v>
      </c>
      <c r="BD362" s="169">
        <v>853.91000000000008</v>
      </c>
      <c r="BE362" s="169">
        <v>2491.04</v>
      </c>
      <c r="BF362" s="169">
        <v>307.08</v>
      </c>
      <c r="BG362">
        <v>442925.64999999997</v>
      </c>
      <c r="BH362">
        <v>15368.64</v>
      </c>
      <c r="BI362">
        <v>172.61</v>
      </c>
      <c r="BJ362">
        <v>149.70000000000002</v>
      </c>
      <c r="BK362">
        <v>487.56</v>
      </c>
      <c r="BL362">
        <v>210.23999999999998</v>
      </c>
      <c r="BM362" s="170">
        <v>0</v>
      </c>
      <c r="BQ362">
        <v>4231.8</v>
      </c>
      <c r="BR362">
        <v>4231.8</v>
      </c>
      <c r="BS362">
        <v>4231.8</v>
      </c>
      <c r="BT362">
        <v>4231.8</v>
      </c>
      <c r="BU362">
        <v>4231.8</v>
      </c>
      <c r="BV362">
        <v>4231.8</v>
      </c>
    </row>
    <row r="363" spans="1:74" x14ac:dyDescent="0.25">
      <c r="A363" t="s">
        <v>391</v>
      </c>
      <c r="B363">
        <v>8355.9500000000007</v>
      </c>
      <c r="C363">
        <v>8355.9500000000007</v>
      </c>
      <c r="D363">
        <v>12</v>
      </c>
      <c r="E363">
        <v>39.619999999999997</v>
      </c>
      <c r="F363">
        <v>41.2</v>
      </c>
      <c r="G363" s="169">
        <v>0</v>
      </c>
      <c r="H363" s="169">
        <v>0</v>
      </c>
      <c r="I363" s="169">
        <v>0</v>
      </c>
      <c r="J363" s="169">
        <v>0</v>
      </c>
      <c r="K363" s="169">
        <v>0</v>
      </c>
      <c r="L363" s="169">
        <v>0</v>
      </c>
      <c r="M363" s="169">
        <v>0</v>
      </c>
      <c r="N363" s="169">
        <v>0</v>
      </c>
      <c r="O363" s="169">
        <v>0</v>
      </c>
      <c r="P363" s="169">
        <v>0</v>
      </c>
      <c r="Q363" s="169">
        <v>0</v>
      </c>
      <c r="R363" s="169">
        <v>0</v>
      </c>
      <c r="S363" s="169">
        <v>0</v>
      </c>
      <c r="T363" s="169">
        <v>0</v>
      </c>
      <c r="U363" s="169">
        <v>0</v>
      </c>
      <c r="V363" s="169">
        <v>0</v>
      </c>
      <c r="W363" s="169">
        <v>0</v>
      </c>
      <c r="X363" s="169">
        <v>161527.19591899563</v>
      </c>
      <c r="Y363" s="169">
        <v>0</v>
      </c>
      <c r="Z363" s="169">
        <v>0</v>
      </c>
      <c r="AA363" s="169">
        <v>7375.4359245221603</v>
      </c>
      <c r="AB363" s="169">
        <v>683225.65290682274</v>
      </c>
      <c r="AC363" s="169">
        <v>767310.6232061832</v>
      </c>
      <c r="AD363" s="169">
        <v>206377.93957196365</v>
      </c>
      <c r="AE363" s="169">
        <v>0</v>
      </c>
      <c r="AF363" s="169">
        <v>0</v>
      </c>
      <c r="AG363" s="169">
        <v>0</v>
      </c>
      <c r="AH363" s="169"/>
      <c r="AI363" s="169">
        <v>568600.934370626</v>
      </c>
      <c r="AJ363" s="169">
        <v>543648.32274487359</v>
      </c>
      <c r="AK363" s="169">
        <v>325217.10633893835</v>
      </c>
      <c r="AL363" s="169">
        <v>292746.85562800348</v>
      </c>
      <c r="AM363" s="169">
        <v>184323.42446934979</v>
      </c>
      <c r="AN363" s="169">
        <v>122385.33250648256</v>
      </c>
      <c r="AO363" s="169"/>
      <c r="AP363" s="169"/>
      <c r="AQ363" s="169"/>
      <c r="AR363" s="169"/>
      <c r="AT363" s="169">
        <v>765542.27999999991</v>
      </c>
      <c r="AU363" s="169">
        <v>3649428.04</v>
      </c>
      <c r="AV363" s="169">
        <v>457234.66</v>
      </c>
      <c r="AW363" s="169">
        <v>5074.7</v>
      </c>
      <c r="AX363" s="169">
        <v>5034.79</v>
      </c>
      <c r="AY363" s="169">
        <v>15190.55</v>
      </c>
      <c r="AZ363" s="169">
        <v>3077.5</v>
      </c>
      <c r="BA363" s="169">
        <v>3561781.8600000003</v>
      </c>
      <c r="BB363" s="169">
        <v>525041.63</v>
      </c>
      <c r="BC363" s="169">
        <v>5620.26</v>
      </c>
      <c r="BD363" s="169">
        <v>5409.82</v>
      </c>
      <c r="BE363" s="169">
        <v>15304.52</v>
      </c>
      <c r="BF363" s="169">
        <v>1863.89</v>
      </c>
      <c r="BG363">
        <v>853188.46000000008</v>
      </c>
      <c r="BH363">
        <v>156032.18000000002</v>
      </c>
      <c r="BI363">
        <v>1209.3599999999999</v>
      </c>
      <c r="BJ363">
        <v>1026.51</v>
      </c>
      <c r="BK363">
        <v>3461.26</v>
      </c>
      <c r="BL363">
        <v>1213.6100000000001</v>
      </c>
      <c r="BM363" s="170">
        <v>0</v>
      </c>
      <c r="BQ363">
        <v>8355.9500000000007</v>
      </c>
      <c r="BR363">
        <v>8355.9500000000007</v>
      </c>
      <c r="BS363">
        <v>8355.9500000000007</v>
      </c>
      <c r="BT363">
        <v>8355.9500000000007</v>
      </c>
      <c r="BU363">
        <v>8355.9500000000007</v>
      </c>
    </row>
    <row r="364" spans="1:74" x14ac:dyDescent="0.25">
      <c r="A364" t="s">
        <v>392</v>
      </c>
      <c r="B364">
        <v>637.70000000000005</v>
      </c>
      <c r="C364">
        <v>637.70000000000005</v>
      </c>
      <c r="D364">
        <v>12</v>
      </c>
      <c r="E364">
        <v>28.98</v>
      </c>
      <c r="F364">
        <v>30.14</v>
      </c>
      <c r="G364" s="169">
        <v>0</v>
      </c>
      <c r="H364" s="169">
        <v>0</v>
      </c>
      <c r="I364" s="169">
        <v>0</v>
      </c>
      <c r="J364" s="169">
        <v>0</v>
      </c>
      <c r="K364" s="169">
        <v>0</v>
      </c>
      <c r="L364" s="169">
        <v>0</v>
      </c>
      <c r="M364" s="169">
        <v>0</v>
      </c>
      <c r="N364" s="169">
        <v>0</v>
      </c>
      <c r="O364" s="169">
        <v>0</v>
      </c>
      <c r="P364" s="169">
        <v>0</v>
      </c>
      <c r="Q364" s="169">
        <v>0</v>
      </c>
      <c r="R364" s="169">
        <v>0</v>
      </c>
      <c r="S364" s="169">
        <v>0</v>
      </c>
      <c r="T364" s="169">
        <v>0</v>
      </c>
      <c r="U364" s="169">
        <v>0</v>
      </c>
      <c r="V364" s="169">
        <v>0</v>
      </c>
      <c r="W364" s="169">
        <v>0</v>
      </c>
      <c r="X364" s="169">
        <v>12327.250981341858</v>
      </c>
      <c r="Y364" s="169">
        <v>0</v>
      </c>
      <c r="Z364" s="169">
        <v>14939.9918</v>
      </c>
      <c r="AA364" s="169">
        <v>562.87022888693468</v>
      </c>
      <c r="AB364" s="169">
        <v>52141.6474319115</v>
      </c>
      <c r="AC364" s="169">
        <v>58558.7496835887</v>
      </c>
      <c r="AD364" s="169">
        <v>15750.119623147722</v>
      </c>
      <c r="AE364" s="169">
        <v>470.38559490132531</v>
      </c>
      <c r="AF364" s="169">
        <v>0</v>
      </c>
      <c r="AG364" s="169">
        <v>0</v>
      </c>
      <c r="AH364" s="169"/>
      <c r="AI364" s="169">
        <v>43393.847001017028</v>
      </c>
      <c r="AJ364" s="169">
        <v>0</v>
      </c>
      <c r="AK364" s="169">
        <v>24819.55357707274</v>
      </c>
      <c r="AL364" s="169">
        <v>22341.525479924818</v>
      </c>
      <c r="AM364" s="169">
        <v>0</v>
      </c>
      <c r="AN364" s="169">
        <v>9340.0662449373103</v>
      </c>
      <c r="AO364" s="169"/>
      <c r="AP364" s="169"/>
      <c r="AQ364" s="169"/>
      <c r="AR364" s="169"/>
      <c r="AT364" s="169">
        <v>48593.95</v>
      </c>
      <c r="AU364" s="169">
        <v>223397.32</v>
      </c>
      <c r="AV364" s="169">
        <v>1183.82</v>
      </c>
      <c r="AW364" s="169">
        <v>65.06</v>
      </c>
      <c r="AX364" s="169">
        <v>70.45</v>
      </c>
      <c r="AY364" s="169">
        <v>202.93</v>
      </c>
      <c r="AZ364" s="169">
        <v>41.37</v>
      </c>
      <c r="BA364" s="169">
        <v>211281.56</v>
      </c>
      <c r="BB364" s="169">
        <v>1242.48</v>
      </c>
      <c r="BC364" s="169">
        <v>65.990000000000009</v>
      </c>
      <c r="BD364" s="169">
        <v>71.459999999999994</v>
      </c>
      <c r="BE364" s="169">
        <v>210.42</v>
      </c>
      <c r="BF364" s="169">
        <v>32.29</v>
      </c>
      <c r="BG364">
        <v>60709.71</v>
      </c>
      <c r="BH364">
        <v>373.51</v>
      </c>
      <c r="BI364">
        <v>5.3</v>
      </c>
      <c r="BJ364">
        <v>5.74</v>
      </c>
      <c r="BK364">
        <v>17.45</v>
      </c>
      <c r="BL364">
        <v>9.08</v>
      </c>
      <c r="BM364" s="170">
        <v>0</v>
      </c>
      <c r="BR364">
        <v>637.70000000000005</v>
      </c>
      <c r="BS364">
        <v>637.70000000000005</v>
      </c>
      <c r="BU364">
        <v>637.70000000000005</v>
      </c>
      <c r="BV364">
        <v>637.70000000000005</v>
      </c>
    </row>
    <row r="365" spans="1:74" x14ac:dyDescent="0.25">
      <c r="A365" t="s">
        <v>393</v>
      </c>
      <c r="B365">
        <v>655.20000000000005</v>
      </c>
      <c r="C365">
        <v>655.20000000000005</v>
      </c>
      <c r="D365">
        <v>12</v>
      </c>
      <c r="E365">
        <v>28.98</v>
      </c>
      <c r="F365">
        <v>30.14</v>
      </c>
      <c r="G365" s="169">
        <v>0</v>
      </c>
      <c r="H365" s="169">
        <v>0</v>
      </c>
      <c r="I365" s="169">
        <v>0</v>
      </c>
      <c r="J365" s="169">
        <v>0</v>
      </c>
      <c r="K365" s="169">
        <v>0</v>
      </c>
      <c r="L365" s="169">
        <v>0</v>
      </c>
      <c r="M365" s="169">
        <v>0</v>
      </c>
      <c r="N365" s="169">
        <v>0</v>
      </c>
      <c r="O365" s="169">
        <v>0</v>
      </c>
      <c r="P365" s="169">
        <v>0</v>
      </c>
      <c r="Q365" s="169">
        <v>0</v>
      </c>
      <c r="R365" s="169">
        <v>0</v>
      </c>
      <c r="S365" s="169">
        <v>0</v>
      </c>
      <c r="T365" s="169">
        <v>0</v>
      </c>
      <c r="U365" s="169">
        <v>0</v>
      </c>
      <c r="V365" s="169">
        <v>0</v>
      </c>
      <c r="W365" s="169">
        <v>0</v>
      </c>
      <c r="X365" s="169">
        <v>12665.539976439055</v>
      </c>
      <c r="Y365" s="169">
        <v>0</v>
      </c>
      <c r="Z365" s="169">
        <v>13000.001</v>
      </c>
      <c r="AA365" s="169">
        <v>578.31672254464422</v>
      </c>
      <c r="AB365" s="169">
        <v>53572.53786637669</v>
      </c>
      <c r="AC365" s="169">
        <v>60165.740618923184</v>
      </c>
      <c r="AD365" s="169">
        <v>16182.340249469011</v>
      </c>
      <c r="AE365" s="169">
        <v>483.2940909194736</v>
      </c>
      <c r="AF365" s="169">
        <v>0</v>
      </c>
      <c r="AG365" s="169">
        <v>0</v>
      </c>
      <c r="AH365" s="169"/>
      <c r="AI365" s="169">
        <v>44584.677050441205</v>
      </c>
      <c r="AJ365" s="169">
        <v>0</v>
      </c>
      <c r="AK365" s="169">
        <v>25500.66097490679</v>
      </c>
      <c r="AL365" s="169">
        <v>22954.629911316828</v>
      </c>
      <c r="AM365" s="169">
        <v>0</v>
      </c>
      <c r="AN365" s="169">
        <v>9596.3798081902551</v>
      </c>
      <c r="AO365" s="169"/>
      <c r="AP365" s="169"/>
      <c r="AQ365" s="169"/>
      <c r="AR365" s="169"/>
      <c r="AT365" s="169">
        <v>36316.769999999997</v>
      </c>
      <c r="AU365" s="169">
        <v>232412.7</v>
      </c>
      <c r="AV365" s="169">
        <v>1184.1199999999999</v>
      </c>
      <c r="AW365" s="169">
        <v>27.119999999999997</v>
      </c>
      <c r="AX365" s="169">
        <v>29.339999999999996</v>
      </c>
      <c r="AY365" s="169">
        <v>90.18</v>
      </c>
      <c r="AZ365" s="169">
        <v>19.77</v>
      </c>
      <c r="BA365" s="169">
        <v>239329.22</v>
      </c>
      <c r="BB365" s="169">
        <v>1359.24</v>
      </c>
      <c r="BC365" s="169">
        <v>28.96</v>
      </c>
      <c r="BD365" s="169">
        <v>31.33</v>
      </c>
      <c r="BE365" s="169">
        <v>95.45</v>
      </c>
      <c r="BF365" s="169">
        <v>17.34</v>
      </c>
      <c r="BG365">
        <v>29400.25</v>
      </c>
      <c r="BH365">
        <v>173.09</v>
      </c>
      <c r="BI365">
        <v>1.1200000000000001</v>
      </c>
      <c r="BJ365">
        <v>1.21</v>
      </c>
      <c r="BK365">
        <v>3.69</v>
      </c>
      <c r="BL365">
        <v>2.4300000000000002</v>
      </c>
      <c r="BM365" s="170">
        <v>2.9103830456733704E-11</v>
      </c>
      <c r="BR365">
        <v>655.20000000000005</v>
      </c>
      <c r="BS365">
        <v>655.20000000000005</v>
      </c>
      <c r="BU365">
        <v>655.20000000000005</v>
      </c>
      <c r="BV365">
        <v>655.20000000000005</v>
      </c>
    </row>
    <row r="366" spans="1:74" x14ac:dyDescent="0.25">
      <c r="A366" t="s">
        <v>394</v>
      </c>
      <c r="B366">
        <v>5318.3</v>
      </c>
      <c r="C366">
        <v>5318.3</v>
      </c>
      <c r="D366">
        <v>12</v>
      </c>
      <c r="E366">
        <v>39.619999999999997</v>
      </c>
      <c r="F366">
        <v>41.2</v>
      </c>
      <c r="G366" s="169">
        <v>0</v>
      </c>
      <c r="H366" s="169">
        <v>0</v>
      </c>
      <c r="I366" s="169">
        <v>0</v>
      </c>
      <c r="J366" s="169">
        <v>34696.731799999994</v>
      </c>
      <c r="K366" s="169">
        <v>0</v>
      </c>
      <c r="L366" s="169">
        <v>0</v>
      </c>
      <c r="M366" s="169">
        <v>0</v>
      </c>
      <c r="N366" s="169">
        <v>0</v>
      </c>
      <c r="O366" s="169">
        <v>0</v>
      </c>
      <c r="P366" s="169">
        <v>0</v>
      </c>
      <c r="Q366" s="169">
        <v>0</v>
      </c>
      <c r="R366" s="169">
        <v>0</v>
      </c>
      <c r="S366" s="169">
        <v>23296.739999999998</v>
      </c>
      <c r="T366" s="169">
        <v>0</v>
      </c>
      <c r="U366" s="169">
        <v>0</v>
      </c>
      <c r="V366" s="169">
        <v>0</v>
      </c>
      <c r="W366" s="169">
        <v>0</v>
      </c>
      <c r="X366" s="169">
        <v>102806.99215002415</v>
      </c>
      <c r="Y366" s="169">
        <v>0</v>
      </c>
      <c r="Z366" s="169">
        <v>0</v>
      </c>
      <c r="AA366" s="169">
        <v>4694.2335554169431</v>
      </c>
      <c r="AB366" s="169">
        <v>434851.69129235513</v>
      </c>
      <c r="AC366" s="169">
        <v>488369.13665082294</v>
      </c>
      <c r="AD366" s="169">
        <v>131353.0832551145</v>
      </c>
      <c r="AE366" s="169">
        <v>0</v>
      </c>
      <c r="AF366" s="169">
        <v>0</v>
      </c>
      <c r="AG366" s="169">
        <v>0</v>
      </c>
      <c r="AH366" s="169"/>
      <c r="AI366" s="169">
        <v>361896.65439157723</v>
      </c>
      <c r="AJ366" s="169">
        <v>346015.10000108433</v>
      </c>
      <c r="AK366" s="169">
        <v>206990.48422290414</v>
      </c>
      <c r="AL366" s="169">
        <v>186324.18842697845</v>
      </c>
      <c r="AM366" s="169">
        <v>117316.07637136926</v>
      </c>
      <c r="AN366" s="169">
        <v>77894.42419703638</v>
      </c>
      <c r="AO366" s="169"/>
      <c r="AP366" s="169"/>
      <c r="AQ366" s="169"/>
      <c r="AR366" s="169"/>
      <c r="AT366" s="169">
        <v>362007.8</v>
      </c>
      <c r="AU366" s="169">
        <v>2468495.34</v>
      </c>
      <c r="AV366" s="169">
        <v>123977.94</v>
      </c>
      <c r="AW366" s="169">
        <v>1496.0500000000002</v>
      </c>
      <c r="AX366" s="169">
        <v>1496.0500000000002</v>
      </c>
      <c r="AY366" s="169">
        <v>3345.49</v>
      </c>
      <c r="AZ366" s="169">
        <v>933.81</v>
      </c>
      <c r="BA366" s="169">
        <v>2403695.1</v>
      </c>
      <c r="BB366" s="169">
        <v>133622.65000000002</v>
      </c>
      <c r="BC366" s="169">
        <v>1661.78</v>
      </c>
      <c r="BD366" s="169">
        <v>1648.43</v>
      </c>
      <c r="BE366" s="169">
        <v>3967</v>
      </c>
      <c r="BF366" s="169">
        <v>651.41</v>
      </c>
      <c r="BG366">
        <v>426808.04000000004</v>
      </c>
      <c r="BH366">
        <v>24704.309999999998</v>
      </c>
      <c r="BI366">
        <v>77.33</v>
      </c>
      <c r="BJ366">
        <v>73.459999999999994</v>
      </c>
      <c r="BK366">
        <v>550.92999999999995</v>
      </c>
      <c r="BL366">
        <v>282.39999999999998</v>
      </c>
      <c r="BM366" s="170">
        <v>-4.6566128730773926E-10</v>
      </c>
      <c r="BQ366">
        <v>5318.3</v>
      </c>
      <c r="BR366">
        <v>5318.3</v>
      </c>
      <c r="BS366">
        <v>5318.3</v>
      </c>
      <c r="BT366">
        <v>5318.3</v>
      </c>
      <c r="BU366">
        <v>5318.3</v>
      </c>
    </row>
    <row r="367" spans="1:74" x14ac:dyDescent="0.25">
      <c r="A367" t="s">
        <v>395</v>
      </c>
      <c r="B367">
        <v>665.3</v>
      </c>
      <c r="C367">
        <v>665.3</v>
      </c>
      <c r="D367">
        <v>12</v>
      </c>
      <c r="E367">
        <v>28.98</v>
      </c>
      <c r="F367">
        <v>30.14</v>
      </c>
      <c r="G367" s="169">
        <v>0</v>
      </c>
      <c r="H367" s="169">
        <v>0</v>
      </c>
      <c r="I367" s="169">
        <v>0</v>
      </c>
      <c r="J367" s="169">
        <v>0</v>
      </c>
      <c r="K367" s="169">
        <v>0</v>
      </c>
      <c r="L367" s="169">
        <v>0</v>
      </c>
      <c r="M367" s="169">
        <v>0</v>
      </c>
      <c r="N367" s="169">
        <v>0</v>
      </c>
      <c r="O367" s="169">
        <v>0</v>
      </c>
      <c r="P367" s="169">
        <v>0</v>
      </c>
      <c r="Q367" s="169">
        <v>0</v>
      </c>
      <c r="R367" s="169">
        <v>0</v>
      </c>
      <c r="S367" s="169">
        <v>0</v>
      </c>
      <c r="T367" s="169">
        <v>0</v>
      </c>
      <c r="U367" s="169">
        <v>0</v>
      </c>
      <c r="V367" s="169">
        <v>0</v>
      </c>
      <c r="W367" s="169">
        <v>0</v>
      </c>
      <c r="X367" s="169">
        <v>12860.781053609437</v>
      </c>
      <c r="Y367" s="169">
        <v>0</v>
      </c>
      <c r="Z367" s="169">
        <v>11909.987799999999</v>
      </c>
      <c r="AA367" s="169">
        <v>587.23155602709369</v>
      </c>
      <c r="AB367" s="169">
        <v>54398.366059982305</v>
      </c>
      <c r="AC367" s="169">
        <v>61093.203958744802</v>
      </c>
      <c r="AD367" s="169">
        <v>16431.793296660151</v>
      </c>
      <c r="AE367" s="169">
        <v>490.74413719280483</v>
      </c>
      <c r="AF367" s="169">
        <v>0</v>
      </c>
      <c r="AG367" s="169">
        <v>0</v>
      </c>
      <c r="AH367" s="169"/>
      <c r="AI367" s="169">
        <v>45271.956107537437</v>
      </c>
      <c r="AJ367" s="169">
        <v>0</v>
      </c>
      <c r="AK367" s="169">
        <v>25893.757244513865</v>
      </c>
      <c r="AL367" s="169">
        <v>23308.478754577358</v>
      </c>
      <c r="AM367" s="169">
        <v>0</v>
      </c>
      <c r="AN367" s="169">
        <v>9744.3093504105254</v>
      </c>
      <c r="AO367" s="169"/>
      <c r="AP367" s="169"/>
      <c r="AQ367" s="169"/>
      <c r="AR367" s="169"/>
      <c r="AT367" s="169">
        <v>15619.58</v>
      </c>
      <c r="AU367" s="169">
        <v>225546.82</v>
      </c>
      <c r="AV367" s="169">
        <v>1025.44</v>
      </c>
      <c r="AW367" s="169">
        <v>53.65</v>
      </c>
      <c r="AX367" s="169">
        <v>53.65</v>
      </c>
      <c r="AY367" s="169">
        <v>165.51</v>
      </c>
      <c r="AZ367" s="169">
        <v>33.090000000000003</v>
      </c>
      <c r="BA367" s="169">
        <v>206592.74</v>
      </c>
      <c r="BB367" s="169">
        <v>1052.17</v>
      </c>
      <c r="BC367" s="169">
        <v>39.869999999999997</v>
      </c>
      <c r="BD367" s="169">
        <v>39.869999999999997</v>
      </c>
      <c r="BE367" s="169">
        <v>121.89</v>
      </c>
      <c r="BF367" s="169">
        <v>12.41</v>
      </c>
      <c r="BG367">
        <v>34573.660000000003</v>
      </c>
      <c r="BH367">
        <v>166.2</v>
      </c>
      <c r="BI367">
        <v>20.48</v>
      </c>
      <c r="BJ367">
        <v>20.48</v>
      </c>
      <c r="BK367">
        <v>62.09</v>
      </c>
      <c r="BL367">
        <v>20.68</v>
      </c>
      <c r="BM367" s="170">
        <v>0</v>
      </c>
      <c r="BR367">
        <v>665.3</v>
      </c>
      <c r="BS367">
        <v>665.3</v>
      </c>
      <c r="BU367">
        <v>665.3</v>
      </c>
      <c r="BV367">
        <v>665.3</v>
      </c>
    </row>
    <row r="368" spans="1:74" x14ac:dyDescent="0.25">
      <c r="A368" t="s">
        <v>396</v>
      </c>
      <c r="B368">
        <v>228.2</v>
      </c>
      <c r="C368">
        <v>228.19999999999996</v>
      </c>
      <c r="D368">
        <v>12</v>
      </c>
      <c r="E368">
        <v>20.41</v>
      </c>
      <c r="F368">
        <v>21.23</v>
      </c>
      <c r="G368" s="169">
        <v>0</v>
      </c>
      <c r="H368" s="169">
        <v>0</v>
      </c>
      <c r="I368" s="169">
        <v>0</v>
      </c>
      <c r="J368" s="169">
        <v>0</v>
      </c>
      <c r="K368" s="169">
        <v>0</v>
      </c>
      <c r="L368" s="169">
        <v>0</v>
      </c>
      <c r="M368" s="169">
        <v>0</v>
      </c>
      <c r="N368" s="169">
        <v>0</v>
      </c>
      <c r="O368" s="169">
        <v>0</v>
      </c>
      <c r="P368" s="169">
        <v>0</v>
      </c>
      <c r="Q368" s="169">
        <v>0</v>
      </c>
      <c r="R368" s="169">
        <v>0</v>
      </c>
      <c r="S368" s="169">
        <v>0</v>
      </c>
      <c r="T368" s="169">
        <v>0</v>
      </c>
      <c r="U368" s="169">
        <v>0</v>
      </c>
      <c r="V368" s="169">
        <v>0</v>
      </c>
      <c r="W368" s="169">
        <v>0</v>
      </c>
      <c r="X368" s="169">
        <v>4411.2884960674473</v>
      </c>
      <c r="Y368" s="169">
        <v>0</v>
      </c>
      <c r="Z368" s="169">
        <v>0</v>
      </c>
      <c r="AA368" s="169">
        <v>201.422277296532</v>
      </c>
      <c r="AB368" s="169">
        <v>18658.811265426062</v>
      </c>
      <c r="AC368" s="169">
        <v>20955.161796761702</v>
      </c>
      <c r="AD368" s="169">
        <v>5636.1569672295891</v>
      </c>
      <c r="AE368" s="169">
        <v>168.32678807665422</v>
      </c>
      <c r="AF368" s="169">
        <v>0</v>
      </c>
      <c r="AG368" s="169">
        <v>0</v>
      </c>
      <c r="AH368" s="169"/>
      <c r="AI368" s="169">
        <v>15528.423844491268</v>
      </c>
      <c r="AJ368" s="169">
        <v>0</v>
      </c>
      <c r="AK368" s="169">
        <v>8881.6404677559949</v>
      </c>
      <c r="AL368" s="169">
        <v>7994.8817853517994</v>
      </c>
      <c r="AM368" s="169">
        <v>0</v>
      </c>
      <c r="AN368" s="169">
        <v>3342.3288648184002</v>
      </c>
      <c r="AO368" s="169"/>
      <c r="AP368" s="169"/>
      <c r="AQ368" s="169"/>
      <c r="AR368" s="169"/>
      <c r="AT368" s="169">
        <v>3847.28</v>
      </c>
      <c r="AU368" s="169">
        <v>56725.979999999996</v>
      </c>
      <c r="AV368" s="169">
        <v>0</v>
      </c>
      <c r="AW368" s="169">
        <v>0</v>
      </c>
      <c r="AX368" s="169">
        <v>0</v>
      </c>
      <c r="AY368" s="169">
        <v>0</v>
      </c>
      <c r="AZ368" s="169">
        <v>0</v>
      </c>
      <c r="BA368" s="169">
        <v>56656.86</v>
      </c>
      <c r="BB368" s="169">
        <v>0</v>
      </c>
      <c r="BC368" s="169">
        <v>0</v>
      </c>
      <c r="BD368" s="169">
        <v>0</v>
      </c>
      <c r="BE368" s="169">
        <v>0</v>
      </c>
      <c r="BF368" s="169">
        <v>0</v>
      </c>
      <c r="BG368">
        <v>3916.3999999999996</v>
      </c>
      <c r="BH368">
        <v>0</v>
      </c>
      <c r="BI368">
        <v>0</v>
      </c>
      <c r="BJ368">
        <v>0</v>
      </c>
      <c r="BK368">
        <v>0</v>
      </c>
      <c r="BL368">
        <v>0</v>
      </c>
      <c r="BM368" s="170">
        <v>-5.4569682106375694E-12</v>
      </c>
      <c r="BR368">
        <v>228.19999999999996</v>
      </c>
      <c r="BS368">
        <v>228.19999999999996</v>
      </c>
      <c r="BU368">
        <v>228.19999999999996</v>
      </c>
      <c r="BV368">
        <v>228.19999999999996</v>
      </c>
    </row>
    <row r="369" spans="1:74" x14ac:dyDescent="0.25">
      <c r="A369" t="s">
        <v>397</v>
      </c>
      <c r="B369">
        <v>3369.6</v>
      </c>
      <c r="C369">
        <v>3369.6</v>
      </c>
      <c r="D369">
        <v>12</v>
      </c>
      <c r="E369">
        <v>28.98</v>
      </c>
      <c r="F369">
        <v>30.14</v>
      </c>
      <c r="G369" s="169">
        <v>504296.85054000001</v>
      </c>
      <c r="H369" s="169">
        <v>0</v>
      </c>
      <c r="I369" s="169">
        <v>0</v>
      </c>
      <c r="J369" s="169">
        <v>0</v>
      </c>
      <c r="K369" s="169">
        <v>0</v>
      </c>
      <c r="L369" s="169">
        <v>0</v>
      </c>
      <c r="M369" s="169">
        <v>48734</v>
      </c>
      <c r="N369" s="169">
        <v>0</v>
      </c>
      <c r="O369" s="169">
        <v>0</v>
      </c>
      <c r="P369" s="169">
        <v>0</v>
      </c>
      <c r="Q369" s="169">
        <v>0</v>
      </c>
      <c r="R369" s="169">
        <v>0</v>
      </c>
      <c r="S369" s="169">
        <v>0</v>
      </c>
      <c r="T369" s="169">
        <v>0</v>
      </c>
      <c r="U369" s="169">
        <v>0</v>
      </c>
      <c r="V369" s="169">
        <v>0</v>
      </c>
      <c r="W369" s="169">
        <v>0</v>
      </c>
      <c r="X369" s="169">
        <v>65137.062735972278</v>
      </c>
      <c r="Y369" s="169">
        <v>0</v>
      </c>
      <c r="Z369" s="169">
        <v>0</v>
      </c>
      <c r="AA369" s="169">
        <v>2974.2002873724559</v>
      </c>
      <c r="AB369" s="169">
        <v>275515.90902708011</v>
      </c>
      <c r="AC369" s="169">
        <v>309423.80889731931</v>
      </c>
      <c r="AD369" s="169">
        <v>83223.464140126336</v>
      </c>
      <c r="AE369" s="169">
        <v>2485.5124675858638</v>
      </c>
      <c r="AF369" s="169">
        <v>0</v>
      </c>
      <c r="AG369" s="169">
        <v>0</v>
      </c>
      <c r="AH369" s="169"/>
      <c r="AI369" s="169">
        <v>229292.62483084048</v>
      </c>
      <c r="AJ369" s="169">
        <v>0</v>
      </c>
      <c r="AK369" s="169">
        <v>131146.25644237775</v>
      </c>
      <c r="AL369" s="169">
        <v>118052.38240105796</v>
      </c>
      <c r="AM369" s="169">
        <v>0</v>
      </c>
      <c r="AN369" s="169">
        <v>49352.810442121307</v>
      </c>
      <c r="AO369" s="169"/>
      <c r="AP369" s="169"/>
      <c r="AQ369" s="169"/>
      <c r="AR369" s="169"/>
      <c r="AT369" s="169">
        <v>171452.6</v>
      </c>
      <c r="AU369" s="169">
        <v>1177080.06</v>
      </c>
      <c r="AV369" s="169">
        <v>6213.3799999999992</v>
      </c>
      <c r="AW369" s="169">
        <v>469.04999999999995</v>
      </c>
      <c r="AX369" s="169">
        <v>469.04999999999995</v>
      </c>
      <c r="AY369" s="169">
        <v>1365.79</v>
      </c>
      <c r="AZ369" s="169">
        <v>288.33</v>
      </c>
      <c r="BA369" s="169">
        <v>1160482.5899999999</v>
      </c>
      <c r="BB369" s="169">
        <v>7046.98</v>
      </c>
      <c r="BC369" s="169">
        <v>466.13</v>
      </c>
      <c r="BD369" s="169">
        <v>464.40000000000003</v>
      </c>
      <c r="BE369" s="169">
        <v>1365.62</v>
      </c>
      <c r="BF369" s="169">
        <v>172.47</v>
      </c>
      <c r="BG369">
        <v>188050.07</v>
      </c>
      <c r="BH369">
        <v>1531.05</v>
      </c>
      <c r="BI369">
        <v>50.980000000000004</v>
      </c>
      <c r="BJ369">
        <v>50.77</v>
      </c>
      <c r="BK369">
        <v>158.89000000000001</v>
      </c>
      <c r="BL369">
        <v>115.86</v>
      </c>
      <c r="BM369" s="170">
        <v>2.9103830456733704E-10</v>
      </c>
      <c r="BR369">
        <v>3369.6</v>
      </c>
      <c r="BS369">
        <v>3369.6</v>
      </c>
      <c r="BU369">
        <v>3369.6</v>
      </c>
      <c r="BV369">
        <v>3369.6</v>
      </c>
    </row>
    <row r="370" spans="1:74" x14ac:dyDescent="0.25">
      <c r="A370" t="s">
        <v>398</v>
      </c>
      <c r="B370">
        <v>635.5</v>
      </c>
      <c r="C370">
        <v>635.5</v>
      </c>
      <c r="D370">
        <v>12</v>
      </c>
      <c r="E370">
        <v>28.98</v>
      </c>
      <c r="F370">
        <v>30.14</v>
      </c>
      <c r="G370" s="169">
        <v>0</v>
      </c>
      <c r="H370" s="169">
        <v>0</v>
      </c>
      <c r="I370" s="169">
        <v>0</v>
      </c>
      <c r="J370" s="169">
        <v>0</v>
      </c>
      <c r="K370" s="169">
        <v>0</v>
      </c>
      <c r="L370" s="169">
        <v>0</v>
      </c>
      <c r="M370" s="169">
        <v>0</v>
      </c>
      <c r="N370" s="169">
        <v>0</v>
      </c>
      <c r="O370" s="169">
        <v>0</v>
      </c>
      <c r="P370" s="169">
        <v>0</v>
      </c>
      <c r="Q370" s="169">
        <v>0</v>
      </c>
      <c r="R370" s="169">
        <v>0</v>
      </c>
      <c r="S370" s="169">
        <v>0</v>
      </c>
      <c r="T370" s="169">
        <v>0</v>
      </c>
      <c r="U370" s="169">
        <v>0</v>
      </c>
      <c r="V370" s="169">
        <v>0</v>
      </c>
      <c r="W370" s="169">
        <v>0</v>
      </c>
      <c r="X370" s="169">
        <v>12284.723221958209</v>
      </c>
      <c r="Y370" s="169">
        <v>0</v>
      </c>
      <c r="Z370" s="169">
        <v>8260</v>
      </c>
      <c r="AA370" s="169">
        <v>560.92838396996547</v>
      </c>
      <c r="AB370" s="169">
        <v>51961.764063007293</v>
      </c>
      <c r="AC370" s="169">
        <v>58356.727966003797</v>
      </c>
      <c r="AD370" s="169">
        <v>15695.78331583876</v>
      </c>
      <c r="AE370" s="169">
        <v>468.76281254475799</v>
      </c>
      <c r="AF370" s="169">
        <v>0</v>
      </c>
      <c r="AG370" s="169">
        <v>0</v>
      </c>
      <c r="AH370" s="169"/>
      <c r="AI370" s="169">
        <v>43244.14265194656</v>
      </c>
      <c r="AJ370" s="169">
        <v>0</v>
      </c>
      <c r="AK370" s="169">
        <v>24733.928647059318</v>
      </c>
      <c r="AL370" s="169">
        <v>22264.44949426411</v>
      </c>
      <c r="AM370" s="169">
        <v>0</v>
      </c>
      <c r="AN370" s="169">
        <v>9307.8439684140831</v>
      </c>
      <c r="AO370" s="169"/>
      <c r="AP370" s="169"/>
      <c r="AQ370" s="169"/>
      <c r="AR370" s="169"/>
      <c r="AT370" s="169">
        <v>31392.29</v>
      </c>
      <c r="AU370" s="169">
        <v>216246.12</v>
      </c>
      <c r="AV370" s="169">
        <v>1568.8</v>
      </c>
      <c r="AW370" s="169">
        <v>106.44</v>
      </c>
      <c r="AX370" s="169">
        <v>106.44</v>
      </c>
      <c r="AY370" s="169">
        <v>271.65999999999997</v>
      </c>
      <c r="AZ370" s="169">
        <v>70.2</v>
      </c>
      <c r="BA370" s="169">
        <v>195173.58000000002</v>
      </c>
      <c r="BB370" s="169">
        <v>1585.5300000000002</v>
      </c>
      <c r="BC370" s="169">
        <v>111.53</v>
      </c>
      <c r="BD370" s="169">
        <v>110.97</v>
      </c>
      <c r="BE370" s="169">
        <v>321.77</v>
      </c>
      <c r="BF370" s="169">
        <v>47.04</v>
      </c>
      <c r="BG370">
        <v>52464.83</v>
      </c>
      <c r="BH370">
        <v>427.29</v>
      </c>
      <c r="BI370">
        <v>11.11</v>
      </c>
      <c r="BJ370">
        <v>11.11</v>
      </c>
      <c r="BK370">
        <v>-106.01000000000002</v>
      </c>
      <c r="BL370">
        <v>23.16</v>
      </c>
      <c r="BM370" s="170">
        <v>0</v>
      </c>
      <c r="BR370">
        <v>635.5</v>
      </c>
      <c r="BS370">
        <v>635.5</v>
      </c>
      <c r="BU370">
        <v>635.5</v>
      </c>
      <c r="BV370">
        <v>635.5</v>
      </c>
    </row>
    <row r="371" spans="1:74" x14ac:dyDescent="0.25">
      <c r="A371" t="s">
        <v>399</v>
      </c>
      <c r="B371">
        <v>2472.5</v>
      </c>
      <c r="C371">
        <v>2472.5</v>
      </c>
      <c r="D371">
        <v>12</v>
      </c>
      <c r="E371">
        <v>28.98</v>
      </c>
      <c r="F371">
        <v>30.14</v>
      </c>
      <c r="G371" s="169">
        <v>0</v>
      </c>
      <c r="H371" s="169">
        <v>0</v>
      </c>
      <c r="I371" s="169">
        <v>0</v>
      </c>
      <c r="J371" s="169">
        <v>0</v>
      </c>
      <c r="K371" s="169">
        <v>0</v>
      </c>
      <c r="L371" s="169">
        <v>0</v>
      </c>
      <c r="M371" s="169">
        <v>0</v>
      </c>
      <c r="N371" s="169">
        <v>0</v>
      </c>
      <c r="O371" s="169">
        <v>0</v>
      </c>
      <c r="P371" s="169">
        <v>0</v>
      </c>
      <c r="Q371" s="169">
        <v>0</v>
      </c>
      <c r="R371" s="169">
        <v>0</v>
      </c>
      <c r="S371" s="169">
        <v>0</v>
      </c>
      <c r="T371" s="169">
        <v>0</v>
      </c>
      <c r="U371" s="169">
        <v>0</v>
      </c>
      <c r="V371" s="169">
        <v>0</v>
      </c>
      <c r="W371" s="169">
        <v>0</v>
      </c>
      <c r="X371" s="169">
        <v>47795.402307303972</v>
      </c>
      <c r="Y371" s="169">
        <v>0</v>
      </c>
      <c r="Z371" s="169">
        <v>26240.002199999999</v>
      </c>
      <c r="AA371" s="169">
        <v>2182.3688896392441</v>
      </c>
      <c r="AB371" s="169">
        <v>202164.3770980103</v>
      </c>
      <c r="AC371" s="169">
        <v>227044.8621494011</v>
      </c>
      <c r="AD371" s="169">
        <v>61066.599918821928</v>
      </c>
      <c r="AE371" s="169">
        <v>1823.7860802783857</v>
      </c>
      <c r="AF371" s="169">
        <v>0</v>
      </c>
      <c r="AG371" s="169">
        <v>0</v>
      </c>
      <c r="AH371" s="169"/>
      <c r="AI371" s="169">
        <v>168247.27412578737</v>
      </c>
      <c r="AJ371" s="169">
        <v>0</v>
      </c>
      <c r="AK371" s="169">
        <v>96230.745208267748</v>
      </c>
      <c r="AL371" s="169">
        <v>86622.897520956743</v>
      </c>
      <c r="AM371" s="169">
        <v>0</v>
      </c>
      <c r="AN371" s="169">
        <v>36213.44486530892</v>
      </c>
      <c r="AO371" s="169"/>
      <c r="AP371" s="169"/>
      <c r="AQ371" s="169"/>
      <c r="AR371" s="169"/>
      <c r="AT371" s="169">
        <v>131481.10999999999</v>
      </c>
      <c r="AU371" s="169">
        <v>832693.87</v>
      </c>
      <c r="AV371" s="169">
        <v>4668.1499999999996</v>
      </c>
      <c r="AW371" s="169">
        <v>255.24</v>
      </c>
      <c r="AX371" s="169">
        <v>255.24</v>
      </c>
      <c r="AY371" s="169">
        <v>781.15000000000009</v>
      </c>
      <c r="AZ371" s="169">
        <v>158.18</v>
      </c>
      <c r="BA371" s="169">
        <v>779407.71</v>
      </c>
      <c r="BB371" s="169">
        <v>5227.49</v>
      </c>
      <c r="BC371" s="169">
        <v>259.46999999999997</v>
      </c>
      <c r="BD371" s="169">
        <v>265.77999999999997</v>
      </c>
      <c r="BE371" s="169">
        <v>806.48</v>
      </c>
      <c r="BF371" s="169">
        <v>103.49</v>
      </c>
      <c r="BG371">
        <v>184767.27</v>
      </c>
      <c r="BH371">
        <v>1636.65</v>
      </c>
      <c r="BI371">
        <v>24.99</v>
      </c>
      <c r="BJ371">
        <v>24.99</v>
      </c>
      <c r="BK371">
        <v>76.099999999999994</v>
      </c>
      <c r="BL371">
        <v>54.69</v>
      </c>
      <c r="BM371" s="170">
        <v>0</v>
      </c>
      <c r="BR371">
        <v>2472.5</v>
      </c>
      <c r="BS371">
        <v>2472.5</v>
      </c>
      <c r="BU371">
        <v>2472.5</v>
      </c>
      <c r="BV371">
        <v>2472.5</v>
      </c>
    </row>
    <row r="372" spans="1:74" x14ac:dyDescent="0.25">
      <c r="A372" t="s">
        <v>400</v>
      </c>
      <c r="B372">
        <v>633.4</v>
      </c>
      <c r="C372">
        <v>633.4</v>
      </c>
      <c r="D372">
        <v>12</v>
      </c>
      <c r="E372">
        <v>28.98</v>
      </c>
      <c r="F372">
        <v>30.14</v>
      </c>
      <c r="G372" s="169">
        <v>0</v>
      </c>
      <c r="H372" s="169">
        <v>0</v>
      </c>
      <c r="I372" s="169">
        <v>0</v>
      </c>
      <c r="J372" s="169">
        <v>0</v>
      </c>
      <c r="K372" s="169">
        <v>0</v>
      </c>
      <c r="L372" s="169">
        <v>0</v>
      </c>
      <c r="M372" s="169">
        <v>0</v>
      </c>
      <c r="N372" s="169">
        <v>0</v>
      </c>
      <c r="O372" s="169">
        <v>0</v>
      </c>
      <c r="P372" s="169">
        <v>0</v>
      </c>
      <c r="Q372" s="169">
        <v>0</v>
      </c>
      <c r="R372" s="169">
        <v>0</v>
      </c>
      <c r="S372" s="169">
        <v>0</v>
      </c>
      <c r="T372" s="169">
        <v>0</v>
      </c>
      <c r="U372" s="169">
        <v>0</v>
      </c>
      <c r="V372" s="169">
        <v>0</v>
      </c>
      <c r="W372" s="169">
        <v>0</v>
      </c>
      <c r="X372" s="169">
        <v>12244.128542546545</v>
      </c>
      <c r="Y372" s="169">
        <v>0</v>
      </c>
      <c r="Z372" s="169">
        <v>13929.9944</v>
      </c>
      <c r="AA372" s="169">
        <v>559.07480473104033</v>
      </c>
      <c r="AB372" s="169">
        <v>51790.057210871477</v>
      </c>
      <c r="AC372" s="169">
        <v>58163.889053763662</v>
      </c>
      <c r="AD372" s="169">
        <v>15643.916840680205</v>
      </c>
      <c r="AE372" s="169">
        <v>467.21379302258021</v>
      </c>
      <c r="AF372" s="169">
        <v>0</v>
      </c>
      <c r="AG372" s="169">
        <v>0</v>
      </c>
      <c r="AH372" s="169"/>
      <c r="AI372" s="169">
        <v>43101.243046015654</v>
      </c>
      <c r="AJ372" s="169">
        <v>0</v>
      </c>
      <c r="AK372" s="169">
        <v>24652.195759319231</v>
      </c>
      <c r="AL372" s="169">
        <v>22190.876962497066</v>
      </c>
      <c r="AM372" s="169">
        <v>0</v>
      </c>
      <c r="AN372" s="169">
        <v>9277.0863408237292</v>
      </c>
      <c r="AO372" s="169"/>
      <c r="AP372" s="169"/>
      <c r="AQ372" s="169"/>
      <c r="AR372" s="169"/>
      <c r="AT372" s="169">
        <v>69720.290000000008</v>
      </c>
      <c r="AU372" s="169">
        <v>213541.44</v>
      </c>
      <c r="AV372" s="169">
        <v>873.2</v>
      </c>
      <c r="AW372" s="169">
        <v>0</v>
      </c>
      <c r="AX372" s="169">
        <v>0</v>
      </c>
      <c r="AY372" s="169">
        <v>0</v>
      </c>
      <c r="AZ372" s="169">
        <v>0</v>
      </c>
      <c r="BA372" s="169">
        <v>226740.99</v>
      </c>
      <c r="BB372" s="169">
        <v>1041.51</v>
      </c>
      <c r="BC372" s="169">
        <v>0</v>
      </c>
      <c r="BD372" s="169">
        <v>0</v>
      </c>
      <c r="BE372" s="169">
        <v>0</v>
      </c>
      <c r="BF372" s="169">
        <v>0</v>
      </c>
      <c r="BG372">
        <v>56520.74</v>
      </c>
      <c r="BH372">
        <v>267.87</v>
      </c>
      <c r="BI372">
        <v>0</v>
      </c>
      <c r="BJ372">
        <v>0</v>
      </c>
      <c r="BK372">
        <v>0</v>
      </c>
      <c r="BL372">
        <v>0</v>
      </c>
      <c r="BM372" s="170">
        <v>0</v>
      </c>
      <c r="BR372">
        <v>633.4</v>
      </c>
      <c r="BS372">
        <v>633.4</v>
      </c>
      <c r="BU372">
        <v>633.4</v>
      </c>
      <c r="BV372">
        <v>633.4</v>
      </c>
    </row>
    <row r="373" spans="1:74" x14ac:dyDescent="0.25">
      <c r="A373" t="s">
        <v>401</v>
      </c>
      <c r="B373">
        <v>3372.3</v>
      </c>
      <c r="C373">
        <v>3372.3000000000006</v>
      </c>
      <c r="D373">
        <v>12</v>
      </c>
      <c r="E373">
        <v>28.98</v>
      </c>
      <c r="F373">
        <v>30.14</v>
      </c>
      <c r="G373" s="169">
        <v>0</v>
      </c>
      <c r="H373" s="169">
        <v>0</v>
      </c>
      <c r="I373" s="169">
        <v>0</v>
      </c>
      <c r="J373" s="169">
        <v>0</v>
      </c>
      <c r="K373" s="169">
        <v>0</v>
      </c>
      <c r="L373" s="169">
        <v>0</v>
      </c>
      <c r="M373" s="169">
        <v>0</v>
      </c>
      <c r="N373" s="169">
        <v>0</v>
      </c>
      <c r="O373" s="169">
        <v>0</v>
      </c>
      <c r="P373" s="169">
        <v>0</v>
      </c>
      <c r="Q373" s="169">
        <v>0</v>
      </c>
      <c r="R373" s="169">
        <v>0</v>
      </c>
      <c r="S373" s="169">
        <v>0</v>
      </c>
      <c r="T373" s="169">
        <v>0</v>
      </c>
      <c r="U373" s="169">
        <v>0</v>
      </c>
      <c r="V373" s="169">
        <v>0</v>
      </c>
      <c r="W373" s="169">
        <v>0</v>
      </c>
      <c r="X373" s="169">
        <v>65189.255895215865</v>
      </c>
      <c r="Y373" s="169">
        <v>0</v>
      </c>
      <c r="Z373" s="169">
        <v>35410.006399999998</v>
      </c>
      <c r="AA373" s="169">
        <v>2976.5834606796457</v>
      </c>
      <c r="AB373" s="169">
        <v>275736.67497982614</v>
      </c>
      <c r="AC373" s="169">
        <v>309671.74464162806</v>
      </c>
      <c r="AD373" s="169">
        <v>83290.149608187348</v>
      </c>
      <c r="AE373" s="169">
        <v>2487.5040641143787</v>
      </c>
      <c r="AF373" s="169">
        <v>0</v>
      </c>
      <c r="AG373" s="169">
        <v>0</v>
      </c>
      <c r="AH373" s="169"/>
      <c r="AI373" s="169">
        <v>229476.35289560878</v>
      </c>
      <c r="AJ373" s="169">
        <v>0</v>
      </c>
      <c r="AK373" s="169">
        <v>131251.34158375789</v>
      </c>
      <c r="AL373" s="169">
        <v>118146.97565618705</v>
      </c>
      <c r="AM373" s="169">
        <v>0</v>
      </c>
      <c r="AN373" s="169">
        <v>49392.355963308917</v>
      </c>
      <c r="AO373" s="169"/>
      <c r="AP373" s="169"/>
      <c r="AQ373" s="169"/>
      <c r="AR373" s="169"/>
      <c r="AT373" s="169">
        <v>223675.74</v>
      </c>
      <c r="AU373" s="169">
        <v>1145385.4300000002</v>
      </c>
      <c r="AV373" s="169">
        <v>6435.5599999999995</v>
      </c>
      <c r="AW373" s="169">
        <v>461.46</v>
      </c>
      <c r="AX373" s="169">
        <v>461.46</v>
      </c>
      <c r="AY373" s="169">
        <v>1358.04</v>
      </c>
      <c r="AZ373" s="169">
        <v>289.11</v>
      </c>
      <c r="BA373" s="169">
        <v>1078196.03</v>
      </c>
      <c r="BB373" s="169">
        <v>7136.25</v>
      </c>
      <c r="BC373" s="169">
        <v>469.02</v>
      </c>
      <c r="BD373" s="169">
        <v>465.09000000000003</v>
      </c>
      <c r="BE373" s="169">
        <v>1340.96</v>
      </c>
      <c r="BF373" s="169">
        <v>188.98</v>
      </c>
      <c r="BG373">
        <v>290865.14</v>
      </c>
      <c r="BH373">
        <v>2256.64</v>
      </c>
      <c r="BI373">
        <v>58.11</v>
      </c>
      <c r="BJ373">
        <v>57.9</v>
      </c>
      <c r="BK373">
        <v>206.25</v>
      </c>
      <c r="BL373">
        <v>100.13</v>
      </c>
      <c r="BM373" s="170">
        <v>0</v>
      </c>
      <c r="BR373">
        <v>3372.3000000000006</v>
      </c>
      <c r="BS373">
        <v>3372.3000000000006</v>
      </c>
      <c r="BU373">
        <v>3372.3000000000006</v>
      </c>
      <c r="BV373">
        <v>3372.3000000000006</v>
      </c>
    </row>
    <row r="374" spans="1:74" x14ac:dyDescent="0.25">
      <c r="A374" t="s">
        <v>402</v>
      </c>
      <c r="B374">
        <v>651.9</v>
      </c>
      <c r="C374">
        <v>651.9</v>
      </c>
      <c r="D374">
        <v>12</v>
      </c>
      <c r="E374">
        <v>28.98</v>
      </c>
      <c r="F374">
        <v>30.14</v>
      </c>
      <c r="G374" s="169">
        <v>0</v>
      </c>
      <c r="H374" s="169">
        <v>0</v>
      </c>
      <c r="I374" s="169">
        <v>0</v>
      </c>
      <c r="J374" s="169">
        <v>0</v>
      </c>
      <c r="K374" s="169">
        <v>0</v>
      </c>
      <c r="L374" s="169">
        <v>0</v>
      </c>
      <c r="M374" s="169">
        <v>0</v>
      </c>
      <c r="N374" s="169">
        <v>0</v>
      </c>
      <c r="O374" s="169">
        <v>0</v>
      </c>
      <c r="P374" s="169">
        <v>0</v>
      </c>
      <c r="Q374" s="169">
        <v>0</v>
      </c>
      <c r="R374" s="169">
        <v>0</v>
      </c>
      <c r="S374" s="169">
        <v>0</v>
      </c>
      <c r="T374" s="169">
        <v>0</v>
      </c>
      <c r="U374" s="169">
        <v>0</v>
      </c>
      <c r="V374" s="169">
        <v>0</v>
      </c>
      <c r="W374" s="169">
        <v>0</v>
      </c>
      <c r="X374" s="169">
        <v>12601.748337363582</v>
      </c>
      <c r="Y374" s="169">
        <v>0</v>
      </c>
      <c r="Z374" s="169">
        <v>15189.998399999999</v>
      </c>
      <c r="AA374" s="169">
        <v>575.40395516919034</v>
      </c>
      <c r="AB374" s="169">
        <v>53302.712813020386</v>
      </c>
      <c r="AC374" s="169">
        <v>59862.708042545826</v>
      </c>
      <c r="AD374" s="169">
        <v>16100.835788505567</v>
      </c>
      <c r="AE374" s="169">
        <v>480.85991738462269</v>
      </c>
      <c r="AF374" s="169">
        <v>0</v>
      </c>
      <c r="AG374" s="169">
        <v>0</v>
      </c>
      <c r="AH374" s="169"/>
      <c r="AI374" s="169">
        <v>44360.120526835497</v>
      </c>
      <c r="AJ374" s="169">
        <v>0</v>
      </c>
      <c r="AK374" s="169">
        <v>25372.223579886653</v>
      </c>
      <c r="AL374" s="169">
        <v>22839.015932825761</v>
      </c>
      <c r="AM374" s="169">
        <v>0</v>
      </c>
      <c r="AN374" s="169">
        <v>9548.0463934054133</v>
      </c>
      <c r="AO374" s="169"/>
      <c r="AP374" s="169"/>
      <c r="AQ374" s="169"/>
      <c r="AR374" s="169"/>
      <c r="AT374" s="169">
        <v>77638.22</v>
      </c>
      <c r="AU374" s="169">
        <v>225708.18</v>
      </c>
      <c r="AV374" s="169">
        <v>1135.22</v>
      </c>
      <c r="AW374" s="169">
        <v>32.03</v>
      </c>
      <c r="AX374" s="169">
        <v>32.03</v>
      </c>
      <c r="AY374" s="169">
        <v>97.7</v>
      </c>
      <c r="AZ374" s="169">
        <v>20.94</v>
      </c>
      <c r="BA374" s="169">
        <v>208484.84</v>
      </c>
      <c r="BB374" s="169">
        <v>1141.26</v>
      </c>
      <c r="BC374" s="169">
        <v>20.079999999999998</v>
      </c>
      <c r="BD374" s="169">
        <v>20.079999999999998</v>
      </c>
      <c r="BE374" s="169">
        <v>61.129999999999995</v>
      </c>
      <c r="BF374" s="169">
        <v>9.44</v>
      </c>
      <c r="BG374">
        <v>94861.56</v>
      </c>
      <c r="BH374">
        <v>556.27</v>
      </c>
      <c r="BI374">
        <v>14.1</v>
      </c>
      <c r="BJ374">
        <v>14.1</v>
      </c>
      <c r="BK374">
        <v>42.57</v>
      </c>
      <c r="BL374">
        <v>11.5</v>
      </c>
      <c r="BM374" s="170">
        <v>0</v>
      </c>
      <c r="BR374">
        <v>651.9</v>
      </c>
      <c r="BS374">
        <v>651.9</v>
      </c>
      <c r="BU374">
        <v>651.9</v>
      </c>
      <c r="BV374">
        <v>651.9</v>
      </c>
    </row>
    <row r="375" spans="1:74" x14ac:dyDescent="0.25">
      <c r="A375" t="s">
        <v>403</v>
      </c>
      <c r="B375">
        <v>3348.9</v>
      </c>
      <c r="C375">
        <v>3348.9</v>
      </c>
      <c r="D375">
        <v>12</v>
      </c>
      <c r="E375">
        <v>28.98</v>
      </c>
      <c r="F375">
        <v>30.14</v>
      </c>
      <c r="G375" s="169">
        <v>0</v>
      </c>
      <c r="H375" s="169">
        <v>0</v>
      </c>
      <c r="I375" s="169">
        <v>0</v>
      </c>
      <c r="J375" s="169">
        <v>0</v>
      </c>
      <c r="K375" s="169">
        <v>0</v>
      </c>
      <c r="L375" s="169">
        <v>0</v>
      </c>
      <c r="M375" s="169">
        <v>0</v>
      </c>
      <c r="N375" s="169">
        <v>0</v>
      </c>
      <c r="O375" s="169">
        <v>0</v>
      </c>
      <c r="P375" s="169">
        <v>0</v>
      </c>
      <c r="Q375" s="169">
        <v>0</v>
      </c>
      <c r="R375" s="169">
        <v>0</v>
      </c>
      <c r="S375" s="169">
        <v>0</v>
      </c>
      <c r="T375" s="169">
        <v>0</v>
      </c>
      <c r="U375" s="169">
        <v>0</v>
      </c>
      <c r="V375" s="169">
        <v>0</v>
      </c>
      <c r="W375" s="169">
        <v>0</v>
      </c>
      <c r="X375" s="169">
        <v>64736.915181771597</v>
      </c>
      <c r="Y375" s="169">
        <v>0</v>
      </c>
      <c r="Z375" s="169">
        <v>71410.012799999997</v>
      </c>
      <c r="AA375" s="169">
        <v>2955.9292920173366</v>
      </c>
      <c r="AB375" s="169">
        <v>273823.37005602696</v>
      </c>
      <c r="AC375" s="169">
        <v>307522.96819095215</v>
      </c>
      <c r="AD375" s="169">
        <v>82712.208884992011</v>
      </c>
      <c r="AE375" s="169">
        <v>2470.2435608672545</v>
      </c>
      <c r="AF375" s="169">
        <v>0</v>
      </c>
      <c r="AG375" s="169">
        <v>0</v>
      </c>
      <c r="AH375" s="169"/>
      <c r="AI375" s="169">
        <v>227884.04300095013</v>
      </c>
      <c r="AJ375" s="169">
        <v>0</v>
      </c>
      <c r="AK375" s="169">
        <v>130340.60369179693</v>
      </c>
      <c r="AL375" s="169">
        <v>117327.16744506857</v>
      </c>
      <c r="AM375" s="169">
        <v>0</v>
      </c>
      <c r="AN375" s="169">
        <v>49049.628113016399</v>
      </c>
      <c r="AO375" s="169"/>
      <c r="AP375" s="169"/>
      <c r="AQ375" s="169"/>
      <c r="AR375" s="169"/>
      <c r="AT375" s="169">
        <v>172141.14</v>
      </c>
      <c r="AU375" s="169">
        <v>1169155.21</v>
      </c>
      <c r="AV375" s="169">
        <v>6021.3</v>
      </c>
      <c r="AW375" s="169">
        <v>354.90999999999997</v>
      </c>
      <c r="AX375" s="169">
        <v>354.90999999999997</v>
      </c>
      <c r="AY375" s="169">
        <v>1029.6500000000001</v>
      </c>
      <c r="AZ375" s="169">
        <v>207.6</v>
      </c>
      <c r="BA375" s="169">
        <v>1130245.8500000001</v>
      </c>
      <c r="BB375" s="169">
        <v>7880.49</v>
      </c>
      <c r="BC375" s="169">
        <v>1729.75</v>
      </c>
      <c r="BD375" s="169">
        <v>1718.86</v>
      </c>
      <c r="BE375" s="169">
        <v>1112.6399999999999</v>
      </c>
      <c r="BF375" s="169">
        <v>137.06</v>
      </c>
      <c r="BG375">
        <v>211050.5</v>
      </c>
      <c r="BH375">
        <v>509.33999999999992</v>
      </c>
      <c r="BI375">
        <v>-1299.2900000000002</v>
      </c>
      <c r="BJ375">
        <v>-1299.3400000000001</v>
      </c>
      <c r="BK375">
        <v>94.91</v>
      </c>
      <c r="BL375">
        <v>70.540000000000006</v>
      </c>
      <c r="BM375" s="170">
        <v>0</v>
      </c>
      <c r="BR375">
        <v>3348.9</v>
      </c>
      <c r="BS375">
        <v>3348.9</v>
      </c>
      <c r="BU375">
        <v>3348.9</v>
      </c>
      <c r="BV375">
        <v>3348.9</v>
      </c>
    </row>
    <row r="376" spans="1:74" x14ac:dyDescent="0.25">
      <c r="A376" t="s">
        <v>404</v>
      </c>
      <c r="B376">
        <v>638.9</v>
      </c>
      <c r="C376">
        <v>638.9</v>
      </c>
      <c r="D376">
        <v>12</v>
      </c>
      <c r="E376">
        <v>28.98</v>
      </c>
      <c r="F376">
        <v>30.14</v>
      </c>
      <c r="G376" s="169">
        <v>0</v>
      </c>
      <c r="H376" s="169">
        <v>0</v>
      </c>
      <c r="I376" s="169">
        <v>0</v>
      </c>
      <c r="J376" s="169">
        <v>0</v>
      </c>
      <c r="K376" s="169">
        <v>0</v>
      </c>
      <c r="L376" s="169">
        <v>0</v>
      </c>
      <c r="M376" s="169">
        <v>0</v>
      </c>
      <c r="N376" s="169">
        <v>0</v>
      </c>
      <c r="O376" s="169">
        <v>0</v>
      </c>
      <c r="P376" s="169">
        <v>0</v>
      </c>
      <c r="Q376" s="169">
        <v>0</v>
      </c>
      <c r="R376" s="169">
        <v>0</v>
      </c>
      <c r="S376" s="169">
        <v>0</v>
      </c>
      <c r="T376" s="169">
        <v>0</v>
      </c>
      <c r="U376" s="169">
        <v>0</v>
      </c>
      <c r="V376" s="169">
        <v>0</v>
      </c>
      <c r="W376" s="169">
        <v>0</v>
      </c>
      <c r="X376" s="169">
        <v>12350.447941005665</v>
      </c>
      <c r="Y376" s="169">
        <v>0</v>
      </c>
      <c r="Z376" s="169">
        <v>17129.9892</v>
      </c>
      <c r="AA376" s="169">
        <v>563.92941702346332</v>
      </c>
      <c r="AB376" s="169">
        <v>52239.765633131959</v>
      </c>
      <c r="AC376" s="169">
        <v>58668.943347725923</v>
      </c>
      <c r="AD376" s="169">
        <v>15779.75760895261</v>
      </c>
      <c r="AE376" s="169">
        <v>471.27074891399826</v>
      </c>
      <c r="AF376" s="169">
        <v>0</v>
      </c>
      <c r="AG376" s="169">
        <v>0</v>
      </c>
      <c r="AH376" s="169"/>
      <c r="AI376" s="169">
        <v>43475.503918691815</v>
      </c>
      <c r="AJ376" s="169">
        <v>0</v>
      </c>
      <c r="AK376" s="169">
        <v>24866.258084352787</v>
      </c>
      <c r="AL376" s="169">
        <v>22383.56692664884</v>
      </c>
      <c r="AM376" s="169">
        <v>0</v>
      </c>
      <c r="AN376" s="169">
        <v>9357.6420321317983</v>
      </c>
      <c r="AO376" s="169"/>
      <c r="AP376" s="169"/>
      <c r="AQ376" s="169"/>
      <c r="AR376" s="169"/>
      <c r="AT376" s="169">
        <v>21230.43</v>
      </c>
      <c r="AU376" s="169">
        <v>216353.84</v>
      </c>
      <c r="AV376" s="169">
        <v>1135.3399999999999</v>
      </c>
      <c r="AW376" s="169">
        <v>10.74</v>
      </c>
      <c r="AX376" s="169">
        <v>10.74</v>
      </c>
      <c r="AY376" s="169">
        <v>27.11</v>
      </c>
      <c r="AZ376" s="169">
        <v>6.18</v>
      </c>
      <c r="BA376" s="169">
        <v>211535.19</v>
      </c>
      <c r="BB376" s="169">
        <v>1208.99</v>
      </c>
      <c r="BC376" s="169">
        <v>10.739999999999998</v>
      </c>
      <c r="BD376" s="169">
        <v>10.739999999999998</v>
      </c>
      <c r="BE376" s="169">
        <v>29.81</v>
      </c>
      <c r="BF376" s="169">
        <v>6.18</v>
      </c>
      <c r="BG376">
        <v>26049.08</v>
      </c>
      <c r="BH376">
        <v>159.4</v>
      </c>
      <c r="BI376">
        <v>0</v>
      </c>
      <c r="BJ376">
        <v>0</v>
      </c>
      <c r="BK376">
        <v>0</v>
      </c>
      <c r="BL376">
        <v>0</v>
      </c>
      <c r="BM376" s="170">
        <v>0</v>
      </c>
      <c r="BR376">
        <v>638.9</v>
      </c>
      <c r="BS376">
        <v>638.9</v>
      </c>
      <c r="BU376">
        <v>638.9</v>
      </c>
      <c r="BV376">
        <v>638.9</v>
      </c>
    </row>
    <row r="377" spans="1:74" x14ac:dyDescent="0.25">
      <c r="A377" t="s">
        <v>405</v>
      </c>
      <c r="B377">
        <v>4851</v>
      </c>
      <c r="C377">
        <v>4851</v>
      </c>
      <c r="D377">
        <v>12</v>
      </c>
      <c r="E377">
        <v>28.98</v>
      </c>
      <c r="F377">
        <v>30.14</v>
      </c>
      <c r="G377" s="169">
        <v>0</v>
      </c>
      <c r="H377" s="169">
        <v>0</v>
      </c>
      <c r="I377" s="169">
        <v>0</v>
      </c>
      <c r="J377" s="169">
        <v>0</v>
      </c>
      <c r="K377" s="169">
        <v>0</v>
      </c>
      <c r="L377" s="169">
        <v>0</v>
      </c>
      <c r="M377" s="169">
        <v>0</v>
      </c>
      <c r="N377" s="169">
        <v>0</v>
      </c>
      <c r="O377" s="169">
        <v>0</v>
      </c>
      <c r="P377" s="169">
        <v>0</v>
      </c>
      <c r="Q377" s="169">
        <v>0</v>
      </c>
      <c r="R377" s="169">
        <v>0</v>
      </c>
      <c r="S377" s="169">
        <v>0</v>
      </c>
      <c r="T377" s="169">
        <v>0</v>
      </c>
      <c r="U377" s="169">
        <v>0</v>
      </c>
      <c r="V377" s="169">
        <v>0</v>
      </c>
      <c r="W377" s="169">
        <v>0</v>
      </c>
      <c r="X377" s="169">
        <v>93773.709440942999</v>
      </c>
      <c r="Y377" s="169">
        <v>0</v>
      </c>
      <c r="Z377" s="169">
        <v>23400.001799999998</v>
      </c>
      <c r="AA377" s="169">
        <v>4281.7680419170774</v>
      </c>
      <c r="AB377" s="169">
        <v>396642.82843375043</v>
      </c>
      <c r="AC377" s="169">
        <v>445457.88727471977</v>
      </c>
      <c r="AD377" s="169">
        <v>119811.55761626092</v>
      </c>
      <c r="AE377" s="169">
        <v>3578.2350962307178</v>
      </c>
      <c r="AF377" s="169">
        <v>0</v>
      </c>
      <c r="AG377" s="169">
        <v>0</v>
      </c>
      <c r="AH377" s="169"/>
      <c r="AI377" s="169">
        <v>330098.08970038197</v>
      </c>
      <c r="AJ377" s="169">
        <v>0</v>
      </c>
      <c r="AK377" s="169">
        <v>188802.97067959834</v>
      </c>
      <c r="AL377" s="169">
        <v>169952.54838186497</v>
      </c>
      <c r="AM377" s="169">
        <v>0</v>
      </c>
      <c r="AN377" s="169">
        <v>71050.119733716318</v>
      </c>
      <c r="AO377" s="169"/>
      <c r="AP377" s="169"/>
      <c r="AQ377" s="169"/>
      <c r="AR377" s="169"/>
      <c r="AT377" s="169">
        <v>183722.66</v>
      </c>
      <c r="AU377" s="169">
        <v>1411465.8900000001</v>
      </c>
      <c r="AV377" s="169">
        <v>6643.5300000000007</v>
      </c>
      <c r="AW377" s="169">
        <v>687.76</v>
      </c>
      <c r="AX377" s="169">
        <v>684.96</v>
      </c>
      <c r="AY377" s="169">
        <v>2094.9</v>
      </c>
      <c r="AZ377" s="169">
        <v>434.01</v>
      </c>
      <c r="BA377" s="169">
        <v>1380816.62</v>
      </c>
      <c r="BB377" s="169">
        <v>7271.91</v>
      </c>
      <c r="BC377" s="169">
        <v>721.38</v>
      </c>
      <c r="BD377" s="169">
        <v>717.78</v>
      </c>
      <c r="BE377" s="169">
        <v>2172.8000000000002</v>
      </c>
      <c r="BF377" s="169">
        <v>274.5</v>
      </c>
      <c r="BG377">
        <v>214371.93</v>
      </c>
      <c r="BH377">
        <v>1667.1399999999999</v>
      </c>
      <c r="BI377">
        <v>139.26</v>
      </c>
      <c r="BJ377">
        <v>119.37</v>
      </c>
      <c r="BK377">
        <v>353.13</v>
      </c>
      <c r="BL377">
        <v>159.51</v>
      </c>
      <c r="BM377" s="170">
        <v>0</v>
      </c>
      <c r="BR377">
        <v>4851</v>
      </c>
      <c r="BS377">
        <v>4851</v>
      </c>
      <c r="BU377">
        <v>4851</v>
      </c>
      <c r="BV377">
        <v>4851</v>
      </c>
    </row>
    <row r="378" spans="1:74" x14ac:dyDescent="0.25">
      <c r="A378" t="s">
        <v>406</v>
      </c>
      <c r="B378">
        <v>4604.8999999999996</v>
      </c>
      <c r="C378">
        <v>4604.8999999999996</v>
      </c>
      <c r="D378">
        <v>12</v>
      </c>
      <c r="E378">
        <v>39.82</v>
      </c>
      <c r="F378">
        <v>41.41</v>
      </c>
      <c r="G378" s="169">
        <v>0</v>
      </c>
      <c r="H378" s="169">
        <v>0</v>
      </c>
      <c r="I378" s="169">
        <v>0</v>
      </c>
      <c r="J378" s="169">
        <v>0</v>
      </c>
      <c r="K378" s="169">
        <v>0</v>
      </c>
      <c r="L378" s="169">
        <v>0</v>
      </c>
      <c r="M378" s="169">
        <v>0</v>
      </c>
      <c r="N378" s="169">
        <v>0</v>
      </c>
      <c r="O378" s="169">
        <v>0</v>
      </c>
      <c r="P378" s="169">
        <v>0</v>
      </c>
      <c r="Q378" s="169">
        <v>0</v>
      </c>
      <c r="R378" s="169">
        <v>0</v>
      </c>
      <c r="S378" s="169">
        <v>0</v>
      </c>
      <c r="T378" s="169">
        <v>0</v>
      </c>
      <c r="U378" s="169">
        <v>0</v>
      </c>
      <c r="V378" s="169">
        <v>0</v>
      </c>
      <c r="W378" s="169">
        <v>0</v>
      </c>
      <c r="X378" s="169">
        <v>89016.399629890409</v>
      </c>
      <c r="Y378" s="169">
        <v>0</v>
      </c>
      <c r="Z378" s="169">
        <v>17769.997599999999</v>
      </c>
      <c r="AA378" s="169">
        <v>4064.5462082506588</v>
      </c>
      <c r="AB378" s="169">
        <v>376520.42066678562</v>
      </c>
      <c r="AC378" s="169">
        <v>422859.00332124444</v>
      </c>
      <c r="AD378" s="169">
        <v>113733.30069410842</v>
      </c>
      <c r="AE378" s="169">
        <v>3396.7047607983573</v>
      </c>
      <c r="AF378" s="169">
        <v>0</v>
      </c>
      <c r="AG378" s="169">
        <v>0</v>
      </c>
      <c r="AH378" s="169"/>
      <c r="AI378" s="169">
        <v>313351.61683390819</v>
      </c>
      <c r="AJ378" s="169">
        <v>299600.42381870013</v>
      </c>
      <c r="AK378" s="169">
        <v>179224.6546449149</v>
      </c>
      <c r="AL378" s="169">
        <v>161330.54834954647</v>
      </c>
      <c r="AM378" s="169">
        <v>101579.22646005644</v>
      </c>
      <c r="AN378" s="169">
        <v>67445.618709913455</v>
      </c>
      <c r="AO378" s="169"/>
      <c r="AP378" s="169"/>
      <c r="AQ378" s="169"/>
      <c r="AR378" s="169"/>
      <c r="AT378" s="169">
        <v>323937.11000000004</v>
      </c>
      <c r="AU378" s="169">
        <v>2184704.66</v>
      </c>
      <c r="AV378" s="169">
        <v>114035.34</v>
      </c>
      <c r="AW378" s="169">
        <v>1726.74</v>
      </c>
      <c r="AX378" s="169">
        <v>1726.74</v>
      </c>
      <c r="AY378" s="169">
        <v>4470.9699999999993</v>
      </c>
      <c r="AZ378" s="169">
        <v>1095.21</v>
      </c>
      <c r="BA378" s="169">
        <v>2149141.98</v>
      </c>
      <c r="BB378" s="169">
        <v>124474.79999999999</v>
      </c>
      <c r="BC378" s="169">
        <v>1836.6100000000001</v>
      </c>
      <c r="BD378" s="169">
        <v>1835.85</v>
      </c>
      <c r="BE378" s="169">
        <v>6658.82</v>
      </c>
      <c r="BF378" s="169">
        <v>699.63</v>
      </c>
      <c r="BG378">
        <v>359499.79000000004</v>
      </c>
      <c r="BH378">
        <v>21167.93</v>
      </c>
      <c r="BI378">
        <v>169.99</v>
      </c>
      <c r="BJ378">
        <v>169.99</v>
      </c>
      <c r="BK378">
        <v>-1542.79</v>
      </c>
      <c r="BL378">
        <v>395.58</v>
      </c>
      <c r="BM378" s="170">
        <v>0</v>
      </c>
      <c r="BQ378">
        <v>4604.8999999999996</v>
      </c>
      <c r="BR378">
        <v>4604.8999999999996</v>
      </c>
      <c r="BS378">
        <v>4604.8999999999996</v>
      </c>
      <c r="BT378">
        <v>4604.8999999999996</v>
      </c>
      <c r="BU378">
        <v>4604.8999999999996</v>
      </c>
      <c r="BV378">
        <v>4604.8999999999996</v>
      </c>
    </row>
    <row r="379" spans="1:74" x14ac:dyDescent="0.25">
      <c r="A379" t="s">
        <v>407</v>
      </c>
      <c r="B379">
        <v>3846.2999999999997</v>
      </c>
      <c r="C379">
        <v>3846.2999999999997</v>
      </c>
      <c r="D379">
        <v>12</v>
      </c>
      <c r="E379">
        <v>39.619999999999997</v>
      </c>
      <c r="F379">
        <v>41.2</v>
      </c>
      <c r="G379" s="169">
        <v>0</v>
      </c>
      <c r="H379" s="169">
        <v>0</v>
      </c>
      <c r="I379" s="169">
        <v>0</v>
      </c>
      <c r="J379" s="169">
        <v>0</v>
      </c>
      <c r="K379" s="169">
        <v>0</v>
      </c>
      <c r="L379" s="169">
        <v>0</v>
      </c>
      <c r="M379" s="169">
        <v>0</v>
      </c>
      <c r="N379" s="169">
        <v>0</v>
      </c>
      <c r="O379" s="169">
        <v>0</v>
      </c>
      <c r="P379" s="169">
        <v>0</v>
      </c>
      <c r="Q379" s="169">
        <v>0</v>
      </c>
      <c r="R379" s="169">
        <v>0</v>
      </c>
      <c r="S379" s="169">
        <v>0</v>
      </c>
      <c r="T379" s="169">
        <v>0</v>
      </c>
      <c r="U379" s="169">
        <v>0</v>
      </c>
      <c r="V379" s="169">
        <v>0</v>
      </c>
      <c r="W379" s="169">
        <v>0</v>
      </c>
      <c r="X379" s="169">
        <v>74352.054962419919</v>
      </c>
      <c r="Y379" s="169">
        <v>0</v>
      </c>
      <c r="Z379" s="169">
        <v>0</v>
      </c>
      <c r="AA379" s="169">
        <v>3394.9627746084625</v>
      </c>
      <c r="AB379" s="169">
        <v>314493.36446191178</v>
      </c>
      <c r="AC379" s="169">
        <v>353198.24197583069</v>
      </c>
      <c r="AD379" s="169">
        <v>94997.154001118208</v>
      </c>
      <c r="AE379" s="169">
        <v>0</v>
      </c>
      <c r="AF379" s="169">
        <v>0</v>
      </c>
      <c r="AG379" s="169">
        <v>0</v>
      </c>
      <c r="AH379" s="169"/>
      <c r="AI379" s="169">
        <v>261730.83537715502</v>
      </c>
      <c r="AJ379" s="169">
        <v>250244.98037609211</v>
      </c>
      <c r="AK379" s="169">
        <v>149699.62195937725</v>
      </c>
      <c r="AL379" s="169">
        <v>134753.3471121763</v>
      </c>
      <c r="AM379" s="169">
        <v>84845.312326720479</v>
      </c>
      <c r="AN379" s="169">
        <v>56334.791905131518</v>
      </c>
      <c r="AO379" s="169"/>
      <c r="AP379" s="169"/>
      <c r="AQ379" s="169"/>
      <c r="AR379" s="169"/>
      <c r="AT379" s="169">
        <v>250359.9</v>
      </c>
      <c r="AU379" s="169">
        <v>1745128.6400000001</v>
      </c>
      <c r="AV379" s="169">
        <v>63820.26</v>
      </c>
      <c r="AW379" s="169">
        <v>732.54000000000008</v>
      </c>
      <c r="AX379" s="169">
        <v>732.61</v>
      </c>
      <c r="AY379" s="169">
        <v>1795.02</v>
      </c>
      <c r="AZ379" s="169">
        <v>441.42</v>
      </c>
      <c r="BA379" s="169">
        <v>1681602.94</v>
      </c>
      <c r="BB379" s="169">
        <v>69405.440000000002</v>
      </c>
      <c r="BC379" s="169">
        <v>751.23</v>
      </c>
      <c r="BD379" s="169">
        <v>750.92000000000007</v>
      </c>
      <c r="BE379" s="169">
        <v>1974.31</v>
      </c>
      <c r="BF379" s="169">
        <v>286.86</v>
      </c>
      <c r="BG379">
        <v>313885.59999999998</v>
      </c>
      <c r="BH379">
        <v>10042.950000000001</v>
      </c>
      <c r="BI379">
        <v>75.459999999999994</v>
      </c>
      <c r="BJ379">
        <v>75.459999999999994</v>
      </c>
      <c r="BK379">
        <v>-403.65000000000003</v>
      </c>
      <c r="BL379">
        <v>154.56</v>
      </c>
      <c r="BM379" s="170">
        <v>0</v>
      </c>
      <c r="BQ379">
        <v>3846.2999999999997</v>
      </c>
      <c r="BR379">
        <v>3846.2999999999997</v>
      </c>
      <c r="BS379">
        <v>3846.2999999999997</v>
      </c>
      <c r="BT379">
        <v>3846.2999999999997</v>
      </c>
      <c r="BU379">
        <v>3846.2999999999997</v>
      </c>
    </row>
    <row r="380" spans="1:74" x14ac:dyDescent="0.25">
      <c r="A380" t="s">
        <v>408</v>
      </c>
      <c r="B380">
        <v>4634</v>
      </c>
      <c r="C380">
        <v>4634</v>
      </c>
      <c r="D380">
        <v>12</v>
      </c>
      <c r="E380">
        <v>39.82</v>
      </c>
      <c r="F380">
        <v>41.41</v>
      </c>
      <c r="G380" s="169">
        <v>0</v>
      </c>
      <c r="H380" s="169">
        <v>0</v>
      </c>
      <c r="I380" s="169">
        <v>0</v>
      </c>
      <c r="J380" s="169">
        <v>50490.170399999995</v>
      </c>
      <c r="K380" s="169">
        <v>0</v>
      </c>
      <c r="L380" s="169">
        <v>0</v>
      </c>
      <c r="M380" s="169">
        <v>0</v>
      </c>
      <c r="N380" s="169">
        <v>0</v>
      </c>
      <c r="O380" s="169">
        <v>0</v>
      </c>
      <c r="P380" s="169">
        <v>0</v>
      </c>
      <c r="Q380" s="169">
        <v>0</v>
      </c>
      <c r="R380" s="169">
        <v>0</v>
      </c>
      <c r="S380" s="169">
        <v>0</v>
      </c>
      <c r="T380" s="169">
        <v>0</v>
      </c>
      <c r="U380" s="169">
        <v>0</v>
      </c>
      <c r="V380" s="169">
        <v>0</v>
      </c>
      <c r="W380" s="169">
        <v>0</v>
      </c>
      <c r="X380" s="169">
        <v>89578.925901737763</v>
      </c>
      <c r="Y380" s="169">
        <v>0</v>
      </c>
      <c r="Z380" s="169">
        <v>15199.993</v>
      </c>
      <c r="AA380" s="169">
        <v>4090.2315205614791</v>
      </c>
      <c r="AB380" s="169">
        <v>378899.78704638209</v>
      </c>
      <c r="AC380" s="169">
        <v>425531.19967657217</v>
      </c>
      <c r="AD380" s="169">
        <v>114452.02184987697</v>
      </c>
      <c r="AE380" s="169">
        <v>3418.1697456056786</v>
      </c>
      <c r="AF380" s="169">
        <v>0</v>
      </c>
      <c r="AG380" s="169">
        <v>0</v>
      </c>
      <c r="AH380" s="169"/>
      <c r="AI380" s="169">
        <v>315331.79708752217</v>
      </c>
      <c r="AJ380" s="169">
        <v>301493.70539552579</v>
      </c>
      <c r="AK380" s="169">
        <v>180357.23894645611</v>
      </c>
      <c r="AL380" s="169">
        <v>162350.05343260404</v>
      </c>
      <c r="AM380" s="169">
        <v>102221.14170034131</v>
      </c>
      <c r="AN380" s="169">
        <v>67871.8315493798</v>
      </c>
      <c r="AO380" s="169"/>
      <c r="AP380" s="169"/>
      <c r="AQ380" s="169"/>
      <c r="AR380" s="169"/>
      <c r="AT380" s="169">
        <v>172269.35</v>
      </c>
      <c r="AU380" s="169">
        <v>1642451.2</v>
      </c>
      <c r="AV380" s="169">
        <v>39740.519999999997</v>
      </c>
      <c r="AW380" s="169">
        <v>439.90000000000003</v>
      </c>
      <c r="AX380" s="169">
        <v>439.90000000000003</v>
      </c>
      <c r="AY380" s="169">
        <v>1303.8399999999999</v>
      </c>
      <c r="AZ380" s="169">
        <v>265.14</v>
      </c>
      <c r="BA380" s="169">
        <v>1625014.46</v>
      </c>
      <c r="BB380" s="169">
        <v>44298</v>
      </c>
      <c r="BC380" s="169">
        <v>372.60999999999996</v>
      </c>
      <c r="BD380" s="169">
        <v>358.19</v>
      </c>
      <c r="BE380" s="169">
        <v>1262.33</v>
      </c>
      <c r="BF380" s="169">
        <v>180</v>
      </c>
      <c r="BG380">
        <v>189706.09</v>
      </c>
      <c r="BH380">
        <v>5322.55</v>
      </c>
      <c r="BI380">
        <v>42.45</v>
      </c>
      <c r="BJ380">
        <v>42.45</v>
      </c>
      <c r="BK380">
        <v>137.81</v>
      </c>
      <c r="BL380">
        <v>85.14</v>
      </c>
      <c r="BM380" s="170">
        <v>0</v>
      </c>
      <c r="BQ380">
        <v>4634</v>
      </c>
      <c r="BR380">
        <v>4634</v>
      </c>
      <c r="BS380">
        <v>4634</v>
      </c>
      <c r="BT380">
        <v>4634</v>
      </c>
      <c r="BU380">
        <v>4634</v>
      </c>
      <c r="BV380">
        <v>4634</v>
      </c>
    </row>
    <row r="381" spans="1:74" x14ac:dyDescent="0.25">
      <c r="A381" t="s">
        <v>409</v>
      </c>
      <c r="B381">
        <v>3642.3</v>
      </c>
      <c r="C381">
        <v>3642.3000000000006</v>
      </c>
      <c r="D381">
        <v>12</v>
      </c>
      <c r="E381">
        <v>39.82</v>
      </c>
      <c r="F381">
        <v>41.41</v>
      </c>
      <c r="G381" s="169">
        <v>0</v>
      </c>
      <c r="H381" s="169">
        <v>0</v>
      </c>
      <c r="I381" s="169">
        <v>0</v>
      </c>
      <c r="J381" s="169">
        <v>0</v>
      </c>
      <c r="K381" s="169">
        <v>0</v>
      </c>
      <c r="L381" s="169">
        <v>0</v>
      </c>
      <c r="M381" s="169">
        <v>0</v>
      </c>
      <c r="N381" s="169">
        <v>0</v>
      </c>
      <c r="O381" s="169">
        <v>0</v>
      </c>
      <c r="P381" s="169">
        <v>0</v>
      </c>
      <c r="Q381" s="169">
        <v>0</v>
      </c>
      <c r="R381" s="169">
        <v>0</v>
      </c>
      <c r="S381" s="169">
        <v>0</v>
      </c>
      <c r="T381" s="169">
        <v>0</v>
      </c>
      <c r="U381" s="169">
        <v>0</v>
      </c>
      <c r="V381" s="169">
        <v>0</v>
      </c>
      <c r="W381" s="169">
        <v>0</v>
      </c>
      <c r="X381" s="169">
        <v>70408.571819572622</v>
      </c>
      <c r="Y381" s="169">
        <v>0</v>
      </c>
      <c r="Z381" s="169">
        <v>15649.997799999997</v>
      </c>
      <c r="AA381" s="169">
        <v>3214.9007913985929</v>
      </c>
      <c r="AB381" s="169">
        <v>297813.27025443199</v>
      </c>
      <c r="AC381" s="169">
        <v>334465.31907250301</v>
      </c>
      <c r="AD381" s="169">
        <v>89958.696414287217</v>
      </c>
      <c r="AE381" s="169">
        <v>2686.6637169658102</v>
      </c>
      <c r="AF381" s="169">
        <v>0</v>
      </c>
      <c r="AG381" s="169">
        <v>0</v>
      </c>
      <c r="AH381" s="169"/>
      <c r="AI381" s="169">
        <v>247849.15937243897</v>
      </c>
      <c r="AJ381" s="169">
        <v>236972.49097154159</v>
      </c>
      <c r="AK381" s="169">
        <v>141759.85572176895</v>
      </c>
      <c r="AL381" s="169">
        <v>127606.30116909233</v>
      </c>
      <c r="AM381" s="169">
        <v>80345.287961837123</v>
      </c>
      <c r="AN381" s="169">
        <v>53346.908082068643</v>
      </c>
      <c r="AO381" s="169"/>
      <c r="AP381" s="169"/>
      <c r="AQ381" s="169"/>
      <c r="AR381" s="169"/>
      <c r="AT381" s="169">
        <v>225280.7</v>
      </c>
      <c r="AU381" s="169">
        <v>1731682.03</v>
      </c>
      <c r="AV381" s="169">
        <v>43701.440000000002</v>
      </c>
      <c r="AW381" s="169">
        <v>569.52</v>
      </c>
      <c r="AX381" s="169">
        <v>569.52</v>
      </c>
      <c r="AY381" s="169">
        <v>1754.6100000000001</v>
      </c>
      <c r="AZ381" s="169">
        <v>354.36</v>
      </c>
      <c r="BA381" s="169">
        <v>1755138.5699999998</v>
      </c>
      <c r="BB381" s="169">
        <v>49462.649999999994</v>
      </c>
      <c r="BC381" s="169">
        <v>643.62</v>
      </c>
      <c r="BD381" s="169">
        <v>623.23</v>
      </c>
      <c r="BE381" s="169">
        <v>1829.58</v>
      </c>
      <c r="BF381" s="169">
        <v>208.72</v>
      </c>
      <c r="BG381">
        <v>201824.16</v>
      </c>
      <c r="BH381">
        <v>5640.45</v>
      </c>
      <c r="BI381">
        <v>72.59</v>
      </c>
      <c r="BJ381">
        <v>67.53</v>
      </c>
      <c r="BK381">
        <v>215.35</v>
      </c>
      <c r="BL381">
        <v>145.63999999999999</v>
      </c>
      <c r="BM381" s="170">
        <v>0</v>
      </c>
      <c r="BQ381">
        <v>3642.3000000000006</v>
      </c>
      <c r="BR381">
        <v>3642.3000000000006</v>
      </c>
      <c r="BS381">
        <v>3642.3000000000006</v>
      </c>
      <c r="BT381">
        <v>3642.3000000000006</v>
      </c>
      <c r="BU381">
        <v>3642.3000000000006</v>
      </c>
      <c r="BV381">
        <v>3642.3000000000006</v>
      </c>
    </row>
    <row r="382" spans="1:74" x14ac:dyDescent="0.25">
      <c r="A382" t="s">
        <v>410</v>
      </c>
      <c r="B382">
        <v>3633.64</v>
      </c>
      <c r="C382">
        <v>3633.64</v>
      </c>
      <c r="D382">
        <v>12</v>
      </c>
      <c r="E382">
        <v>39.82</v>
      </c>
      <c r="F382">
        <v>41.41</v>
      </c>
      <c r="G382" s="169">
        <v>0</v>
      </c>
      <c r="H382" s="169">
        <v>0</v>
      </c>
      <c r="I382" s="169">
        <v>0</v>
      </c>
      <c r="J382" s="169">
        <v>0</v>
      </c>
      <c r="K382" s="169">
        <v>0</v>
      </c>
      <c r="L382" s="169">
        <v>0</v>
      </c>
      <c r="M382" s="169">
        <v>0</v>
      </c>
      <c r="N382" s="169">
        <v>0</v>
      </c>
      <c r="O382" s="169">
        <v>0</v>
      </c>
      <c r="P382" s="169">
        <v>0</v>
      </c>
      <c r="Q382" s="169">
        <v>0</v>
      </c>
      <c r="R382" s="169">
        <v>0</v>
      </c>
      <c r="S382" s="169">
        <v>0</v>
      </c>
      <c r="T382" s="169">
        <v>0</v>
      </c>
      <c r="U382" s="169">
        <v>0</v>
      </c>
      <c r="V382" s="169">
        <v>0</v>
      </c>
      <c r="W382" s="169">
        <v>0</v>
      </c>
      <c r="X382" s="169">
        <v>70241.167093998796</v>
      </c>
      <c r="Y382" s="169">
        <v>0</v>
      </c>
      <c r="Z382" s="169">
        <v>15649.997799999997</v>
      </c>
      <c r="AA382" s="169">
        <v>3207.2569836799771</v>
      </c>
      <c r="AB382" s="169">
        <v>297105.18390229088</v>
      </c>
      <c r="AC382" s="169">
        <v>333670.08812964603</v>
      </c>
      <c r="AD382" s="169">
        <v>89744.808950061924</v>
      </c>
      <c r="AE382" s="169">
        <v>2680.2758555076862</v>
      </c>
      <c r="AF382" s="169">
        <v>0</v>
      </c>
      <c r="AG382" s="169">
        <v>0</v>
      </c>
      <c r="AH382" s="169"/>
      <c r="AI382" s="169">
        <v>247259.86861655247</v>
      </c>
      <c r="AJ382" s="169">
        <v>236409.06078407384</v>
      </c>
      <c r="AK382" s="169">
        <v>141422.80486089789</v>
      </c>
      <c r="AL382" s="169">
        <v>127302.90206190059</v>
      </c>
      <c r="AM382" s="169">
        <v>80154.257515759193</v>
      </c>
      <c r="AN382" s="169">
        <v>53220.069484481741</v>
      </c>
      <c r="AO382" s="169"/>
      <c r="AP382" s="169"/>
      <c r="AQ382" s="169"/>
      <c r="AR382" s="169"/>
      <c r="AT382" s="169">
        <v>271274.37</v>
      </c>
      <c r="AU382" s="169">
        <v>1740153.0899999999</v>
      </c>
      <c r="AV382" s="169">
        <v>42983.34</v>
      </c>
      <c r="AW382" s="169">
        <v>514.39</v>
      </c>
      <c r="AX382" s="169">
        <v>514.39</v>
      </c>
      <c r="AY382" s="169">
        <v>1545.1</v>
      </c>
      <c r="AZ382" s="169">
        <v>321.45</v>
      </c>
      <c r="BA382" s="169">
        <v>1702389.52</v>
      </c>
      <c r="BB382" s="169">
        <v>47158.17</v>
      </c>
      <c r="BC382" s="169">
        <v>531.34999999999991</v>
      </c>
      <c r="BD382" s="169">
        <v>527.25</v>
      </c>
      <c r="BE382" s="169">
        <v>1576.67</v>
      </c>
      <c r="BF382" s="169">
        <v>209.54</v>
      </c>
      <c r="BG382">
        <v>309037.94</v>
      </c>
      <c r="BH382">
        <v>9179.49</v>
      </c>
      <c r="BI382">
        <v>80.56</v>
      </c>
      <c r="BJ382">
        <v>73.81</v>
      </c>
      <c r="BK382">
        <v>223.54</v>
      </c>
      <c r="BL382">
        <v>111.91000000000001</v>
      </c>
      <c r="BM382" s="170">
        <v>0</v>
      </c>
      <c r="BQ382">
        <v>3633.64</v>
      </c>
      <c r="BR382">
        <v>3633.64</v>
      </c>
      <c r="BS382">
        <v>3633.64</v>
      </c>
      <c r="BT382">
        <v>3633.64</v>
      </c>
      <c r="BU382">
        <v>3633.64</v>
      </c>
      <c r="BV382">
        <v>3633.64</v>
      </c>
    </row>
    <row r="383" spans="1:74" x14ac:dyDescent="0.25">
      <c r="A383" t="s">
        <v>411</v>
      </c>
      <c r="B383">
        <v>9006.7000000000007</v>
      </c>
      <c r="C383">
        <v>9006.7000000000007</v>
      </c>
      <c r="D383">
        <v>12</v>
      </c>
      <c r="E383">
        <v>39.619999999999997</v>
      </c>
      <c r="F383">
        <v>41.2</v>
      </c>
      <c r="G383" s="169">
        <v>0</v>
      </c>
      <c r="H383" s="169">
        <v>0</v>
      </c>
      <c r="I383" s="169">
        <v>0</v>
      </c>
      <c r="J383" s="169">
        <v>0</v>
      </c>
      <c r="K383" s="169">
        <v>0</v>
      </c>
      <c r="L383" s="169">
        <v>0</v>
      </c>
      <c r="M383" s="169">
        <v>0</v>
      </c>
      <c r="N383" s="169">
        <v>0</v>
      </c>
      <c r="O383" s="169">
        <v>0</v>
      </c>
      <c r="P383" s="169">
        <v>0</v>
      </c>
      <c r="Q383" s="169">
        <v>0</v>
      </c>
      <c r="R383" s="169">
        <v>0</v>
      </c>
      <c r="S383" s="169">
        <v>0</v>
      </c>
      <c r="T383" s="169">
        <v>0</v>
      </c>
      <c r="U383" s="169">
        <v>0</v>
      </c>
      <c r="V383" s="169">
        <v>0</v>
      </c>
      <c r="W383" s="169">
        <v>0</v>
      </c>
      <c r="X383" s="169">
        <v>174106.71383668136</v>
      </c>
      <c r="Y383" s="169">
        <v>0</v>
      </c>
      <c r="Z383" s="169">
        <v>0</v>
      </c>
      <c r="AA383" s="169">
        <v>7949.8248243938451</v>
      </c>
      <c r="AB383" s="169">
        <v>736434.33577700681</v>
      </c>
      <c r="AC383" s="169">
        <v>827067.72898726421</v>
      </c>
      <c r="AD383" s="169">
        <v>222450.3722907395</v>
      </c>
      <c r="AE383" s="169">
        <v>0</v>
      </c>
      <c r="AF383" s="169">
        <v>0</v>
      </c>
      <c r="AG383" s="169">
        <v>0</v>
      </c>
      <c r="AH383" s="169"/>
      <c r="AI383" s="169">
        <v>612882.80035135651</v>
      </c>
      <c r="AJ383" s="169">
        <v>585986.91333316406</v>
      </c>
      <c r="AK383" s="169">
        <v>350544.57143268158</v>
      </c>
      <c r="AL383" s="169">
        <v>315545.58184105199</v>
      </c>
      <c r="AM383" s="169">
        <v>198678.28160389815</v>
      </c>
      <c r="AN383" s="169">
        <v>131916.53543715991</v>
      </c>
      <c r="AO383" s="169"/>
      <c r="AP383" s="169"/>
      <c r="AQ383" s="169"/>
      <c r="AR383" s="169"/>
      <c r="AT383" s="169">
        <v>513138.39999999997</v>
      </c>
      <c r="AU383" s="169">
        <v>4131501.5100000002</v>
      </c>
      <c r="AV383" s="169">
        <v>277350.72000000003</v>
      </c>
      <c r="AW383" s="169">
        <v>2273.21</v>
      </c>
      <c r="AX383" s="169">
        <v>2278.19</v>
      </c>
      <c r="AY383" s="169">
        <v>7006.9600000000009</v>
      </c>
      <c r="AZ383" s="169">
        <v>1499.46</v>
      </c>
      <c r="BA383" s="169">
        <v>4056382.91</v>
      </c>
      <c r="BB383" s="169">
        <v>308670.05</v>
      </c>
      <c r="BC383" s="169">
        <v>2532.4</v>
      </c>
      <c r="BD383" s="169">
        <v>2430.4499999999998</v>
      </c>
      <c r="BE383" s="169">
        <v>7319.8</v>
      </c>
      <c r="BF383" s="169">
        <v>990.46</v>
      </c>
      <c r="BG383">
        <v>588257</v>
      </c>
      <c r="BH383">
        <v>42697.94</v>
      </c>
      <c r="BI383">
        <v>94.31</v>
      </c>
      <c r="BJ383">
        <v>143.99999999999997</v>
      </c>
      <c r="BK383">
        <v>875.6400000000001</v>
      </c>
      <c r="BL383">
        <v>509</v>
      </c>
      <c r="BM383" s="170">
        <v>0</v>
      </c>
      <c r="BQ383">
        <v>9006.7000000000007</v>
      </c>
      <c r="BR383">
        <v>9006.7000000000007</v>
      </c>
      <c r="BS383">
        <v>9006.7000000000007</v>
      </c>
      <c r="BT383">
        <v>9006.7000000000007</v>
      </c>
      <c r="BU383">
        <v>9006.7000000000007</v>
      </c>
    </row>
    <row r="384" spans="1:74" x14ac:dyDescent="0.25">
      <c r="A384" t="s">
        <v>412</v>
      </c>
      <c r="B384">
        <v>6907.97</v>
      </c>
      <c r="C384">
        <v>6907.97</v>
      </c>
      <c r="D384">
        <v>12</v>
      </c>
      <c r="E384">
        <v>39.619999999999997</v>
      </c>
      <c r="F384">
        <v>41.2</v>
      </c>
      <c r="G384" s="169">
        <v>0</v>
      </c>
      <c r="H384" s="169">
        <v>0</v>
      </c>
      <c r="I384" s="169">
        <v>0</v>
      </c>
      <c r="J384" s="169">
        <v>961.72359999999992</v>
      </c>
      <c r="K384" s="169">
        <v>0</v>
      </c>
      <c r="L384" s="169">
        <v>0</v>
      </c>
      <c r="M384" s="169">
        <v>0</v>
      </c>
      <c r="N384" s="169">
        <v>0</v>
      </c>
      <c r="O384" s="169">
        <v>0</v>
      </c>
      <c r="P384" s="169">
        <v>0</v>
      </c>
      <c r="Q384" s="169">
        <v>0</v>
      </c>
      <c r="R384" s="169">
        <v>0</v>
      </c>
      <c r="S384" s="169">
        <v>0</v>
      </c>
      <c r="T384" s="169">
        <v>0</v>
      </c>
      <c r="U384" s="169">
        <v>0</v>
      </c>
      <c r="V384" s="169">
        <v>0</v>
      </c>
      <c r="W384" s="169">
        <v>0</v>
      </c>
      <c r="X384" s="169">
        <v>133536.58454066192</v>
      </c>
      <c r="Y384" s="169">
        <v>29679.997199999998</v>
      </c>
      <c r="Z384" s="169">
        <v>0</v>
      </c>
      <c r="AA384" s="169">
        <v>6097.366559579863</v>
      </c>
      <c r="AB384" s="169">
        <v>564831.32540414238</v>
      </c>
      <c r="AC384" s="169">
        <v>634345.43837500433</v>
      </c>
      <c r="AD384" s="169">
        <v>170615.26400049517</v>
      </c>
      <c r="AE384" s="169">
        <v>0</v>
      </c>
      <c r="AF384" s="169">
        <v>213519.40217500113</v>
      </c>
      <c r="AG384" s="169">
        <v>0</v>
      </c>
      <c r="AH384" s="169"/>
      <c r="AI384" s="169">
        <v>470069.61465832766</v>
      </c>
      <c r="AJ384" s="169">
        <v>449440.97368604451</v>
      </c>
      <c r="AK384" s="169">
        <v>268861.1126294671</v>
      </c>
      <c r="AL384" s="169">
        <v>242017.54393846047</v>
      </c>
      <c r="AM384" s="169">
        <v>152382.51623472307</v>
      </c>
      <c r="AN384" s="169">
        <v>101177.50888825403</v>
      </c>
      <c r="AO384" s="169"/>
      <c r="AP384" s="169"/>
      <c r="AQ384" s="169"/>
      <c r="AR384" s="169"/>
      <c r="AT384" s="169">
        <v>323184.53999999998</v>
      </c>
      <c r="AU384" s="169">
        <v>3153486.58</v>
      </c>
      <c r="AV384" s="169">
        <v>91836.56</v>
      </c>
      <c r="AW384" s="169">
        <v>1110.72</v>
      </c>
      <c r="AX384" s="169">
        <v>1138.48</v>
      </c>
      <c r="AY384" s="169">
        <v>3546.76</v>
      </c>
      <c r="AZ384" s="169">
        <v>731.13</v>
      </c>
      <c r="BA384" s="169">
        <v>3122974.88</v>
      </c>
      <c r="BB384" s="169">
        <v>102267.20999999999</v>
      </c>
      <c r="BC384" s="169">
        <v>1225.8800000000001</v>
      </c>
      <c r="BD384" s="169">
        <v>1225.9100000000001</v>
      </c>
      <c r="BE384" s="169">
        <v>3663.55</v>
      </c>
      <c r="BF384" s="169">
        <v>463.15</v>
      </c>
      <c r="BG384">
        <v>353696.24</v>
      </c>
      <c r="BH384">
        <v>10364.25</v>
      </c>
      <c r="BI384">
        <v>132.79</v>
      </c>
      <c r="BJ384">
        <v>132.27000000000001</v>
      </c>
      <c r="BK384">
        <v>475.08</v>
      </c>
      <c r="BL384">
        <v>267.98</v>
      </c>
      <c r="BM384" s="170">
        <v>0</v>
      </c>
      <c r="BO384">
        <v>6907.97</v>
      </c>
      <c r="BQ384">
        <v>6907.97</v>
      </c>
      <c r="BR384">
        <v>6907.97</v>
      </c>
      <c r="BS384">
        <v>6907.97</v>
      </c>
      <c r="BT384">
        <v>6907.97</v>
      </c>
      <c r="BU384">
        <v>6907.97</v>
      </c>
    </row>
    <row r="385" spans="1:74" x14ac:dyDescent="0.25">
      <c r="A385" t="s">
        <v>414</v>
      </c>
      <c r="B385">
        <v>10119.15</v>
      </c>
      <c r="C385">
        <v>10119.15</v>
      </c>
      <c r="D385">
        <v>12</v>
      </c>
      <c r="E385">
        <v>39.619999999999997</v>
      </c>
      <c r="F385">
        <v>41.2</v>
      </c>
      <c r="G385" s="169">
        <v>0</v>
      </c>
      <c r="H385" s="169">
        <v>0</v>
      </c>
      <c r="I385" s="169">
        <v>0</v>
      </c>
      <c r="J385" s="169">
        <v>96849.927800000005</v>
      </c>
      <c r="K385" s="169">
        <v>0</v>
      </c>
      <c r="L385" s="169">
        <v>0</v>
      </c>
      <c r="M385" s="169">
        <v>0</v>
      </c>
      <c r="N385" s="169">
        <v>0</v>
      </c>
      <c r="O385" s="169">
        <v>0</v>
      </c>
      <c r="P385" s="169">
        <v>0</v>
      </c>
      <c r="Q385" s="169">
        <v>0</v>
      </c>
      <c r="R385" s="169">
        <v>0</v>
      </c>
      <c r="S385" s="169">
        <v>0</v>
      </c>
      <c r="T385" s="169">
        <v>0</v>
      </c>
      <c r="U385" s="169">
        <v>0</v>
      </c>
      <c r="V385" s="169">
        <v>0</v>
      </c>
      <c r="W385" s="169">
        <v>0</v>
      </c>
      <c r="X385" s="169">
        <v>195611.26198501719</v>
      </c>
      <c r="Y385" s="169">
        <v>45600.0026</v>
      </c>
      <c r="Z385" s="169">
        <v>0</v>
      </c>
      <c r="AA385" s="169">
        <v>8931.7363597949279</v>
      </c>
      <c r="AB385" s="169">
        <v>827393.99656676687</v>
      </c>
      <c r="AC385" s="169">
        <v>929221.84704514127</v>
      </c>
      <c r="AD385" s="169">
        <v>249926.02004794619</v>
      </c>
      <c r="AE385" s="169">
        <v>0</v>
      </c>
      <c r="AF385" s="169">
        <v>312774.20986471605</v>
      </c>
      <c r="AG385" s="169">
        <v>0</v>
      </c>
      <c r="AH385" s="169"/>
      <c r="AI385" s="169">
        <v>688582.16540746659</v>
      </c>
      <c r="AJ385" s="169">
        <v>658364.27038263576</v>
      </c>
      <c r="AK385" s="169">
        <v>393841.59570242371</v>
      </c>
      <c r="AL385" s="169">
        <v>354519.75468116859</v>
      </c>
      <c r="AM385" s="169">
        <v>223217.75270543995</v>
      </c>
      <c r="AN385" s="169">
        <v>148210.0224909164</v>
      </c>
      <c r="AO385" s="169"/>
      <c r="AP385" s="169"/>
      <c r="AQ385" s="169"/>
      <c r="AR385" s="169"/>
      <c r="AT385" s="169">
        <v>554978.44999999995</v>
      </c>
      <c r="AU385" s="169">
        <v>4610946.96</v>
      </c>
      <c r="AV385" s="169">
        <v>80570.51999999999</v>
      </c>
      <c r="AW385" s="169">
        <v>995.7</v>
      </c>
      <c r="AX385" s="169">
        <v>995.7</v>
      </c>
      <c r="AY385" s="169">
        <v>2929.6800000000003</v>
      </c>
      <c r="AZ385" s="169">
        <v>594.13</v>
      </c>
      <c r="BA385" s="169">
        <v>4614020.83</v>
      </c>
      <c r="BB385" s="169">
        <v>89457.82</v>
      </c>
      <c r="BC385" s="169">
        <v>1066.31</v>
      </c>
      <c r="BD385" s="169">
        <v>1048.1100000000001</v>
      </c>
      <c r="BE385" s="169">
        <v>3022.67</v>
      </c>
      <c r="BF385" s="169">
        <v>379.44</v>
      </c>
      <c r="BG385">
        <v>551904.57999999996</v>
      </c>
      <c r="BH385">
        <v>9826.19</v>
      </c>
      <c r="BI385">
        <v>141.25</v>
      </c>
      <c r="BJ385">
        <v>131.47</v>
      </c>
      <c r="BK385">
        <v>402.66</v>
      </c>
      <c r="BL385">
        <v>214.69000000000003</v>
      </c>
      <c r="BM385" s="170">
        <v>0</v>
      </c>
      <c r="BO385">
        <v>10119.15</v>
      </c>
      <c r="BQ385">
        <v>10119.15</v>
      </c>
      <c r="BR385">
        <v>10119.15</v>
      </c>
      <c r="BS385">
        <v>10119.15</v>
      </c>
      <c r="BT385">
        <v>10119.15</v>
      </c>
      <c r="BU385">
        <v>10119.15</v>
      </c>
    </row>
    <row r="386" spans="1:74" x14ac:dyDescent="0.25">
      <c r="A386" t="s">
        <v>415</v>
      </c>
      <c r="B386">
        <v>8735.24</v>
      </c>
      <c r="C386">
        <v>8735.24</v>
      </c>
      <c r="D386">
        <v>12</v>
      </c>
      <c r="E386">
        <v>39.82</v>
      </c>
      <c r="F386">
        <v>41.41</v>
      </c>
      <c r="G386" s="169">
        <v>0</v>
      </c>
      <c r="H386" s="169">
        <v>0</v>
      </c>
      <c r="I386" s="169">
        <v>0</v>
      </c>
      <c r="J386" s="169">
        <v>32130.880799999999</v>
      </c>
      <c r="K386" s="169">
        <v>62772.743199999997</v>
      </c>
      <c r="L386" s="169">
        <v>0</v>
      </c>
      <c r="M386" s="169">
        <v>0</v>
      </c>
      <c r="N386" s="169">
        <v>0</v>
      </c>
      <c r="O386" s="169">
        <v>0</v>
      </c>
      <c r="P386" s="169">
        <v>0</v>
      </c>
      <c r="Q386" s="169">
        <v>0</v>
      </c>
      <c r="R386" s="169">
        <v>0</v>
      </c>
      <c r="S386" s="169">
        <v>10354.0988</v>
      </c>
      <c r="T386" s="169">
        <v>0</v>
      </c>
      <c r="U386" s="169">
        <v>0</v>
      </c>
      <c r="V386" s="169">
        <v>0</v>
      </c>
      <c r="W386" s="169">
        <v>0</v>
      </c>
      <c r="X386" s="169">
        <v>168859.17494473368</v>
      </c>
      <c r="Y386" s="169">
        <v>0</v>
      </c>
      <c r="Z386" s="169">
        <v>46618.000399999997</v>
      </c>
      <c r="AA386" s="169">
        <v>7710.2188147754541</v>
      </c>
      <c r="AB386" s="169">
        <v>714238.36335758283</v>
      </c>
      <c r="AC386" s="169">
        <v>802140.08559835562</v>
      </c>
      <c r="AD386" s="169">
        <v>215745.76593524369</v>
      </c>
      <c r="AE386" s="169">
        <v>6443.3606147182882</v>
      </c>
      <c r="AF386" s="169">
        <v>0</v>
      </c>
      <c r="AG386" s="169">
        <v>0</v>
      </c>
      <c r="AH386" s="169"/>
      <c r="AI386" s="169">
        <v>594410.64462468866</v>
      </c>
      <c r="AJ386" s="169">
        <v>568325.39385395183</v>
      </c>
      <c r="AK386" s="169">
        <v>339979.23347747978</v>
      </c>
      <c r="AL386" s="169">
        <v>306035.1059012991</v>
      </c>
      <c r="AM386" s="169">
        <v>192690.16094658812</v>
      </c>
      <c r="AN386" s="169">
        <v>127940.59944398022</v>
      </c>
      <c r="AO386" s="169"/>
      <c r="AP386" s="169"/>
      <c r="AQ386" s="169"/>
      <c r="AR386" s="169"/>
      <c r="AT386" s="169">
        <v>701920.55999999994</v>
      </c>
      <c r="AU386" s="169">
        <v>4183441.93</v>
      </c>
      <c r="AV386" s="169">
        <v>206021.47</v>
      </c>
      <c r="AW386" s="169">
        <v>2338.13</v>
      </c>
      <c r="AX386" s="169">
        <v>2338.13</v>
      </c>
      <c r="AY386" s="169">
        <v>7113.08</v>
      </c>
      <c r="AZ386" s="169">
        <v>1460.97</v>
      </c>
      <c r="BA386" s="169">
        <v>4210043.75</v>
      </c>
      <c r="BB386" s="169">
        <v>233499.92</v>
      </c>
      <c r="BC386" s="169">
        <v>2931.84</v>
      </c>
      <c r="BD386" s="169">
        <v>2932.89</v>
      </c>
      <c r="BE386" s="169">
        <v>7661.6200000000008</v>
      </c>
      <c r="BF386" s="169">
        <v>1015.93</v>
      </c>
      <c r="BG386">
        <v>675318.74</v>
      </c>
      <c r="BH386">
        <v>36121.160000000003</v>
      </c>
      <c r="BI386">
        <v>-134.96999999999997</v>
      </c>
      <c r="BJ386">
        <v>-182.26999999999998</v>
      </c>
      <c r="BK386">
        <v>609.45000000000005</v>
      </c>
      <c r="BL386">
        <v>445.04</v>
      </c>
      <c r="BM386" s="170">
        <v>0</v>
      </c>
      <c r="BQ386">
        <v>8735.24</v>
      </c>
      <c r="BR386">
        <v>8735.24</v>
      </c>
      <c r="BS386">
        <v>8735.24</v>
      </c>
      <c r="BT386">
        <v>8735.24</v>
      </c>
      <c r="BU386">
        <v>8735.24</v>
      </c>
      <c r="BV386">
        <v>8735.24</v>
      </c>
    </row>
    <row r="387" spans="1:74" x14ac:dyDescent="0.25">
      <c r="A387" t="s">
        <v>416</v>
      </c>
      <c r="B387">
        <v>10580.6</v>
      </c>
      <c r="C387">
        <v>10580.6</v>
      </c>
      <c r="D387">
        <v>12</v>
      </c>
      <c r="E387">
        <v>39.82</v>
      </c>
      <c r="F387">
        <v>41.41</v>
      </c>
      <c r="G387" s="169">
        <v>0</v>
      </c>
      <c r="H387" s="169">
        <v>0</v>
      </c>
      <c r="I387" s="169">
        <v>0</v>
      </c>
      <c r="J387" s="169">
        <v>0</v>
      </c>
      <c r="K387" s="169">
        <v>0</v>
      </c>
      <c r="L387" s="169">
        <v>0</v>
      </c>
      <c r="M387" s="169">
        <v>0</v>
      </c>
      <c r="N387" s="169">
        <v>0</v>
      </c>
      <c r="O387" s="169">
        <v>0</v>
      </c>
      <c r="P387" s="169">
        <v>0</v>
      </c>
      <c r="Q387" s="169">
        <v>0</v>
      </c>
      <c r="R387" s="169">
        <v>0</v>
      </c>
      <c r="S387" s="169">
        <v>0</v>
      </c>
      <c r="T387" s="169">
        <v>0</v>
      </c>
      <c r="U387" s="169">
        <v>0</v>
      </c>
      <c r="V387" s="169">
        <v>0</v>
      </c>
      <c r="W387" s="169">
        <v>0</v>
      </c>
      <c r="X387" s="169">
        <v>204531.45951573728</v>
      </c>
      <c r="Y387" s="169">
        <v>0</v>
      </c>
      <c r="Z387" s="169">
        <v>40140.000999999997</v>
      </c>
      <c r="AA387" s="169">
        <v>9339.0383311292171</v>
      </c>
      <c r="AB387" s="169">
        <v>865124.53319442179</v>
      </c>
      <c r="AC387" s="169">
        <v>971595.90230857558</v>
      </c>
      <c r="AD387" s="169">
        <v>261323.06050600094</v>
      </c>
      <c r="AE387" s="169">
        <v>7804.5504554068721</v>
      </c>
      <c r="AF387" s="169">
        <v>0</v>
      </c>
      <c r="AG387" s="169">
        <v>0</v>
      </c>
      <c r="AH387" s="169"/>
      <c r="AI387" s="169">
        <v>719982.65262499719</v>
      </c>
      <c r="AJ387" s="169">
        <v>688386.77153817436</v>
      </c>
      <c r="AK387" s="169">
        <v>411801.42477273929</v>
      </c>
      <c r="AL387" s="169">
        <v>370686.44267350255</v>
      </c>
      <c r="AM387" s="169">
        <v>233396.85193669211</v>
      </c>
      <c r="AN387" s="169">
        <v>154968.64499166334</v>
      </c>
      <c r="AO387" s="169"/>
      <c r="AP387" s="169"/>
      <c r="AQ387" s="169"/>
      <c r="AR387" s="169"/>
      <c r="AT387" s="169">
        <v>576012.06999999995</v>
      </c>
      <c r="AU387" s="169">
        <v>4937792.63</v>
      </c>
      <c r="AV387" s="169">
        <v>150637.83000000002</v>
      </c>
      <c r="AW387" s="169">
        <v>3291.7299999999996</v>
      </c>
      <c r="AX387" s="169">
        <v>3291.7299999999996</v>
      </c>
      <c r="AY387" s="169">
        <v>9552.9500000000007</v>
      </c>
      <c r="AZ387" s="169">
        <v>2038.35</v>
      </c>
      <c r="BA387" s="169">
        <v>4902935.21</v>
      </c>
      <c r="BB387" s="169">
        <v>165916.66999999998</v>
      </c>
      <c r="BC387" s="169">
        <v>2986.34</v>
      </c>
      <c r="BD387" s="169">
        <v>2959.53</v>
      </c>
      <c r="BE387" s="169">
        <v>9544.58</v>
      </c>
      <c r="BF387" s="169">
        <v>1395.44</v>
      </c>
      <c r="BG387">
        <v>610869.49</v>
      </c>
      <c r="BH387">
        <v>20764.940000000002</v>
      </c>
      <c r="BI387">
        <v>344.73</v>
      </c>
      <c r="BJ387">
        <v>344.43</v>
      </c>
      <c r="BK387">
        <v>1172.99</v>
      </c>
      <c r="BL387">
        <v>642.91</v>
      </c>
      <c r="BM387" s="170">
        <v>0</v>
      </c>
      <c r="BQ387">
        <v>10580.6</v>
      </c>
      <c r="BR387">
        <v>10580.6</v>
      </c>
      <c r="BS387">
        <v>10580.6</v>
      </c>
      <c r="BT387">
        <v>10580.6</v>
      </c>
      <c r="BU387">
        <v>10580.6</v>
      </c>
      <c r="BV387">
        <v>10580.6</v>
      </c>
    </row>
    <row r="388" spans="1:74" x14ac:dyDescent="0.25">
      <c r="A388" t="s">
        <v>417</v>
      </c>
      <c r="B388">
        <v>9331.59</v>
      </c>
      <c r="C388">
        <v>9331.59</v>
      </c>
      <c r="D388">
        <v>12</v>
      </c>
      <c r="E388">
        <v>39.619999999999997</v>
      </c>
      <c r="F388">
        <v>41.2</v>
      </c>
      <c r="G388" s="169">
        <v>0</v>
      </c>
      <c r="H388" s="169">
        <v>0</v>
      </c>
      <c r="I388" s="169">
        <v>0</v>
      </c>
      <c r="J388" s="169">
        <v>0</v>
      </c>
      <c r="K388" s="169">
        <v>0</v>
      </c>
      <c r="L388" s="169">
        <v>0</v>
      </c>
      <c r="M388" s="169">
        <v>0</v>
      </c>
      <c r="N388" s="169">
        <v>0</v>
      </c>
      <c r="O388" s="169">
        <v>0</v>
      </c>
      <c r="P388" s="169">
        <v>0</v>
      </c>
      <c r="Q388" s="169">
        <v>0</v>
      </c>
      <c r="R388" s="169">
        <v>0</v>
      </c>
      <c r="S388" s="169">
        <v>0</v>
      </c>
      <c r="T388" s="169">
        <v>0</v>
      </c>
      <c r="U388" s="169">
        <v>0</v>
      </c>
      <c r="V388" s="169">
        <v>0</v>
      </c>
      <c r="W388" s="169">
        <v>0</v>
      </c>
      <c r="X388" s="169">
        <v>180387.09735766012</v>
      </c>
      <c r="Y388" s="169">
        <v>0</v>
      </c>
      <c r="Z388" s="169">
        <v>0</v>
      </c>
      <c r="AA388" s="169">
        <v>8236.5911857911742</v>
      </c>
      <c r="AB388" s="169">
        <v>762999.02110577223</v>
      </c>
      <c r="AC388" s="169">
        <v>856901.74527188262</v>
      </c>
      <c r="AD388" s="169">
        <v>230474.609964198</v>
      </c>
      <c r="AE388" s="169">
        <v>0</v>
      </c>
      <c r="AF388" s="169">
        <v>0</v>
      </c>
      <c r="AG388" s="169">
        <v>0</v>
      </c>
      <c r="AH388" s="169"/>
      <c r="AI388" s="169">
        <v>634990.73033749487</v>
      </c>
      <c r="AJ388" s="169">
        <v>607124.65393436223</v>
      </c>
      <c r="AK388" s="169">
        <v>363189.42757452751</v>
      </c>
      <c r="AL388" s="169">
        <v>326927.95319619199</v>
      </c>
      <c r="AM388" s="169">
        <v>205845.01158383425</v>
      </c>
      <c r="AN388" s="169">
        <v>136675.03335517415</v>
      </c>
      <c r="AO388" s="169"/>
      <c r="AP388" s="169"/>
      <c r="AQ388" s="169"/>
      <c r="AR388" s="169"/>
      <c r="AT388" s="169">
        <v>485395.04</v>
      </c>
      <c r="AU388" s="169">
        <v>4184251.9799999995</v>
      </c>
      <c r="AV388" s="169">
        <v>176022.24</v>
      </c>
      <c r="AW388" s="169">
        <v>3071.25</v>
      </c>
      <c r="AX388" s="169">
        <v>3272.2</v>
      </c>
      <c r="AY388" s="169">
        <v>6807.1100000000006</v>
      </c>
      <c r="AZ388" s="169">
        <v>1397.37</v>
      </c>
      <c r="BA388" s="169">
        <v>4106170.08</v>
      </c>
      <c r="BB388" s="169">
        <v>191811.55</v>
      </c>
      <c r="BC388" s="169">
        <v>3961.2</v>
      </c>
      <c r="BD388" s="169">
        <v>4093.42</v>
      </c>
      <c r="BE388" s="169">
        <v>6996.0499999999993</v>
      </c>
      <c r="BF388" s="169">
        <v>857.58</v>
      </c>
      <c r="BG388">
        <v>563476.93999999994</v>
      </c>
      <c r="BH388">
        <v>27191.200000000001</v>
      </c>
      <c r="BI388">
        <v>212.73000000000008</v>
      </c>
      <c r="BJ388">
        <v>144.55000000000007</v>
      </c>
      <c r="BK388">
        <v>853.43</v>
      </c>
      <c r="BL388">
        <v>539.79</v>
      </c>
      <c r="BM388" s="170">
        <v>0</v>
      </c>
      <c r="BQ388">
        <v>9331.59</v>
      </c>
      <c r="BR388">
        <v>9331.59</v>
      </c>
      <c r="BS388">
        <v>9331.59</v>
      </c>
      <c r="BT388">
        <v>9331.59</v>
      </c>
      <c r="BU388">
        <v>9331.59</v>
      </c>
    </row>
    <row r="389" spans="1:74" x14ac:dyDescent="0.25">
      <c r="A389" t="s">
        <v>418</v>
      </c>
      <c r="B389">
        <v>3384.57</v>
      </c>
      <c r="C389">
        <v>3384.57</v>
      </c>
      <c r="D389">
        <v>12</v>
      </c>
      <c r="E389">
        <v>28.98</v>
      </c>
      <c r="F389">
        <v>30.14</v>
      </c>
      <c r="G389" s="169">
        <v>0</v>
      </c>
      <c r="H389" s="169">
        <v>0</v>
      </c>
      <c r="I389" s="169">
        <v>0</v>
      </c>
      <c r="J389" s="169">
        <v>0</v>
      </c>
      <c r="K389" s="169">
        <v>0</v>
      </c>
      <c r="L389" s="169">
        <v>0</v>
      </c>
      <c r="M389" s="169">
        <v>0</v>
      </c>
      <c r="N389" s="169">
        <v>0</v>
      </c>
      <c r="O389" s="169">
        <v>0</v>
      </c>
      <c r="P389" s="169">
        <v>0</v>
      </c>
      <c r="Q389" s="169">
        <v>0</v>
      </c>
      <c r="R389" s="169">
        <v>0</v>
      </c>
      <c r="S389" s="169">
        <v>0</v>
      </c>
      <c r="T389" s="169">
        <v>0</v>
      </c>
      <c r="U389" s="169">
        <v>0</v>
      </c>
      <c r="V389" s="169">
        <v>0</v>
      </c>
      <c r="W389" s="169">
        <v>0</v>
      </c>
      <c r="X389" s="169">
        <v>65426.44480777828</v>
      </c>
      <c r="Y389" s="169">
        <v>0</v>
      </c>
      <c r="Z389" s="169">
        <v>35705.006399999998</v>
      </c>
      <c r="AA389" s="169">
        <v>2987.4136593756507</v>
      </c>
      <c r="AB389" s="169">
        <v>276739.93358730542</v>
      </c>
      <c r="AC389" s="169">
        <v>310798.47485743114</v>
      </c>
      <c r="AD389" s="169">
        <v>83593.198013042318</v>
      </c>
      <c r="AE389" s="169">
        <v>2496.5547638939606</v>
      </c>
      <c r="AF389" s="169">
        <v>0</v>
      </c>
      <c r="AG389" s="169">
        <v>0</v>
      </c>
      <c r="AH389" s="169"/>
      <c r="AI389" s="169">
        <v>230311.29487883361</v>
      </c>
      <c r="AJ389" s="169">
        <v>0</v>
      </c>
      <c r="AK389" s="169">
        <v>131728.89517069637</v>
      </c>
      <c r="AL389" s="169">
        <v>118576.84944894016</v>
      </c>
      <c r="AM389" s="169">
        <v>0</v>
      </c>
      <c r="AN389" s="169">
        <v>49572.068387372543</v>
      </c>
      <c r="AO389" s="169"/>
      <c r="AP389" s="169"/>
      <c r="AQ389" s="169"/>
      <c r="AR389" s="169"/>
      <c r="AT389" s="169">
        <v>148299.47</v>
      </c>
      <c r="AU389" s="169">
        <v>1158602.71</v>
      </c>
      <c r="AV389" s="169">
        <v>6570.58</v>
      </c>
      <c r="AW389" s="169">
        <v>522.08000000000004</v>
      </c>
      <c r="AX389" s="169">
        <v>518.82000000000005</v>
      </c>
      <c r="AY389" s="169">
        <v>1510.99</v>
      </c>
      <c r="AZ389" s="169">
        <v>306.60000000000002</v>
      </c>
      <c r="BA389" s="169">
        <v>1137998.06</v>
      </c>
      <c r="BB389" s="169">
        <v>7681.27</v>
      </c>
      <c r="BC389" s="169">
        <v>514.78</v>
      </c>
      <c r="BD389" s="169">
        <v>503.51</v>
      </c>
      <c r="BE389" s="169">
        <v>1460.43</v>
      </c>
      <c r="BF389" s="169">
        <v>162.27000000000001</v>
      </c>
      <c r="BG389">
        <v>168904.12</v>
      </c>
      <c r="BH389">
        <v>1651.85</v>
      </c>
      <c r="BI389">
        <v>105.65</v>
      </c>
      <c r="BJ389">
        <v>100.31</v>
      </c>
      <c r="BK389">
        <v>299.13</v>
      </c>
      <c r="BL389">
        <v>144.33000000000001</v>
      </c>
      <c r="BM389" s="170">
        <v>0</v>
      </c>
      <c r="BR389">
        <v>3384.57</v>
      </c>
      <c r="BS389">
        <v>3384.57</v>
      </c>
      <c r="BU389">
        <v>3384.57</v>
      </c>
      <c r="BV389">
        <v>3384.57</v>
      </c>
    </row>
    <row r="390" spans="1:74" x14ac:dyDescent="0.25">
      <c r="A390" t="s">
        <v>419</v>
      </c>
      <c r="B390">
        <v>5287.81</v>
      </c>
      <c r="C390">
        <v>5287.81</v>
      </c>
      <c r="D390">
        <v>12</v>
      </c>
      <c r="E390">
        <v>39.619999999999997</v>
      </c>
      <c r="F390">
        <v>41.2</v>
      </c>
      <c r="G390" s="169">
        <v>0</v>
      </c>
      <c r="H390" s="169">
        <v>0</v>
      </c>
      <c r="I390" s="169">
        <v>0</v>
      </c>
      <c r="J390" s="169">
        <v>0</v>
      </c>
      <c r="K390" s="169">
        <v>0</v>
      </c>
      <c r="L390" s="169">
        <v>0</v>
      </c>
      <c r="M390" s="169">
        <v>0</v>
      </c>
      <c r="N390" s="169">
        <v>0</v>
      </c>
      <c r="O390" s="169">
        <v>0</v>
      </c>
      <c r="P390" s="169">
        <v>0</v>
      </c>
      <c r="Q390" s="169">
        <v>0</v>
      </c>
      <c r="R390" s="169">
        <v>0</v>
      </c>
      <c r="S390" s="169">
        <v>0</v>
      </c>
      <c r="T390" s="169">
        <v>0</v>
      </c>
      <c r="U390" s="169">
        <v>0</v>
      </c>
      <c r="V390" s="169">
        <v>0</v>
      </c>
      <c r="W390" s="169">
        <v>0</v>
      </c>
      <c r="X390" s="169">
        <v>102217.59606656624</v>
      </c>
      <c r="Y390" s="169">
        <v>31080.0082</v>
      </c>
      <c r="Z390" s="169">
        <v>0</v>
      </c>
      <c r="AA390" s="169">
        <v>4667.3213501813116</v>
      </c>
      <c r="AB390" s="169">
        <v>432358.67132967839</v>
      </c>
      <c r="AC390" s="169">
        <v>485569.29930120305</v>
      </c>
      <c r="AD390" s="169">
        <v>130600.03143245533</v>
      </c>
      <c r="AE390" s="169">
        <v>0</v>
      </c>
      <c r="AF390" s="169">
        <v>163441.6521807409</v>
      </c>
      <c r="AG390" s="169">
        <v>0</v>
      </c>
      <c r="AH390" s="169"/>
      <c r="AI390" s="169">
        <v>359821.88820832345</v>
      </c>
      <c r="AJ390" s="169">
        <v>344031.38332488469</v>
      </c>
      <c r="AK390" s="169">
        <v>205803.80053376354</v>
      </c>
      <c r="AL390" s="169">
        <v>185255.9853347989</v>
      </c>
      <c r="AM390" s="169">
        <v>116643.49920036292</v>
      </c>
      <c r="AN390" s="169">
        <v>77447.852737403111</v>
      </c>
      <c r="AO390" s="169"/>
      <c r="AP390" s="169"/>
      <c r="AQ390" s="169"/>
      <c r="AR390" s="169"/>
      <c r="AT390" s="169">
        <v>379048.02</v>
      </c>
      <c r="AU390" s="169">
        <v>2444972.41</v>
      </c>
      <c r="AV390" s="169">
        <v>101428.42000000001</v>
      </c>
      <c r="AW390" s="169">
        <v>1265.1199999999999</v>
      </c>
      <c r="AX390" s="169">
        <v>1265.1199999999999</v>
      </c>
      <c r="AY390" s="169">
        <v>3941.12</v>
      </c>
      <c r="AZ390" s="169">
        <v>810.03</v>
      </c>
      <c r="BA390" s="169">
        <v>2428390.52</v>
      </c>
      <c r="BB390" s="169">
        <v>114804.44</v>
      </c>
      <c r="BC390" s="169">
        <v>1346.4</v>
      </c>
      <c r="BD390" s="169">
        <v>1340.35</v>
      </c>
      <c r="BE390" s="169">
        <v>4057</v>
      </c>
      <c r="BF390" s="169">
        <v>537.85</v>
      </c>
      <c r="BG390">
        <v>395629.91</v>
      </c>
      <c r="BH390">
        <v>21494.629999999997</v>
      </c>
      <c r="BI390">
        <v>143.47999999999999</v>
      </c>
      <c r="BJ390">
        <v>139.41</v>
      </c>
      <c r="BK390">
        <v>468.39</v>
      </c>
      <c r="BL390">
        <v>272.18</v>
      </c>
      <c r="BM390" s="170">
        <v>0</v>
      </c>
      <c r="BO390">
        <v>5287.81</v>
      </c>
      <c r="BQ390">
        <v>5287.81</v>
      </c>
      <c r="BR390">
        <v>5287.81</v>
      </c>
      <c r="BS390">
        <v>5287.81</v>
      </c>
      <c r="BT390">
        <v>5287.81</v>
      </c>
      <c r="BU390">
        <v>5287.81</v>
      </c>
    </row>
    <row r="391" spans="1:74" x14ac:dyDescent="0.25">
      <c r="A391" t="s">
        <v>420</v>
      </c>
      <c r="B391">
        <v>5268.9</v>
      </c>
      <c r="C391">
        <v>5268.9</v>
      </c>
      <c r="D391">
        <v>12</v>
      </c>
      <c r="E391">
        <v>39.619999999999997</v>
      </c>
      <c r="F391">
        <v>41.2</v>
      </c>
      <c r="G391" s="169">
        <v>0</v>
      </c>
      <c r="H391" s="169">
        <v>0</v>
      </c>
      <c r="I391" s="169">
        <v>0</v>
      </c>
      <c r="J391" s="169">
        <v>0</v>
      </c>
      <c r="K391" s="169">
        <v>0</v>
      </c>
      <c r="L391" s="169">
        <v>0</v>
      </c>
      <c r="M391" s="169">
        <v>0</v>
      </c>
      <c r="N391" s="169">
        <v>0</v>
      </c>
      <c r="O391" s="169">
        <v>0</v>
      </c>
      <c r="P391" s="169">
        <v>0</v>
      </c>
      <c r="Q391" s="169">
        <v>0</v>
      </c>
      <c r="R391" s="169">
        <v>0</v>
      </c>
      <c r="S391" s="169">
        <v>0</v>
      </c>
      <c r="T391" s="169">
        <v>0</v>
      </c>
      <c r="U391" s="169">
        <v>0</v>
      </c>
      <c r="V391" s="169">
        <v>0</v>
      </c>
      <c r="W391" s="169">
        <v>0</v>
      </c>
      <c r="X391" s="169">
        <v>101852.05064386404</v>
      </c>
      <c r="Y391" s="169">
        <v>31080.0082</v>
      </c>
      <c r="Z391" s="169">
        <v>0</v>
      </c>
      <c r="AA391" s="169">
        <v>4650.6303104631806</v>
      </c>
      <c r="AB391" s="169">
        <v>430812.49200877914</v>
      </c>
      <c r="AC391" s="169">
        <v>483832.83081050729</v>
      </c>
      <c r="AD391" s="169">
        <v>130132.98617281328</v>
      </c>
      <c r="AE391" s="169">
        <v>0</v>
      </c>
      <c r="AF391" s="169">
        <v>162857.16036981391</v>
      </c>
      <c r="AG391" s="169">
        <v>0</v>
      </c>
      <c r="AH391" s="169"/>
      <c r="AI391" s="169">
        <v>358535.11128063127</v>
      </c>
      <c r="AJ391" s="169">
        <v>342801.07560606074</v>
      </c>
      <c r="AK391" s="169">
        <v>205067.81533987541</v>
      </c>
      <c r="AL391" s="169">
        <v>184593.48220350617</v>
      </c>
      <c r="AM391" s="169">
        <v>116226.3645888926</v>
      </c>
      <c r="AN391" s="169">
        <v>77170.887624196635</v>
      </c>
      <c r="AO391" s="169"/>
      <c r="AP391" s="169"/>
      <c r="AQ391" s="169"/>
      <c r="AR391" s="169"/>
      <c r="AT391" s="169">
        <v>293724.42000000004</v>
      </c>
      <c r="AU391" s="169">
        <v>2475505.16</v>
      </c>
      <c r="AV391" s="169">
        <v>101739.26000000001</v>
      </c>
      <c r="AW391" s="169">
        <v>1180.72</v>
      </c>
      <c r="AX391" s="169">
        <v>1180.72</v>
      </c>
      <c r="AY391" s="169">
        <v>3616.19</v>
      </c>
      <c r="AZ391" s="169">
        <v>722.85</v>
      </c>
      <c r="BA391" s="169">
        <v>2400756.91</v>
      </c>
      <c r="BB391" s="169">
        <v>109112.55</v>
      </c>
      <c r="BC391" s="169">
        <v>1216.97</v>
      </c>
      <c r="BD391" s="169">
        <v>1216.6500000000001</v>
      </c>
      <c r="BE391" s="169">
        <v>3677.84</v>
      </c>
      <c r="BF391" s="169">
        <v>425.34</v>
      </c>
      <c r="BG391">
        <v>368472.67</v>
      </c>
      <c r="BH391">
        <v>19205.45</v>
      </c>
      <c r="BI391">
        <v>131.19</v>
      </c>
      <c r="BJ391">
        <v>131.19</v>
      </c>
      <c r="BK391">
        <v>411.81</v>
      </c>
      <c r="BL391">
        <v>297.51</v>
      </c>
      <c r="BM391" s="170">
        <v>0</v>
      </c>
      <c r="BO391">
        <v>5268.9</v>
      </c>
      <c r="BQ391">
        <v>5268.9</v>
      </c>
      <c r="BR391">
        <v>5268.9</v>
      </c>
      <c r="BS391">
        <v>5268.9</v>
      </c>
      <c r="BT391">
        <v>5268.9</v>
      </c>
      <c r="BU391">
        <v>5268.9</v>
      </c>
    </row>
    <row r="392" spans="1:74" x14ac:dyDescent="0.25">
      <c r="A392" t="s">
        <v>421</v>
      </c>
      <c r="B392">
        <v>5196.46</v>
      </c>
      <c r="C392">
        <v>5196.46</v>
      </c>
      <c r="D392">
        <v>12</v>
      </c>
      <c r="E392">
        <v>39.619999999999997</v>
      </c>
      <c r="F392">
        <v>41.2</v>
      </c>
      <c r="G392" s="169">
        <v>632732.04162000003</v>
      </c>
      <c r="H392" s="169">
        <v>0</v>
      </c>
      <c r="I392" s="169">
        <v>0</v>
      </c>
      <c r="J392" s="169">
        <v>16793.2408</v>
      </c>
      <c r="K392" s="169">
        <v>0</v>
      </c>
      <c r="L392" s="169">
        <v>0</v>
      </c>
      <c r="M392" s="169">
        <v>0</v>
      </c>
      <c r="N392" s="169">
        <v>0</v>
      </c>
      <c r="O392" s="169">
        <v>0</v>
      </c>
      <c r="P392" s="169">
        <v>0</v>
      </c>
      <c r="Q392" s="169">
        <v>0</v>
      </c>
      <c r="R392" s="169">
        <v>0</v>
      </c>
      <c r="S392" s="169">
        <v>0</v>
      </c>
      <c r="T392" s="169">
        <v>0</v>
      </c>
      <c r="U392" s="169">
        <v>0</v>
      </c>
      <c r="V392" s="169">
        <v>0</v>
      </c>
      <c r="W392" s="169">
        <v>0</v>
      </c>
      <c r="X392" s="169">
        <v>100451.72751215888</v>
      </c>
      <c r="Y392" s="169">
        <v>22140.009600000001</v>
      </c>
      <c r="Z392" s="169">
        <v>0</v>
      </c>
      <c r="AA392" s="169">
        <v>4586.6906532880676</v>
      </c>
      <c r="AB392" s="169">
        <v>424889.42326177011</v>
      </c>
      <c r="AC392" s="169">
        <v>477180.80661875702</v>
      </c>
      <c r="AD392" s="169">
        <v>128343.8397630582</v>
      </c>
      <c r="AE392" s="169">
        <v>0</v>
      </c>
      <c r="AF392" s="169">
        <v>160618.10236962614</v>
      </c>
      <c r="AG392" s="169">
        <v>0</v>
      </c>
      <c r="AH392" s="169"/>
      <c r="AI392" s="169">
        <v>353605.75535032921</v>
      </c>
      <c r="AJ392" s="169">
        <v>338088.04064299393</v>
      </c>
      <c r="AK392" s="169">
        <v>202248.41991706981</v>
      </c>
      <c r="AL392" s="169">
        <v>182055.58020293262</v>
      </c>
      <c r="AM392" s="169">
        <v>114628.41476049967</v>
      </c>
      <c r="AN392" s="169">
        <v>76109.895937222725</v>
      </c>
      <c r="AO392" s="169"/>
      <c r="AP392" s="169"/>
      <c r="AQ392" s="169"/>
      <c r="AR392" s="169"/>
      <c r="AT392" s="169">
        <v>266443.62000000005</v>
      </c>
      <c r="AU392" s="169">
        <v>2442522.59</v>
      </c>
      <c r="AV392" s="169">
        <v>77929.919999999998</v>
      </c>
      <c r="AW392" s="169">
        <v>1074.48</v>
      </c>
      <c r="AX392" s="169">
        <v>1076.97</v>
      </c>
      <c r="AY392" s="169">
        <v>3298.33</v>
      </c>
      <c r="AZ392" s="169">
        <v>687.57</v>
      </c>
      <c r="BA392" s="169">
        <v>2420930.33</v>
      </c>
      <c r="BB392" s="169">
        <v>86632.049999999988</v>
      </c>
      <c r="BC392" s="169">
        <v>1166.1300000000001</v>
      </c>
      <c r="BD392" s="169">
        <v>1155.17</v>
      </c>
      <c r="BE392" s="169">
        <v>3428.98</v>
      </c>
      <c r="BF392" s="169">
        <v>455.3</v>
      </c>
      <c r="BG392">
        <v>288035.88</v>
      </c>
      <c r="BH392">
        <v>7492.93</v>
      </c>
      <c r="BI392">
        <v>105.92</v>
      </c>
      <c r="BJ392">
        <v>105.92</v>
      </c>
      <c r="BK392">
        <v>365.12</v>
      </c>
      <c r="BL392">
        <v>232.27</v>
      </c>
      <c r="BM392" s="170">
        <v>0</v>
      </c>
      <c r="BO392">
        <v>5196.46</v>
      </c>
      <c r="BQ392">
        <v>5196.46</v>
      </c>
      <c r="BR392">
        <v>5196.46</v>
      </c>
      <c r="BS392">
        <v>5196.46</v>
      </c>
      <c r="BT392">
        <v>5196.46</v>
      </c>
      <c r="BU392">
        <v>5196.46</v>
      </c>
    </row>
    <row r="393" spans="1:74" x14ac:dyDescent="0.25">
      <c r="A393" t="s">
        <v>422</v>
      </c>
      <c r="B393">
        <v>3355.6</v>
      </c>
      <c r="C393">
        <v>3355.6</v>
      </c>
      <c r="D393">
        <v>12</v>
      </c>
      <c r="E393">
        <v>28.98</v>
      </c>
      <c r="F393">
        <v>30.14</v>
      </c>
      <c r="G393" s="169">
        <v>0</v>
      </c>
      <c r="H393" s="169">
        <v>0</v>
      </c>
      <c r="I393" s="169">
        <v>0</v>
      </c>
      <c r="J393" s="169">
        <v>0</v>
      </c>
      <c r="K393" s="169">
        <v>0</v>
      </c>
      <c r="L393" s="169">
        <v>0</v>
      </c>
      <c r="M393" s="169">
        <v>0</v>
      </c>
      <c r="N393" s="169">
        <v>0</v>
      </c>
      <c r="O393" s="169">
        <v>0</v>
      </c>
      <c r="P393" s="169">
        <v>0</v>
      </c>
      <c r="Q393" s="169">
        <v>0</v>
      </c>
      <c r="R393" s="169">
        <v>0</v>
      </c>
      <c r="S393" s="169">
        <v>0</v>
      </c>
      <c r="T393" s="169">
        <v>0</v>
      </c>
      <c r="U393" s="169">
        <v>0</v>
      </c>
      <c r="V393" s="169">
        <v>0</v>
      </c>
      <c r="W393" s="169">
        <v>0</v>
      </c>
      <c r="X393" s="169">
        <v>64866.431539894518</v>
      </c>
      <c r="Y393" s="169">
        <v>0</v>
      </c>
      <c r="Z393" s="169">
        <v>20840.0036</v>
      </c>
      <c r="AA393" s="169">
        <v>2961.8430924462878</v>
      </c>
      <c r="AB393" s="169">
        <v>274371.19667950791</v>
      </c>
      <c r="AC393" s="169">
        <v>308138.21614905162</v>
      </c>
      <c r="AD393" s="169">
        <v>82877.687639069292</v>
      </c>
      <c r="AE393" s="169">
        <v>2475.1856707713455</v>
      </c>
      <c r="AF393" s="169">
        <v>0</v>
      </c>
      <c r="AG393" s="169">
        <v>0</v>
      </c>
      <c r="AH393" s="169"/>
      <c r="AI393" s="169">
        <v>228339.96079130107</v>
      </c>
      <c r="AJ393" s="169">
        <v>0</v>
      </c>
      <c r="AK393" s="169">
        <v>130601.37052411052</v>
      </c>
      <c r="AL393" s="169">
        <v>117561.89885594435</v>
      </c>
      <c r="AM393" s="169">
        <v>0</v>
      </c>
      <c r="AN393" s="169">
        <v>49147.759591518952</v>
      </c>
      <c r="AO393" s="169"/>
      <c r="AP393" s="169"/>
      <c r="AQ393" s="169"/>
      <c r="AR393" s="169"/>
      <c r="AT393" s="169">
        <v>161419.19</v>
      </c>
      <c r="AU393" s="169">
        <v>1176229.06</v>
      </c>
      <c r="AV393" s="169">
        <v>5372.42</v>
      </c>
      <c r="AW393" s="169">
        <v>385.57000000000005</v>
      </c>
      <c r="AX393" s="169">
        <v>386.16999999999996</v>
      </c>
      <c r="AY393" s="169">
        <v>1094.83</v>
      </c>
      <c r="AZ393" s="169">
        <v>234.99</v>
      </c>
      <c r="BA393" s="169">
        <v>1178710.8199999998</v>
      </c>
      <c r="BB393" s="169">
        <v>6010.43</v>
      </c>
      <c r="BC393" s="169">
        <v>391.14</v>
      </c>
      <c r="BD393" s="169">
        <v>392.48</v>
      </c>
      <c r="BE393" s="169">
        <v>893.15</v>
      </c>
      <c r="BF393" s="169">
        <v>156.66999999999999</v>
      </c>
      <c r="BG393">
        <v>158937.43</v>
      </c>
      <c r="BH393">
        <v>1144.7199999999998</v>
      </c>
      <c r="BI393">
        <v>45.78</v>
      </c>
      <c r="BJ393">
        <v>45.14</v>
      </c>
      <c r="BK393">
        <v>-177.73</v>
      </c>
      <c r="BL393">
        <v>78.320000000000007</v>
      </c>
      <c r="BM393" s="170">
        <v>0</v>
      </c>
      <c r="BR393">
        <v>3355.6</v>
      </c>
      <c r="BS393">
        <v>3355.6</v>
      </c>
      <c r="BU393">
        <v>3355.6</v>
      </c>
      <c r="BV393">
        <v>3355.6</v>
      </c>
    </row>
    <row r="394" spans="1:74" x14ac:dyDescent="0.25">
      <c r="A394" t="s">
        <v>423</v>
      </c>
      <c r="B394">
        <v>5324.6</v>
      </c>
      <c r="C394">
        <v>5324.6</v>
      </c>
      <c r="D394">
        <v>12</v>
      </c>
      <c r="E394">
        <v>39.619999999999997</v>
      </c>
      <c r="F394">
        <v>41.2</v>
      </c>
      <c r="G394" s="169">
        <v>0</v>
      </c>
      <c r="H394" s="169">
        <v>0</v>
      </c>
      <c r="I394" s="169">
        <v>0</v>
      </c>
      <c r="J394" s="169">
        <v>0</v>
      </c>
      <c r="K394" s="169">
        <v>0</v>
      </c>
      <c r="L394" s="169">
        <v>0</v>
      </c>
      <c r="M394" s="169">
        <v>0</v>
      </c>
      <c r="N394" s="169">
        <v>0</v>
      </c>
      <c r="O394" s="169">
        <v>0</v>
      </c>
      <c r="P394" s="169">
        <v>0</v>
      </c>
      <c r="Q394" s="169">
        <v>0</v>
      </c>
      <c r="R394" s="169">
        <v>0</v>
      </c>
      <c r="S394" s="169">
        <v>0</v>
      </c>
      <c r="T394" s="169">
        <v>0</v>
      </c>
      <c r="U394" s="169">
        <v>0</v>
      </c>
      <c r="V394" s="169">
        <v>0</v>
      </c>
      <c r="W394" s="169">
        <v>0</v>
      </c>
      <c r="X394" s="169">
        <v>102928.77618825914</v>
      </c>
      <c r="Y394" s="169">
        <v>0</v>
      </c>
      <c r="Z394" s="169">
        <v>0</v>
      </c>
      <c r="AA394" s="169">
        <v>4699.7942931337184</v>
      </c>
      <c r="AB394" s="169">
        <v>435366.81184876262</v>
      </c>
      <c r="AC394" s="169">
        <v>488947.65338754334</v>
      </c>
      <c r="AD394" s="169">
        <v>131508.68268059017</v>
      </c>
      <c r="AE394" s="169">
        <v>0</v>
      </c>
      <c r="AF394" s="169">
        <v>0</v>
      </c>
      <c r="AG394" s="169">
        <v>0</v>
      </c>
      <c r="AH394" s="169"/>
      <c r="AI394" s="169">
        <v>362325.35320936999</v>
      </c>
      <c r="AJ394" s="169">
        <v>346424.98570328375</v>
      </c>
      <c r="AK394" s="169">
        <v>207235.68288612438</v>
      </c>
      <c r="AL394" s="169">
        <v>186544.90602227958</v>
      </c>
      <c r="AM394" s="169">
        <v>117455.04771204948</v>
      </c>
      <c r="AN394" s="169">
        <v>77986.697079807447</v>
      </c>
      <c r="AO394" s="169"/>
      <c r="AP394" s="169"/>
      <c r="AQ394" s="169"/>
      <c r="AR394" s="169"/>
      <c r="AT394" s="169">
        <v>387526.44</v>
      </c>
      <c r="AU394" s="169">
        <v>2539468.38</v>
      </c>
      <c r="AV394" s="169">
        <v>101278.03</v>
      </c>
      <c r="AW394" s="169">
        <v>1311.28</v>
      </c>
      <c r="AX394" s="169">
        <v>1311.28</v>
      </c>
      <c r="AY394" s="169">
        <v>4047.0699999999997</v>
      </c>
      <c r="AZ394" s="169">
        <v>825.66</v>
      </c>
      <c r="BA394" s="169">
        <v>2513981.2000000002</v>
      </c>
      <c r="BB394" s="169">
        <v>112438.9</v>
      </c>
      <c r="BC394" s="169">
        <v>1475.58</v>
      </c>
      <c r="BD394" s="169">
        <v>1451.4299999999998</v>
      </c>
      <c r="BE394" s="169">
        <v>4783.1499999999996</v>
      </c>
      <c r="BF394" s="169">
        <v>581.38</v>
      </c>
      <c r="BG394">
        <v>413013.62</v>
      </c>
      <c r="BH394">
        <v>21772.66</v>
      </c>
      <c r="BI394">
        <v>117.17999999999999</v>
      </c>
      <c r="BJ394">
        <v>116.62</v>
      </c>
      <c r="BK394">
        <v>-462.70000000000005</v>
      </c>
      <c r="BL394">
        <v>244.28</v>
      </c>
      <c r="BM394" s="170">
        <v>0</v>
      </c>
      <c r="BQ394">
        <v>5324.6</v>
      </c>
      <c r="BR394">
        <v>5324.6</v>
      </c>
      <c r="BS394">
        <v>5324.6</v>
      </c>
      <c r="BT394">
        <v>5324.6</v>
      </c>
      <c r="BU394">
        <v>5324.6</v>
      </c>
    </row>
    <row r="395" spans="1:74" x14ac:dyDescent="0.25">
      <c r="A395" t="s">
        <v>424</v>
      </c>
      <c r="B395">
        <v>17423</v>
      </c>
      <c r="C395">
        <v>17423</v>
      </c>
      <c r="D395">
        <v>12</v>
      </c>
      <c r="E395">
        <v>39.619999999999997</v>
      </c>
      <c r="F395">
        <v>41.2</v>
      </c>
      <c r="G395" s="169">
        <v>1370778.1500000001</v>
      </c>
      <c r="H395" s="169">
        <v>0</v>
      </c>
      <c r="I395" s="169">
        <v>0</v>
      </c>
      <c r="J395" s="169">
        <v>0</v>
      </c>
      <c r="K395" s="169">
        <v>0</v>
      </c>
      <c r="L395" s="169">
        <v>5428</v>
      </c>
      <c r="M395" s="169">
        <v>0</v>
      </c>
      <c r="N395" s="169">
        <v>0</v>
      </c>
      <c r="O395" s="169">
        <v>0</v>
      </c>
      <c r="P395" s="169">
        <v>0</v>
      </c>
      <c r="Q395" s="169">
        <v>0</v>
      </c>
      <c r="R395" s="169">
        <v>0</v>
      </c>
      <c r="S395" s="169">
        <v>0</v>
      </c>
      <c r="T395" s="169">
        <v>0</v>
      </c>
      <c r="U395" s="169">
        <v>0</v>
      </c>
      <c r="V395" s="169">
        <v>0</v>
      </c>
      <c r="W395" s="169">
        <v>0</v>
      </c>
      <c r="X395" s="169">
        <v>336800.5235187693</v>
      </c>
      <c r="Y395" s="169">
        <v>0</v>
      </c>
      <c r="Z395" s="169">
        <v>0</v>
      </c>
      <c r="AA395" s="169">
        <v>15378.529085615592</v>
      </c>
      <c r="AB395" s="169">
        <v>1424594.5165535423</v>
      </c>
      <c r="AC395" s="169">
        <v>1599920.175219015</v>
      </c>
      <c r="AD395" s="169">
        <v>430318.85556547396</v>
      </c>
      <c r="AE395" s="169">
        <v>0</v>
      </c>
      <c r="AF395" s="169">
        <v>0</v>
      </c>
      <c r="AG395" s="169">
        <v>0</v>
      </c>
      <c r="AH395" s="169"/>
      <c r="AI395" s="169">
        <v>1185590.3972067109</v>
      </c>
      <c r="AJ395" s="169">
        <v>1133561.680860217</v>
      </c>
      <c r="AK395" s="169">
        <v>678110.52528357902</v>
      </c>
      <c r="AL395" s="169">
        <v>610406.7718938844</v>
      </c>
      <c r="AM395" s="169">
        <v>384332.96328119258</v>
      </c>
      <c r="AN395" s="169">
        <v>255185.78357463187</v>
      </c>
      <c r="AO395" s="169"/>
      <c r="AP395" s="169"/>
      <c r="AQ395" s="169"/>
      <c r="AR395" s="169"/>
      <c r="AT395" s="169">
        <v>909012.76</v>
      </c>
      <c r="AU395" s="169">
        <v>8012021.8099999996</v>
      </c>
      <c r="AV395" s="169">
        <v>428446.42000000004</v>
      </c>
      <c r="AW395" s="169">
        <v>7191.0499999999993</v>
      </c>
      <c r="AX395" s="169">
        <v>7191.0499999999993</v>
      </c>
      <c r="AY395" s="169">
        <v>21310.880000000001</v>
      </c>
      <c r="AZ395" s="169">
        <v>4520.9399999999996</v>
      </c>
      <c r="BA395" s="169">
        <v>8220239.5999999996</v>
      </c>
      <c r="BB395" s="169">
        <v>489353.20999999996</v>
      </c>
      <c r="BC395" s="169">
        <v>8424.3700000000008</v>
      </c>
      <c r="BD395" s="169">
        <v>8322.86</v>
      </c>
      <c r="BE395" s="169">
        <v>22795.3</v>
      </c>
      <c r="BF395" s="169">
        <v>3273.21</v>
      </c>
      <c r="BG395">
        <v>700794.97000000009</v>
      </c>
      <c r="BH395">
        <v>43103.030000000006</v>
      </c>
      <c r="BI395">
        <v>540.01</v>
      </c>
      <c r="BJ395">
        <v>520.63</v>
      </c>
      <c r="BK395">
        <v>2008.28</v>
      </c>
      <c r="BL395">
        <v>1247.73</v>
      </c>
      <c r="BM395" s="170">
        <v>0</v>
      </c>
      <c r="BQ395">
        <v>17423</v>
      </c>
      <c r="BR395">
        <v>17423</v>
      </c>
      <c r="BS395">
        <v>17423</v>
      </c>
      <c r="BT395">
        <v>17423</v>
      </c>
      <c r="BU395">
        <v>17423</v>
      </c>
    </row>
    <row r="396" spans="1:74" x14ac:dyDescent="0.25">
      <c r="A396" t="s">
        <v>425</v>
      </c>
      <c r="B396">
        <v>7831.3</v>
      </c>
      <c r="C396">
        <v>7831.3</v>
      </c>
      <c r="D396">
        <v>12</v>
      </c>
      <c r="E396">
        <v>39.82</v>
      </c>
      <c r="F396">
        <v>41.41</v>
      </c>
      <c r="G396" s="169">
        <v>0</v>
      </c>
      <c r="H396" s="169">
        <v>0</v>
      </c>
      <c r="I396" s="169">
        <v>0</v>
      </c>
      <c r="J396" s="169">
        <v>0</v>
      </c>
      <c r="K396" s="169">
        <v>0</v>
      </c>
      <c r="L396" s="169">
        <v>0</v>
      </c>
      <c r="M396" s="169">
        <v>0</v>
      </c>
      <c r="N396" s="169">
        <v>0</v>
      </c>
      <c r="O396" s="169">
        <v>0</v>
      </c>
      <c r="P396" s="169">
        <v>0</v>
      </c>
      <c r="Q396" s="169">
        <v>0</v>
      </c>
      <c r="R396" s="169">
        <v>0</v>
      </c>
      <c r="S396" s="169">
        <v>0</v>
      </c>
      <c r="T396" s="169">
        <v>0</v>
      </c>
      <c r="U396" s="169">
        <v>0</v>
      </c>
      <c r="V396" s="169">
        <v>0</v>
      </c>
      <c r="W396" s="169">
        <v>0</v>
      </c>
      <c r="X396" s="169">
        <v>151385.29184598164</v>
      </c>
      <c r="Y396" s="169">
        <v>0</v>
      </c>
      <c r="Z396" s="169">
        <v>30700.001</v>
      </c>
      <c r="AA396" s="169">
        <v>6912.3500446640292</v>
      </c>
      <c r="AB396" s="169">
        <v>640327.55768155633</v>
      </c>
      <c r="AC396" s="169">
        <v>719133.03496485529</v>
      </c>
      <c r="AD396" s="169">
        <v>193419.96519485142</v>
      </c>
      <c r="AE396" s="169">
        <v>5776.5888495385743</v>
      </c>
      <c r="AF396" s="169">
        <v>0</v>
      </c>
      <c r="AG396" s="169">
        <v>0</v>
      </c>
      <c r="AH396" s="169"/>
      <c r="AI396" s="169">
        <v>532899.8494888891</v>
      </c>
      <c r="AJ396" s="169">
        <v>509513.95232282719</v>
      </c>
      <c r="AK396" s="169">
        <v>304797.50655187358</v>
      </c>
      <c r="AL396" s="169">
        <v>274365.98477487097</v>
      </c>
      <c r="AM396" s="169">
        <v>172750.20004270237</v>
      </c>
      <c r="AN396" s="169">
        <v>114701.05188015926</v>
      </c>
      <c r="AO396" s="169"/>
      <c r="AP396" s="169"/>
      <c r="AQ396" s="169"/>
      <c r="AR396" s="169"/>
      <c r="AT396" s="169">
        <v>405254.84</v>
      </c>
      <c r="AU396" s="169">
        <v>3550859.12</v>
      </c>
      <c r="AV396" s="169">
        <v>126017.39000000001</v>
      </c>
      <c r="AW396" s="169">
        <v>2387.48</v>
      </c>
      <c r="AX396" s="169">
        <v>2474.58</v>
      </c>
      <c r="AY396" s="169">
        <v>4227.3999999999996</v>
      </c>
      <c r="AZ396" s="169">
        <v>901.3</v>
      </c>
      <c r="BA396" s="169">
        <v>3677512.51</v>
      </c>
      <c r="BB396" s="169">
        <v>145940.79</v>
      </c>
      <c r="BC396" s="169">
        <v>2482.08</v>
      </c>
      <c r="BD396" s="169">
        <v>2722.2200000000003</v>
      </c>
      <c r="BE396" s="169">
        <v>4410.32</v>
      </c>
      <c r="BF396" s="169">
        <v>607.20000000000005</v>
      </c>
      <c r="BG396">
        <v>278601.45</v>
      </c>
      <c r="BH396">
        <v>9856.02</v>
      </c>
      <c r="BI396">
        <v>194.78</v>
      </c>
      <c r="BJ396">
        <v>193.49</v>
      </c>
      <c r="BK396">
        <v>425.18</v>
      </c>
      <c r="BL396">
        <v>294.10000000000002</v>
      </c>
      <c r="BM396" s="170">
        <v>0</v>
      </c>
      <c r="BQ396">
        <v>7831.3</v>
      </c>
      <c r="BR396">
        <v>7831.3</v>
      </c>
      <c r="BS396">
        <v>7831.3</v>
      </c>
      <c r="BT396">
        <v>7831.3</v>
      </c>
      <c r="BU396">
        <v>7831.3</v>
      </c>
      <c r="BV396">
        <v>7831.3</v>
      </c>
    </row>
    <row r="397" spans="1:74" x14ac:dyDescent="0.25">
      <c r="A397" t="s">
        <v>426</v>
      </c>
      <c r="B397">
        <v>7410.17</v>
      </c>
      <c r="C397">
        <v>7410.170000000001</v>
      </c>
      <c r="D397">
        <v>12</v>
      </c>
      <c r="E397">
        <v>39.82</v>
      </c>
      <c r="F397">
        <v>41.41</v>
      </c>
      <c r="G397" s="169">
        <v>1476933.8425800002</v>
      </c>
      <c r="H397" s="169">
        <v>0</v>
      </c>
      <c r="I397" s="169">
        <v>0</v>
      </c>
      <c r="J397" s="169">
        <v>0</v>
      </c>
      <c r="K397" s="169">
        <v>0</v>
      </c>
      <c r="L397" s="169">
        <v>0</v>
      </c>
      <c r="M397" s="169">
        <v>0</v>
      </c>
      <c r="N397" s="169">
        <v>0</v>
      </c>
      <c r="O397" s="169">
        <v>0</v>
      </c>
      <c r="P397" s="169">
        <v>0</v>
      </c>
      <c r="Q397" s="169">
        <v>0</v>
      </c>
      <c r="R397" s="169">
        <v>0</v>
      </c>
      <c r="S397" s="169">
        <v>0</v>
      </c>
      <c r="T397" s="169">
        <v>0</v>
      </c>
      <c r="U397" s="169">
        <v>0</v>
      </c>
      <c r="V397" s="169">
        <v>0</v>
      </c>
      <c r="W397" s="169">
        <v>0</v>
      </c>
      <c r="X397" s="169">
        <v>143244.51215996552</v>
      </c>
      <c r="Y397" s="169">
        <v>0</v>
      </c>
      <c r="Z397" s="169">
        <v>24630.010199999997</v>
      </c>
      <c r="AA397" s="169">
        <v>6540.6367947171047</v>
      </c>
      <c r="AB397" s="169">
        <v>605893.79261490924</v>
      </c>
      <c r="AC397" s="169">
        <v>680461.48681643174</v>
      </c>
      <c r="AD397" s="169">
        <v>183018.76105984094</v>
      </c>
      <c r="AE397" s="169">
        <v>5465.9514250744141</v>
      </c>
      <c r="AF397" s="169">
        <v>0</v>
      </c>
      <c r="AG397" s="169">
        <v>0</v>
      </c>
      <c r="AH397" s="169"/>
      <c r="AI397" s="169">
        <v>504243.0347052319</v>
      </c>
      <c r="AJ397" s="169">
        <v>482114.71966136462</v>
      </c>
      <c r="AK397" s="169">
        <v>288406.94892616768</v>
      </c>
      <c r="AL397" s="169">
        <v>259611.88939246436</v>
      </c>
      <c r="AM397" s="169">
        <v>163460.51739180367</v>
      </c>
      <c r="AN397" s="169">
        <v>108532.97582914712</v>
      </c>
      <c r="AO397" s="169"/>
      <c r="AP397" s="169"/>
      <c r="AQ397" s="169"/>
      <c r="AR397" s="169"/>
      <c r="AT397" s="169">
        <v>408503.98</v>
      </c>
      <c r="AU397" s="169">
        <v>3507375.8899999997</v>
      </c>
      <c r="AV397" s="169">
        <v>195828.5</v>
      </c>
      <c r="AW397" s="169">
        <v>4198.34</v>
      </c>
      <c r="AX397" s="169">
        <v>4337.72</v>
      </c>
      <c r="AY397" s="169">
        <v>12335.14</v>
      </c>
      <c r="AZ397" s="169">
        <v>2657.04</v>
      </c>
      <c r="BA397" s="169">
        <v>3620711.13</v>
      </c>
      <c r="BB397" s="169">
        <v>226027.34</v>
      </c>
      <c r="BC397" s="169">
        <v>7956.7</v>
      </c>
      <c r="BD397" s="169">
        <v>8031.66</v>
      </c>
      <c r="BE397" s="169">
        <v>13245.029999999999</v>
      </c>
      <c r="BF397" s="169">
        <v>1984.06</v>
      </c>
      <c r="BG397">
        <v>295168.74</v>
      </c>
      <c r="BH397">
        <v>15780.409999999998</v>
      </c>
      <c r="BI397">
        <v>-2956.77</v>
      </c>
      <c r="BJ397">
        <v>-2947.2</v>
      </c>
      <c r="BK397">
        <v>1119.1999999999998</v>
      </c>
      <c r="BL397">
        <v>672.98</v>
      </c>
      <c r="BM397" s="170">
        <v>0</v>
      </c>
      <c r="BQ397">
        <v>7410.170000000001</v>
      </c>
      <c r="BR397">
        <v>7410.170000000001</v>
      </c>
      <c r="BS397">
        <v>7410.170000000001</v>
      </c>
      <c r="BT397">
        <v>7410.170000000001</v>
      </c>
      <c r="BU397">
        <v>7410.170000000001</v>
      </c>
      <c r="BV397">
        <v>7410.170000000001</v>
      </c>
    </row>
    <row r="398" spans="1:74" x14ac:dyDescent="0.25">
      <c r="A398" t="s">
        <v>427</v>
      </c>
      <c r="B398">
        <v>27.48</v>
      </c>
      <c r="C398">
        <v>27.48</v>
      </c>
      <c r="D398">
        <v>12</v>
      </c>
      <c r="E398">
        <v>24.39</v>
      </c>
      <c r="F398">
        <v>25.37</v>
      </c>
      <c r="G398" s="169">
        <v>0</v>
      </c>
      <c r="H398" s="169">
        <v>0</v>
      </c>
      <c r="I398" s="169">
        <v>0</v>
      </c>
      <c r="J398" s="169">
        <v>0</v>
      </c>
      <c r="K398" s="169">
        <v>0</v>
      </c>
      <c r="L398" s="169">
        <v>0</v>
      </c>
      <c r="M398" s="169">
        <v>0</v>
      </c>
      <c r="N398" s="169">
        <v>0</v>
      </c>
      <c r="O398" s="169">
        <v>0</v>
      </c>
      <c r="P398" s="169">
        <v>0</v>
      </c>
      <c r="Q398" s="169">
        <v>0</v>
      </c>
      <c r="R398" s="169">
        <v>0</v>
      </c>
      <c r="S398" s="169">
        <v>0</v>
      </c>
      <c r="T398" s="169">
        <v>0</v>
      </c>
      <c r="U398" s="169">
        <v>0</v>
      </c>
      <c r="V398" s="169">
        <v>0</v>
      </c>
      <c r="W398" s="169">
        <v>0</v>
      </c>
      <c r="X398" s="169">
        <v>531.21037630119849</v>
      </c>
      <c r="Y398" s="169">
        <v>0</v>
      </c>
      <c r="Z398" s="169">
        <v>6520.0074000000004</v>
      </c>
      <c r="AA398" s="169">
        <v>24.255408326506139</v>
      </c>
      <c r="AB398" s="169">
        <v>2246.9068079487661</v>
      </c>
      <c r="AC398" s="169">
        <v>2523.434908742383</v>
      </c>
      <c r="AD398" s="169">
        <v>678.70987493194207</v>
      </c>
      <c r="AE398" s="169">
        <v>20.270026890212353</v>
      </c>
      <c r="AF398" s="169">
        <v>0</v>
      </c>
      <c r="AG398" s="169">
        <v>0</v>
      </c>
      <c r="AH398" s="169"/>
      <c r="AI398" s="169">
        <v>1869.9434147529369</v>
      </c>
      <c r="AJ398" s="169">
        <v>0</v>
      </c>
      <c r="AK398" s="169">
        <v>1069.5332167131235</v>
      </c>
      <c r="AL398" s="169">
        <v>962.74912998013804</v>
      </c>
      <c r="AM398" s="169">
        <v>0</v>
      </c>
      <c r="AN398" s="169">
        <v>402.48552675376709</v>
      </c>
      <c r="AO398" s="169"/>
      <c r="AP398" s="169"/>
      <c r="AQ398" s="169"/>
      <c r="AR398" s="169"/>
      <c r="AT398" s="169">
        <v>623.02</v>
      </c>
      <c r="AU398" s="169">
        <v>8204.4600000000009</v>
      </c>
      <c r="AV398" s="169">
        <v>0</v>
      </c>
      <c r="AW398" s="169">
        <v>0</v>
      </c>
      <c r="AX398" s="169">
        <v>0</v>
      </c>
      <c r="AY398" s="169">
        <v>0</v>
      </c>
      <c r="AZ398" s="169">
        <v>0</v>
      </c>
      <c r="BA398" s="169">
        <v>8130.3099999999995</v>
      </c>
      <c r="BB398" s="169">
        <v>0</v>
      </c>
      <c r="BC398" s="169">
        <v>0</v>
      </c>
      <c r="BD398" s="169">
        <v>0</v>
      </c>
      <c r="BE398" s="169">
        <v>0</v>
      </c>
      <c r="BF398" s="169">
        <v>0</v>
      </c>
      <c r="BG398">
        <v>697.17</v>
      </c>
      <c r="BH398">
        <v>0</v>
      </c>
      <c r="BI398">
        <v>0</v>
      </c>
      <c r="BJ398">
        <v>0</v>
      </c>
      <c r="BK398">
        <v>0</v>
      </c>
      <c r="BL398">
        <v>0</v>
      </c>
      <c r="BM398" s="170">
        <v>1.9326762412674725E-12</v>
      </c>
      <c r="BR398">
        <v>27.48</v>
      </c>
      <c r="BS398">
        <v>27.48</v>
      </c>
      <c r="BU398">
        <v>27.48</v>
      </c>
      <c r="BV398">
        <v>27.48</v>
      </c>
    </row>
    <row r="399" spans="1:74" x14ac:dyDescent="0.25">
      <c r="A399" t="s">
        <v>428</v>
      </c>
      <c r="B399">
        <v>150.83000000000001</v>
      </c>
      <c r="C399">
        <v>150.83000000000001</v>
      </c>
      <c r="D399">
        <v>12</v>
      </c>
      <c r="E399">
        <v>24.39</v>
      </c>
      <c r="F399">
        <v>25.37</v>
      </c>
      <c r="G399" s="169">
        <v>0</v>
      </c>
      <c r="H399" s="169">
        <v>0</v>
      </c>
      <c r="I399" s="169">
        <v>0</v>
      </c>
      <c r="J399" s="169">
        <v>0</v>
      </c>
      <c r="K399" s="169">
        <v>0</v>
      </c>
      <c r="L399" s="169">
        <v>0</v>
      </c>
      <c r="M399" s="169">
        <v>0</v>
      </c>
      <c r="N399" s="169">
        <v>0</v>
      </c>
      <c r="O399" s="169">
        <v>0</v>
      </c>
      <c r="P399" s="169">
        <v>0</v>
      </c>
      <c r="Q399" s="169">
        <v>0</v>
      </c>
      <c r="R399" s="169">
        <v>0</v>
      </c>
      <c r="S399" s="169">
        <v>0</v>
      </c>
      <c r="T399" s="169">
        <v>0</v>
      </c>
      <c r="U399" s="169">
        <v>0</v>
      </c>
      <c r="V399" s="169">
        <v>0</v>
      </c>
      <c r="W399" s="169">
        <v>0</v>
      </c>
      <c r="X399" s="169">
        <v>2915.6645217434416</v>
      </c>
      <c r="Y399" s="169">
        <v>0</v>
      </c>
      <c r="Z399" s="169">
        <v>0</v>
      </c>
      <c r="AA399" s="169">
        <v>133.1311221938472</v>
      </c>
      <c r="AB399" s="169">
        <v>12332.640241736257</v>
      </c>
      <c r="AC399" s="169">
        <v>13850.425301514326</v>
      </c>
      <c r="AD399" s="169">
        <v>3725.2478324594181</v>
      </c>
      <c r="AE399" s="169">
        <v>111.25648310956075</v>
      </c>
      <c r="AF399" s="169">
        <v>0</v>
      </c>
      <c r="AG399" s="169">
        <v>0</v>
      </c>
      <c r="AH399" s="169"/>
      <c r="AI399" s="169">
        <v>10263.594077408497</v>
      </c>
      <c r="AJ399" s="169">
        <v>0</v>
      </c>
      <c r="AK399" s="169">
        <v>5870.3673608748331</v>
      </c>
      <c r="AL399" s="169">
        <v>5284.2595078203858</v>
      </c>
      <c r="AM399" s="169">
        <v>0</v>
      </c>
      <c r="AN399" s="169">
        <v>2209.1299854538101</v>
      </c>
      <c r="AO399" s="169"/>
      <c r="AP399" s="169"/>
      <c r="AQ399" s="169"/>
      <c r="AR399" s="169"/>
      <c r="AT399" s="169">
        <v>26301.1</v>
      </c>
      <c r="AU399" s="169">
        <v>25899.06</v>
      </c>
      <c r="AV399" s="169">
        <v>0</v>
      </c>
      <c r="AW399" s="169">
        <v>0</v>
      </c>
      <c r="AX399" s="169">
        <v>0</v>
      </c>
      <c r="AY399" s="169">
        <v>0</v>
      </c>
      <c r="AZ399" s="169">
        <v>0</v>
      </c>
      <c r="BA399" s="169">
        <v>34858.629999999997</v>
      </c>
      <c r="BB399" s="169">
        <v>0</v>
      </c>
      <c r="BC399" s="169">
        <v>0</v>
      </c>
      <c r="BD399" s="169">
        <v>0</v>
      </c>
      <c r="BE399" s="169">
        <v>0</v>
      </c>
      <c r="BF399" s="169">
        <v>0</v>
      </c>
      <c r="BG399">
        <v>17341.53</v>
      </c>
      <c r="BH399">
        <v>0</v>
      </c>
      <c r="BI399">
        <v>0</v>
      </c>
      <c r="BJ399">
        <v>0</v>
      </c>
      <c r="BK399">
        <v>0</v>
      </c>
      <c r="BL399">
        <v>0</v>
      </c>
      <c r="BM399" s="170">
        <v>0</v>
      </c>
      <c r="BR399">
        <v>150.83000000000001</v>
      </c>
      <c r="BS399">
        <v>150.83000000000001</v>
      </c>
      <c r="BU399">
        <v>150.83000000000001</v>
      </c>
      <c r="BV399">
        <v>150.83000000000001</v>
      </c>
    </row>
    <row r="400" spans="1:74" x14ac:dyDescent="0.25">
      <c r="A400" t="s">
        <v>429</v>
      </c>
      <c r="B400">
        <v>121.3</v>
      </c>
      <c r="C400">
        <v>121.3</v>
      </c>
      <c r="D400">
        <v>12</v>
      </c>
      <c r="E400">
        <v>24.39</v>
      </c>
      <c r="F400">
        <v>25.37</v>
      </c>
      <c r="G400" s="169">
        <v>0</v>
      </c>
      <c r="H400" s="169">
        <v>0</v>
      </c>
      <c r="I400" s="169">
        <v>0</v>
      </c>
      <c r="J400" s="169">
        <v>0</v>
      </c>
      <c r="K400" s="169">
        <v>0</v>
      </c>
      <c r="L400" s="169">
        <v>0</v>
      </c>
      <c r="M400" s="169">
        <v>0</v>
      </c>
      <c r="N400" s="169">
        <v>0</v>
      </c>
      <c r="O400" s="169">
        <v>0</v>
      </c>
      <c r="P400" s="169">
        <v>0</v>
      </c>
      <c r="Q400" s="169">
        <v>0</v>
      </c>
      <c r="R400" s="169">
        <v>0</v>
      </c>
      <c r="S400" s="169">
        <v>0</v>
      </c>
      <c r="T400" s="169">
        <v>0</v>
      </c>
      <c r="U400" s="169">
        <v>0</v>
      </c>
      <c r="V400" s="169">
        <v>0</v>
      </c>
      <c r="W400" s="169">
        <v>0</v>
      </c>
      <c r="X400" s="169">
        <v>2344.8260060165712</v>
      </c>
      <c r="Y400" s="169">
        <v>0</v>
      </c>
      <c r="Z400" s="169">
        <v>10239.992799999998</v>
      </c>
      <c r="AA400" s="169">
        <v>107.06626746743794</v>
      </c>
      <c r="AB400" s="169">
        <v>9918.1148400358543</v>
      </c>
      <c r="AC400" s="169">
        <v>11138.742883204188</v>
      </c>
      <c r="AD400" s="169">
        <v>2995.906398444125</v>
      </c>
      <c r="AE400" s="169">
        <v>89.474318114365303</v>
      </c>
      <c r="AF400" s="169">
        <v>0</v>
      </c>
      <c r="AG400" s="169">
        <v>0</v>
      </c>
      <c r="AH400" s="169"/>
      <c r="AI400" s="169">
        <v>8254.1534282944413</v>
      </c>
      <c r="AJ400" s="169">
        <v>0</v>
      </c>
      <c r="AK400" s="169">
        <v>4721.047277558293</v>
      </c>
      <c r="AL400" s="169">
        <v>4249.6895730200413</v>
      </c>
      <c r="AM400" s="169">
        <v>0</v>
      </c>
      <c r="AN400" s="169">
        <v>1776.6191555761263</v>
      </c>
      <c r="AO400" s="169"/>
      <c r="AP400" s="169"/>
      <c r="AQ400" s="169"/>
      <c r="AR400" s="169"/>
      <c r="AT400" s="169">
        <v>20536.11</v>
      </c>
      <c r="AU400" s="169">
        <v>36215.339999999997</v>
      </c>
      <c r="AV400" s="169">
        <v>0</v>
      </c>
      <c r="AW400" s="169">
        <v>0</v>
      </c>
      <c r="AX400" s="169">
        <v>0</v>
      </c>
      <c r="AY400" s="169">
        <v>0</v>
      </c>
      <c r="AZ400" s="169">
        <v>0</v>
      </c>
      <c r="BA400" s="169">
        <v>22885.59</v>
      </c>
      <c r="BB400" s="169">
        <v>0</v>
      </c>
      <c r="BC400" s="169">
        <v>0</v>
      </c>
      <c r="BD400" s="169">
        <v>0</v>
      </c>
      <c r="BE400" s="169">
        <v>0</v>
      </c>
      <c r="BF400" s="169">
        <v>0</v>
      </c>
      <c r="BG400">
        <v>33865.86</v>
      </c>
      <c r="BH400">
        <v>0</v>
      </c>
      <c r="BI400">
        <v>0</v>
      </c>
      <c r="BJ400">
        <v>0</v>
      </c>
      <c r="BK400">
        <v>0</v>
      </c>
      <c r="BL400">
        <v>0</v>
      </c>
      <c r="BM400" s="170">
        <v>0</v>
      </c>
      <c r="BR400">
        <v>121.3</v>
      </c>
      <c r="BS400">
        <v>121.3</v>
      </c>
      <c r="BU400">
        <v>121.3</v>
      </c>
      <c r="BV400">
        <v>121.3</v>
      </c>
    </row>
    <row r="401" spans="1:74" x14ac:dyDescent="0.25">
      <c r="A401" t="s">
        <v>430</v>
      </c>
      <c r="B401">
        <v>122.7</v>
      </c>
      <c r="C401">
        <v>122.7</v>
      </c>
      <c r="D401">
        <v>12</v>
      </c>
      <c r="E401">
        <v>24.39</v>
      </c>
      <c r="F401">
        <v>25.37</v>
      </c>
      <c r="G401" s="169">
        <v>0</v>
      </c>
      <c r="H401" s="169">
        <v>0</v>
      </c>
      <c r="I401" s="169">
        <v>0</v>
      </c>
      <c r="J401" s="169">
        <v>0</v>
      </c>
      <c r="K401" s="169">
        <v>0</v>
      </c>
      <c r="L401" s="169">
        <v>0</v>
      </c>
      <c r="M401" s="169">
        <v>0</v>
      </c>
      <c r="N401" s="169">
        <v>0</v>
      </c>
      <c r="O401" s="169">
        <v>0</v>
      </c>
      <c r="P401" s="169">
        <v>0</v>
      </c>
      <c r="Q401" s="169">
        <v>0</v>
      </c>
      <c r="R401" s="169">
        <v>0</v>
      </c>
      <c r="S401" s="169">
        <v>0</v>
      </c>
      <c r="T401" s="169">
        <v>0</v>
      </c>
      <c r="U401" s="169">
        <v>0</v>
      </c>
      <c r="V401" s="169">
        <v>0</v>
      </c>
      <c r="W401" s="169">
        <v>0</v>
      </c>
      <c r="X401" s="169">
        <v>2371.8891256243469</v>
      </c>
      <c r="Y401" s="169">
        <v>0</v>
      </c>
      <c r="Z401" s="169">
        <v>0</v>
      </c>
      <c r="AA401" s="169">
        <v>108.30198696005469</v>
      </c>
      <c r="AB401" s="169">
        <v>10032.586074793069</v>
      </c>
      <c r="AC401" s="169">
        <v>11267.302158030943</v>
      </c>
      <c r="AD401" s="169">
        <v>3030.484048549828</v>
      </c>
      <c r="AE401" s="169">
        <v>90.506997795817156</v>
      </c>
      <c r="AF401" s="169">
        <v>0</v>
      </c>
      <c r="AG401" s="169">
        <v>0</v>
      </c>
      <c r="AH401" s="169"/>
      <c r="AI401" s="169">
        <v>8349.4198322483753</v>
      </c>
      <c r="AJ401" s="169">
        <v>0</v>
      </c>
      <c r="AK401" s="169">
        <v>4775.5358693850167</v>
      </c>
      <c r="AL401" s="169">
        <v>4298.7379275314024</v>
      </c>
      <c r="AM401" s="169">
        <v>0</v>
      </c>
      <c r="AN401" s="169">
        <v>1797.1242406363619</v>
      </c>
      <c r="AO401" s="169"/>
      <c r="AP401" s="169"/>
      <c r="AQ401" s="169"/>
      <c r="AR401" s="169"/>
      <c r="AT401" s="169">
        <v>4268.45</v>
      </c>
      <c r="AU401" s="169">
        <v>21068.800000000003</v>
      </c>
      <c r="AV401" s="169">
        <v>0</v>
      </c>
      <c r="AW401" s="169">
        <v>0</v>
      </c>
      <c r="AX401" s="169">
        <v>0</v>
      </c>
      <c r="AY401" s="169">
        <v>0</v>
      </c>
      <c r="AZ401" s="169">
        <v>0</v>
      </c>
      <c r="BA401" s="169">
        <v>25760.93</v>
      </c>
      <c r="BB401" s="169">
        <v>0</v>
      </c>
      <c r="BC401" s="169">
        <v>0</v>
      </c>
      <c r="BD401" s="169">
        <v>0</v>
      </c>
      <c r="BE401" s="169">
        <v>0</v>
      </c>
      <c r="BF401" s="169">
        <v>0</v>
      </c>
      <c r="BG401">
        <v>-423.68</v>
      </c>
      <c r="BH401">
        <v>0</v>
      </c>
      <c r="BI401">
        <v>0</v>
      </c>
      <c r="BJ401">
        <v>0</v>
      </c>
      <c r="BK401">
        <v>0</v>
      </c>
      <c r="BL401">
        <v>0</v>
      </c>
      <c r="BM401" s="170">
        <v>3.3537617127876729E-12</v>
      </c>
      <c r="BR401">
        <v>122.7</v>
      </c>
      <c r="BS401">
        <v>122.7</v>
      </c>
      <c r="BU401">
        <v>122.7</v>
      </c>
      <c r="BV401">
        <v>122.7</v>
      </c>
    </row>
    <row r="402" spans="1:74" x14ac:dyDescent="0.25">
      <c r="A402" t="s">
        <v>431</v>
      </c>
      <c r="B402">
        <v>19</v>
      </c>
      <c r="C402">
        <v>19</v>
      </c>
      <c r="D402">
        <v>12</v>
      </c>
      <c r="E402">
        <v>24.39</v>
      </c>
      <c r="F402">
        <v>25.37</v>
      </c>
      <c r="G402" s="169">
        <v>0</v>
      </c>
      <c r="H402" s="169">
        <v>0</v>
      </c>
      <c r="I402" s="169">
        <v>0</v>
      </c>
      <c r="J402" s="169">
        <v>0</v>
      </c>
      <c r="K402" s="169">
        <v>0</v>
      </c>
      <c r="L402" s="169">
        <v>0</v>
      </c>
      <c r="M402" s="169">
        <v>0</v>
      </c>
      <c r="N402" s="169">
        <v>0</v>
      </c>
      <c r="O402" s="169">
        <v>0</v>
      </c>
      <c r="P402" s="169">
        <v>0</v>
      </c>
      <c r="Q402" s="169">
        <v>0</v>
      </c>
      <c r="R402" s="169">
        <v>0</v>
      </c>
      <c r="S402" s="169">
        <v>0</v>
      </c>
      <c r="T402" s="169">
        <v>0</v>
      </c>
      <c r="U402" s="169">
        <v>0</v>
      </c>
      <c r="V402" s="169">
        <v>0</v>
      </c>
      <c r="W402" s="169">
        <v>0</v>
      </c>
      <c r="X402" s="169">
        <v>367.28519467695673</v>
      </c>
      <c r="Y402" s="169">
        <v>0</v>
      </c>
      <c r="Z402" s="169">
        <v>10339.997799999999</v>
      </c>
      <c r="AA402" s="169">
        <v>16.770478828370329</v>
      </c>
      <c r="AB402" s="169">
        <v>1553.5381859907768</v>
      </c>
      <c r="AC402" s="169">
        <v>1744.733015506014</v>
      </c>
      <c r="AD402" s="169">
        <v>469.26810857739798</v>
      </c>
      <c r="AE402" s="169">
        <v>14.014938533989618</v>
      </c>
      <c r="AF402" s="169">
        <v>0</v>
      </c>
      <c r="AG402" s="169">
        <v>0</v>
      </c>
      <c r="AH402" s="169"/>
      <c r="AI402" s="169">
        <v>1292.9011965176783</v>
      </c>
      <c r="AJ402" s="169">
        <v>0</v>
      </c>
      <c r="AK402" s="169">
        <v>739.48803193411015</v>
      </c>
      <c r="AL402" s="169">
        <v>665.65623979703867</v>
      </c>
      <c r="AM402" s="169">
        <v>0</v>
      </c>
      <c r="AN402" s="169">
        <v>278.28329724605442</v>
      </c>
      <c r="AO402" s="169"/>
      <c r="AP402" s="169"/>
      <c r="AQ402" s="169"/>
      <c r="AR402" s="169"/>
      <c r="AT402" s="169">
        <v>926.82</v>
      </c>
      <c r="AU402" s="169">
        <v>5672.6399999999994</v>
      </c>
      <c r="AV402" s="169">
        <v>0</v>
      </c>
      <c r="AW402" s="169">
        <v>0</v>
      </c>
      <c r="AX402" s="169">
        <v>0</v>
      </c>
      <c r="AY402" s="169">
        <v>0</v>
      </c>
      <c r="AZ402" s="169">
        <v>0</v>
      </c>
      <c r="BA402" s="169">
        <v>6117.43</v>
      </c>
      <c r="BB402" s="169">
        <v>0</v>
      </c>
      <c r="BC402" s="169">
        <v>0</v>
      </c>
      <c r="BD402" s="169">
        <v>0</v>
      </c>
      <c r="BE402" s="169">
        <v>0</v>
      </c>
      <c r="BF402" s="169">
        <v>0</v>
      </c>
      <c r="BG402">
        <v>482.03</v>
      </c>
      <c r="BH402">
        <v>0</v>
      </c>
      <c r="BI402">
        <v>0</v>
      </c>
      <c r="BJ402">
        <v>0</v>
      </c>
      <c r="BK402">
        <v>0</v>
      </c>
      <c r="BL402">
        <v>0</v>
      </c>
      <c r="BM402" s="170">
        <v>-1.1368683772161603E-12</v>
      </c>
      <c r="BR402">
        <v>19</v>
      </c>
      <c r="BS402">
        <v>19</v>
      </c>
      <c r="BU402">
        <v>19</v>
      </c>
      <c r="BV402">
        <v>19</v>
      </c>
    </row>
    <row r="403" spans="1:74" x14ac:dyDescent="0.25">
      <c r="A403" t="s">
        <v>1700</v>
      </c>
      <c r="B403">
        <v>0</v>
      </c>
      <c r="C403">
        <v>0</v>
      </c>
      <c r="D403">
        <v>12</v>
      </c>
      <c r="E403">
        <v>0</v>
      </c>
      <c r="F403">
        <v>0</v>
      </c>
      <c r="G403" s="169">
        <v>0</v>
      </c>
      <c r="H403" s="169">
        <v>0</v>
      </c>
      <c r="I403" s="169">
        <v>0</v>
      </c>
      <c r="J403" s="169">
        <v>0</v>
      </c>
      <c r="K403" s="169">
        <v>0</v>
      </c>
      <c r="L403" s="169">
        <v>0</v>
      </c>
      <c r="M403" s="169">
        <v>0</v>
      </c>
      <c r="N403" s="169">
        <v>0</v>
      </c>
      <c r="O403" s="169">
        <v>0</v>
      </c>
      <c r="P403" s="169">
        <v>0</v>
      </c>
      <c r="Q403" s="169">
        <v>0</v>
      </c>
      <c r="R403" s="169">
        <v>0</v>
      </c>
      <c r="S403" s="169">
        <v>0</v>
      </c>
      <c r="T403" s="169">
        <v>0</v>
      </c>
      <c r="U403" s="169">
        <v>0</v>
      </c>
      <c r="V403" s="169">
        <v>0</v>
      </c>
      <c r="W403" s="169">
        <v>0</v>
      </c>
      <c r="X403" s="169">
        <v>0</v>
      </c>
      <c r="Y403" s="169">
        <v>0</v>
      </c>
      <c r="Z403" s="169">
        <v>0</v>
      </c>
      <c r="AA403" s="169">
        <v>0</v>
      </c>
      <c r="AB403" s="169">
        <v>0</v>
      </c>
      <c r="AC403" s="169">
        <v>0</v>
      </c>
      <c r="AD403" s="169">
        <v>0</v>
      </c>
      <c r="AE403" s="169">
        <v>0</v>
      </c>
      <c r="AF403" s="169">
        <v>0</v>
      </c>
      <c r="AG403" s="169">
        <v>0</v>
      </c>
      <c r="AH403" s="169"/>
      <c r="AI403" s="169">
        <v>0</v>
      </c>
      <c r="AJ403" s="169">
        <v>0</v>
      </c>
      <c r="AK403" s="169">
        <v>0</v>
      </c>
      <c r="AL403" s="169">
        <v>0</v>
      </c>
      <c r="AM403" s="169">
        <v>0</v>
      </c>
      <c r="AN403" s="169">
        <v>0</v>
      </c>
      <c r="AO403" s="169"/>
      <c r="AP403" s="169"/>
      <c r="AQ403" s="169"/>
      <c r="AR403" s="169"/>
      <c r="AT403" s="169">
        <v>0</v>
      </c>
      <c r="AU403" s="169">
        <v>0</v>
      </c>
      <c r="AV403" s="169">
        <v>0</v>
      </c>
      <c r="AW403" s="169">
        <v>0</v>
      </c>
      <c r="AX403" s="169">
        <v>0</v>
      </c>
      <c r="AY403" s="169">
        <v>0</v>
      </c>
      <c r="AZ403" s="169">
        <v>0</v>
      </c>
      <c r="BA403" s="169">
        <v>0</v>
      </c>
      <c r="BB403" s="169">
        <v>0</v>
      </c>
      <c r="BC403" s="169">
        <v>0</v>
      </c>
      <c r="BD403" s="169">
        <v>0</v>
      </c>
      <c r="BE403" s="169">
        <v>0</v>
      </c>
      <c r="BF403" s="169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 s="170">
        <v>0</v>
      </c>
    </row>
    <row r="404" spans="1:74" x14ac:dyDescent="0.25">
      <c r="A404" t="s">
        <v>1701</v>
      </c>
      <c r="B404">
        <v>0</v>
      </c>
      <c r="C404">
        <v>0</v>
      </c>
      <c r="D404">
        <v>12</v>
      </c>
      <c r="E404">
        <v>0</v>
      </c>
      <c r="F404">
        <v>0</v>
      </c>
      <c r="G404" s="169">
        <v>0</v>
      </c>
      <c r="H404" s="169">
        <v>0</v>
      </c>
      <c r="I404" s="169">
        <v>0</v>
      </c>
      <c r="J404" s="169">
        <v>0</v>
      </c>
      <c r="K404" s="169">
        <v>0</v>
      </c>
      <c r="L404" s="169">
        <v>0</v>
      </c>
      <c r="M404" s="169">
        <v>0</v>
      </c>
      <c r="N404" s="169">
        <v>0</v>
      </c>
      <c r="O404" s="169">
        <v>0</v>
      </c>
      <c r="P404" s="169">
        <v>0</v>
      </c>
      <c r="Q404" s="169">
        <v>0</v>
      </c>
      <c r="R404" s="169">
        <v>0</v>
      </c>
      <c r="S404" s="169">
        <v>0</v>
      </c>
      <c r="T404" s="169">
        <v>0</v>
      </c>
      <c r="U404" s="169">
        <v>0</v>
      </c>
      <c r="V404" s="169">
        <v>0</v>
      </c>
      <c r="W404" s="169">
        <v>0</v>
      </c>
      <c r="X404" s="169">
        <v>0</v>
      </c>
      <c r="Y404" s="169">
        <v>0</v>
      </c>
      <c r="Z404" s="169">
        <v>0</v>
      </c>
      <c r="AA404" s="169">
        <v>0</v>
      </c>
      <c r="AB404" s="169">
        <v>0</v>
      </c>
      <c r="AC404" s="169">
        <v>0</v>
      </c>
      <c r="AD404" s="169">
        <v>0</v>
      </c>
      <c r="AE404" s="169">
        <v>0</v>
      </c>
      <c r="AF404" s="169">
        <v>0</v>
      </c>
      <c r="AG404" s="169">
        <v>0</v>
      </c>
      <c r="AH404" s="169"/>
      <c r="AI404" s="169">
        <v>0</v>
      </c>
      <c r="AJ404" s="169">
        <v>0</v>
      </c>
      <c r="AK404" s="169">
        <v>0</v>
      </c>
      <c r="AL404" s="169">
        <v>0</v>
      </c>
      <c r="AM404" s="169">
        <v>0</v>
      </c>
      <c r="AN404" s="169">
        <v>0</v>
      </c>
      <c r="AO404" s="169"/>
      <c r="AP404" s="169"/>
      <c r="AQ404" s="169"/>
      <c r="AR404" s="169"/>
      <c r="AT404" s="169">
        <v>0</v>
      </c>
      <c r="AU404" s="169">
        <v>0</v>
      </c>
      <c r="AV404" s="169">
        <v>0</v>
      </c>
      <c r="AW404" s="169">
        <v>0</v>
      </c>
      <c r="AX404" s="169">
        <v>0</v>
      </c>
      <c r="AY404" s="169">
        <v>0</v>
      </c>
      <c r="AZ404" s="169">
        <v>0</v>
      </c>
      <c r="BA404" s="169">
        <v>0</v>
      </c>
      <c r="BB404" s="169">
        <v>0</v>
      </c>
      <c r="BC404" s="169">
        <v>0</v>
      </c>
      <c r="BD404" s="169">
        <v>0</v>
      </c>
      <c r="BE404" s="169">
        <v>0</v>
      </c>
      <c r="BF404" s="169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 s="170">
        <v>0</v>
      </c>
    </row>
    <row r="405" spans="1:74" x14ac:dyDescent="0.25">
      <c r="A405" t="s">
        <v>135</v>
      </c>
      <c r="B405">
        <v>3703.9</v>
      </c>
      <c r="C405">
        <v>3703.9</v>
      </c>
      <c r="D405">
        <v>12</v>
      </c>
      <c r="E405">
        <v>39.619999999999997</v>
      </c>
      <c r="F405">
        <v>41.2</v>
      </c>
      <c r="G405" s="169">
        <v>0</v>
      </c>
      <c r="H405" s="169">
        <v>0</v>
      </c>
      <c r="I405" s="169">
        <v>0</v>
      </c>
      <c r="J405" s="169">
        <v>0</v>
      </c>
      <c r="K405" s="169">
        <v>0</v>
      </c>
      <c r="L405" s="169">
        <v>0</v>
      </c>
      <c r="M405" s="169">
        <v>0</v>
      </c>
      <c r="N405" s="169">
        <v>0</v>
      </c>
      <c r="O405" s="169">
        <v>0</v>
      </c>
      <c r="P405" s="169">
        <v>0</v>
      </c>
      <c r="Q405" s="169">
        <v>0</v>
      </c>
      <c r="R405" s="169">
        <v>0</v>
      </c>
      <c r="S405" s="169">
        <v>0</v>
      </c>
      <c r="T405" s="169">
        <v>0</v>
      </c>
      <c r="U405" s="169">
        <v>0</v>
      </c>
      <c r="V405" s="169">
        <v>0</v>
      </c>
      <c r="W405" s="169">
        <v>0</v>
      </c>
      <c r="X405" s="169">
        <v>71599.349082314744</v>
      </c>
      <c r="Y405" s="169">
        <v>0</v>
      </c>
      <c r="Z405" s="169">
        <v>0</v>
      </c>
      <c r="AA405" s="169">
        <v>3269.2724490737301</v>
      </c>
      <c r="AB405" s="169">
        <v>302850.0045837494</v>
      </c>
      <c r="AC405" s="169">
        <v>340121.92716488033</v>
      </c>
      <c r="AD405" s="169">
        <v>91480.113018938151</v>
      </c>
      <c r="AE405" s="169">
        <v>0</v>
      </c>
      <c r="AF405" s="169">
        <v>0</v>
      </c>
      <c r="AG405" s="169">
        <v>0</v>
      </c>
      <c r="AH405" s="169"/>
      <c r="AI405" s="169">
        <v>252040.88114641202</v>
      </c>
      <c r="AJ405" s="169">
        <v>240980.26228193525</v>
      </c>
      <c r="AK405" s="169">
        <v>144157.35376214475</v>
      </c>
      <c r="AL405" s="169">
        <v>129764.42876759218</v>
      </c>
      <c r="AM405" s="169">
        <v>81704.118848488157</v>
      </c>
      <c r="AN405" s="169">
        <v>54249.131824718992</v>
      </c>
      <c r="AO405" s="169"/>
      <c r="AP405" s="169"/>
      <c r="AQ405" s="169"/>
      <c r="AR405" s="169"/>
      <c r="AT405" s="169">
        <v>204505.98</v>
      </c>
      <c r="AU405" s="169">
        <v>1745065.16</v>
      </c>
      <c r="AV405" s="169">
        <v>101567.88</v>
      </c>
      <c r="AW405" s="169">
        <v>896.78</v>
      </c>
      <c r="AX405" s="169">
        <v>896.78</v>
      </c>
      <c r="AY405" s="169">
        <v>2696.21</v>
      </c>
      <c r="AZ405" s="169">
        <v>486.3</v>
      </c>
      <c r="BA405" s="169">
        <v>1688838.31</v>
      </c>
      <c r="BB405" s="169">
        <v>110366.37</v>
      </c>
      <c r="BC405" s="169">
        <v>988.34</v>
      </c>
      <c r="BD405" s="169">
        <v>976.39</v>
      </c>
      <c r="BE405" s="169">
        <v>2849.45</v>
      </c>
      <c r="BF405" s="169">
        <v>337.04</v>
      </c>
      <c r="BG405">
        <v>260732.83</v>
      </c>
      <c r="BH405">
        <v>16916.2</v>
      </c>
      <c r="BI405">
        <v>93.71</v>
      </c>
      <c r="BJ405">
        <v>93.5</v>
      </c>
      <c r="BK405">
        <v>305.08999999999997</v>
      </c>
      <c r="BL405">
        <v>149.26</v>
      </c>
      <c r="BM405" s="170">
        <v>0</v>
      </c>
      <c r="BQ405">
        <v>3703.9</v>
      </c>
      <c r="BR405">
        <v>3703.9</v>
      </c>
      <c r="BS405">
        <v>3703.9</v>
      </c>
      <c r="BT405">
        <v>3703.9</v>
      </c>
      <c r="BU405">
        <v>3703.9</v>
      </c>
    </row>
    <row r="406" spans="1:74" x14ac:dyDescent="0.25">
      <c r="A406" s="167" t="s">
        <v>136</v>
      </c>
      <c r="B406">
        <v>0</v>
      </c>
      <c r="C406">
        <v>0</v>
      </c>
      <c r="D406">
        <v>0</v>
      </c>
      <c r="E406">
        <v>0</v>
      </c>
      <c r="F406">
        <v>0</v>
      </c>
      <c r="G406" s="169">
        <v>0</v>
      </c>
      <c r="H406" s="169">
        <v>0</v>
      </c>
      <c r="I406" s="169">
        <v>0</v>
      </c>
      <c r="J406" s="169">
        <v>0</v>
      </c>
      <c r="K406" s="169">
        <v>0</v>
      </c>
      <c r="L406" s="169">
        <v>0</v>
      </c>
      <c r="M406" s="169">
        <v>0</v>
      </c>
      <c r="N406" s="169">
        <v>0</v>
      </c>
      <c r="O406" s="169">
        <v>0</v>
      </c>
      <c r="P406" s="169">
        <v>0</v>
      </c>
      <c r="Q406" s="169">
        <v>0</v>
      </c>
      <c r="R406" s="169">
        <v>0</v>
      </c>
      <c r="S406" s="169">
        <v>0</v>
      </c>
      <c r="T406" s="169">
        <v>0</v>
      </c>
      <c r="U406" s="169">
        <v>0</v>
      </c>
      <c r="V406" s="169">
        <v>0</v>
      </c>
      <c r="W406" s="169">
        <v>0</v>
      </c>
      <c r="X406" s="169">
        <v>0</v>
      </c>
      <c r="Y406" s="169">
        <v>0</v>
      </c>
      <c r="Z406" s="169">
        <v>0</v>
      </c>
      <c r="AA406" s="169">
        <v>0</v>
      </c>
      <c r="AB406" s="169">
        <v>0</v>
      </c>
      <c r="AC406" s="169">
        <v>0</v>
      </c>
      <c r="AD406" s="169">
        <v>0</v>
      </c>
      <c r="AE406" s="169">
        <v>0</v>
      </c>
      <c r="AF406" s="169">
        <v>0</v>
      </c>
      <c r="AG406" s="169">
        <v>0</v>
      </c>
      <c r="AH406" s="169"/>
      <c r="AI406" s="169">
        <v>0</v>
      </c>
      <c r="AJ406" s="169">
        <v>0</v>
      </c>
      <c r="AK406" s="169">
        <v>0</v>
      </c>
      <c r="AL406" s="169">
        <v>0</v>
      </c>
      <c r="AM406" s="169">
        <v>0</v>
      </c>
      <c r="AN406" s="169">
        <v>0</v>
      </c>
      <c r="AO406" s="169"/>
      <c r="AP406" s="169"/>
      <c r="AQ406" s="169"/>
      <c r="AR406" s="169"/>
      <c r="AT406" s="169">
        <v>-116465.18</v>
      </c>
      <c r="AU406" s="169">
        <v>0</v>
      </c>
      <c r="AV406" s="169">
        <v>0</v>
      </c>
      <c r="AW406" s="169">
        <v>0</v>
      </c>
      <c r="AX406" s="169">
        <v>0</v>
      </c>
      <c r="AY406" s="169">
        <v>0</v>
      </c>
      <c r="AZ406" s="169">
        <v>0</v>
      </c>
      <c r="BA406" s="169">
        <v>-23477.24</v>
      </c>
      <c r="BB406" s="169">
        <v>0</v>
      </c>
      <c r="BC406" s="169">
        <v>0</v>
      </c>
      <c r="BD406" s="169">
        <v>0</v>
      </c>
      <c r="BE406" s="169">
        <v>0</v>
      </c>
      <c r="BF406" s="169">
        <v>0</v>
      </c>
      <c r="BG406">
        <v>-92987.94</v>
      </c>
      <c r="BH406">
        <v>0</v>
      </c>
      <c r="BI406">
        <v>-12.43</v>
      </c>
      <c r="BJ406">
        <v>-6.58</v>
      </c>
      <c r="BK406">
        <v>-775.85</v>
      </c>
      <c r="BL406">
        <v>0</v>
      </c>
      <c r="BM406" s="170">
        <v>0</v>
      </c>
    </row>
    <row r="407" spans="1:74" x14ac:dyDescent="0.25">
      <c r="A407" s="167" t="s">
        <v>137</v>
      </c>
      <c r="B407">
        <v>0</v>
      </c>
      <c r="C407">
        <v>0</v>
      </c>
      <c r="D407">
        <v>0</v>
      </c>
      <c r="E407">
        <v>0</v>
      </c>
      <c r="F407">
        <v>0</v>
      </c>
      <c r="G407" s="169">
        <v>0</v>
      </c>
      <c r="H407" s="169">
        <v>0</v>
      </c>
      <c r="I407" s="169">
        <v>0</v>
      </c>
      <c r="J407" s="169">
        <v>0</v>
      </c>
      <c r="K407" s="169">
        <v>0</v>
      </c>
      <c r="L407" s="169">
        <v>0</v>
      </c>
      <c r="M407" s="169">
        <v>0</v>
      </c>
      <c r="N407" s="169">
        <v>0</v>
      </c>
      <c r="O407" s="169">
        <v>0</v>
      </c>
      <c r="P407" s="169">
        <v>0</v>
      </c>
      <c r="Q407" s="169">
        <v>0</v>
      </c>
      <c r="R407" s="169">
        <v>0</v>
      </c>
      <c r="S407" s="169">
        <v>0</v>
      </c>
      <c r="T407" s="169">
        <v>0</v>
      </c>
      <c r="U407" s="169">
        <v>0</v>
      </c>
      <c r="V407" s="169">
        <v>0</v>
      </c>
      <c r="W407" s="169">
        <v>0</v>
      </c>
      <c r="X407" s="169">
        <v>0</v>
      </c>
      <c r="Y407" s="169">
        <v>0</v>
      </c>
      <c r="Z407" s="169">
        <v>0</v>
      </c>
      <c r="AA407" s="169">
        <v>0</v>
      </c>
      <c r="AB407" s="169">
        <v>0</v>
      </c>
      <c r="AC407" s="169">
        <v>0</v>
      </c>
      <c r="AD407" s="169">
        <v>0</v>
      </c>
      <c r="AE407" s="169">
        <v>0</v>
      </c>
      <c r="AF407" s="169">
        <v>0</v>
      </c>
      <c r="AG407" s="169">
        <v>0</v>
      </c>
      <c r="AH407" s="169"/>
      <c r="AI407" s="169">
        <v>0</v>
      </c>
      <c r="AJ407" s="169">
        <v>0</v>
      </c>
      <c r="AK407" s="169">
        <v>0</v>
      </c>
      <c r="AL407" s="169">
        <v>0</v>
      </c>
      <c r="AM407" s="169">
        <v>0</v>
      </c>
      <c r="AN407" s="169">
        <v>0</v>
      </c>
      <c r="AO407" s="169"/>
      <c r="AP407" s="169"/>
      <c r="AQ407" s="169"/>
      <c r="AR407" s="169"/>
      <c r="AT407" s="169">
        <v>-129499.37</v>
      </c>
      <c r="AU407" s="169">
        <v>1991.28</v>
      </c>
      <c r="AV407" s="169">
        <v>0</v>
      </c>
      <c r="AW407" s="169">
        <v>0</v>
      </c>
      <c r="AX407" s="169">
        <v>0</v>
      </c>
      <c r="AY407" s="169">
        <v>0</v>
      </c>
      <c r="AZ407" s="169">
        <v>0</v>
      </c>
      <c r="BA407" s="169">
        <v>0</v>
      </c>
      <c r="BB407" s="169">
        <v>0</v>
      </c>
      <c r="BC407" s="169">
        <v>0</v>
      </c>
      <c r="BD407" s="169">
        <v>0</v>
      </c>
      <c r="BE407" s="169">
        <v>0</v>
      </c>
      <c r="BF407" s="169">
        <v>0</v>
      </c>
      <c r="BG407">
        <v>-127508.09</v>
      </c>
      <c r="BH407">
        <v>0</v>
      </c>
      <c r="BI407">
        <v>-5.28</v>
      </c>
      <c r="BJ407">
        <v>-2.8</v>
      </c>
      <c r="BK407">
        <v>-597.79999999999995</v>
      </c>
      <c r="BL407">
        <v>0</v>
      </c>
      <c r="BM407" s="170">
        <v>0</v>
      </c>
    </row>
    <row r="408" spans="1:74" x14ac:dyDescent="0.25">
      <c r="A408" s="167" t="s">
        <v>138</v>
      </c>
      <c r="B408">
        <v>0</v>
      </c>
      <c r="C408">
        <v>0</v>
      </c>
      <c r="D408">
        <v>0</v>
      </c>
      <c r="E408">
        <v>0</v>
      </c>
      <c r="F408">
        <v>0</v>
      </c>
      <c r="G408" s="169">
        <v>0</v>
      </c>
      <c r="H408" s="169">
        <v>0</v>
      </c>
      <c r="I408" s="169">
        <v>0</v>
      </c>
      <c r="J408" s="169">
        <v>0</v>
      </c>
      <c r="K408" s="169">
        <v>0</v>
      </c>
      <c r="L408" s="169">
        <v>0</v>
      </c>
      <c r="M408" s="169">
        <v>0</v>
      </c>
      <c r="N408" s="169">
        <v>0</v>
      </c>
      <c r="O408" s="169">
        <v>0</v>
      </c>
      <c r="P408" s="169">
        <v>0</v>
      </c>
      <c r="Q408" s="169">
        <v>0</v>
      </c>
      <c r="R408" s="169">
        <v>0</v>
      </c>
      <c r="S408" s="169">
        <v>0</v>
      </c>
      <c r="T408" s="169">
        <v>0</v>
      </c>
      <c r="U408" s="169">
        <v>0</v>
      </c>
      <c r="V408" s="169">
        <v>0</v>
      </c>
      <c r="W408" s="169">
        <v>0</v>
      </c>
      <c r="X408" s="169">
        <v>0</v>
      </c>
      <c r="Y408" s="169">
        <v>0</v>
      </c>
      <c r="Z408" s="169">
        <v>0</v>
      </c>
      <c r="AA408" s="169">
        <v>0</v>
      </c>
      <c r="AB408" s="169">
        <v>0</v>
      </c>
      <c r="AC408" s="169">
        <v>0</v>
      </c>
      <c r="AD408" s="169">
        <v>0</v>
      </c>
      <c r="AE408" s="169">
        <v>0</v>
      </c>
      <c r="AF408" s="169">
        <v>0</v>
      </c>
      <c r="AG408" s="169">
        <v>0</v>
      </c>
      <c r="AH408" s="169"/>
      <c r="AI408" s="169">
        <v>0</v>
      </c>
      <c r="AJ408" s="169">
        <v>0</v>
      </c>
      <c r="AK408" s="169">
        <v>0</v>
      </c>
      <c r="AL408" s="169">
        <v>0</v>
      </c>
      <c r="AM408" s="169">
        <v>0</v>
      </c>
      <c r="AN408" s="169">
        <v>0</v>
      </c>
      <c r="AO408" s="169"/>
      <c r="AP408" s="169"/>
      <c r="AQ408" s="169"/>
      <c r="AR408" s="169"/>
      <c r="AT408" s="169">
        <v>-1787.5</v>
      </c>
      <c r="AU408" s="169">
        <v>0</v>
      </c>
      <c r="AV408" s="169">
        <v>0</v>
      </c>
      <c r="AW408" s="169">
        <v>0</v>
      </c>
      <c r="AX408" s="169">
        <v>0</v>
      </c>
      <c r="AY408" s="169">
        <v>0</v>
      </c>
      <c r="AZ408" s="169">
        <v>0</v>
      </c>
      <c r="BA408" s="169">
        <v>0</v>
      </c>
      <c r="BB408" s="169">
        <v>0</v>
      </c>
      <c r="BC408" s="169">
        <v>0</v>
      </c>
      <c r="BD408" s="169">
        <v>0</v>
      </c>
      <c r="BE408" s="169">
        <v>0</v>
      </c>
      <c r="BF408" s="169">
        <v>0</v>
      </c>
      <c r="BG408">
        <v>-1787.5</v>
      </c>
      <c r="BH408">
        <v>0</v>
      </c>
      <c r="BI408">
        <v>0</v>
      </c>
      <c r="BJ408">
        <v>0</v>
      </c>
      <c r="BK408">
        <v>0</v>
      </c>
      <c r="BL408">
        <v>0</v>
      </c>
      <c r="BM408" s="170">
        <v>0</v>
      </c>
    </row>
    <row r="409" spans="1:74" x14ac:dyDescent="0.25">
      <c r="A409" s="167" t="s">
        <v>139</v>
      </c>
      <c r="B409">
        <v>0</v>
      </c>
      <c r="C409">
        <v>0</v>
      </c>
      <c r="D409">
        <v>0</v>
      </c>
      <c r="E409">
        <v>0</v>
      </c>
      <c r="F409">
        <v>0</v>
      </c>
      <c r="G409" s="169">
        <v>0</v>
      </c>
      <c r="H409" s="169">
        <v>0</v>
      </c>
      <c r="I409" s="169">
        <v>0</v>
      </c>
      <c r="J409" s="169">
        <v>0</v>
      </c>
      <c r="K409" s="169">
        <v>0</v>
      </c>
      <c r="L409" s="169">
        <v>0</v>
      </c>
      <c r="M409" s="169">
        <v>0</v>
      </c>
      <c r="N409" s="169">
        <v>0</v>
      </c>
      <c r="O409" s="169">
        <v>0</v>
      </c>
      <c r="P409" s="169">
        <v>0</v>
      </c>
      <c r="Q409" s="169">
        <v>0</v>
      </c>
      <c r="R409" s="169">
        <v>0</v>
      </c>
      <c r="S409" s="169">
        <v>0</v>
      </c>
      <c r="T409" s="169">
        <v>0</v>
      </c>
      <c r="U409" s="169">
        <v>0</v>
      </c>
      <c r="V409" s="169">
        <v>0</v>
      </c>
      <c r="W409" s="169">
        <v>0</v>
      </c>
      <c r="X409" s="169">
        <v>0</v>
      </c>
      <c r="Y409" s="169">
        <v>0</v>
      </c>
      <c r="Z409" s="169">
        <v>0</v>
      </c>
      <c r="AA409" s="169">
        <v>0</v>
      </c>
      <c r="AB409" s="169">
        <v>0</v>
      </c>
      <c r="AC409" s="169">
        <v>0</v>
      </c>
      <c r="AD409" s="169">
        <v>0</v>
      </c>
      <c r="AE409" s="169">
        <v>0</v>
      </c>
      <c r="AF409" s="169">
        <v>0</v>
      </c>
      <c r="AG409" s="169">
        <v>0</v>
      </c>
      <c r="AH409" s="169"/>
      <c r="AI409" s="169">
        <v>0</v>
      </c>
      <c r="AJ409" s="169">
        <v>0</v>
      </c>
      <c r="AK409" s="169">
        <v>0</v>
      </c>
      <c r="AL409" s="169">
        <v>0</v>
      </c>
      <c r="AM409" s="169">
        <v>0</v>
      </c>
      <c r="AN409" s="169">
        <v>0</v>
      </c>
      <c r="AO409" s="169"/>
      <c r="AP409" s="169"/>
      <c r="AQ409" s="169"/>
      <c r="AR409" s="169"/>
      <c r="AT409" s="169">
        <v>-71021.23</v>
      </c>
      <c r="AU409" s="169">
        <v>0</v>
      </c>
      <c r="AV409" s="169">
        <v>0</v>
      </c>
      <c r="AW409" s="169">
        <v>0</v>
      </c>
      <c r="AX409" s="169">
        <v>0</v>
      </c>
      <c r="AY409" s="169">
        <v>0</v>
      </c>
      <c r="AZ409" s="169">
        <v>0</v>
      </c>
      <c r="BA409" s="169">
        <v>-3045.9</v>
      </c>
      <c r="BB409" s="169">
        <v>0</v>
      </c>
      <c r="BC409" s="169">
        <v>0</v>
      </c>
      <c r="BD409" s="169">
        <v>0</v>
      </c>
      <c r="BE409" s="169">
        <v>0</v>
      </c>
      <c r="BF409" s="169">
        <v>0</v>
      </c>
      <c r="BG409">
        <v>-67975.33</v>
      </c>
      <c r="BH409">
        <v>0</v>
      </c>
      <c r="BI409">
        <v>0</v>
      </c>
      <c r="BJ409">
        <v>0</v>
      </c>
      <c r="BK409">
        <v>-452.19</v>
      </c>
      <c r="BL409">
        <v>0</v>
      </c>
      <c r="BM409" s="170">
        <v>0</v>
      </c>
    </row>
    <row r="410" spans="1:74" x14ac:dyDescent="0.25">
      <c r="A410" s="167" t="s">
        <v>140</v>
      </c>
      <c r="B410">
        <v>0</v>
      </c>
      <c r="C410">
        <v>0</v>
      </c>
      <c r="D410">
        <v>0</v>
      </c>
      <c r="E410">
        <v>0</v>
      </c>
      <c r="F410">
        <v>0</v>
      </c>
      <c r="G410" s="169">
        <v>0</v>
      </c>
      <c r="H410" s="169">
        <v>0</v>
      </c>
      <c r="I410" s="169">
        <v>0</v>
      </c>
      <c r="J410" s="169">
        <v>0</v>
      </c>
      <c r="K410" s="169">
        <v>0</v>
      </c>
      <c r="L410" s="169">
        <v>0</v>
      </c>
      <c r="M410" s="169">
        <v>0</v>
      </c>
      <c r="N410" s="169">
        <v>0</v>
      </c>
      <c r="O410" s="169">
        <v>0</v>
      </c>
      <c r="P410" s="169">
        <v>0</v>
      </c>
      <c r="Q410" s="169">
        <v>0</v>
      </c>
      <c r="R410" s="169">
        <v>0</v>
      </c>
      <c r="S410" s="169">
        <v>0</v>
      </c>
      <c r="T410" s="169">
        <v>0</v>
      </c>
      <c r="U410" s="169">
        <v>0</v>
      </c>
      <c r="V410" s="169">
        <v>0</v>
      </c>
      <c r="W410" s="169">
        <v>0</v>
      </c>
      <c r="X410" s="169">
        <v>0</v>
      </c>
      <c r="Y410" s="169">
        <v>0</v>
      </c>
      <c r="Z410" s="169">
        <v>0</v>
      </c>
      <c r="AA410" s="169">
        <v>0</v>
      </c>
      <c r="AB410" s="169">
        <v>0</v>
      </c>
      <c r="AC410" s="169">
        <v>0</v>
      </c>
      <c r="AD410" s="169">
        <v>0</v>
      </c>
      <c r="AE410" s="169">
        <v>0</v>
      </c>
      <c r="AF410" s="169">
        <v>0</v>
      </c>
      <c r="AG410" s="169">
        <v>0</v>
      </c>
      <c r="AH410" s="169"/>
      <c r="AI410" s="169">
        <v>0</v>
      </c>
      <c r="AJ410" s="169">
        <v>0</v>
      </c>
      <c r="AK410" s="169">
        <v>0</v>
      </c>
      <c r="AL410" s="169">
        <v>0</v>
      </c>
      <c r="AM410" s="169">
        <v>0</v>
      </c>
      <c r="AN410" s="169">
        <v>0</v>
      </c>
      <c r="AO410" s="169"/>
      <c r="AP410" s="169"/>
      <c r="AQ410" s="169"/>
      <c r="AR410" s="169"/>
      <c r="AT410" s="169">
        <v>-3018.03</v>
      </c>
      <c r="AU410" s="169">
        <v>0</v>
      </c>
      <c r="AV410" s="169">
        <v>0</v>
      </c>
      <c r="AW410" s="169">
        <v>0</v>
      </c>
      <c r="AX410" s="169">
        <v>0</v>
      </c>
      <c r="AY410" s="169">
        <v>0</v>
      </c>
      <c r="AZ410" s="169">
        <v>0</v>
      </c>
      <c r="BA410" s="169">
        <v>0</v>
      </c>
      <c r="BB410" s="169">
        <v>0</v>
      </c>
      <c r="BC410" s="169">
        <v>0</v>
      </c>
      <c r="BD410" s="169">
        <v>0</v>
      </c>
      <c r="BE410" s="169">
        <v>0</v>
      </c>
      <c r="BF410" s="169">
        <v>0</v>
      </c>
      <c r="BG410">
        <v>-3018.03</v>
      </c>
      <c r="BH410">
        <v>0</v>
      </c>
      <c r="BI410">
        <v>0</v>
      </c>
      <c r="BJ410">
        <v>0</v>
      </c>
      <c r="BK410">
        <v>0</v>
      </c>
      <c r="BL410">
        <v>0</v>
      </c>
      <c r="BM410" s="170">
        <v>0</v>
      </c>
    </row>
    <row r="411" spans="1:74" x14ac:dyDescent="0.25">
      <c r="A411" s="167" t="s">
        <v>141</v>
      </c>
      <c r="B411">
        <v>0</v>
      </c>
      <c r="C411">
        <v>0</v>
      </c>
      <c r="D411">
        <v>0</v>
      </c>
      <c r="E411">
        <v>0</v>
      </c>
      <c r="F411">
        <v>0</v>
      </c>
      <c r="G411" s="169">
        <v>0</v>
      </c>
      <c r="H411" s="169">
        <v>0</v>
      </c>
      <c r="I411" s="169">
        <v>0</v>
      </c>
      <c r="J411" s="169">
        <v>0</v>
      </c>
      <c r="K411" s="169">
        <v>0</v>
      </c>
      <c r="L411" s="169">
        <v>0</v>
      </c>
      <c r="M411" s="169">
        <v>0</v>
      </c>
      <c r="N411" s="169">
        <v>0</v>
      </c>
      <c r="O411" s="169">
        <v>0</v>
      </c>
      <c r="P411" s="169">
        <v>0</v>
      </c>
      <c r="Q411" s="169">
        <v>0</v>
      </c>
      <c r="R411" s="169">
        <v>0</v>
      </c>
      <c r="S411" s="169">
        <v>0</v>
      </c>
      <c r="T411" s="169">
        <v>0</v>
      </c>
      <c r="U411" s="169">
        <v>0</v>
      </c>
      <c r="V411" s="169">
        <v>0</v>
      </c>
      <c r="W411" s="169">
        <v>0</v>
      </c>
      <c r="X411" s="169">
        <v>0</v>
      </c>
      <c r="Y411" s="169">
        <v>0</v>
      </c>
      <c r="Z411" s="169">
        <v>0</v>
      </c>
      <c r="AA411" s="169">
        <v>0</v>
      </c>
      <c r="AB411" s="169">
        <v>0</v>
      </c>
      <c r="AC411" s="169">
        <v>0</v>
      </c>
      <c r="AD411" s="169">
        <v>0</v>
      </c>
      <c r="AE411" s="169">
        <v>0</v>
      </c>
      <c r="AF411" s="169">
        <v>0</v>
      </c>
      <c r="AG411" s="169">
        <v>0</v>
      </c>
      <c r="AH411" s="169"/>
      <c r="AI411" s="169">
        <v>0</v>
      </c>
      <c r="AJ411" s="169">
        <v>0</v>
      </c>
      <c r="AK411" s="169">
        <v>0</v>
      </c>
      <c r="AL411" s="169">
        <v>0</v>
      </c>
      <c r="AM411" s="169">
        <v>0</v>
      </c>
      <c r="AN411" s="169">
        <v>0</v>
      </c>
      <c r="AO411" s="169"/>
      <c r="AP411" s="169"/>
      <c r="AQ411" s="169"/>
      <c r="AR411" s="169"/>
      <c r="AT411" s="169">
        <v>-2359.5</v>
      </c>
      <c r="AU411" s="169">
        <v>0</v>
      </c>
      <c r="AV411" s="169">
        <v>0</v>
      </c>
      <c r="AW411" s="169">
        <v>0</v>
      </c>
      <c r="AX411" s="169">
        <v>0</v>
      </c>
      <c r="AY411" s="169">
        <v>0</v>
      </c>
      <c r="AZ411" s="169">
        <v>0</v>
      </c>
      <c r="BA411" s="169">
        <v>0</v>
      </c>
      <c r="BB411" s="169">
        <v>0</v>
      </c>
      <c r="BC411" s="169">
        <v>0</v>
      </c>
      <c r="BD411" s="169">
        <v>0</v>
      </c>
      <c r="BE411" s="169">
        <v>0</v>
      </c>
      <c r="BF411" s="169">
        <v>0</v>
      </c>
      <c r="BG411">
        <v>-2359.5</v>
      </c>
      <c r="BH411">
        <v>0</v>
      </c>
      <c r="BI411">
        <v>0</v>
      </c>
      <c r="BJ411">
        <v>0</v>
      </c>
      <c r="BK411">
        <v>0</v>
      </c>
      <c r="BL411">
        <v>0</v>
      </c>
      <c r="BM411" s="170">
        <v>0</v>
      </c>
    </row>
    <row r="412" spans="1:74" x14ac:dyDescent="0.25">
      <c r="A412" s="167" t="s">
        <v>142</v>
      </c>
      <c r="B412">
        <v>0</v>
      </c>
      <c r="C412">
        <v>0</v>
      </c>
      <c r="D412">
        <v>0</v>
      </c>
      <c r="E412">
        <v>0</v>
      </c>
      <c r="F412">
        <v>0</v>
      </c>
      <c r="G412" s="169">
        <v>0</v>
      </c>
      <c r="H412" s="169">
        <v>0</v>
      </c>
      <c r="I412" s="169">
        <v>0</v>
      </c>
      <c r="J412" s="169">
        <v>0</v>
      </c>
      <c r="K412" s="169">
        <v>0</v>
      </c>
      <c r="L412" s="169">
        <v>0</v>
      </c>
      <c r="M412" s="169">
        <v>0</v>
      </c>
      <c r="N412" s="169">
        <v>0</v>
      </c>
      <c r="O412" s="169">
        <v>0</v>
      </c>
      <c r="P412" s="169">
        <v>0</v>
      </c>
      <c r="Q412" s="169">
        <v>0</v>
      </c>
      <c r="R412" s="169">
        <v>0</v>
      </c>
      <c r="S412" s="169">
        <v>0</v>
      </c>
      <c r="T412" s="169">
        <v>0</v>
      </c>
      <c r="U412" s="169">
        <v>0</v>
      </c>
      <c r="V412" s="169">
        <v>0</v>
      </c>
      <c r="W412" s="169">
        <v>0</v>
      </c>
      <c r="X412" s="169">
        <v>0</v>
      </c>
      <c r="Y412" s="169">
        <v>0</v>
      </c>
      <c r="Z412" s="169">
        <v>0</v>
      </c>
      <c r="AA412" s="169">
        <v>0</v>
      </c>
      <c r="AB412" s="169">
        <v>0</v>
      </c>
      <c r="AC412" s="169">
        <v>0</v>
      </c>
      <c r="AD412" s="169">
        <v>0</v>
      </c>
      <c r="AE412" s="169">
        <v>0</v>
      </c>
      <c r="AF412" s="169">
        <v>0</v>
      </c>
      <c r="AG412" s="169">
        <v>0</v>
      </c>
      <c r="AH412" s="169"/>
      <c r="AI412" s="169">
        <v>0</v>
      </c>
      <c r="AJ412" s="169">
        <v>0</v>
      </c>
      <c r="AK412" s="169">
        <v>0</v>
      </c>
      <c r="AL412" s="169">
        <v>0</v>
      </c>
      <c r="AM412" s="169">
        <v>0</v>
      </c>
      <c r="AN412" s="169">
        <v>0</v>
      </c>
      <c r="AO412" s="169"/>
      <c r="AP412" s="169"/>
      <c r="AQ412" s="169"/>
      <c r="AR412" s="169"/>
      <c r="AT412" s="169">
        <v>-22130.720000000001</v>
      </c>
      <c r="AU412" s="169">
        <v>0</v>
      </c>
      <c r="AV412" s="169">
        <v>0</v>
      </c>
      <c r="AW412" s="169">
        <v>0</v>
      </c>
      <c r="AX412" s="169">
        <v>0</v>
      </c>
      <c r="AY412" s="169">
        <v>0</v>
      </c>
      <c r="AZ412" s="169">
        <v>0</v>
      </c>
      <c r="BA412" s="169">
        <v>-5984.55</v>
      </c>
      <c r="BB412" s="169">
        <v>0</v>
      </c>
      <c r="BC412" s="169">
        <v>0</v>
      </c>
      <c r="BD412" s="169">
        <v>0</v>
      </c>
      <c r="BE412" s="169">
        <v>0</v>
      </c>
      <c r="BF412" s="169">
        <v>0</v>
      </c>
      <c r="BG412">
        <v>-16146.17</v>
      </c>
      <c r="BH412">
        <v>0</v>
      </c>
      <c r="BI412">
        <v>0</v>
      </c>
      <c r="BJ412">
        <v>0</v>
      </c>
      <c r="BK412">
        <v>-45.45</v>
      </c>
      <c r="BL412">
        <v>0</v>
      </c>
      <c r="BM412" s="170">
        <v>0</v>
      </c>
    </row>
    <row r="413" spans="1:74" x14ac:dyDescent="0.25">
      <c r="A413" s="167" t="s">
        <v>143</v>
      </c>
      <c r="B413">
        <v>0</v>
      </c>
      <c r="C413">
        <v>0</v>
      </c>
      <c r="D413">
        <v>0</v>
      </c>
      <c r="E413">
        <v>0</v>
      </c>
      <c r="F413">
        <v>0</v>
      </c>
      <c r="G413" s="169">
        <v>0</v>
      </c>
      <c r="H413" s="169">
        <v>0</v>
      </c>
      <c r="I413" s="169">
        <v>0</v>
      </c>
      <c r="J413" s="169">
        <v>0</v>
      </c>
      <c r="K413" s="169">
        <v>0</v>
      </c>
      <c r="L413" s="169">
        <v>0</v>
      </c>
      <c r="M413" s="169">
        <v>0</v>
      </c>
      <c r="N413" s="169">
        <v>0</v>
      </c>
      <c r="O413" s="169">
        <v>0</v>
      </c>
      <c r="P413" s="169">
        <v>0</v>
      </c>
      <c r="Q413" s="169">
        <v>0</v>
      </c>
      <c r="R413" s="169">
        <v>0</v>
      </c>
      <c r="S413" s="169">
        <v>0</v>
      </c>
      <c r="T413" s="169">
        <v>0</v>
      </c>
      <c r="U413" s="169">
        <v>0</v>
      </c>
      <c r="V413" s="169">
        <v>0</v>
      </c>
      <c r="W413" s="169">
        <v>0</v>
      </c>
      <c r="X413" s="169">
        <v>0</v>
      </c>
      <c r="Y413" s="169">
        <v>0</v>
      </c>
      <c r="Z413" s="169">
        <v>0</v>
      </c>
      <c r="AA413" s="169">
        <v>0</v>
      </c>
      <c r="AB413" s="169">
        <v>0</v>
      </c>
      <c r="AC413" s="169">
        <v>0</v>
      </c>
      <c r="AD413" s="169">
        <v>0</v>
      </c>
      <c r="AE413" s="169">
        <v>0</v>
      </c>
      <c r="AF413" s="169">
        <v>0</v>
      </c>
      <c r="AG413" s="169">
        <v>0</v>
      </c>
      <c r="AH413" s="169"/>
      <c r="AI413" s="169">
        <v>0</v>
      </c>
      <c r="AJ413" s="169">
        <v>0</v>
      </c>
      <c r="AK413" s="169">
        <v>0</v>
      </c>
      <c r="AL413" s="169">
        <v>0</v>
      </c>
      <c r="AM413" s="169">
        <v>0</v>
      </c>
      <c r="AN413" s="169">
        <v>0</v>
      </c>
      <c r="AO413" s="169"/>
      <c r="AP413" s="169"/>
      <c r="AQ413" s="169"/>
      <c r="AR413" s="169"/>
      <c r="AT413" s="169">
        <v>0</v>
      </c>
      <c r="AU413" s="169">
        <v>0</v>
      </c>
      <c r="AV413" s="169">
        <v>0</v>
      </c>
      <c r="AW413" s="169">
        <v>0</v>
      </c>
      <c r="AX413" s="169">
        <v>0</v>
      </c>
      <c r="AY413" s="169">
        <v>0</v>
      </c>
      <c r="AZ413" s="169">
        <v>0</v>
      </c>
      <c r="BA413" s="169">
        <v>0</v>
      </c>
      <c r="BB413" s="169">
        <v>0</v>
      </c>
      <c r="BC413" s="169">
        <v>0</v>
      </c>
      <c r="BD413" s="169">
        <v>0</v>
      </c>
      <c r="BE413" s="169">
        <v>0</v>
      </c>
      <c r="BF413" s="169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 s="170">
        <v>0</v>
      </c>
    </row>
    <row r="414" spans="1:74" x14ac:dyDescent="0.25">
      <c r="A414" s="167" t="s">
        <v>144</v>
      </c>
      <c r="B414">
        <v>0</v>
      </c>
      <c r="C414">
        <v>0</v>
      </c>
      <c r="D414">
        <v>0</v>
      </c>
      <c r="E414">
        <v>0</v>
      </c>
      <c r="F414">
        <v>0</v>
      </c>
      <c r="G414" s="169">
        <v>0</v>
      </c>
      <c r="H414" s="169">
        <v>0</v>
      </c>
      <c r="I414" s="169">
        <v>0</v>
      </c>
      <c r="J414" s="169">
        <v>0</v>
      </c>
      <c r="K414" s="169">
        <v>0</v>
      </c>
      <c r="L414" s="169">
        <v>0</v>
      </c>
      <c r="M414" s="169">
        <v>0</v>
      </c>
      <c r="N414" s="169">
        <v>0</v>
      </c>
      <c r="O414" s="169">
        <v>0</v>
      </c>
      <c r="P414" s="169">
        <v>0</v>
      </c>
      <c r="Q414" s="169">
        <v>0</v>
      </c>
      <c r="R414" s="169">
        <v>0</v>
      </c>
      <c r="S414" s="169">
        <v>0</v>
      </c>
      <c r="T414" s="169">
        <v>0</v>
      </c>
      <c r="U414" s="169">
        <v>0</v>
      </c>
      <c r="V414" s="169">
        <v>0</v>
      </c>
      <c r="W414" s="169">
        <v>0</v>
      </c>
      <c r="X414" s="169">
        <v>0</v>
      </c>
      <c r="Y414" s="169">
        <v>0</v>
      </c>
      <c r="Z414" s="169">
        <v>0</v>
      </c>
      <c r="AA414" s="169">
        <v>0</v>
      </c>
      <c r="AB414" s="169">
        <v>0</v>
      </c>
      <c r="AC414" s="169">
        <v>0</v>
      </c>
      <c r="AD414" s="169">
        <v>0</v>
      </c>
      <c r="AE414" s="169">
        <v>0</v>
      </c>
      <c r="AF414" s="169">
        <v>0</v>
      </c>
      <c r="AG414" s="169">
        <v>0</v>
      </c>
      <c r="AH414" s="169"/>
      <c r="AI414" s="169">
        <v>0</v>
      </c>
      <c r="AJ414" s="169">
        <v>0</v>
      </c>
      <c r="AK414" s="169">
        <v>0</v>
      </c>
      <c r="AL414" s="169">
        <v>0</v>
      </c>
      <c r="AM414" s="169">
        <v>0</v>
      </c>
      <c r="AN414" s="169">
        <v>0</v>
      </c>
      <c r="AO414" s="169"/>
      <c r="AP414" s="169"/>
      <c r="AQ414" s="169"/>
      <c r="AR414" s="169"/>
      <c r="AT414" s="169">
        <v>-33590.74</v>
      </c>
      <c r="AU414" s="169">
        <v>0</v>
      </c>
      <c r="AV414" s="169">
        <v>0</v>
      </c>
      <c r="AW414" s="169">
        <v>0</v>
      </c>
      <c r="AX414" s="169">
        <v>0</v>
      </c>
      <c r="AY414" s="169">
        <v>0</v>
      </c>
      <c r="AZ414" s="169">
        <v>0</v>
      </c>
      <c r="BA414" s="169">
        <v>0</v>
      </c>
      <c r="BB414" s="169">
        <v>0</v>
      </c>
      <c r="BC414" s="169">
        <v>0</v>
      </c>
      <c r="BD414" s="169">
        <v>0</v>
      </c>
      <c r="BE414" s="169">
        <v>0</v>
      </c>
      <c r="BF414" s="169">
        <v>0</v>
      </c>
      <c r="BG414">
        <v>-33590.74</v>
      </c>
      <c r="BH414">
        <v>0</v>
      </c>
      <c r="BI414">
        <v>0</v>
      </c>
      <c r="BJ414">
        <v>0</v>
      </c>
      <c r="BK414">
        <v>-225.9</v>
      </c>
      <c r="BL414">
        <v>0</v>
      </c>
      <c r="BM414" s="170">
        <v>0</v>
      </c>
    </row>
    <row r="415" spans="1:74" x14ac:dyDescent="0.25">
      <c r="A415" s="167" t="s">
        <v>145</v>
      </c>
      <c r="B415">
        <v>0</v>
      </c>
      <c r="C415">
        <v>0</v>
      </c>
      <c r="D415">
        <v>0</v>
      </c>
      <c r="E415">
        <v>0</v>
      </c>
      <c r="F415">
        <v>0</v>
      </c>
      <c r="G415" s="169">
        <v>0</v>
      </c>
      <c r="H415" s="169">
        <v>0</v>
      </c>
      <c r="I415" s="169">
        <v>0</v>
      </c>
      <c r="J415" s="169">
        <v>0</v>
      </c>
      <c r="K415" s="169">
        <v>0</v>
      </c>
      <c r="L415" s="169">
        <v>0</v>
      </c>
      <c r="M415" s="169">
        <v>0</v>
      </c>
      <c r="N415" s="169">
        <v>0</v>
      </c>
      <c r="O415" s="169">
        <v>0</v>
      </c>
      <c r="P415" s="169">
        <v>0</v>
      </c>
      <c r="Q415" s="169">
        <v>0</v>
      </c>
      <c r="R415" s="169">
        <v>0</v>
      </c>
      <c r="S415" s="169">
        <v>0</v>
      </c>
      <c r="T415" s="169">
        <v>0</v>
      </c>
      <c r="U415" s="169">
        <v>0</v>
      </c>
      <c r="V415" s="169">
        <v>0</v>
      </c>
      <c r="W415" s="169">
        <v>0</v>
      </c>
      <c r="X415" s="169">
        <v>0</v>
      </c>
      <c r="Y415" s="169">
        <v>0</v>
      </c>
      <c r="Z415" s="169">
        <v>0</v>
      </c>
      <c r="AA415" s="169">
        <v>0</v>
      </c>
      <c r="AB415" s="169">
        <v>0</v>
      </c>
      <c r="AC415" s="169">
        <v>0</v>
      </c>
      <c r="AD415" s="169">
        <v>0</v>
      </c>
      <c r="AE415" s="169">
        <v>0</v>
      </c>
      <c r="AF415" s="169">
        <v>0</v>
      </c>
      <c r="AG415" s="169">
        <v>0</v>
      </c>
      <c r="AH415" s="169"/>
      <c r="AI415" s="169">
        <v>0</v>
      </c>
      <c r="AJ415" s="169">
        <v>0</v>
      </c>
      <c r="AK415" s="169">
        <v>0</v>
      </c>
      <c r="AL415" s="169">
        <v>0</v>
      </c>
      <c r="AM415" s="169">
        <v>0</v>
      </c>
      <c r="AN415" s="169">
        <v>0</v>
      </c>
      <c r="AO415" s="169"/>
      <c r="AP415" s="169"/>
      <c r="AQ415" s="169"/>
      <c r="AR415" s="169"/>
      <c r="AT415" s="169">
        <v>-72233.08</v>
      </c>
      <c r="AU415" s="169">
        <v>0</v>
      </c>
      <c r="AV415" s="169">
        <v>0</v>
      </c>
      <c r="AW415" s="169">
        <v>0</v>
      </c>
      <c r="AX415" s="169">
        <v>0</v>
      </c>
      <c r="AY415" s="169">
        <v>0</v>
      </c>
      <c r="AZ415" s="169">
        <v>0</v>
      </c>
      <c r="BA415" s="169">
        <v>-4390.08</v>
      </c>
      <c r="BB415" s="169">
        <v>0</v>
      </c>
      <c r="BC415" s="169">
        <v>0</v>
      </c>
      <c r="BD415" s="169">
        <v>0</v>
      </c>
      <c r="BE415" s="169">
        <v>0</v>
      </c>
      <c r="BF415" s="169">
        <v>0</v>
      </c>
      <c r="BG415">
        <v>-67843</v>
      </c>
      <c r="BH415">
        <v>0</v>
      </c>
      <c r="BI415">
        <v>-17.3</v>
      </c>
      <c r="BJ415">
        <v>-9.14</v>
      </c>
      <c r="BK415">
        <v>-184.26</v>
      </c>
      <c r="BL415">
        <v>0</v>
      </c>
      <c r="BM415" s="170">
        <v>0</v>
      </c>
    </row>
    <row r="416" spans="1:74" x14ac:dyDescent="0.25">
      <c r="A416" s="167" t="s">
        <v>146</v>
      </c>
      <c r="B416">
        <v>0</v>
      </c>
      <c r="C416">
        <v>0</v>
      </c>
      <c r="D416">
        <v>0</v>
      </c>
      <c r="E416">
        <v>0</v>
      </c>
      <c r="F416">
        <v>0</v>
      </c>
      <c r="G416" s="169">
        <v>0</v>
      </c>
      <c r="H416" s="169">
        <v>0</v>
      </c>
      <c r="I416" s="169">
        <v>0</v>
      </c>
      <c r="J416" s="169">
        <v>0</v>
      </c>
      <c r="K416" s="169">
        <v>0</v>
      </c>
      <c r="L416" s="169">
        <v>0</v>
      </c>
      <c r="M416" s="169">
        <v>0</v>
      </c>
      <c r="N416" s="169">
        <v>0</v>
      </c>
      <c r="O416" s="169">
        <v>0</v>
      </c>
      <c r="P416" s="169">
        <v>0</v>
      </c>
      <c r="Q416" s="169">
        <v>0</v>
      </c>
      <c r="R416" s="169">
        <v>0</v>
      </c>
      <c r="S416" s="169">
        <v>0</v>
      </c>
      <c r="T416" s="169">
        <v>0</v>
      </c>
      <c r="U416" s="169">
        <v>0</v>
      </c>
      <c r="V416" s="169">
        <v>0</v>
      </c>
      <c r="W416" s="169">
        <v>0</v>
      </c>
      <c r="X416" s="169">
        <v>0</v>
      </c>
      <c r="Y416" s="169">
        <v>0</v>
      </c>
      <c r="Z416" s="169">
        <v>0</v>
      </c>
      <c r="AA416" s="169">
        <v>0</v>
      </c>
      <c r="AB416" s="169">
        <v>0</v>
      </c>
      <c r="AC416" s="169">
        <v>0</v>
      </c>
      <c r="AD416" s="169">
        <v>0</v>
      </c>
      <c r="AE416" s="169">
        <v>0</v>
      </c>
      <c r="AF416" s="169">
        <v>0</v>
      </c>
      <c r="AG416" s="169">
        <v>0</v>
      </c>
      <c r="AH416" s="169"/>
      <c r="AI416" s="169">
        <v>0</v>
      </c>
      <c r="AJ416" s="169">
        <v>0</v>
      </c>
      <c r="AK416" s="169">
        <v>0</v>
      </c>
      <c r="AL416" s="169">
        <v>0</v>
      </c>
      <c r="AM416" s="169">
        <v>0</v>
      </c>
      <c r="AN416" s="169">
        <v>0</v>
      </c>
      <c r="AO416" s="169"/>
      <c r="AP416" s="169"/>
      <c r="AQ416" s="169"/>
      <c r="AR416" s="169"/>
      <c r="AT416" s="169">
        <v>-46342.26</v>
      </c>
      <c r="AU416" s="169">
        <v>0</v>
      </c>
      <c r="AV416" s="169">
        <v>0</v>
      </c>
      <c r="AW416" s="169">
        <v>0</v>
      </c>
      <c r="AX416" s="169">
        <v>0</v>
      </c>
      <c r="AY416" s="169">
        <v>0</v>
      </c>
      <c r="AZ416" s="169">
        <v>0</v>
      </c>
      <c r="BA416" s="169">
        <v>0</v>
      </c>
      <c r="BB416" s="169">
        <v>0</v>
      </c>
      <c r="BC416" s="169">
        <v>0</v>
      </c>
      <c r="BD416" s="169">
        <v>0</v>
      </c>
      <c r="BE416" s="169">
        <v>0</v>
      </c>
      <c r="BF416" s="169">
        <v>0</v>
      </c>
      <c r="BG416">
        <v>-46342.26</v>
      </c>
      <c r="BH416">
        <v>0</v>
      </c>
      <c r="BI416">
        <v>0</v>
      </c>
      <c r="BJ416">
        <v>0</v>
      </c>
      <c r="BK416">
        <v>0</v>
      </c>
      <c r="BL416">
        <v>0</v>
      </c>
      <c r="BM416" s="170">
        <v>0</v>
      </c>
    </row>
    <row r="417" spans="1:74" x14ac:dyDescent="0.25">
      <c r="A417" s="167" t="s">
        <v>147</v>
      </c>
      <c r="B417">
        <v>0</v>
      </c>
      <c r="C417">
        <v>0</v>
      </c>
      <c r="D417">
        <v>0</v>
      </c>
      <c r="E417">
        <v>0</v>
      </c>
      <c r="F417">
        <v>0</v>
      </c>
      <c r="G417" s="169">
        <v>0</v>
      </c>
      <c r="H417" s="169">
        <v>0</v>
      </c>
      <c r="I417" s="169">
        <v>0</v>
      </c>
      <c r="J417" s="169">
        <v>0</v>
      </c>
      <c r="K417" s="169">
        <v>0</v>
      </c>
      <c r="L417" s="169">
        <v>0</v>
      </c>
      <c r="M417" s="169">
        <v>0</v>
      </c>
      <c r="N417" s="169">
        <v>0</v>
      </c>
      <c r="O417" s="169">
        <v>0</v>
      </c>
      <c r="P417" s="169">
        <v>0</v>
      </c>
      <c r="Q417" s="169">
        <v>0</v>
      </c>
      <c r="R417" s="169">
        <v>0</v>
      </c>
      <c r="S417" s="169">
        <v>0</v>
      </c>
      <c r="T417" s="169">
        <v>0</v>
      </c>
      <c r="U417" s="169">
        <v>0</v>
      </c>
      <c r="V417" s="169">
        <v>0</v>
      </c>
      <c r="W417" s="169">
        <v>0</v>
      </c>
      <c r="X417" s="169">
        <v>0</v>
      </c>
      <c r="Y417" s="169">
        <v>0</v>
      </c>
      <c r="Z417" s="169">
        <v>0</v>
      </c>
      <c r="AA417" s="169">
        <v>0</v>
      </c>
      <c r="AB417" s="169">
        <v>0</v>
      </c>
      <c r="AC417" s="169">
        <v>0</v>
      </c>
      <c r="AD417" s="169">
        <v>0</v>
      </c>
      <c r="AE417" s="169">
        <v>0</v>
      </c>
      <c r="AF417" s="169">
        <v>0</v>
      </c>
      <c r="AG417" s="169">
        <v>0</v>
      </c>
      <c r="AH417" s="169"/>
      <c r="AI417" s="169">
        <v>0</v>
      </c>
      <c r="AJ417" s="169">
        <v>0</v>
      </c>
      <c r="AK417" s="169">
        <v>0</v>
      </c>
      <c r="AL417" s="169">
        <v>0</v>
      </c>
      <c r="AM417" s="169">
        <v>0</v>
      </c>
      <c r="AN417" s="169">
        <v>0</v>
      </c>
      <c r="AO417" s="169"/>
      <c r="AP417" s="169"/>
      <c r="AQ417" s="169"/>
      <c r="AR417" s="169"/>
      <c r="AT417" s="169">
        <v>-113164.59</v>
      </c>
      <c r="AU417" s="169">
        <v>0</v>
      </c>
      <c r="AV417" s="169">
        <v>0</v>
      </c>
      <c r="AW417" s="169">
        <v>0</v>
      </c>
      <c r="AX417" s="169">
        <v>0</v>
      </c>
      <c r="AY417" s="169">
        <v>0</v>
      </c>
      <c r="AZ417" s="169">
        <v>0</v>
      </c>
      <c r="BA417" s="169">
        <v>-40544.160000000003</v>
      </c>
      <c r="BB417" s="169">
        <v>0</v>
      </c>
      <c r="BC417" s="169">
        <v>0</v>
      </c>
      <c r="BD417" s="169">
        <v>0</v>
      </c>
      <c r="BE417" s="169">
        <v>0</v>
      </c>
      <c r="BF417" s="169">
        <v>0</v>
      </c>
      <c r="BG417">
        <v>-72620.429999999993</v>
      </c>
      <c r="BH417">
        <v>0</v>
      </c>
      <c r="BI417">
        <v>0</v>
      </c>
      <c r="BJ417">
        <v>0</v>
      </c>
      <c r="BK417">
        <v>-263.31</v>
      </c>
      <c r="BL417">
        <v>0</v>
      </c>
      <c r="BM417" s="170">
        <v>0</v>
      </c>
    </row>
    <row r="418" spans="1:74" x14ac:dyDescent="0.25">
      <c r="A418" t="s">
        <v>432</v>
      </c>
      <c r="B418">
        <v>40.6</v>
      </c>
      <c r="C418">
        <v>40.6</v>
      </c>
      <c r="D418">
        <v>12</v>
      </c>
      <c r="E418">
        <v>9.6999999999999993</v>
      </c>
      <c r="F418">
        <v>9.6999999999999993</v>
      </c>
      <c r="G418" s="169">
        <v>0</v>
      </c>
      <c r="H418" s="169">
        <v>0</v>
      </c>
      <c r="I418" s="169">
        <v>0</v>
      </c>
      <c r="J418" s="169">
        <v>0</v>
      </c>
      <c r="K418" s="169">
        <v>0</v>
      </c>
      <c r="L418" s="169">
        <v>0</v>
      </c>
      <c r="M418" s="169">
        <v>0</v>
      </c>
      <c r="N418" s="169">
        <v>0</v>
      </c>
      <c r="O418" s="169">
        <v>0</v>
      </c>
      <c r="P418" s="169">
        <v>0</v>
      </c>
      <c r="Q418" s="169">
        <v>0</v>
      </c>
      <c r="R418" s="169">
        <v>0</v>
      </c>
      <c r="S418" s="169">
        <v>0</v>
      </c>
      <c r="T418" s="169">
        <v>0</v>
      </c>
      <c r="U418" s="169">
        <v>0</v>
      </c>
      <c r="V418" s="169">
        <v>0</v>
      </c>
      <c r="W418" s="169">
        <v>0</v>
      </c>
      <c r="X418" s="169">
        <v>784.83046862549702</v>
      </c>
      <c r="Y418" s="169">
        <v>0</v>
      </c>
      <c r="Z418" s="169">
        <v>0</v>
      </c>
      <c r="AA418" s="169">
        <v>35.835865285886072</v>
      </c>
      <c r="AB418" s="169">
        <v>3319.6658079592394</v>
      </c>
      <c r="AC418" s="169">
        <v>3728.2189699760102</v>
      </c>
      <c r="AD418" s="169">
        <v>1002.7518530653874</v>
      </c>
      <c r="AE418" s="169">
        <v>0</v>
      </c>
      <c r="AF418" s="169">
        <v>0</v>
      </c>
      <c r="AG418" s="169">
        <v>0</v>
      </c>
      <c r="AH418" s="169"/>
      <c r="AI418" s="169">
        <v>2762.7257146640918</v>
      </c>
      <c r="AJ418" s="169">
        <v>0</v>
      </c>
      <c r="AK418" s="169">
        <v>1580.1691629749935</v>
      </c>
      <c r="AL418" s="169">
        <v>1422.4022808294615</v>
      </c>
      <c r="AM418" s="169">
        <v>0</v>
      </c>
      <c r="AN418" s="169">
        <v>594.64746674683204</v>
      </c>
      <c r="AO418" s="169"/>
      <c r="AP418" s="169"/>
      <c r="AQ418" s="169"/>
      <c r="AR418" s="169"/>
      <c r="AT418" s="169">
        <v>393.82</v>
      </c>
      <c r="AU418" s="169">
        <v>4725.84</v>
      </c>
      <c r="AV418" s="169">
        <v>0</v>
      </c>
      <c r="AW418" s="169">
        <v>0</v>
      </c>
      <c r="AX418" s="169">
        <v>0</v>
      </c>
      <c r="AY418" s="169">
        <v>0</v>
      </c>
      <c r="AZ418" s="169">
        <v>0</v>
      </c>
      <c r="BA418" s="169">
        <v>4725.84</v>
      </c>
      <c r="BB418" s="169">
        <v>0</v>
      </c>
      <c r="BC418" s="169">
        <v>0</v>
      </c>
      <c r="BD418" s="169">
        <v>0</v>
      </c>
      <c r="BE418" s="169">
        <v>0</v>
      </c>
      <c r="BF418" s="169">
        <v>0</v>
      </c>
      <c r="BG418">
        <v>393.82</v>
      </c>
      <c r="BH418">
        <v>0</v>
      </c>
      <c r="BI418">
        <v>0</v>
      </c>
      <c r="BJ418">
        <v>0</v>
      </c>
      <c r="BK418">
        <v>0</v>
      </c>
      <c r="BL418">
        <v>0</v>
      </c>
      <c r="BM418" s="170">
        <v>0</v>
      </c>
      <c r="BR418">
        <v>40.6</v>
      </c>
      <c r="BS418">
        <v>40.6</v>
      </c>
      <c r="BU418">
        <v>40.6</v>
      </c>
    </row>
    <row r="419" spans="1:74" x14ac:dyDescent="0.25">
      <c r="A419" t="s">
        <v>1702</v>
      </c>
      <c r="B419">
        <v>12.6</v>
      </c>
      <c r="C419">
        <v>12.6</v>
      </c>
      <c r="D419">
        <v>12</v>
      </c>
      <c r="E419">
        <v>0</v>
      </c>
      <c r="F419">
        <v>0</v>
      </c>
      <c r="G419" s="169">
        <v>0</v>
      </c>
      <c r="H419" s="169">
        <v>0</v>
      </c>
      <c r="I419" s="169">
        <v>0</v>
      </c>
      <c r="J419" s="169">
        <v>0</v>
      </c>
      <c r="K419" s="169">
        <v>0</v>
      </c>
      <c r="L419" s="169">
        <v>0</v>
      </c>
      <c r="M419" s="169">
        <v>0</v>
      </c>
      <c r="N419" s="169">
        <v>0</v>
      </c>
      <c r="O419" s="169">
        <v>0</v>
      </c>
      <c r="P419" s="169">
        <v>0</v>
      </c>
      <c r="Q419" s="169">
        <v>0</v>
      </c>
      <c r="R419" s="169">
        <v>0</v>
      </c>
      <c r="S419" s="169">
        <v>0</v>
      </c>
      <c r="T419" s="169">
        <v>0</v>
      </c>
      <c r="U419" s="169">
        <v>0</v>
      </c>
      <c r="V419" s="169">
        <v>0</v>
      </c>
      <c r="W419" s="169">
        <v>0</v>
      </c>
      <c r="X419" s="169">
        <v>243.56807646998178</v>
      </c>
      <c r="Y419" s="169">
        <v>0</v>
      </c>
      <c r="Z419" s="169">
        <v>0</v>
      </c>
      <c r="AA419" s="169">
        <v>11.121475433550849</v>
      </c>
      <c r="AB419" s="169">
        <v>1030.2411128149361</v>
      </c>
      <c r="AC419" s="169">
        <v>1157.0334734408304</v>
      </c>
      <c r="AD419" s="169">
        <v>311.19885095132707</v>
      </c>
      <c r="AE419" s="169">
        <v>0</v>
      </c>
      <c r="AF419" s="169">
        <v>0</v>
      </c>
      <c r="AG419" s="169">
        <v>0</v>
      </c>
      <c r="AH419" s="169"/>
      <c r="AI419" s="169">
        <v>857.39763558540756</v>
      </c>
      <c r="AJ419" s="169">
        <v>0</v>
      </c>
      <c r="AK419" s="169">
        <v>490.39732644051514</v>
      </c>
      <c r="AL419" s="169">
        <v>441.43519060224668</v>
      </c>
      <c r="AM419" s="169">
        <v>0</v>
      </c>
      <c r="AN419" s="169">
        <v>184.54576554212028</v>
      </c>
      <c r="AO419" s="169"/>
      <c r="AP419" s="169"/>
      <c r="AQ419" s="169"/>
      <c r="AR419" s="169"/>
      <c r="AT419" s="169">
        <v>0</v>
      </c>
      <c r="AU419" s="169">
        <v>0</v>
      </c>
      <c r="AV419" s="169">
        <v>0</v>
      </c>
      <c r="AW419" s="169">
        <v>0</v>
      </c>
      <c r="AX419" s="169">
        <v>0</v>
      </c>
      <c r="AY419" s="169">
        <v>0</v>
      </c>
      <c r="AZ419" s="169">
        <v>0</v>
      </c>
      <c r="BA419" s="169">
        <v>0</v>
      </c>
      <c r="BB419" s="169">
        <v>0</v>
      </c>
      <c r="BC419" s="169">
        <v>0</v>
      </c>
      <c r="BD419" s="169">
        <v>0</v>
      </c>
      <c r="BE419" s="169">
        <v>0</v>
      </c>
      <c r="BF419" s="16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 s="170">
        <v>0</v>
      </c>
      <c r="BR419">
        <v>12.6</v>
      </c>
      <c r="BS419">
        <v>12.6</v>
      </c>
      <c r="BU419">
        <v>12.6</v>
      </c>
    </row>
    <row r="420" spans="1:74" x14ac:dyDescent="0.25">
      <c r="A420" t="s">
        <v>433</v>
      </c>
      <c r="B420">
        <v>49</v>
      </c>
      <c r="C420">
        <v>49</v>
      </c>
      <c r="D420">
        <v>12</v>
      </c>
      <c r="E420">
        <v>9.6999999999999993</v>
      </c>
      <c r="F420">
        <v>9.6999999999999993</v>
      </c>
      <c r="G420" s="169">
        <v>0</v>
      </c>
      <c r="H420" s="169">
        <v>0</v>
      </c>
      <c r="I420" s="169">
        <v>0</v>
      </c>
      <c r="J420" s="169">
        <v>0</v>
      </c>
      <c r="K420" s="169">
        <v>0</v>
      </c>
      <c r="L420" s="169">
        <v>0</v>
      </c>
      <c r="M420" s="169">
        <v>0</v>
      </c>
      <c r="N420" s="169">
        <v>0</v>
      </c>
      <c r="O420" s="169">
        <v>0</v>
      </c>
      <c r="P420" s="169">
        <v>0</v>
      </c>
      <c r="Q420" s="169">
        <v>0</v>
      </c>
      <c r="R420" s="169">
        <v>0</v>
      </c>
      <c r="S420" s="169">
        <v>0</v>
      </c>
      <c r="T420" s="169">
        <v>0</v>
      </c>
      <c r="U420" s="169">
        <v>0</v>
      </c>
      <c r="V420" s="169">
        <v>0</v>
      </c>
      <c r="W420" s="169">
        <v>0</v>
      </c>
      <c r="X420" s="169">
        <v>947.20918627215156</v>
      </c>
      <c r="Y420" s="169">
        <v>0</v>
      </c>
      <c r="Z420" s="169">
        <v>0</v>
      </c>
      <c r="AA420" s="169">
        <v>43.250182241586636</v>
      </c>
      <c r="AB420" s="169">
        <v>4006.4932165025293</v>
      </c>
      <c r="AC420" s="169">
        <v>4499.5746189365627</v>
      </c>
      <c r="AD420" s="169">
        <v>1210.2177536996053</v>
      </c>
      <c r="AE420" s="169">
        <v>0</v>
      </c>
      <c r="AF420" s="169">
        <v>0</v>
      </c>
      <c r="AG420" s="169">
        <v>0</v>
      </c>
      <c r="AH420" s="169"/>
      <c r="AI420" s="169">
        <v>3334.3241383876966</v>
      </c>
      <c r="AJ420" s="169">
        <v>0</v>
      </c>
      <c r="AK420" s="169">
        <v>1907.1007139353367</v>
      </c>
      <c r="AL420" s="169">
        <v>1716.6924078976258</v>
      </c>
      <c r="AM420" s="169">
        <v>0</v>
      </c>
      <c r="AN420" s="169">
        <v>717.6779771082455</v>
      </c>
      <c r="AO420" s="169"/>
      <c r="AP420" s="169"/>
      <c r="AQ420" s="169"/>
      <c r="AR420" s="169"/>
      <c r="AT420" s="169">
        <v>9075.7800000000007</v>
      </c>
      <c r="AU420" s="169">
        <v>5703.6</v>
      </c>
      <c r="AV420" s="169">
        <v>0</v>
      </c>
      <c r="AW420" s="169">
        <v>0</v>
      </c>
      <c r="AX420" s="169">
        <v>0</v>
      </c>
      <c r="AY420" s="169">
        <v>0</v>
      </c>
      <c r="AZ420" s="169">
        <v>0</v>
      </c>
      <c r="BA420" s="169">
        <v>10976.98</v>
      </c>
      <c r="BB420" s="169">
        <v>0</v>
      </c>
      <c r="BC420" s="169">
        <v>0</v>
      </c>
      <c r="BD420" s="169">
        <v>0</v>
      </c>
      <c r="BE420" s="169">
        <v>0</v>
      </c>
      <c r="BF420" s="169">
        <v>0</v>
      </c>
      <c r="BG420">
        <v>3802.4</v>
      </c>
      <c r="BH420">
        <v>0</v>
      </c>
      <c r="BI420">
        <v>0</v>
      </c>
      <c r="BJ420">
        <v>0</v>
      </c>
      <c r="BK420">
        <v>0</v>
      </c>
      <c r="BL420">
        <v>0</v>
      </c>
      <c r="BM420" s="170">
        <v>0</v>
      </c>
      <c r="BR420">
        <v>49</v>
      </c>
      <c r="BS420">
        <v>49</v>
      </c>
      <c r="BU420">
        <v>49</v>
      </c>
    </row>
    <row r="421" spans="1:74" x14ac:dyDescent="0.25">
      <c r="A421" t="s">
        <v>434</v>
      </c>
      <c r="B421">
        <v>42.4</v>
      </c>
      <c r="C421">
        <v>42.4</v>
      </c>
      <c r="D421">
        <v>12</v>
      </c>
      <c r="E421">
        <v>0</v>
      </c>
      <c r="F421">
        <v>0</v>
      </c>
      <c r="G421" s="169">
        <v>0</v>
      </c>
      <c r="H421" s="169">
        <v>0</v>
      </c>
      <c r="I421" s="169">
        <v>0</v>
      </c>
      <c r="J421" s="169">
        <v>0</v>
      </c>
      <c r="K421" s="169">
        <v>0</v>
      </c>
      <c r="L421" s="169">
        <v>0</v>
      </c>
      <c r="M421" s="169">
        <v>0</v>
      </c>
      <c r="N421" s="169">
        <v>0</v>
      </c>
      <c r="O421" s="169">
        <v>0</v>
      </c>
      <c r="P421" s="169">
        <v>0</v>
      </c>
      <c r="Q421" s="169">
        <v>0</v>
      </c>
      <c r="R421" s="169">
        <v>0</v>
      </c>
      <c r="S421" s="169">
        <v>0</v>
      </c>
      <c r="T421" s="169">
        <v>0</v>
      </c>
      <c r="U421" s="169">
        <v>0</v>
      </c>
      <c r="V421" s="169">
        <v>0</v>
      </c>
      <c r="W421" s="169">
        <v>0</v>
      </c>
      <c r="X421" s="169">
        <v>819.62590812120857</v>
      </c>
      <c r="Y421" s="169">
        <v>0</v>
      </c>
      <c r="Z421" s="169">
        <v>0</v>
      </c>
      <c r="AA421" s="169">
        <v>37.42464749067905</v>
      </c>
      <c r="AB421" s="169">
        <v>3466.8431097899438</v>
      </c>
      <c r="AC421" s="169">
        <v>3893.5094661818421</v>
      </c>
      <c r="AD421" s="169">
        <v>1047.2088317727198</v>
      </c>
      <c r="AE421" s="169">
        <v>0</v>
      </c>
      <c r="AF421" s="169">
        <v>0</v>
      </c>
      <c r="AG421" s="169">
        <v>0</v>
      </c>
      <c r="AH421" s="169"/>
      <c r="AI421" s="169">
        <v>2885.211091176292</v>
      </c>
      <c r="AJ421" s="169">
        <v>0</v>
      </c>
      <c r="AK421" s="169">
        <v>0</v>
      </c>
      <c r="AL421" s="169">
        <v>0</v>
      </c>
      <c r="AM421" s="169">
        <v>0</v>
      </c>
      <c r="AN421" s="169">
        <v>0</v>
      </c>
      <c r="AO421" s="169"/>
      <c r="AP421" s="169"/>
      <c r="AQ421" s="169"/>
      <c r="AR421" s="169"/>
      <c r="AT421" s="169">
        <v>-546.70000000000005</v>
      </c>
      <c r="AU421" s="169">
        <v>0</v>
      </c>
      <c r="AV421" s="169">
        <v>0</v>
      </c>
      <c r="AW421" s="169">
        <v>0</v>
      </c>
      <c r="AX421" s="169">
        <v>0</v>
      </c>
      <c r="AY421" s="169">
        <v>0</v>
      </c>
      <c r="AZ421" s="169">
        <v>0</v>
      </c>
      <c r="BA421" s="169">
        <v>0</v>
      </c>
      <c r="BB421" s="169">
        <v>0</v>
      </c>
      <c r="BC421" s="169">
        <v>0</v>
      </c>
      <c r="BD421" s="169">
        <v>0</v>
      </c>
      <c r="BE421" s="169">
        <v>0</v>
      </c>
      <c r="BF421" s="169">
        <v>0</v>
      </c>
      <c r="BG421">
        <v>-546.70000000000005</v>
      </c>
      <c r="BH421">
        <v>0</v>
      </c>
      <c r="BI421">
        <v>0</v>
      </c>
      <c r="BJ421">
        <v>0</v>
      </c>
      <c r="BK421">
        <v>0</v>
      </c>
      <c r="BL421">
        <v>0</v>
      </c>
      <c r="BM421" s="170">
        <v>0</v>
      </c>
    </row>
    <row r="422" spans="1:74" x14ac:dyDescent="0.25">
      <c r="A422" t="s">
        <v>435</v>
      </c>
      <c r="B422">
        <v>45.2</v>
      </c>
      <c r="C422">
        <v>45.20000000000001</v>
      </c>
      <c r="D422">
        <v>12</v>
      </c>
      <c r="E422">
        <v>9.6999999999999993</v>
      </c>
      <c r="F422">
        <v>9.6999999999999993</v>
      </c>
      <c r="G422" s="169">
        <v>0</v>
      </c>
      <c r="H422" s="169">
        <v>0</v>
      </c>
      <c r="I422" s="169">
        <v>0</v>
      </c>
      <c r="J422" s="169">
        <v>0</v>
      </c>
      <c r="K422" s="169">
        <v>0</v>
      </c>
      <c r="L422" s="169">
        <v>0</v>
      </c>
      <c r="M422" s="169">
        <v>0</v>
      </c>
      <c r="N422" s="169">
        <v>0</v>
      </c>
      <c r="O422" s="169">
        <v>0</v>
      </c>
      <c r="P422" s="169">
        <v>0</v>
      </c>
      <c r="Q422" s="169">
        <v>0</v>
      </c>
      <c r="R422" s="169">
        <v>0</v>
      </c>
      <c r="S422" s="169">
        <v>0</v>
      </c>
      <c r="T422" s="169">
        <v>0</v>
      </c>
      <c r="U422" s="169">
        <v>0</v>
      </c>
      <c r="V422" s="169">
        <v>0</v>
      </c>
      <c r="W422" s="169">
        <v>0</v>
      </c>
      <c r="X422" s="169">
        <v>873.75214733676046</v>
      </c>
      <c r="Y422" s="169">
        <v>0</v>
      </c>
      <c r="Z422" s="169">
        <v>0</v>
      </c>
      <c r="AA422" s="169">
        <v>39.896086475912583</v>
      </c>
      <c r="AB422" s="169">
        <v>3695.7855793043755</v>
      </c>
      <c r="AC422" s="169">
        <v>4150.628015835362</v>
      </c>
      <c r="AD422" s="169">
        <v>1116.3641319841261</v>
      </c>
      <c r="AE422" s="169">
        <v>0</v>
      </c>
      <c r="AF422" s="169">
        <v>0</v>
      </c>
      <c r="AG422" s="169">
        <v>0</v>
      </c>
      <c r="AH422" s="169"/>
      <c r="AI422" s="169">
        <v>3075.743899084162</v>
      </c>
      <c r="AJ422" s="169">
        <v>0</v>
      </c>
      <c r="AK422" s="169">
        <v>1759.2031075485152</v>
      </c>
      <c r="AL422" s="169">
        <v>1583.5611599382189</v>
      </c>
      <c r="AM422" s="169">
        <v>0</v>
      </c>
      <c r="AN422" s="169">
        <v>662.02131765903493</v>
      </c>
      <c r="AO422" s="169"/>
      <c r="AP422" s="169"/>
      <c r="AQ422" s="169"/>
      <c r="AR422" s="169"/>
      <c r="AT422" s="169">
        <v>438.44</v>
      </c>
      <c r="AU422" s="169">
        <v>5261.28</v>
      </c>
      <c r="AV422" s="169">
        <v>0</v>
      </c>
      <c r="AW422" s="169">
        <v>0</v>
      </c>
      <c r="AX422" s="169">
        <v>0</v>
      </c>
      <c r="AY422" s="169">
        <v>0</v>
      </c>
      <c r="AZ422" s="169">
        <v>0</v>
      </c>
      <c r="BA422" s="169">
        <v>5261.28</v>
      </c>
      <c r="BB422" s="169">
        <v>0</v>
      </c>
      <c r="BC422" s="169">
        <v>0</v>
      </c>
      <c r="BD422" s="169">
        <v>0</v>
      </c>
      <c r="BE422" s="169">
        <v>0</v>
      </c>
      <c r="BF422" s="169">
        <v>0</v>
      </c>
      <c r="BG422">
        <v>438.44</v>
      </c>
      <c r="BH422">
        <v>0</v>
      </c>
      <c r="BI422">
        <v>0</v>
      </c>
      <c r="BJ422">
        <v>0</v>
      </c>
      <c r="BK422">
        <v>0</v>
      </c>
      <c r="BL422">
        <v>0</v>
      </c>
      <c r="BM422" s="170">
        <v>0</v>
      </c>
      <c r="BR422">
        <v>45.20000000000001</v>
      </c>
      <c r="BS422">
        <v>45.20000000000001</v>
      </c>
      <c r="BU422">
        <v>45.20000000000001</v>
      </c>
    </row>
    <row r="423" spans="1:74" x14ac:dyDescent="0.25">
      <c r="A423" t="s">
        <v>436</v>
      </c>
      <c r="B423">
        <v>38</v>
      </c>
      <c r="C423">
        <v>38</v>
      </c>
      <c r="D423">
        <v>12</v>
      </c>
      <c r="E423">
        <v>0</v>
      </c>
      <c r="F423">
        <v>0</v>
      </c>
      <c r="G423" s="169">
        <v>0</v>
      </c>
      <c r="H423" s="169">
        <v>0</v>
      </c>
      <c r="I423" s="169">
        <v>0</v>
      </c>
      <c r="J423" s="169">
        <v>0</v>
      </c>
      <c r="K423" s="169">
        <v>0</v>
      </c>
      <c r="L423" s="169">
        <v>0</v>
      </c>
      <c r="M423" s="169">
        <v>0</v>
      </c>
      <c r="N423" s="169">
        <v>0</v>
      </c>
      <c r="O423" s="169">
        <v>0</v>
      </c>
      <c r="P423" s="169">
        <v>0</v>
      </c>
      <c r="Q423" s="169">
        <v>0</v>
      </c>
      <c r="R423" s="169">
        <v>0</v>
      </c>
      <c r="S423" s="169">
        <v>0</v>
      </c>
      <c r="T423" s="169">
        <v>0</v>
      </c>
      <c r="U423" s="169">
        <v>0</v>
      </c>
      <c r="V423" s="169">
        <v>0</v>
      </c>
      <c r="W423" s="169">
        <v>0</v>
      </c>
      <c r="X423" s="169">
        <v>734.57038935391347</v>
      </c>
      <c r="Y423" s="169">
        <v>0</v>
      </c>
      <c r="Z423" s="169">
        <v>0</v>
      </c>
      <c r="AA423" s="169">
        <v>33.540957656740659</v>
      </c>
      <c r="AB423" s="169">
        <v>3107.0763719815536</v>
      </c>
      <c r="AC423" s="169">
        <v>3489.466031012028</v>
      </c>
      <c r="AD423" s="169">
        <v>938.53621715479596</v>
      </c>
      <c r="AE423" s="169">
        <v>0</v>
      </c>
      <c r="AF423" s="169">
        <v>0</v>
      </c>
      <c r="AG423" s="169">
        <v>0</v>
      </c>
      <c r="AH423" s="169"/>
      <c r="AI423" s="169">
        <v>2585.8023930353565</v>
      </c>
      <c r="AJ423" s="169">
        <v>0</v>
      </c>
      <c r="AK423" s="169">
        <v>1478.9760638682203</v>
      </c>
      <c r="AL423" s="169">
        <v>1331.3124795940773</v>
      </c>
      <c r="AM423" s="169">
        <v>0</v>
      </c>
      <c r="AN423" s="169">
        <v>556.56659449210883</v>
      </c>
      <c r="AO423" s="169"/>
      <c r="AP423" s="169"/>
      <c r="AQ423" s="169"/>
      <c r="AR423" s="169"/>
      <c r="AT423" s="169">
        <v>9845.7999999999993</v>
      </c>
      <c r="AU423" s="169">
        <v>0</v>
      </c>
      <c r="AV423" s="169">
        <v>0</v>
      </c>
      <c r="AW423" s="169">
        <v>0</v>
      </c>
      <c r="AX423" s="169">
        <v>0</v>
      </c>
      <c r="AY423" s="169">
        <v>0</v>
      </c>
      <c r="AZ423" s="169">
        <v>0</v>
      </c>
      <c r="BA423" s="169">
        <v>0</v>
      </c>
      <c r="BB423" s="169">
        <v>0</v>
      </c>
      <c r="BC423" s="169">
        <v>0</v>
      </c>
      <c r="BD423" s="169">
        <v>0</v>
      </c>
      <c r="BE423" s="169">
        <v>0</v>
      </c>
      <c r="BF423" s="169">
        <v>0</v>
      </c>
      <c r="BG423">
        <v>9845.7999999999993</v>
      </c>
      <c r="BH423">
        <v>0</v>
      </c>
      <c r="BI423">
        <v>0</v>
      </c>
      <c r="BJ423">
        <v>0</v>
      </c>
      <c r="BK423">
        <v>0</v>
      </c>
      <c r="BL423">
        <v>0</v>
      </c>
      <c r="BM423" s="170">
        <v>0</v>
      </c>
      <c r="BR423">
        <v>38</v>
      </c>
      <c r="BS423">
        <v>38</v>
      </c>
      <c r="BU423">
        <v>38</v>
      </c>
    </row>
    <row r="424" spans="1:74" x14ac:dyDescent="0.25">
      <c r="A424" t="s">
        <v>437</v>
      </c>
      <c r="B424">
        <v>2068.33</v>
      </c>
      <c r="C424">
        <v>2068.33</v>
      </c>
      <c r="D424">
        <v>12</v>
      </c>
      <c r="E424">
        <v>24.43</v>
      </c>
      <c r="F424">
        <v>24.429999999999996</v>
      </c>
      <c r="G424" s="169">
        <v>52560.281759999998</v>
      </c>
      <c r="H424" s="169">
        <v>0</v>
      </c>
      <c r="I424" s="169">
        <v>0</v>
      </c>
      <c r="J424" s="169">
        <v>0</v>
      </c>
      <c r="K424" s="169">
        <v>0</v>
      </c>
      <c r="L424" s="169">
        <v>0</v>
      </c>
      <c r="M424" s="169">
        <v>0</v>
      </c>
      <c r="N424" s="169">
        <v>0</v>
      </c>
      <c r="O424" s="169">
        <v>0</v>
      </c>
      <c r="P424" s="169">
        <v>0</v>
      </c>
      <c r="Q424" s="169">
        <v>0</v>
      </c>
      <c r="R424" s="169">
        <v>0</v>
      </c>
      <c r="S424" s="169">
        <v>0</v>
      </c>
      <c r="T424" s="169">
        <v>0</v>
      </c>
      <c r="U424" s="169">
        <v>0</v>
      </c>
      <c r="V424" s="169">
        <v>0</v>
      </c>
      <c r="W424" s="169">
        <v>0</v>
      </c>
      <c r="X424" s="169">
        <v>39982.472984536304</v>
      </c>
      <c r="Y424" s="169">
        <v>0</v>
      </c>
      <c r="Z424" s="169">
        <v>0</v>
      </c>
      <c r="AA424" s="169">
        <v>1825.6254986885895</v>
      </c>
      <c r="AB424" s="169">
        <v>169117.34927527912</v>
      </c>
      <c r="AC424" s="169">
        <v>189930.71778745024</v>
      </c>
      <c r="AD424" s="169">
        <v>51084.279316520508</v>
      </c>
      <c r="AE424" s="169">
        <v>1525.6588325266709</v>
      </c>
      <c r="AF424" s="169">
        <v>0</v>
      </c>
      <c r="AG424" s="169">
        <v>0</v>
      </c>
      <c r="AH424" s="169"/>
      <c r="AI424" s="169">
        <v>140744.54377860049</v>
      </c>
      <c r="AJ424" s="169">
        <v>0</v>
      </c>
      <c r="AK424" s="169">
        <v>80500.277952119897</v>
      </c>
      <c r="AL424" s="169">
        <v>72462.98791891626</v>
      </c>
      <c r="AM424" s="169">
        <v>0</v>
      </c>
      <c r="AN424" s="169">
        <v>30293.773273312192</v>
      </c>
      <c r="AO424" s="169"/>
      <c r="AP424" s="169"/>
      <c r="AQ424" s="169"/>
      <c r="AR424" s="169"/>
      <c r="AT424" s="169">
        <v>115335.56</v>
      </c>
      <c r="AU424" s="169">
        <v>590292.26</v>
      </c>
      <c r="AV424" s="169">
        <v>5448.26</v>
      </c>
      <c r="AW424" s="169">
        <v>0</v>
      </c>
      <c r="AX424" s="169">
        <v>0</v>
      </c>
      <c r="AY424" s="169">
        <v>0</v>
      </c>
      <c r="AZ424" s="169">
        <v>0</v>
      </c>
      <c r="BA424" s="169">
        <v>583652.23</v>
      </c>
      <c r="BB424" s="169">
        <v>6330.1399999999994</v>
      </c>
      <c r="BC424" s="169">
        <v>0</v>
      </c>
      <c r="BD424" s="169">
        <v>0</v>
      </c>
      <c r="BE424" s="169">
        <v>0</v>
      </c>
      <c r="BF424" s="169">
        <v>0</v>
      </c>
      <c r="BG424">
        <v>121975.59000000001</v>
      </c>
      <c r="BH424">
        <v>946.53000000000009</v>
      </c>
      <c r="BI424">
        <v>0</v>
      </c>
      <c r="BJ424">
        <v>0</v>
      </c>
      <c r="BK424">
        <v>0</v>
      </c>
      <c r="BL424">
        <v>0</v>
      </c>
      <c r="BM424" s="170">
        <v>0</v>
      </c>
      <c r="BR424">
        <v>2068.33</v>
      </c>
      <c r="BS424">
        <v>2068.33</v>
      </c>
      <c r="BU424">
        <v>2068.33</v>
      </c>
      <c r="BV424">
        <v>2068.33</v>
      </c>
    </row>
    <row r="425" spans="1:74" x14ac:dyDescent="0.25">
      <c r="A425" t="s">
        <v>438</v>
      </c>
      <c r="B425">
        <v>3375.49</v>
      </c>
      <c r="C425">
        <v>3375.49</v>
      </c>
      <c r="D425">
        <v>12</v>
      </c>
      <c r="E425">
        <v>24.43</v>
      </c>
      <c r="F425">
        <v>24.429999999999996</v>
      </c>
      <c r="G425" s="169">
        <v>150119.40216</v>
      </c>
      <c r="H425" s="169">
        <v>0</v>
      </c>
      <c r="I425" s="169">
        <v>0</v>
      </c>
      <c r="J425" s="169">
        <v>0</v>
      </c>
      <c r="K425" s="169">
        <v>0</v>
      </c>
      <c r="L425" s="169">
        <v>0</v>
      </c>
      <c r="M425" s="169">
        <v>0</v>
      </c>
      <c r="N425" s="169">
        <v>0</v>
      </c>
      <c r="O425" s="169">
        <v>0</v>
      </c>
      <c r="P425" s="169">
        <v>0</v>
      </c>
      <c r="Q425" s="169">
        <v>0</v>
      </c>
      <c r="R425" s="169">
        <v>0</v>
      </c>
      <c r="S425" s="169">
        <v>0</v>
      </c>
      <c r="T425" s="169">
        <v>0</v>
      </c>
      <c r="U425" s="169">
        <v>0</v>
      </c>
      <c r="V425" s="169">
        <v>0</v>
      </c>
      <c r="W425" s="169">
        <v>0</v>
      </c>
      <c r="X425" s="169">
        <v>65250.921146322136</v>
      </c>
      <c r="Y425" s="169">
        <v>0</v>
      </c>
      <c r="Z425" s="169">
        <v>0</v>
      </c>
      <c r="AA425" s="169">
        <v>2979.3991358092508</v>
      </c>
      <c r="AB425" s="169">
        <v>275997.50586473721</v>
      </c>
      <c r="AC425" s="169">
        <v>309964.67613212613</v>
      </c>
      <c r="AD425" s="169">
        <v>83368.93725378532</v>
      </c>
      <c r="AE425" s="169">
        <v>2489.8570985314009</v>
      </c>
      <c r="AF425" s="169">
        <v>0</v>
      </c>
      <c r="AG425" s="169">
        <v>0</v>
      </c>
      <c r="AH425" s="169"/>
      <c r="AI425" s="169">
        <v>229693.42420176094</v>
      </c>
      <c r="AJ425" s="169">
        <v>0</v>
      </c>
      <c r="AK425" s="169">
        <v>131375.49773227732</v>
      </c>
      <c r="AL425" s="169">
        <v>118258.73583539504</v>
      </c>
      <c r="AM425" s="169">
        <v>0</v>
      </c>
      <c r="AN425" s="169">
        <v>49439.078264267584</v>
      </c>
      <c r="AO425" s="169"/>
      <c r="AP425" s="169"/>
      <c r="AQ425" s="169"/>
      <c r="AR425" s="169"/>
      <c r="AT425" s="169">
        <v>166987.80000000002</v>
      </c>
      <c r="AU425" s="169">
        <v>978502.68</v>
      </c>
      <c r="AV425" s="169">
        <v>6368.1</v>
      </c>
      <c r="AW425" s="169">
        <v>113.97</v>
      </c>
      <c r="AX425" s="169">
        <v>63.79</v>
      </c>
      <c r="AY425" s="169">
        <v>2033.29</v>
      </c>
      <c r="AZ425" s="169">
        <v>383.7</v>
      </c>
      <c r="BA425" s="169">
        <v>973336.07000000007</v>
      </c>
      <c r="BB425" s="169">
        <v>8748.92</v>
      </c>
      <c r="BC425" s="169">
        <v>224.71</v>
      </c>
      <c r="BD425" s="169">
        <v>135</v>
      </c>
      <c r="BE425" s="169">
        <v>1988.9299999999998</v>
      </c>
      <c r="BF425" s="169">
        <v>250.18</v>
      </c>
      <c r="BG425">
        <v>172154.41</v>
      </c>
      <c r="BH425">
        <v>364.22</v>
      </c>
      <c r="BI425">
        <v>-40.049999999999997</v>
      </c>
      <c r="BJ425">
        <v>-40.549999999999997</v>
      </c>
      <c r="BK425">
        <v>181.32999999999998</v>
      </c>
      <c r="BL425">
        <v>133.52000000000001</v>
      </c>
      <c r="BM425" s="170">
        <v>0</v>
      </c>
      <c r="BR425">
        <v>3375.49</v>
      </c>
      <c r="BS425">
        <v>3375.49</v>
      </c>
      <c r="BU425">
        <v>3375.49</v>
      </c>
      <c r="BV425">
        <v>3375.49</v>
      </c>
    </row>
    <row r="426" spans="1:74" x14ac:dyDescent="0.25">
      <c r="A426" t="s">
        <v>439</v>
      </c>
      <c r="B426">
        <v>3804.87</v>
      </c>
      <c r="C426">
        <v>3804.8700000000003</v>
      </c>
      <c r="D426">
        <v>12</v>
      </c>
      <c r="E426">
        <v>33.409999999999997</v>
      </c>
      <c r="F426">
        <v>33.409999999999997</v>
      </c>
      <c r="G426" s="169">
        <v>436036.19345999998</v>
      </c>
      <c r="H426" s="169">
        <v>0</v>
      </c>
      <c r="I426" s="169">
        <v>0</v>
      </c>
      <c r="J426" s="169">
        <v>0</v>
      </c>
      <c r="K426" s="169">
        <v>0</v>
      </c>
      <c r="L426" s="169">
        <v>0</v>
      </c>
      <c r="M426" s="169">
        <v>0</v>
      </c>
      <c r="N426" s="169">
        <v>0</v>
      </c>
      <c r="O426" s="169">
        <v>0</v>
      </c>
      <c r="P426" s="169">
        <v>0</v>
      </c>
      <c r="Q426" s="169">
        <v>0</v>
      </c>
      <c r="R426" s="169">
        <v>0</v>
      </c>
      <c r="S426" s="169">
        <v>0</v>
      </c>
      <c r="T426" s="169">
        <v>0</v>
      </c>
      <c r="U426" s="169">
        <v>0</v>
      </c>
      <c r="V426" s="169">
        <v>0</v>
      </c>
      <c r="W426" s="169">
        <v>0</v>
      </c>
      <c r="X426" s="169">
        <v>73551.179930026978</v>
      </c>
      <c r="Y426" s="169">
        <v>0</v>
      </c>
      <c r="Z426" s="169">
        <v>0</v>
      </c>
      <c r="AA426" s="169">
        <v>3358.3943041948114</v>
      </c>
      <c r="AB426" s="169">
        <v>311105.83356477512</v>
      </c>
      <c r="AC426" s="169">
        <v>349393.80572149315</v>
      </c>
      <c r="AD426" s="169">
        <v>93973.902541204443</v>
      </c>
      <c r="AE426" s="169">
        <v>0</v>
      </c>
      <c r="AF426" s="169">
        <v>0</v>
      </c>
      <c r="AG426" s="169">
        <v>0</v>
      </c>
      <c r="AH426" s="169"/>
      <c r="AI426" s="169">
        <v>258911.6302944326</v>
      </c>
      <c r="AJ426" s="169">
        <v>247549.49392496209</v>
      </c>
      <c r="AK426" s="169">
        <v>148087.14884553358</v>
      </c>
      <c r="AL426" s="169">
        <v>133301.8661640294</v>
      </c>
      <c r="AM426" s="169">
        <v>83931.410319675793</v>
      </c>
      <c r="AN426" s="169">
        <v>55727.987852241844</v>
      </c>
      <c r="AO426" s="169"/>
      <c r="AP426" s="169"/>
      <c r="AQ426" s="169"/>
      <c r="AR426" s="169"/>
      <c r="AT426" s="169">
        <v>168937.68</v>
      </c>
      <c r="AU426" s="169">
        <v>1478772.3</v>
      </c>
      <c r="AV426" s="169">
        <v>47519.44</v>
      </c>
      <c r="AW426" s="169">
        <v>1437.71</v>
      </c>
      <c r="AX426" s="169">
        <v>954.42000000000007</v>
      </c>
      <c r="AY426" s="169">
        <v>4701.87</v>
      </c>
      <c r="AZ426" s="169">
        <v>746.21</v>
      </c>
      <c r="BA426" s="169">
        <v>1537174.6099999999</v>
      </c>
      <c r="BB426" s="169">
        <v>55954.81</v>
      </c>
      <c r="BC426" s="169">
        <v>1531.04</v>
      </c>
      <c r="BD426" s="169">
        <v>1053.6100000000001</v>
      </c>
      <c r="BE426" s="169">
        <v>4946.63</v>
      </c>
      <c r="BF426" s="169">
        <v>497.74</v>
      </c>
      <c r="BG426">
        <v>110535.37</v>
      </c>
      <c r="BH426">
        <v>4235.38</v>
      </c>
      <c r="BI426">
        <v>90.44</v>
      </c>
      <c r="BJ426">
        <v>78.210000000000008</v>
      </c>
      <c r="BK426">
        <v>275.43</v>
      </c>
      <c r="BL426">
        <v>248.47</v>
      </c>
      <c r="BM426" s="170">
        <v>1.1641532182693481E-10</v>
      </c>
      <c r="BQ426">
        <v>3804.8700000000003</v>
      </c>
      <c r="BR426">
        <v>3804.8700000000003</v>
      </c>
      <c r="BS426">
        <v>3804.8700000000003</v>
      </c>
      <c r="BT426">
        <v>3804.8700000000003</v>
      </c>
      <c r="BU426">
        <v>3804.8700000000003</v>
      </c>
    </row>
    <row r="427" spans="1:74" x14ac:dyDescent="0.25">
      <c r="A427" t="s">
        <v>440</v>
      </c>
      <c r="B427">
        <v>2484.1</v>
      </c>
      <c r="C427">
        <v>2484.1</v>
      </c>
      <c r="D427">
        <v>12</v>
      </c>
      <c r="E427">
        <v>24.43</v>
      </c>
      <c r="F427">
        <v>24.429999999999996</v>
      </c>
      <c r="G427" s="169">
        <v>206675.52192</v>
      </c>
      <c r="H427" s="169">
        <v>0</v>
      </c>
      <c r="I427" s="169">
        <v>0</v>
      </c>
      <c r="J427" s="169">
        <v>0</v>
      </c>
      <c r="K427" s="169">
        <v>0</v>
      </c>
      <c r="L427" s="169">
        <v>0</v>
      </c>
      <c r="M427" s="169">
        <v>0</v>
      </c>
      <c r="N427" s="169">
        <v>0</v>
      </c>
      <c r="O427" s="169">
        <v>0</v>
      </c>
      <c r="P427" s="169">
        <v>0</v>
      </c>
      <c r="Q427" s="169">
        <v>0</v>
      </c>
      <c r="R427" s="169">
        <v>0</v>
      </c>
      <c r="S427" s="169">
        <v>0</v>
      </c>
      <c r="T427" s="169">
        <v>0</v>
      </c>
      <c r="U427" s="169">
        <v>0</v>
      </c>
      <c r="V427" s="169">
        <v>0</v>
      </c>
      <c r="W427" s="169">
        <v>0</v>
      </c>
      <c r="X427" s="169">
        <v>48019.639584054115</v>
      </c>
      <c r="Y427" s="169">
        <v>0</v>
      </c>
      <c r="Z427" s="169">
        <v>0</v>
      </c>
      <c r="AA427" s="169">
        <v>2192.6077082923543</v>
      </c>
      <c r="AB427" s="169">
        <v>203112.85304314148</v>
      </c>
      <c r="AC427" s="169">
        <v>228110.06756939422</v>
      </c>
      <c r="AD427" s="169">
        <v>61353.100448269179</v>
      </c>
      <c r="AE427" s="169">
        <v>1832.3425690675585</v>
      </c>
      <c r="AF427" s="169">
        <v>0</v>
      </c>
      <c r="AG427" s="169">
        <v>0</v>
      </c>
      <c r="AH427" s="169"/>
      <c r="AI427" s="169">
        <v>169036.62432997709</v>
      </c>
      <c r="AJ427" s="169">
        <v>0</v>
      </c>
      <c r="AK427" s="169">
        <v>96682.222111974887</v>
      </c>
      <c r="AL427" s="169">
        <v>87029.298172622293</v>
      </c>
      <c r="AM427" s="169">
        <v>0</v>
      </c>
      <c r="AN427" s="169">
        <v>36383.344141522299</v>
      </c>
      <c r="AO427" s="169"/>
      <c r="AP427" s="169"/>
      <c r="AQ427" s="169"/>
      <c r="AR427" s="169"/>
      <c r="AT427" s="169">
        <v>80215.790000000008</v>
      </c>
      <c r="AU427" s="169">
        <v>699111.06</v>
      </c>
      <c r="AV427" s="169">
        <v>5391.4</v>
      </c>
      <c r="AW427" s="169">
        <v>570.85</v>
      </c>
      <c r="AX427" s="169">
        <v>409.38</v>
      </c>
      <c r="AY427" s="169">
        <v>2392.33</v>
      </c>
      <c r="AZ427" s="169">
        <v>355.17</v>
      </c>
      <c r="BA427" s="169">
        <v>710853.2</v>
      </c>
      <c r="BB427" s="169">
        <v>6790.1</v>
      </c>
      <c r="BC427" s="169">
        <v>652.93000000000006</v>
      </c>
      <c r="BD427" s="169">
        <v>479.31</v>
      </c>
      <c r="BE427" s="169">
        <v>2326.4299999999998</v>
      </c>
      <c r="BF427" s="169">
        <v>234.21</v>
      </c>
      <c r="BG427">
        <v>68473.649999999994</v>
      </c>
      <c r="BH427">
        <v>111.57999999999993</v>
      </c>
      <c r="BI427">
        <v>64.899999999999991</v>
      </c>
      <c r="BJ427">
        <v>61.51</v>
      </c>
      <c r="BK427">
        <v>167.82</v>
      </c>
      <c r="BL427">
        <v>120.96</v>
      </c>
      <c r="BM427" s="170">
        <v>1.4551915228366852E-10</v>
      </c>
      <c r="BR427">
        <v>2484.1</v>
      </c>
      <c r="BS427">
        <v>2484.1</v>
      </c>
      <c r="BU427">
        <v>2484.1</v>
      </c>
      <c r="BV427">
        <v>2484.1</v>
      </c>
    </row>
    <row r="428" spans="1:74" x14ac:dyDescent="0.25">
      <c r="A428" t="s">
        <v>441</v>
      </c>
      <c r="B428">
        <v>2720.3</v>
      </c>
      <c r="C428">
        <v>2720.3</v>
      </c>
      <c r="D428">
        <v>12</v>
      </c>
      <c r="E428">
        <v>24.43</v>
      </c>
      <c r="F428">
        <v>24.429999999999996</v>
      </c>
      <c r="G428" s="169">
        <v>0</v>
      </c>
      <c r="H428" s="169">
        <v>0</v>
      </c>
      <c r="I428" s="169">
        <v>0</v>
      </c>
      <c r="J428" s="169">
        <v>0</v>
      </c>
      <c r="K428" s="169">
        <v>0</v>
      </c>
      <c r="L428" s="169">
        <v>0</v>
      </c>
      <c r="M428" s="169">
        <v>0</v>
      </c>
      <c r="N428" s="169">
        <v>0</v>
      </c>
      <c r="O428" s="169">
        <v>0</v>
      </c>
      <c r="P428" s="169">
        <v>0</v>
      </c>
      <c r="Q428" s="169">
        <v>0</v>
      </c>
      <c r="R428" s="169">
        <v>0</v>
      </c>
      <c r="S428" s="169">
        <v>0</v>
      </c>
      <c r="T428" s="169">
        <v>0</v>
      </c>
      <c r="U428" s="169">
        <v>0</v>
      </c>
      <c r="V428" s="169">
        <v>0</v>
      </c>
      <c r="W428" s="169">
        <v>0</v>
      </c>
      <c r="X428" s="169">
        <v>52585.574477880284</v>
      </c>
      <c r="Y428" s="169">
        <v>0</v>
      </c>
      <c r="Z428" s="169">
        <v>0</v>
      </c>
      <c r="AA428" s="169">
        <v>2401.0912398324108</v>
      </c>
      <c r="AB428" s="169">
        <v>222425.78565003737</v>
      </c>
      <c r="AC428" s="169">
        <v>249799.85379373742</v>
      </c>
      <c r="AD428" s="169">
        <v>67186.843987531363</v>
      </c>
      <c r="AE428" s="169">
        <v>2006.5703838953664</v>
      </c>
      <c r="AF428" s="169">
        <v>0</v>
      </c>
      <c r="AG428" s="169">
        <v>0</v>
      </c>
      <c r="AH428" s="169"/>
      <c r="AI428" s="169">
        <v>185109.42762563372</v>
      </c>
      <c r="AJ428" s="169">
        <v>0</v>
      </c>
      <c r="AK428" s="169">
        <v>105875.2259615979</v>
      </c>
      <c r="AL428" s="169">
        <v>95304.456269467584</v>
      </c>
      <c r="AM428" s="169">
        <v>0</v>
      </c>
      <c r="AN428" s="169">
        <v>39842.844920970623</v>
      </c>
      <c r="AO428" s="169"/>
      <c r="AP428" s="169"/>
      <c r="AQ428" s="169"/>
      <c r="AR428" s="169"/>
      <c r="AT428" s="169">
        <v>103418.58</v>
      </c>
      <c r="AU428" s="169">
        <v>712076.52</v>
      </c>
      <c r="AV428" s="169">
        <v>4352.82</v>
      </c>
      <c r="AW428" s="169">
        <v>321.3</v>
      </c>
      <c r="AX428" s="169">
        <v>205.02</v>
      </c>
      <c r="AY428" s="169">
        <v>1483.21</v>
      </c>
      <c r="AZ428" s="169">
        <v>236.82</v>
      </c>
      <c r="BA428" s="169">
        <v>720176.28</v>
      </c>
      <c r="BB428" s="169">
        <v>5514.87</v>
      </c>
      <c r="BC428" s="169">
        <v>374.07</v>
      </c>
      <c r="BD428" s="169">
        <v>248.78</v>
      </c>
      <c r="BE428" s="169">
        <v>1432.4899999999998</v>
      </c>
      <c r="BF428" s="169">
        <v>167.24</v>
      </c>
      <c r="BG428">
        <v>95318.82</v>
      </c>
      <c r="BH428">
        <v>534.68999999999994</v>
      </c>
      <c r="BI428">
        <v>17.439999999999998</v>
      </c>
      <c r="BJ428">
        <v>19.47</v>
      </c>
      <c r="BK428">
        <v>87.76</v>
      </c>
      <c r="BL428">
        <v>69.58</v>
      </c>
      <c r="BM428" s="170">
        <v>0</v>
      </c>
      <c r="BR428">
        <v>2720.3</v>
      </c>
      <c r="BS428">
        <v>2720.3</v>
      </c>
      <c r="BU428">
        <v>2720.3</v>
      </c>
      <c r="BV428">
        <v>2720.3</v>
      </c>
    </row>
    <row r="429" spans="1:74" x14ac:dyDescent="0.25">
      <c r="A429" t="s">
        <v>442</v>
      </c>
      <c r="B429">
        <v>2974.2999999999997</v>
      </c>
      <c r="C429">
        <v>2974.2999999999997</v>
      </c>
      <c r="D429">
        <v>12</v>
      </c>
      <c r="E429">
        <v>33.409999999999997</v>
      </c>
      <c r="F429">
        <v>33.409999999999997</v>
      </c>
      <c r="G429" s="169">
        <v>0</v>
      </c>
      <c r="H429" s="169">
        <v>0</v>
      </c>
      <c r="I429" s="169">
        <v>0</v>
      </c>
      <c r="J429" s="169">
        <v>0</v>
      </c>
      <c r="K429" s="169">
        <v>0</v>
      </c>
      <c r="L429" s="169">
        <v>0</v>
      </c>
      <c r="M429" s="169">
        <v>0</v>
      </c>
      <c r="N429" s="169">
        <v>0</v>
      </c>
      <c r="O429" s="169">
        <v>0</v>
      </c>
      <c r="P429" s="169">
        <v>0</v>
      </c>
      <c r="Q429" s="169">
        <v>0</v>
      </c>
      <c r="R429" s="169">
        <v>0</v>
      </c>
      <c r="S429" s="169">
        <v>0</v>
      </c>
      <c r="T429" s="169">
        <v>0</v>
      </c>
      <c r="U429" s="169">
        <v>0</v>
      </c>
      <c r="V429" s="169">
        <v>0</v>
      </c>
      <c r="W429" s="169">
        <v>0</v>
      </c>
      <c r="X429" s="169">
        <v>57495.597606719588</v>
      </c>
      <c r="Y429" s="169">
        <v>0</v>
      </c>
      <c r="Z429" s="169">
        <v>0</v>
      </c>
      <c r="AA429" s="169">
        <v>2625.2860620643082</v>
      </c>
      <c r="AB429" s="169">
        <v>243194.13824170351</v>
      </c>
      <c r="AC429" s="169">
        <v>273124.17936944932</v>
      </c>
      <c r="AD429" s="169">
        <v>73460.217649566024</v>
      </c>
      <c r="AE429" s="169">
        <v>0</v>
      </c>
      <c r="AF429" s="169">
        <v>0</v>
      </c>
      <c r="AG429" s="169">
        <v>0</v>
      </c>
      <c r="AH429" s="169"/>
      <c r="AI429" s="169">
        <v>202393.47520013314</v>
      </c>
      <c r="AJ429" s="169">
        <v>193511.59429389561</v>
      </c>
      <c r="AK429" s="169">
        <v>115761.01333587494</v>
      </c>
      <c r="AL429" s="169">
        <v>104203.2291593859</v>
      </c>
      <c r="AM429" s="169">
        <v>65609.914061140502</v>
      </c>
      <c r="AN429" s="169">
        <v>43563.053210470505</v>
      </c>
      <c r="AO429" s="169"/>
      <c r="AP429" s="169"/>
      <c r="AQ429" s="169"/>
      <c r="AR429" s="169"/>
      <c r="AT429" s="169">
        <v>170184.79</v>
      </c>
      <c r="AU429" s="169">
        <v>1153713.4900000002</v>
      </c>
      <c r="AV429" s="169">
        <v>70541.799999999988</v>
      </c>
      <c r="AW429" s="169">
        <v>1554.3</v>
      </c>
      <c r="AX429" s="169">
        <v>1126.8699999999999</v>
      </c>
      <c r="AY429" s="169">
        <v>8966.02</v>
      </c>
      <c r="AZ429" s="169">
        <v>1403.67</v>
      </c>
      <c r="BA429" s="169">
        <v>1153336.43</v>
      </c>
      <c r="BB429" s="169">
        <v>80409.06</v>
      </c>
      <c r="BC429" s="169">
        <v>1754.65</v>
      </c>
      <c r="BD429" s="169">
        <v>1352.08</v>
      </c>
      <c r="BE429" s="169">
        <v>8601.16</v>
      </c>
      <c r="BF429" s="169">
        <v>996.71</v>
      </c>
      <c r="BG429">
        <v>170561.85</v>
      </c>
      <c r="BH429">
        <v>11750.630000000001</v>
      </c>
      <c r="BI429">
        <v>-956.79</v>
      </c>
      <c r="BJ429">
        <v>-1024.56</v>
      </c>
      <c r="BK429">
        <v>793.66</v>
      </c>
      <c r="BL429">
        <v>406.96</v>
      </c>
      <c r="BM429" s="170">
        <v>3.2014213502407074E-10</v>
      </c>
      <c r="BQ429">
        <v>2974.2999999999997</v>
      </c>
      <c r="BR429">
        <v>2974.2999999999997</v>
      </c>
      <c r="BS429">
        <v>2974.2999999999997</v>
      </c>
      <c r="BT429">
        <v>2974.2999999999997</v>
      </c>
      <c r="BU429">
        <v>2974.2999999999997</v>
      </c>
    </row>
    <row r="430" spans="1:74" x14ac:dyDescent="0.25">
      <c r="A430" t="s">
        <v>443</v>
      </c>
      <c r="B430">
        <v>3103.5</v>
      </c>
      <c r="C430">
        <v>3103.5</v>
      </c>
      <c r="D430">
        <v>12</v>
      </c>
      <c r="E430">
        <v>24.43</v>
      </c>
      <c r="F430">
        <v>24.429999999999996</v>
      </c>
      <c r="G430" s="169">
        <v>0</v>
      </c>
      <c r="H430" s="169">
        <v>0</v>
      </c>
      <c r="I430" s="169">
        <v>36947.499199999998</v>
      </c>
      <c r="J430" s="169">
        <v>0</v>
      </c>
      <c r="K430" s="169">
        <v>0</v>
      </c>
      <c r="L430" s="169">
        <v>0</v>
      </c>
      <c r="M430" s="169">
        <v>0</v>
      </c>
      <c r="N430" s="169">
        <v>0</v>
      </c>
      <c r="O430" s="169">
        <v>0</v>
      </c>
      <c r="P430" s="169">
        <v>0</v>
      </c>
      <c r="Q430" s="169">
        <v>0</v>
      </c>
      <c r="R430" s="169">
        <v>0</v>
      </c>
      <c r="S430" s="169">
        <v>0</v>
      </c>
      <c r="T430" s="169">
        <v>0</v>
      </c>
      <c r="U430" s="169">
        <v>0</v>
      </c>
      <c r="V430" s="169">
        <v>0</v>
      </c>
      <c r="W430" s="169">
        <v>0</v>
      </c>
      <c r="X430" s="169">
        <v>59993.136930522902</v>
      </c>
      <c r="Y430" s="169">
        <v>0</v>
      </c>
      <c r="Z430" s="169">
        <v>0</v>
      </c>
      <c r="AA430" s="169">
        <v>2739.325318097227</v>
      </c>
      <c r="AB430" s="169">
        <v>253758.19790644079</v>
      </c>
      <c r="AC430" s="169">
        <v>284988.36387489026</v>
      </c>
      <c r="AD430" s="169">
        <v>76651.240787892355</v>
      </c>
      <c r="AE430" s="169">
        <v>2289.2295652756202</v>
      </c>
      <c r="AF430" s="169">
        <v>0</v>
      </c>
      <c r="AG430" s="169">
        <v>0</v>
      </c>
      <c r="AH430" s="169"/>
      <c r="AI430" s="169">
        <v>211185.20333645339</v>
      </c>
      <c r="AJ430" s="169">
        <v>0</v>
      </c>
      <c r="AK430" s="169">
        <v>120789.53195302689</v>
      </c>
      <c r="AL430" s="169">
        <v>108729.69159000578</v>
      </c>
      <c r="AM430" s="169">
        <v>0</v>
      </c>
      <c r="AN430" s="169">
        <v>45455.379631743679</v>
      </c>
      <c r="AO430" s="169"/>
      <c r="AP430" s="169"/>
      <c r="AQ430" s="169"/>
      <c r="AR430" s="169"/>
      <c r="AT430" s="169">
        <v>168989.31999999998</v>
      </c>
      <c r="AU430" s="169">
        <v>897841.8</v>
      </c>
      <c r="AV430" s="169">
        <v>6638.76</v>
      </c>
      <c r="AW430" s="169">
        <v>130.38999999999999</v>
      </c>
      <c r="AX430" s="169">
        <v>128.96</v>
      </c>
      <c r="AY430" s="169">
        <v>1733.38</v>
      </c>
      <c r="AZ430" s="169">
        <v>358.47</v>
      </c>
      <c r="BA430" s="169">
        <v>912538.06</v>
      </c>
      <c r="BB430" s="169">
        <v>8537.08</v>
      </c>
      <c r="BC430" s="169">
        <v>180.3</v>
      </c>
      <c r="BD430" s="169">
        <v>172.45</v>
      </c>
      <c r="BE430" s="169">
        <v>1787.88</v>
      </c>
      <c r="BF430" s="169">
        <v>223.28</v>
      </c>
      <c r="BG430">
        <v>154293.06000000003</v>
      </c>
      <c r="BH430">
        <v>1519.19</v>
      </c>
      <c r="BI430">
        <v>-331.33</v>
      </c>
      <c r="BJ430">
        <v>-330.43</v>
      </c>
      <c r="BK430">
        <v>61.28</v>
      </c>
      <c r="BL430">
        <v>135.19</v>
      </c>
      <c r="BM430" s="170">
        <v>0</v>
      </c>
      <c r="BR430">
        <v>3103.5</v>
      </c>
      <c r="BS430">
        <v>3103.5</v>
      </c>
      <c r="BU430">
        <v>3103.5</v>
      </c>
      <c r="BV430">
        <v>3103.5</v>
      </c>
    </row>
    <row r="431" spans="1:74" x14ac:dyDescent="0.25">
      <c r="A431" t="s">
        <v>444</v>
      </c>
      <c r="B431">
        <v>856.1</v>
      </c>
      <c r="C431">
        <v>856.1</v>
      </c>
      <c r="D431">
        <v>12</v>
      </c>
      <c r="E431">
        <v>20.18</v>
      </c>
      <c r="F431">
        <v>20.18</v>
      </c>
      <c r="G431" s="169">
        <v>0</v>
      </c>
      <c r="H431" s="169">
        <v>0</v>
      </c>
      <c r="I431" s="169">
        <v>0</v>
      </c>
      <c r="J431" s="169">
        <v>0</v>
      </c>
      <c r="K431" s="169">
        <v>0</v>
      </c>
      <c r="L431" s="169">
        <v>0</v>
      </c>
      <c r="M431" s="169">
        <v>0</v>
      </c>
      <c r="N431" s="169">
        <v>0</v>
      </c>
      <c r="O431" s="169">
        <v>0</v>
      </c>
      <c r="P431" s="169">
        <v>0</v>
      </c>
      <c r="Q431" s="169">
        <v>0</v>
      </c>
      <c r="R431" s="169">
        <v>0</v>
      </c>
      <c r="S431" s="169">
        <v>0</v>
      </c>
      <c r="T431" s="169">
        <v>0</v>
      </c>
      <c r="U431" s="169">
        <v>0</v>
      </c>
      <c r="V431" s="169">
        <v>0</v>
      </c>
      <c r="W431" s="169">
        <v>0</v>
      </c>
      <c r="X431" s="169">
        <v>16549.097640154876</v>
      </c>
      <c r="Y431" s="169">
        <v>0</v>
      </c>
      <c r="Z431" s="169">
        <v>0</v>
      </c>
      <c r="AA431" s="169">
        <v>755.64246973514935</v>
      </c>
      <c r="AB431" s="169">
        <v>69999.160054037056</v>
      </c>
      <c r="AC431" s="169">
        <v>78613.996556563085</v>
      </c>
      <c r="AD431" s="169">
        <v>21144.233039637391</v>
      </c>
      <c r="AE431" s="169">
        <v>631.48362520781654</v>
      </c>
      <c r="AF431" s="169">
        <v>0</v>
      </c>
      <c r="AG431" s="169">
        <v>0</v>
      </c>
      <c r="AH431" s="169"/>
      <c r="AI431" s="169">
        <v>58255.406017830755</v>
      </c>
      <c r="AJ431" s="169">
        <v>0</v>
      </c>
      <c r="AK431" s="169">
        <v>33319.77390204167</v>
      </c>
      <c r="AL431" s="169">
        <v>29993.06878369709</v>
      </c>
      <c r="AM431" s="169">
        <v>0</v>
      </c>
      <c r="AN431" s="169">
        <v>12538.859514334061</v>
      </c>
      <c r="AO431" s="169"/>
      <c r="AP431" s="169"/>
      <c r="AQ431" s="169"/>
      <c r="AR431" s="169"/>
      <c r="AT431" s="169">
        <v>13729.809999999998</v>
      </c>
      <c r="AU431" s="169">
        <v>182273.52</v>
      </c>
      <c r="AV431" s="169">
        <v>3161.44</v>
      </c>
      <c r="AW431" s="169">
        <v>116.08</v>
      </c>
      <c r="AX431" s="169">
        <v>0</v>
      </c>
      <c r="AY431" s="169">
        <v>0</v>
      </c>
      <c r="AZ431" s="169">
        <v>0</v>
      </c>
      <c r="BA431" s="169">
        <v>175977.88</v>
      </c>
      <c r="BB431" s="169">
        <v>3864.7299999999996</v>
      </c>
      <c r="BC431" s="169">
        <v>371.75</v>
      </c>
      <c r="BD431" s="169">
        <v>0</v>
      </c>
      <c r="BE431" s="169">
        <v>0</v>
      </c>
      <c r="BF431" s="169">
        <v>0</v>
      </c>
      <c r="BG431">
        <v>20025.449999999997</v>
      </c>
      <c r="BH431">
        <v>1269.3999999999999</v>
      </c>
      <c r="BI431">
        <v>-44.099999999999966</v>
      </c>
      <c r="BJ431">
        <v>0</v>
      </c>
      <c r="BK431">
        <v>0</v>
      </c>
      <c r="BL431">
        <v>0</v>
      </c>
      <c r="BM431" s="170">
        <v>0</v>
      </c>
      <c r="BR431">
        <v>856.1</v>
      </c>
      <c r="BS431">
        <v>856.1</v>
      </c>
      <c r="BU431">
        <v>856.1</v>
      </c>
      <c r="BV431">
        <v>856.1</v>
      </c>
    </row>
    <row r="432" spans="1:74" x14ac:dyDescent="0.25">
      <c r="A432" t="s">
        <v>445</v>
      </c>
      <c r="B432">
        <v>767.27</v>
      </c>
      <c r="C432">
        <v>767.27</v>
      </c>
      <c r="D432">
        <v>12</v>
      </c>
      <c r="E432">
        <v>20.18</v>
      </c>
      <c r="F432">
        <v>20.18</v>
      </c>
      <c r="G432" s="169">
        <v>0</v>
      </c>
      <c r="H432" s="169">
        <v>0</v>
      </c>
      <c r="I432" s="169">
        <v>0</v>
      </c>
      <c r="J432" s="169">
        <v>0</v>
      </c>
      <c r="K432" s="169">
        <v>0</v>
      </c>
      <c r="L432" s="169">
        <v>0</v>
      </c>
      <c r="M432" s="169">
        <v>0</v>
      </c>
      <c r="N432" s="169">
        <v>0</v>
      </c>
      <c r="O432" s="169">
        <v>0</v>
      </c>
      <c r="P432" s="169">
        <v>0</v>
      </c>
      <c r="Q432" s="169">
        <v>0</v>
      </c>
      <c r="R432" s="169">
        <v>0</v>
      </c>
      <c r="S432" s="169">
        <v>0</v>
      </c>
      <c r="T432" s="169">
        <v>0</v>
      </c>
      <c r="U432" s="169">
        <v>0</v>
      </c>
      <c r="V432" s="169">
        <v>0</v>
      </c>
      <c r="W432" s="169">
        <v>0</v>
      </c>
      <c r="X432" s="169">
        <v>14831.942701041502</v>
      </c>
      <c r="Y432" s="169">
        <v>0</v>
      </c>
      <c r="Z432" s="169">
        <v>0</v>
      </c>
      <c r="AA432" s="169">
        <v>677.23606792861585</v>
      </c>
      <c r="AB432" s="169">
        <v>62735.960208691751</v>
      </c>
      <c r="AC432" s="169">
        <v>70456.910568805237</v>
      </c>
      <c r="AD432" s="169">
        <v>18950.281140430536</v>
      </c>
      <c r="AE432" s="169">
        <v>565.96009941969544</v>
      </c>
      <c r="AF432" s="169">
        <v>0</v>
      </c>
      <c r="AG432" s="169">
        <v>0</v>
      </c>
      <c r="AH432" s="169"/>
      <c r="AI432" s="169">
        <v>52210.75268695363</v>
      </c>
      <c r="AJ432" s="169">
        <v>0</v>
      </c>
      <c r="AK432" s="169">
        <v>29862.47275063604</v>
      </c>
      <c r="AL432" s="169">
        <v>26880.950689951253</v>
      </c>
      <c r="AM432" s="169">
        <v>0</v>
      </c>
      <c r="AN432" s="169">
        <v>11237.811867262115</v>
      </c>
      <c r="AO432" s="169"/>
      <c r="AP432" s="169"/>
      <c r="AQ432" s="169"/>
      <c r="AR432" s="169"/>
      <c r="AT432" s="169">
        <v>32508.85</v>
      </c>
      <c r="AU432" s="169">
        <v>178846.24</v>
      </c>
      <c r="AV432" s="169">
        <v>2676.74</v>
      </c>
      <c r="AW432" s="169">
        <v>0</v>
      </c>
      <c r="AX432" s="169">
        <v>0</v>
      </c>
      <c r="AY432" s="169">
        <v>0</v>
      </c>
      <c r="AZ432" s="169">
        <v>62.58</v>
      </c>
      <c r="BA432" s="169">
        <v>177892.97999999998</v>
      </c>
      <c r="BB432" s="169">
        <v>2899.99</v>
      </c>
      <c r="BC432" s="169">
        <v>6.38</v>
      </c>
      <c r="BD432" s="169">
        <v>0</v>
      </c>
      <c r="BE432" s="169">
        <v>0</v>
      </c>
      <c r="BF432" s="169">
        <v>32.85</v>
      </c>
      <c r="BG432">
        <v>33462.11</v>
      </c>
      <c r="BH432">
        <v>570.46</v>
      </c>
      <c r="BI432">
        <v>0</v>
      </c>
      <c r="BJ432">
        <v>0</v>
      </c>
      <c r="BK432">
        <v>0</v>
      </c>
      <c r="BL432">
        <v>29.73</v>
      </c>
      <c r="BM432" s="170">
        <v>0</v>
      </c>
      <c r="BR432">
        <v>767.27</v>
      </c>
      <c r="BS432">
        <v>767.27</v>
      </c>
      <c r="BU432">
        <v>767.27</v>
      </c>
      <c r="BV432">
        <v>767.27</v>
      </c>
    </row>
    <row r="433" spans="1:74" x14ac:dyDescent="0.25">
      <c r="A433" t="s">
        <v>446</v>
      </c>
      <c r="B433">
        <v>894.63</v>
      </c>
      <c r="C433">
        <v>894.63</v>
      </c>
      <c r="D433">
        <v>12</v>
      </c>
      <c r="E433">
        <v>20.18</v>
      </c>
      <c r="F433">
        <v>20.18</v>
      </c>
      <c r="G433" s="169">
        <v>0</v>
      </c>
      <c r="H433" s="169">
        <v>0</v>
      </c>
      <c r="I433" s="169">
        <v>0</v>
      </c>
      <c r="J433" s="169">
        <v>0</v>
      </c>
      <c r="K433" s="169">
        <v>0</v>
      </c>
      <c r="L433" s="169">
        <v>0</v>
      </c>
      <c r="M433" s="169">
        <v>0</v>
      </c>
      <c r="N433" s="169">
        <v>0</v>
      </c>
      <c r="O433" s="169">
        <v>0</v>
      </c>
      <c r="P433" s="169">
        <v>0</v>
      </c>
      <c r="Q433" s="169">
        <v>0</v>
      </c>
      <c r="R433" s="169">
        <v>0</v>
      </c>
      <c r="S433" s="169">
        <v>0</v>
      </c>
      <c r="T433" s="169">
        <v>0</v>
      </c>
      <c r="U433" s="169">
        <v>0</v>
      </c>
      <c r="V433" s="169">
        <v>0</v>
      </c>
      <c r="W433" s="169">
        <v>0</v>
      </c>
      <c r="X433" s="169">
        <v>17293.913353360302</v>
      </c>
      <c r="Y433" s="169">
        <v>0</v>
      </c>
      <c r="Z433" s="169">
        <v>0</v>
      </c>
      <c r="AA433" s="169">
        <v>789.65123548552344</v>
      </c>
      <c r="AB433" s="169">
        <v>73149.571964890973</v>
      </c>
      <c r="AC433" s="169">
        <v>82152.131455902389</v>
      </c>
      <c r="AD433" s="169">
        <v>22095.859367189347</v>
      </c>
      <c r="AE433" s="169">
        <v>659.9044452980595</v>
      </c>
      <c r="AF433" s="169">
        <v>0</v>
      </c>
      <c r="AG433" s="169">
        <v>0</v>
      </c>
      <c r="AH433" s="169"/>
      <c r="AI433" s="169">
        <v>60877.273549505815</v>
      </c>
      <c r="AJ433" s="169">
        <v>0</v>
      </c>
      <c r="AK433" s="169">
        <v>34819.377789958577</v>
      </c>
      <c r="AL433" s="169">
        <v>31342.949568927612</v>
      </c>
      <c r="AM433" s="169">
        <v>0</v>
      </c>
      <c r="AN433" s="169">
        <v>13103.188748170402</v>
      </c>
      <c r="AO433" s="169"/>
      <c r="AP433" s="169"/>
      <c r="AQ433" s="169"/>
      <c r="AR433" s="169"/>
      <c r="AT433" s="169">
        <v>81386.689999999988</v>
      </c>
      <c r="AU433" s="169">
        <v>216643.66999999998</v>
      </c>
      <c r="AV433" s="169">
        <v>2746.51</v>
      </c>
      <c r="AW433" s="169">
        <v>0</v>
      </c>
      <c r="AX433" s="169">
        <v>0</v>
      </c>
      <c r="AY433" s="169">
        <v>0</v>
      </c>
      <c r="AZ433" s="169">
        <v>23.88</v>
      </c>
      <c r="BA433" s="169">
        <v>183766.78</v>
      </c>
      <c r="BB433" s="169">
        <v>2708.8199999999997</v>
      </c>
      <c r="BC433" s="169">
        <v>144.84</v>
      </c>
      <c r="BD433" s="169">
        <v>0</v>
      </c>
      <c r="BE433" s="169">
        <v>0</v>
      </c>
      <c r="BF433" s="169">
        <v>15.92</v>
      </c>
      <c r="BG433">
        <v>114263.58</v>
      </c>
      <c r="BH433">
        <v>2518.41</v>
      </c>
      <c r="BI433">
        <v>402.81</v>
      </c>
      <c r="BJ433">
        <v>0</v>
      </c>
      <c r="BK433">
        <v>0</v>
      </c>
      <c r="BL433">
        <v>7.96</v>
      </c>
      <c r="BM433" s="170">
        <v>0</v>
      </c>
      <c r="BR433">
        <v>894.63</v>
      </c>
      <c r="BS433">
        <v>894.63</v>
      </c>
      <c r="BU433">
        <v>894.63</v>
      </c>
      <c r="BV433">
        <v>894.63</v>
      </c>
    </row>
    <row r="434" spans="1:74" x14ac:dyDescent="0.25">
      <c r="A434" t="s">
        <v>447</v>
      </c>
      <c r="B434">
        <v>5855.5</v>
      </c>
      <c r="C434">
        <v>5855.5</v>
      </c>
      <c r="D434">
        <v>12</v>
      </c>
      <c r="E434">
        <v>33.409999999999997</v>
      </c>
      <c r="F434">
        <v>33.409999999999997</v>
      </c>
      <c r="G434" s="169">
        <v>0</v>
      </c>
      <c r="H434" s="169">
        <v>0</v>
      </c>
      <c r="I434" s="169">
        <v>0</v>
      </c>
      <c r="J434" s="169">
        <v>0</v>
      </c>
      <c r="K434" s="169">
        <v>0</v>
      </c>
      <c r="L434" s="169">
        <v>0</v>
      </c>
      <c r="M434" s="169">
        <v>0</v>
      </c>
      <c r="N434" s="169">
        <v>0</v>
      </c>
      <c r="O434" s="169">
        <v>0</v>
      </c>
      <c r="P434" s="169">
        <v>0</v>
      </c>
      <c r="Q434" s="169">
        <v>0</v>
      </c>
      <c r="R434" s="169">
        <v>0</v>
      </c>
      <c r="S434" s="169">
        <v>0</v>
      </c>
      <c r="T434" s="169">
        <v>0</v>
      </c>
      <c r="U434" s="169">
        <v>0</v>
      </c>
      <c r="V434" s="169">
        <v>0</v>
      </c>
      <c r="W434" s="169">
        <v>0</v>
      </c>
      <c r="X434" s="169">
        <v>113191.49775952211</v>
      </c>
      <c r="Y434" s="169">
        <v>0</v>
      </c>
      <c r="Z434" s="169">
        <v>0</v>
      </c>
      <c r="AA434" s="169">
        <v>5168.3967778696042</v>
      </c>
      <c r="AB434" s="169">
        <v>478775.93937205232</v>
      </c>
      <c r="AC434" s="169">
        <v>537699.16696291941</v>
      </c>
      <c r="AD434" s="169">
        <v>144621.02156710284</v>
      </c>
      <c r="AE434" s="169">
        <v>0</v>
      </c>
      <c r="AF434" s="169">
        <v>0</v>
      </c>
      <c r="AG434" s="169">
        <v>280252.08644504694</v>
      </c>
      <c r="AH434" s="169"/>
      <c r="AI434" s="169">
        <v>398451.73453732982</v>
      </c>
      <c r="AJ434" s="169">
        <v>380965.98876640078</v>
      </c>
      <c r="AK434" s="169">
        <v>227898.53531527272</v>
      </c>
      <c r="AL434" s="169">
        <v>205144.74274376628</v>
      </c>
      <c r="AM434" s="169">
        <v>0</v>
      </c>
      <c r="AN434" s="169">
        <v>85762.518264435334</v>
      </c>
      <c r="AO434" s="169"/>
      <c r="AP434" s="169"/>
      <c r="AQ434" s="169"/>
      <c r="AR434" s="169"/>
      <c r="AT434" s="169">
        <v>483201</v>
      </c>
      <c r="AU434" s="169">
        <v>2273517.36</v>
      </c>
      <c r="AV434" s="169">
        <v>154628.91</v>
      </c>
      <c r="AW434" s="169">
        <v>870.92000000000007</v>
      </c>
      <c r="AX434" s="169">
        <v>711.45</v>
      </c>
      <c r="AY434" s="169">
        <v>13406</v>
      </c>
      <c r="AZ434" s="169">
        <v>2676.09</v>
      </c>
      <c r="BA434" s="169">
        <v>2224582.91</v>
      </c>
      <c r="BB434" s="169">
        <v>172042.84999999998</v>
      </c>
      <c r="BC434" s="169">
        <v>1767.18</v>
      </c>
      <c r="BD434" s="169">
        <v>1581.1399999999999</v>
      </c>
      <c r="BE434" s="169">
        <v>12022.6</v>
      </c>
      <c r="BF434" s="169">
        <v>1556.83</v>
      </c>
      <c r="BG434">
        <v>532135.45000000007</v>
      </c>
      <c r="BH434">
        <v>41220.909999999996</v>
      </c>
      <c r="BI434">
        <v>467.46</v>
      </c>
      <c r="BJ434">
        <v>143.93000000000006</v>
      </c>
      <c r="BK434">
        <v>2070.87</v>
      </c>
      <c r="BL434">
        <v>1119.26</v>
      </c>
      <c r="BM434" s="170">
        <v>0</v>
      </c>
      <c r="BP434">
        <v>5855.5</v>
      </c>
      <c r="BQ434">
        <v>5855.5</v>
      </c>
      <c r="BR434">
        <v>5855.5</v>
      </c>
      <c r="BS434">
        <v>5855.5</v>
      </c>
      <c r="BU434">
        <v>5855.5</v>
      </c>
    </row>
    <row r="435" spans="1:74" x14ac:dyDescent="0.25">
      <c r="A435" s="167" t="s">
        <v>1703</v>
      </c>
      <c r="B435">
        <v>28.1</v>
      </c>
      <c r="C435">
        <v>21.074999999999999</v>
      </c>
      <c r="D435">
        <v>9</v>
      </c>
      <c r="E435">
        <v>8.7799999999999994</v>
      </c>
      <c r="F435">
        <v>8.7799999999999994</v>
      </c>
      <c r="G435" s="169">
        <v>0</v>
      </c>
      <c r="H435" s="169">
        <v>0</v>
      </c>
      <c r="I435" s="169">
        <v>0</v>
      </c>
      <c r="J435" s="169">
        <v>0</v>
      </c>
      <c r="K435" s="169">
        <v>0</v>
      </c>
      <c r="L435" s="169">
        <v>0</v>
      </c>
      <c r="M435" s="169">
        <v>0</v>
      </c>
      <c r="N435" s="169">
        <v>0</v>
      </c>
      <c r="O435" s="169">
        <v>0</v>
      </c>
      <c r="P435" s="169">
        <v>0</v>
      </c>
      <c r="Q435" s="169">
        <v>0</v>
      </c>
      <c r="R435" s="169">
        <v>0</v>
      </c>
      <c r="S435" s="169">
        <v>0</v>
      </c>
      <c r="T435" s="169">
        <v>0</v>
      </c>
      <c r="U435" s="169">
        <v>0</v>
      </c>
      <c r="V435" s="169">
        <v>0</v>
      </c>
      <c r="W435" s="169">
        <v>0</v>
      </c>
      <c r="X435" s="169">
        <v>407.39660409562435</v>
      </c>
      <c r="Y435" s="169">
        <v>0</v>
      </c>
      <c r="Z435" s="169">
        <v>0</v>
      </c>
      <c r="AA435" s="169">
        <v>18.601991647784455</v>
      </c>
      <c r="AB435" s="169">
        <v>1723.2009089345063</v>
      </c>
      <c r="AC435" s="169">
        <v>1935.2762264099606</v>
      </c>
      <c r="AD435" s="169">
        <v>520.5171256983507</v>
      </c>
      <c r="AE435" s="169">
        <v>0</v>
      </c>
      <c r="AF435" s="169">
        <v>0</v>
      </c>
      <c r="AG435" s="169">
        <v>0</v>
      </c>
      <c r="AH435" s="169"/>
      <c r="AI435" s="169">
        <v>1434.0996166636878</v>
      </c>
      <c r="AJ435" s="169">
        <v>0</v>
      </c>
      <c r="AK435" s="169">
        <v>820.24790910586159</v>
      </c>
      <c r="AL435" s="169">
        <v>738.35290809066248</v>
      </c>
      <c r="AM435" s="169">
        <v>0</v>
      </c>
      <c r="AN435" s="169">
        <v>308.67476260318927</v>
      </c>
      <c r="AO435" s="169"/>
      <c r="AP435" s="169"/>
      <c r="AQ435" s="169"/>
      <c r="AR435" s="169"/>
      <c r="AT435" s="169">
        <v>4796.6400000000003</v>
      </c>
      <c r="AU435" s="169">
        <v>-4796.6400000000003</v>
      </c>
      <c r="AV435" s="169">
        <v>0</v>
      </c>
      <c r="AW435" s="169">
        <v>0</v>
      </c>
      <c r="AX435" s="169">
        <v>0</v>
      </c>
      <c r="AY435" s="169">
        <v>0</v>
      </c>
      <c r="AZ435" s="169">
        <v>0</v>
      </c>
      <c r="BA435" s="169">
        <v>0</v>
      </c>
      <c r="BB435" s="169">
        <v>0</v>
      </c>
      <c r="BC435" s="169">
        <v>0</v>
      </c>
      <c r="BD435" s="169">
        <v>0</v>
      </c>
      <c r="BE435" s="169">
        <v>0</v>
      </c>
      <c r="BF435" s="169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 s="170">
        <v>0</v>
      </c>
      <c r="BR435">
        <v>21.074999999999999</v>
      </c>
      <c r="BS435">
        <v>21.074999999999999</v>
      </c>
      <c r="BU435">
        <v>21.074999999999999</v>
      </c>
    </row>
    <row r="436" spans="1:74" x14ac:dyDescent="0.25">
      <c r="A436" s="167" t="s">
        <v>448</v>
      </c>
      <c r="B436">
        <v>105.1</v>
      </c>
      <c r="C436">
        <v>78.825000000000003</v>
      </c>
      <c r="D436">
        <v>9</v>
      </c>
      <c r="E436">
        <v>8.7799999999999994</v>
      </c>
      <c r="F436">
        <v>8.7799999999999994</v>
      </c>
      <c r="G436" s="169">
        <v>0</v>
      </c>
      <c r="H436" s="169">
        <v>0</v>
      </c>
      <c r="I436" s="169">
        <v>0</v>
      </c>
      <c r="J436" s="169">
        <v>0</v>
      </c>
      <c r="K436" s="169">
        <v>0</v>
      </c>
      <c r="L436" s="169">
        <v>0</v>
      </c>
      <c r="M436" s="169">
        <v>0</v>
      </c>
      <c r="N436" s="169">
        <v>0</v>
      </c>
      <c r="O436" s="169">
        <v>0</v>
      </c>
      <c r="P436" s="169">
        <v>0</v>
      </c>
      <c r="Q436" s="169">
        <v>0</v>
      </c>
      <c r="R436" s="169">
        <v>0</v>
      </c>
      <c r="S436" s="169">
        <v>0</v>
      </c>
      <c r="T436" s="169">
        <v>0</v>
      </c>
      <c r="U436" s="169">
        <v>0</v>
      </c>
      <c r="V436" s="169">
        <v>0</v>
      </c>
      <c r="W436" s="169">
        <v>0</v>
      </c>
      <c r="X436" s="169">
        <v>1523.7502879163744</v>
      </c>
      <c r="Y436" s="169">
        <v>0</v>
      </c>
      <c r="Z436" s="169">
        <v>0</v>
      </c>
      <c r="AA436" s="169">
        <v>69.575420718225857</v>
      </c>
      <c r="AB436" s="169">
        <v>6445.1393426696304</v>
      </c>
      <c r="AC436" s="169">
        <v>7238.346313013767</v>
      </c>
      <c r="AD436" s="169">
        <v>1946.8451925585998</v>
      </c>
      <c r="AE436" s="169">
        <v>0</v>
      </c>
      <c r="AF436" s="169">
        <v>0</v>
      </c>
      <c r="AG436" s="169">
        <v>0</v>
      </c>
      <c r="AH436" s="169"/>
      <c r="AI436" s="169">
        <v>5363.8387797634732</v>
      </c>
      <c r="AJ436" s="169">
        <v>0</v>
      </c>
      <c r="AK436" s="169">
        <v>3067.9023219582232</v>
      </c>
      <c r="AL436" s="169">
        <v>2761.5975316842932</v>
      </c>
      <c r="AM436" s="169">
        <v>0</v>
      </c>
      <c r="AN436" s="169">
        <v>1154.5095213379072</v>
      </c>
      <c r="AO436" s="169"/>
      <c r="AP436" s="169"/>
      <c r="AQ436" s="169"/>
      <c r="AR436" s="169"/>
      <c r="AT436" s="169">
        <v>13191.02</v>
      </c>
      <c r="AU436" s="169">
        <v>8305.02</v>
      </c>
      <c r="AV436" s="169">
        <v>0</v>
      </c>
      <c r="AW436" s="169">
        <v>0</v>
      </c>
      <c r="AX436" s="169">
        <v>0</v>
      </c>
      <c r="AY436" s="169">
        <v>0</v>
      </c>
      <c r="AZ436" s="169">
        <v>0</v>
      </c>
      <c r="BA436" s="169">
        <v>3466.1400000000003</v>
      </c>
      <c r="BB436" s="169">
        <v>0</v>
      </c>
      <c r="BC436" s="169">
        <v>0</v>
      </c>
      <c r="BD436" s="169">
        <v>0</v>
      </c>
      <c r="BE436" s="169">
        <v>0</v>
      </c>
      <c r="BF436" s="169">
        <v>0</v>
      </c>
      <c r="BG436">
        <v>18029.900000000001</v>
      </c>
      <c r="BH436">
        <v>0</v>
      </c>
      <c r="BI436">
        <v>0</v>
      </c>
      <c r="BJ436">
        <v>0</v>
      </c>
      <c r="BK436">
        <v>0</v>
      </c>
      <c r="BL436">
        <v>0</v>
      </c>
      <c r="BM436" s="170">
        <v>0</v>
      </c>
      <c r="BR436">
        <v>78.825000000000003</v>
      </c>
      <c r="BS436">
        <v>78.825000000000003</v>
      </c>
      <c r="BU436">
        <v>78.825000000000003</v>
      </c>
    </row>
    <row r="437" spans="1:74" x14ac:dyDescent="0.25">
      <c r="A437" s="167" t="s">
        <v>449</v>
      </c>
      <c r="B437">
        <v>0</v>
      </c>
      <c r="C437">
        <v>0</v>
      </c>
      <c r="D437">
        <v>9</v>
      </c>
      <c r="E437">
        <v>0</v>
      </c>
      <c r="F437">
        <v>0</v>
      </c>
      <c r="G437" s="169">
        <v>0</v>
      </c>
      <c r="H437" s="169">
        <v>0</v>
      </c>
      <c r="I437" s="169">
        <v>0</v>
      </c>
      <c r="J437" s="169">
        <v>0</v>
      </c>
      <c r="K437" s="169">
        <v>0</v>
      </c>
      <c r="L437" s="169">
        <v>0</v>
      </c>
      <c r="M437" s="169">
        <v>0</v>
      </c>
      <c r="N437" s="169">
        <v>0</v>
      </c>
      <c r="O437" s="169">
        <v>0</v>
      </c>
      <c r="P437" s="169">
        <v>0</v>
      </c>
      <c r="Q437" s="169">
        <v>0</v>
      </c>
      <c r="R437" s="169">
        <v>0</v>
      </c>
      <c r="S437" s="169">
        <v>0</v>
      </c>
      <c r="T437" s="169">
        <v>0</v>
      </c>
      <c r="U437" s="169">
        <v>0</v>
      </c>
      <c r="V437" s="169">
        <v>0</v>
      </c>
      <c r="W437" s="169">
        <v>0</v>
      </c>
      <c r="X437" s="169">
        <v>0</v>
      </c>
      <c r="Y437" s="169">
        <v>0</v>
      </c>
      <c r="Z437" s="169">
        <v>0</v>
      </c>
      <c r="AA437" s="169">
        <v>0</v>
      </c>
      <c r="AB437" s="169">
        <v>0</v>
      </c>
      <c r="AC437" s="169">
        <v>0</v>
      </c>
      <c r="AD437" s="169">
        <v>0</v>
      </c>
      <c r="AE437" s="169">
        <v>0</v>
      </c>
      <c r="AF437" s="169">
        <v>0</v>
      </c>
      <c r="AG437" s="169">
        <v>0</v>
      </c>
      <c r="AH437" s="169"/>
      <c r="AI437" s="169">
        <v>0</v>
      </c>
      <c r="AJ437" s="169">
        <v>0</v>
      </c>
      <c r="AK437" s="169">
        <v>0</v>
      </c>
      <c r="AL437" s="169">
        <v>0</v>
      </c>
      <c r="AM437" s="169">
        <v>0</v>
      </c>
      <c r="AN437" s="169">
        <v>0</v>
      </c>
      <c r="AO437" s="169"/>
      <c r="AP437" s="169"/>
      <c r="AQ437" s="169"/>
      <c r="AR437" s="169"/>
      <c r="AT437" s="169">
        <v>0</v>
      </c>
      <c r="AU437" s="169">
        <v>0</v>
      </c>
      <c r="AV437" s="169">
        <v>0</v>
      </c>
      <c r="AW437" s="169">
        <v>0</v>
      </c>
      <c r="AX437" s="169">
        <v>0</v>
      </c>
      <c r="AY437" s="169">
        <v>0</v>
      </c>
      <c r="AZ437" s="169">
        <v>0</v>
      </c>
      <c r="BA437" s="169">
        <v>0</v>
      </c>
      <c r="BB437" s="169">
        <v>0</v>
      </c>
      <c r="BC437" s="169">
        <v>0</v>
      </c>
      <c r="BD437" s="169">
        <v>0</v>
      </c>
      <c r="BE437" s="169">
        <v>0</v>
      </c>
      <c r="BF437" s="169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 s="170">
        <v>0</v>
      </c>
    </row>
    <row r="438" spans="1:74" x14ac:dyDescent="0.25">
      <c r="A438" s="167" t="s">
        <v>450</v>
      </c>
      <c r="B438">
        <v>31.2</v>
      </c>
      <c r="C438">
        <v>23.400000000000002</v>
      </c>
      <c r="D438">
        <v>9</v>
      </c>
      <c r="E438">
        <v>8.7799999999999994</v>
      </c>
      <c r="F438">
        <v>8.7799999999999994</v>
      </c>
      <c r="G438" s="169">
        <v>0</v>
      </c>
      <c r="H438" s="169">
        <v>0</v>
      </c>
      <c r="I438" s="169">
        <v>0</v>
      </c>
      <c r="J438" s="169">
        <v>0</v>
      </c>
      <c r="K438" s="169">
        <v>0</v>
      </c>
      <c r="L438" s="169">
        <v>0</v>
      </c>
      <c r="M438" s="169">
        <v>0</v>
      </c>
      <c r="N438" s="169">
        <v>0</v>
      </c>
      <c r="O438" s="169">
        <v>0</v>
      </c>
      <c r="P438" s="169">
        <v>0</v>
      </c>
      <c r="Q438" s="169">
        <v>0</v>
      </c>
      <c r="R438" s="169">
        <v>0</v>
      </c>
      <c r="S438" s="169">
        <v>0</v>
      </c>
      <c r="T438" s="169">
        <v>0</v>
      </c>
      <c r="U438" s="169">
        <v>0</v>
      </c>
      <c r="V438" s="169">
        <v>0</v>
      </c>
      <c r="W438" s="169">
        <v>0</v>
      </c>
      <c r="X438" s="169">
        <v>452.34071344425195</v>
      </c>
      <c r="Y438" s="169">
        <v>0</v>
      </c>
      <c r="Z438" s="169">
        <v>0</v>
      </c>
      <c r="AA438" s="169">
        <v>20.654168662308724</v>
      </c>
      <c r="AB438" s="169">
        <v>1913.304923799167</v>
      </c>
      <c r="AC438" s="169">
        <v>2148.7764506758281</v>
      </c>
      <c r="AD438" s="169">
        <v>577.94072319532177</v>
      </c>
      <c r="AE438" s="169">
        <v>0</v>
      </c>
      <c r="AF438" s="169">
        <v>0</v>
      </c>
      <c r="AG438" s="169">
        <v>0</v>
      </c>
      <c r="AH438" s="169"/>
      <c r="AI438" s="169">
        <v>1592.3098946586142</v>
      </c>
      <c r="AJ438" s="169">
        <v>0</v>
      </c>
      <c r="AK438" s="169">
        <v>910.73789196095674</v>
      </c>
      <c r="AL438" s="169">
        <v>819.80821111845819</v>
      </c>
      <c r="AM438" s="169">
        <v>0</v>
      </c>
      <c r="AN438" s="169">
        <v>342.72785029250912</v>
      </c>
      <c r="AO438" s="169"/>
      <c r="AP438" s="169"/>
      <c r="AQ438" s="169"/>
      <c r="AR438" s="169"/>
      <c r="AT438" s="169">
        <v>273.94</v>
      </c>
      <c r="AU438" s="169">
        <v>2465.46</v>
      </c>
      <c r="AV438" s="169">
        <v>0</v>
      </c>
      <c r="AW438" s="169">
        <v>0</v>
      </c>
      <c r="AX438" s="169">
        <v>0</v>
      </c>
      <c r="AY438" s="169">
        <v>0</v>
      </c>
      <c r="AZ438" s="169">
        <v>0</v>
      </c>
      <c r="BA438" s="169">
        <v>2739.4</v>
      </c>
      <c r="BB438" s="169">
        <v>0</v>
      </c>
      <c r="BC438" s="169">
        <v>0</v>
      </c>
      <c r="BD438" s="169">
        <v>0</v>
      </c>
      <c r="BE438" s="169">
        <v>0</v>
      </c>
      <c r="BF438" s="169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 s="170">
        <v>0</v>
      </c>
      <c r="BR438">
        <v>23.400000000000002</v>
      </c>
      <c r="BS438">
        <v>23.400000000000002</v>
      </c>
      <c r="BU438">
        <v>23.400000000000002</v>
      </c>
    </row>
    <row r="439" spans="1:74" x14ac:dyDescent="0.25">
      <c r="A439" s="167" t="s">
        <v>1704</v>
      </c>
      <c r="B439">
        <v>52</v>
      </c>
      <c r="C439">
        <v>39</v>
      </c>
      <c r="D439">
        <v>9</v>
      </c>
      <c r="E439">
        <v>8.7799999999999994</v>
      </c>
      <c r="F439">
        <v>8.7799999999999994</v>
      </c>
      <c r="G439" s="169">
        <v>0</v>
      </c>
      <c r="H439" s="169">
        <v>0</v>
      </c>
      <c r="I439" s="169">
        <v>0</v>
      </c>
      <c r="J439" s="169">
        <v>0</v>
      </c>
      <c r="K439" s="169">
        <v>0</v>
      </c>
      <c r="L439" s="169">
        <v>0</v>
      </c>
      <c r="M439" s="169">
        <v>0</v>
      </c>
      <c r="N439" s="169">
        <v>0</v>
      </c>
      <c r="O439" s="169">
        <v>0</v>
      </c>
      <c r="P439" s="169">
        <v>0</v>
      </c>
      <c r="Q439" s="169">
        <v>0</v>
      </c>
      <c r="R439" s="169">
        <v>0</v>
      </c>
      <c r="S439" s="169">
        <v>0</v>
      </c>
      <c r="T439" s="169">
        <v>0</v>
      </c>
      <c r="U439" s="169">
        <v>0</v>
      </c>
      <c r="V439" s="169">
        <v>0</v>
      </c>
      <c r="W439" s="169">
        <v>0</v>
      </c>
      <c r="X439" s="169">
        <v>753.90118907375324</v>
      </c>
      <c r="Y439" s="169">
        <v>0</v>
      </c>
      <c r="Z439" s="169">
        <v>0</v>
      </c>
      <c r="AA439" s="169">
        <v>34.4236144371812</v>
      </c>
      <c r="AB439" s="169">
        <v>3188.8415396652786</v>
      </c>
      <c r="AC439" s="169">
        <v>3581.2940844597133</v>
      </c>
      <c r="AD439" s="169">
        <v>963.23453865886961</v>
      </c>
      <c r="AE439" s="169">
        <v>0</v>
      </c>
      <c r="AF439" s="169">
        <v>0</v>
      </c>
      <c r="AG439" s="169">
        <v>0</v>
      </c>
      <c r="AH439" s="169"/>
      <c r="AI439" s="169">
        <v>2653.8498244310235</v>
      </c>
      <c r="AJ439" s="169">
        <v>0</v>
      </c>
      <c r="AK439" s="169">
        <v>1517.8964866015945</v>
      </c>
      <c r="AL439" s="169">
        <v>1366.3470185307633</v>
      </c>
      <c r="AM439" s="169">
        <v>0</v>
      </c>
      <c r="AN439" s="169">
        <v>571.21308382084851</v>
      </c>
      <c r="AO439" s="169"/>
      <c r="AP439" s="169"/>
      <c r="AQ439" s="169"/>
      <c r="AR439" s="169"/>
      <c r="AT439" s="169">
        <v>1569.58</v>
      </c>
      <c r="AU439" s="169">
        <v>4109.04</v>
      </c>
      <c r="AV439" s="169">
        <v>0</v>
      </c>
      <c r="AW439" s="169">
        <v>0</v>
      </c>
      <c r="AX439" s="169">
        <v>0</v>
      </c>
      <c r="AY439" s="169">
        <v>0</v>
      </c>
      <c r="AZ439" s="169">
        <v>0</v>
      </c>
      <c r="BA439" s="169">
        <v>5678.62</v>
      </c>
      <c r="BB439" s="169">
        <v>0</v>
      </c>
      <c r="BC439" s="169">
        <v>0</v>
      </c>
      <c r="BD439" s="169">
        <v>0</v>
      </c>
      <c r="BE439" s="169">
        <v>0</v>
      </c>
      <c r="BF439" s="16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 s="170">
        <v>0</v>
      </c>
      <c r="BR439">
        <v>39</v>
      </c>
      <c r="BS439">
        <v>39</v>
      </c>
      <c r="BU439">
        <v>39</v>
      </c>
    </row>
    <row r="440" spans="1:74" x14ac:dyDescent="0.25">
      <c r="A440" s="167" t="s">
        <v>451</v>
      </c>
      <c r="B440">
        <v>90.5</v>
      </c>
      <c r="C440">
        <v>67.875</v>
      </c>
      <c r="D440">
        <v>9</v>
      </c>
      <c r="E440">
        <v>8.7799999999999994</v>
      </c>
      <c r="F440">
        <v>8.7799999999999994</v>
      </c>
      <c r="G440" s="169">
        <v>0</v>
      </c>
      <c r="H440" s="169">
        <v>0</v>
      </c>
      <c r="I440" s="169">
        <v>0</v>
      </c>
      <c r="J440" s="169">
        <v>0</v>
      </c>
      <c r="K440" s="169">
        <v>0</v>
      </c>
      <c r="L440" s="169">
        <v>0</v>
      </c>
      <c r="M440" s="169">
        <v>0</v>
      </c>
      <c r="N440" s="169">
        <v>0</v>
      </c>
      <c r="O440" s="169">
        <v>0</v>
      </c>
      <c r="P440" s="169">
        <v>0</v>
      </c>
      <c r="Q440" s="169">
        <v>0</v>
      </c>
      <c r="R440" s="169">
        <v>0</v>
      </c>
      <c r="S440" s="169">
        <v>0</v>
      </c>
      <c r="T440" s="169">
        <v>0</v>
      </c>
      <c r="U440" s="169">
        <v>0</v>
      </c>
      <c r="V440" s="169">
        <v>0</v>
      </c>
      <c r="W440" s="169">
        <v>0</v>
      </c>
      <c r="X440" s="169">
        <v>1312.0780309841282</v>
      </c>
      <c r="Y440" s="169">
        <v>0</v>
      </c>
      <c r="Z440" s="169">
        <v>0</v>
      </c>
      <c r="AA440" s="169">
        <v>59.910328972401899</v>
      </c>
      <c r="AB440" s="169">
        <v>5549.810756532841</v>
      </c>
      <c r="AC440" s="169">
        <v>6232.8291277616172</v>
      </c>
      <c r="AD440" s="169">
        <v>1676.3985720889943</v>
      </c>
      <c r="AE440" s="169">
        <v>0</v>
      </c>
      <c r="AF440" s="169">
        <v>0</v>
      </c>
      <c r="AG440" s="169">
        <v>0</v>
      </c>
      <c r="AH440" s="169"/>
      <c r="AI440" s="169">
        <v>4618.7194059809162</v>
      </c>
      <c r="AJ440" s="169">
        <v>0</v>
      </c>
      <c r="AK440" s="169">
        <v>2641.7236930277754</v>
      </c>
      <c r="AL440" s="169">
        <v>2377.969330327579</v>
      </c>
      <c r="AM440" s="169">
        <v>0</v>
      </c>
      <c r="AN440" s="169">
        <v>994.13046318820761</v>
      </c>
      <c r="AO440" s="169"/>
      <c r="AP440" s="169"/>
      <c r="AQ440" s="169"/>
      <c r="AR440" s="169"/>
      <c r="AT440" s="169">
        <v>1598.44</v>
      </c>
      <c r="AU440" s="169">
        <v>7151.4000000000005</v>
      </c>
      <c r="AV440" s="169">
        <v>0</v>
      </c>
      <c r="AW440" s="169">
        <v>0</v>
      </c>
      <c r="AX440" s="169">
        <v>0</v>
      </c>
      <c r="AY440" s="169">
        <v>0</v>
      </c>
      <c r="AZ440" s="169">
        <v>0</v>
      </c>
      <c r="BA440" s="169">
        <v>8878.4599999999991</v>
      </c>
      <c r="BB440" s="169">
        <v>0</v>
      </c>
      <c r="BC440" s="169">
        <v>0</v>
      </c>
      <c r="BD440" s="169">
        <v>0</v>
      </c>
      <c r="BE440" s="169">
        <v>0</v>
      </c>
      <c r="BF440" s="169">
        <v>0</v>
      </c>
      <c r="BG440">
        <v>-128.62</v>
      </c>
      <c r="BH440">
        <v>0</v>
      </c>
      <c r="BI440">
        <v>0</v>
      </c>
      <c r="BJ440">
        <v>0</v>
      </c>
      <c r="BK440">
        <v>0</v>
      </c>
      <c r="BL440">
        <v>0</v>
      </c>
      <c r="BM440" s="170">
        <v>1.0231815394945443E-12</v>
      </c>
      <c r="BR440">
        <v>67.875</v>
      </c>
      <c r="BS440">
        <v>67.875</v>
      </c>
      <c r="BU440">
        <v>67.875</v>
      </c>
    </row>
    <row r="441" spans="1:74" x14ac:dyDescent="0.25">
      <c r="A441" s="167" t="s">
        <v>452</v>
      </c>
      <c r="B441">
        <v>37.6</v>
      </c>
      <c r="C441">
        <v>28.200000000000003</v>
      </c>
      <c r="D441">
        <v>9</v>
      </c>
      <c r="E441">
        <v>8.7799999999999994</v>
      </c>
      <c r="F441">
        <v>8.7799999999999994</v>
      </c>
      <c r="G441" s="169">
        <v>0</v>
      </c>
      <c r="H441" s="169">
        <v>0</v>
      </c>
      <c r="I441" s="169">
        <v>0</v>
      </c>
      <c r="J441" s="169">
        <v>0</v>
      </c>
      <c r="K441" s="169">
        <v>0</v>
      </c>
      <c r="L441" s="169">
        <v>0</v>
      </c>
      <c r="M441" s="169">
        <v>0</v>
      </c>
      <c r="N441" s="169">
        <v>0</v>
      </c>
      <c r="O441" s="169">
        <v>0</v>
      </c>
      <c r="P441" s="169">
        <v>0</v>
      </c>
      <c r="Q441" s="169">
        <v>0</v>
      </c>
      <c r="R441" s="169">
        <v>0</v>
      </c>
      <c r="S441" s="169">
        <v>0</v>
      </c>
      <c r="T441" s="169">
        <v>0</v>
      </c>
      <c r="U441" s="169">
        <v>0</v>
      </c>
      <c r="V441" s="169">
        <v>0</v>
      </c>
      <c r="W441" s="169">
        <v>0</v>
      </c>
      <c r="X441" s="169">
        <v>545.12855209948316</v>
      </c>
      <c r="Y441" s="169">
        <v>0</v>
      </c>
      <c r="Z441" s="169">
        <v>0</v>
      </c>
      <c r="AA441" s="169">
        <v>24.890921208423332</v>
      </c>
      <c r="AB441" s="169">
        <v>2305.7777286810478</v>
      </c>
      <c r="AC441" s="169">
        <v>2589.5511072247159</v>
      </c>
      <c r="AD441" s="169">
        <v>696.49266641487498</v>
      </c>
      <c r="AE441" s="169">
        <v>0</v>
      </c>
      <c r="AF441" s="169">
        <v>0</v>
      </c>
      <c r="AG441" s="169">
        <v>0</v>
      </c>
      <c r="AH441" s="169"/>
      <c r="AI441" s="169">
        <v>1918.9375653578174</v>
      </c>
      <c r="AJ441" s="169">
        <v>0</v>
      </c>
      <c r="AK441" s="169">
        <v>1097.555921081153</v>
      </c>
      <c r="AL441" s="169">
        <v>987.97399801455219</v>
      </c>
      <c r="AM441" s="169">
        <v>0</v>
      </c>
      <c r="AN441" s="169">
        <v>413.03099907045976</v>
      </c>
      <c r="AO441" s="169"/>
      <c r="AP441" s="169"/>
      <c r="AQ441" s="169"/>
      <c r="AR441" s="169"/>
      <c r="AT441" s="169">
        <v>6418.36</v>
      </c>
      <c r="AU441" s="169">
        <v>2971.17</v>
      </c>
      <c r="AV441" s="169">
        <v>0</v>
      </c>
      <c r="AW441" s="169">
        <v>0</v>
      </c>
      <c r="AX441" s="169">
        <v>0</v>
      </c>
      <c r="AY441" s="169">
        <v>0</v>
      </c>
      <c r="AZ441" s="169">
        <v>0</v>
      </c>
      <c r="BA441" s="169">
        <v>0</v>
      </c>
      <c r="BB441" s="169">
        <v>0</v>
      </c>
      <c r="BC441" s="169">
        <v>0</v>
      </c>
      <c r="BD441" s="169">
        <v>0</v>
      </c>
      <c r="BE441" s="169">
        <v>0</v>
      </c>
      <c r="BF441" s="169">
        <v>0</v>
      </c>
      <c r="BG441">
        <v>9389.5300000000007</v>
      </c>
      <c r="BH441">
        <v>0</v>
      </c>
      <c r="BI441">
        <v>0</v>
      </c>
      <c r="BJ441">
        <v>0</v>
      </c>
      <c r="BK441">
        <v>0</v>
      </c>
      <c r="BL441">
        <v>0</v>
      </c>
      <c r="BM441" s="170">
        <v>0</v>
      </c>
      <c r="BR441">
        <v>28.200000000000003</v>
      </c>
      <c r="BS441">
        <v>28.200000000000003</v>
      </c>
      <c r="BU441">
        <v>28.200000000000003</v>
      </c>
    </row>
    <row r="442" spans="1:74" x14ac:dyDescent="0.25">
      <c r="A442" s="167" t="s">
        <v>453</v>
      </c>
      <c r="B442">
        <v>67.099999999999994</v>
      </c>
      <c r="C442">
        <v>50.324999999999996</v>
      </c>
      <c r="D442">
        <v>9</v>
      </c>
      <c r="E442">
        <v>8.7799999999999994</v>
      </c>
      <c r="F442">
        <v>8.7799999999999994</v>
      </c>
      <c r="G442" s="169">
        <v>0</v>
      </c>
      <c r="H442" s="169">
        <v>0</v>
      </c>
      <c r="I442" s="169">
        <v>0</v>
      </c>
      <c r="J442" s="169">
        <v>0</v>
      </c>
      <c r="K442" s="169">
        <v>0</v>
      </c>
      <c r="L442" s="169">
        <v>0</v>
      </c>
      <c r="M442" s="169">
        <v>0</v>
      </c>
      <c r="N442" s="169">
        <v>0</v>
      </c>
      <c r="O442" s="169">
        <v>0</v>
      </c>
      <c r="P442" s="169">
        <v>0</v>
      </c>
      <c r="Q442" s="169">
        <v>0</v>
      </c>
      <c r="R442" s="169">
        <v>0</v>
      </c>
      <c r="S442" s="169">
        <v>0</v>
      </c>
      <c r="T442" s="169">
        <v>0</v>
      </c>
      <c r="U442" s="169">
        <v>0</v>
      </c>
      <c r="V442" s="169">
        <v>0</v>
      </c>
      <c r="W442" s="169">
        <v>0</v>
      </c>
      <c r="X442" s="169">
        <v>972.8224959009392</v>
      </c>
      <c r="Y442" s="169">
        <v>0</v>
      </c>
      <c r="Z442" s="169">
        <v>0</v>
      </c>
      <c r="AA442" s="169">
        <v>44.419702475670356</v>
      </c>
      <c r="AB442" s="169">
        <v>4114.8320636834642</v>
      </c>
      <c r="AC442" s="169">
        <v>4621.2467897547449</v>
      </c>
      <c r="AD442" s="169">
        <v>1242.9430296925027</v>
      </c>
      <c r="AE442" s="169">
        <v>0</v>
      </c>
      <c r="AF442" s="169">
        <v>0</v>
      </c>
      <c r="AG442" s="169">
        <v>0</v>
      </c>
      <c r="AH442" s="169"/>
      <c r="AI442" s="169">
        <v>3424.4869849869551</v>
      </c>
      <c r="AJ442" s="169">
        <v>0</v>
      </c>
      <c r="AK442" s="169">
        <v>1958.6702740570572</v>
      </c>
      <c r="AL442" s="169">
        <v>1763.1131719887351</v>
      </c>
      <c r="AM442" s="169">
        <v>0</v>
      </c>
      <c r="AN442" s="169">
        <v>737.08457546882562</v>
      </c>
      <c r="AO442" s="169"/>
      <c r="AP442" s="169"/>
      <c r="AQ442" s="169"/>
      <c r="AR442" s="169"/>
      <c r="AT442" s="169">
        <v>5252.35</v>
      </c>
      <c r="AU442" s="169">
        <v>5302.17</v>
      </c>
      <c r="AV442" s="169">
        <v>0</v>
      </c>
      <c r="AW442" s="169">
        <v>0</v>
      </c>
      <c r="AX442" s="169">
        <v>0</v>
      </c>
      <c r="AY442" s="169">
        <v>0</v>
      </c>
      <c r="AZ442" s="169">
        <v>0</v>
      </c>
      <c r="BA442" s="169">
        <v>4035.24</v>
      </c>
      <c r="BB442" s="169">
        <v>0</v>
      </c>
      <c r="BC442" s="169">
        <v>0</v>
      </c>
      <c r="BD442" s="169">
        <v>0</v>
      </c>
      <c r="BE442" s="169">
        <v>0</v>
      </c>
      <c r="BF442" s="169">
        <v>0</v>
      </c>
      <c r="BG442">
        <v>6519.28</v>
      </c>
      <c r="BH442">
        <v>0</v>
      </c>
      <c r="BI442">
        <v>0</v>
      </c>
      <c r="BJ442">
        <v>0</v>
      </c>
      <c r="BK442">
        <v>0</v>
      </c>
      <c r="BL442">
        <v>0</v>
      </c>
      <c r="BM442" s="170">
        <v>0</v>
      </c>
      <c r="BR442">
        <v>50.324999999999996</v>
      </c>
      <c r="BS442">
        <v>50.324999999999996</v>
      </c>
      <c r="BU442">
        <v>50.324999999999996</v>
      </c>
    </row>
    <row r="443" spans="1:74" x14ac:dyDescent="0.25">
      <c r="A443" t="s">
        <v>454</v>
      </c>
      <c r="B443">
        <v>132.19999999999999</v>
      </c>
      <c r="C443">
        <v>99.149999999999991</v>
      </c>
      <c r="D443">
        <v>9</v>
      </c>
      <c r="E443">
        <v>24.39</v>
      </c>
      <c r="F443">
        <v>25.37</v>
      </c>
      <c r="G443" s="169">
        <v>0</v>
      </c>
      <c r="H443" s="169">
        <v>0</v>
      </c>
      <c r="I443" s="169">
        <v>0</v>
      </c>
      <c r="J443" s="169">
        <v>0</v>
      </c>
      <c r="K443" s="169">
        <v>0</v>
      </c>
      <c r="L443" s="169">
        <v>0</v>
      </c>
      <c r="M443" s="169">
        <v>0</v>
      </c>
      <c r="N443" s="169">
        <v>0</v>
      </c>
      <c r="O443" s="169">
        <v>0</v>
      </c>
      <c r="P443" s="169">
        <v>0</v>
      </c>
      <c r="Q443" s="169">
        <v>0</v>
      </c>
      <c r="R443" s="169">
        <v>0</v>
      </c>
      <c r="S443" s="169">
        <v>0</v>
      </c>
      <c r="T443" s="169">
        <v>0</v>
      </c>
      <c r="U443" s="169">
        <v>0</v>
      </c>
      <c r="V443" s="169">
        <v>0</v>
      </c>
      <c r="W443" s="169">
        <v>0</v>
      </c>
      <c r="X443" s="169">
        <v>1916.648792222119</v>
      </c>
      <c r="Y443" s="169">
        <v>0</v>
      </c>
      <c r="Z443" s="169">
        <v>0</v>
      </c>
      <c r="AA443" s="169">
        <v>87.515419780679892</v>
      </c>
      <c r="AB443" s="169">
        <v>8107.0163758413437</v>
      </c>
      <c r="AC443" s="169">
        <v>9104.7514993379627</v>
      </c>
      <c r="AD443" s="169">
        <v>2448.8385771288954</v>
      </c>
      <c r="AE443" s="169">
        <v>73.135850297108973</v>
      </c>
      <c r="AF443" s="169">
        <v>0</v>
      </c>
      <c r="AG443" s="169">
        <v>0</v>
      </c>
      <c r="AH443" s="169"/>
      <c r="AI443" s="169">
        <v>6746.90282288041</v>
      </c>
      <c r="AJ443" s="169">
        <v>0</v>
      </c>
      <c r="AK443" s="169">
        <v>0</v>
      </c>
      <c r="AL443" s="169">
        <v>0</v>
      </c>
      <c r="AM443" s="169">
        <v>0</v>
      </c>
      <c r="AN443" s="169">
        <v>0</v>
      </c>
      <c r="AO443" s="169"/>
      <c r="AP443" s="169"/>
      <c r="AQ443" s="169"/>
      <c r="AR443" s="169"/>
      <c r="AT443" s="169">
        <v>17479.169999999998</v>
      </c>
      <c r="AU443" s="169">
        <v>38692.32</v>
      </c>
      <c r="AV443" s="169">
        <v>0</v>
      </c>
      <c r="AW443" s="169">
        <v>0</v>
      </c>
      <c r="AX443" s="169">
        <v>0</v>
      </c>
      <c r="AY443" s="169">
        <v>0</v>
      </c>
      <c r="AZ443" s="169">
        <v>0</v>
      </c>
      <c r="BA443" s="169">
        <v>27948.699999999997</v>
      </c>
      <c r="BB443" s="169">
        <v>0</v>
      </c>
      <c r="BC443" s="169">
        <v>0</v>
      </c>
      <c r="BD443" s="169">
        <v>0</v>
      </c>
      <c r="BE443" s="169">
        <v>0</v>
      </c>
      <c r="BF443" s="169">
        <v>0</v>
      </c>
      <c r="BG443">
        <v>28222.79</v>
      </c>
      <c r="BH443">
        <v>0</v>
      </c>
      <c r="BI443">
        <v>0</v>
      </c>
      <c r="BJ443">
        <v>0</v>
      </c>
      <c r="BK443">
        <v>0</v>
      </c>
      <c r="BL443">
        <v>0</v>
      </c>
      <c r="BM443" s="170">
        <v>0</v>
      </c>
      <c r="BV443">
        <v>99.149999999999991</v>
      </c>
    </row>
    <row r="444" spans="1:74" x14ac:dyDescent="0.25">
      <c r="A444" t="s">
        <v>455</v>
      </c>
      <c r="B444">
        <v>32.9</v>
      </c>
      <c r="C444">
        <v>32.9</v>
      </c>
      <c r="D444">
        <v>12</v>
      </c>
      <c r="E444">
        <v>15</v>
      </c>
      <c r="F444">
        <v>15</v>
      </c>
      <c r="G444" s="169">
        <v>0</v>
      </c>
      <c r="H444" s="169">
        <v>0</v>
      </c>
      <c r="I444" s="169">
        <v>0</v>
      </c>
      <c r="J444" s="169">
        <v>0</v>
      </c>
      <c r="K444" s="169">
        <v>0</v>
      </c>
      <c r="L444" s="169">
        <v>0</v>
      </c>
      <c r="M444" s="169">
        <v>0</v>
      </c>
      <c r="N444" s="169">
        <v>0</v>
      </c>
      <c r="O444" s="169">
        <v>0</v>
      </c>
      <c r="P444" s="169">
        <v>0</v>
      </c>
      <c r="Q444" s="169">
        <v>0</v>
      </c>
      <c r="R444" s="169">
        <v>0</v>
      </c>
      <c r="S444" s="169">
        <v>0</v>
      </c>
      <c r="T444" s="169">
        <v>0</v>
      </c>
      <c r="U444" s="169">
        <v>0</v>
      </c>
      <c r="V444" s="169">
        <v>0</v>
      </c>
      <c r="W444" s="169">
        <v>0</v>
      </c>
      <c r="X444" s="169">
        <v>635.9833107827302</v>
      </c>
      <c r="Y444" s="169">
        <v>0</v>
      </c>
      <c r="Z444" s="169">
        <v>0</v>
      </c>
      <c r="AA444" s="169">
        <v>29.039408076493885</v>
      </c>
      <c r="AB444" s="169">
        <v>2690.0740167945555</v>
      </c>
      <c r="AC444" s="169">
        <v>3021.1429584288353</v>
      </c>
      <c r="AD444" s="169">
        <v>812.57477748402073</v>
      </c>
      <c r="AE444" s="169">
        <v>0</v>
      </c>
      <c r="AF444" s="169">
        <v>0</v>
      </c>
      <c r="AG444" s="169">
        <v>0</v>
      </c>
      <c r="AH444" s="169"/>
      <c r="AI444" s="169">
        <v>2238.7604929174531</v>
      </c>
      <c r="AJ444" s="169">
        <v>0</v>
      </c>
      <c r="AK444" s="169">
        <v>1280.4819079280117</v>
      </c>
      <c r="AL444" s="169">
        <v>1152.6363310169775</v>
      </c>
      <c r="AM444" s="169">
        <v>0</v>
      </c>
      <c r="AN444" s="169">
        <v>481.86949891553627</v>
      </c>
      <c r="AO444" s="169"/>
      <c r="AP444" s="169"/>
      <c r="AQ444" s="169"/>
      <c r="AR444" s="169"/>
      <c r="AT444" s="169">
        <v>984.63</v>
      </c>
      <c r="AU444" s="169">
        <v>5922</v>
      </c>
      <c r="AV444" s="169">
        <v>0</v>
      </c>
      <c r="AW444" s="169">
        <v>0</v>
      </c>
      <c r="AX444" s="169">
        <v>0</v>
      </c>
      <c r="AY444" s="169">
        <v>0</v>
      </c>
      <c r="AZ444" s="169">
        <v>0</v>
      </c>
      <c r="BA444" s="169">
        <v>6413.13</v>
      </c>
      <c r="BB444" s="169">
        <v>0</v>
      </c>
      <c r="BC444" s="169">
        <v>0</v>
      </c>
      <c r="BD444" s="169">
        <v>0</v>
      </c>
      <c r="BE444" s="169">
        <v>0</v>
      </c>
      <c r="BF444" s="169">
        <v>0</v>
      </c>
      <c r="BG444">
        <v>493.5</v>
      </c>
      <c r="BH444">
        <v>0</v>
      </c>
      <c r="BI444">
        <v>0</v>
      </c>
      <c r="BJ444">
        <v>0</v>
      </c>
      <c r="BK444">
        <v>0</v>
      </c>
      <c r="BL444">
        <v>0</v>
      </c>
      <c r="BM444" s="170">
        <v>0</v>
      </c>
      <c r="BR444">
        <v>32.9</v>
      </c>
      <c r="BS444">
        <v>32.9</v>
      </c>
      <c r="BU444">
        <v>32.9</v>
      </c>
    </row>
    <row r="445" spans="1:74" x14ac:dyDescent="0.25">
      <c r="A445" t="s">
        <v>456</v>
      </c>
      <c r="B445">
        <v>482.1</v>
      </c>
      <c r="C445">
        <v>482.10000000000008</v>
      </c>
      <c r="D445">
        <v>12</v>
      </c>
      <c r="E445">
        <v>15</v>
      </c>
      <c r="F445">
        <v>15</v>
      </c>
      <c r="G445" s="169">
        <v>0</v>
      </c>
      <c r="H445" s="169">
        <v>0</v>
      </c>
      <c r="I445" s="169">
        <v>0</v>
      </c>
      <c r="J445" s="169">
        <v>0</v>
      </c>
      <c r="K445" s="169">
        <v>0</v>
      </c>
      <c r="L445" s="169">
        <v>0</v>
      </c>
      <c r="M445" s="169">
        <v>0</v>
      </c>
      <c r="N445" s="169">
        <v>0</v>
      </c>
      <c r="O445" s="169">
        <v>0</v>
      </c>
      <c r="P445" s="169">
        <v>0</v>
      </c>
      <c r="Q445" s="169">
        <v>0</v>
      </c>
      <c r="R445" s="169">
        <v>0</v>
      </c>
      <c r="S445" s="169">
        <v>0</v>
      </c>
      <c r="T445" s="169">
        <v>0</v>
      </c>
      <c r="U445" s="169">
        <v>0</v>
      </c>
      <c r="V445" s="169">
        <v>0</v>
      </c>
      <c r="W445" s="169">
        <v>0</v>
      </c>
      <c r="X445" s="169">
        <v>9319.3785449347815</v>
      </c>
      <c r="Y445" s="169">
        <v>0</v>
      </c>
      <c r="Z445" s="169">
        <v>0</v>
      </c>
      <c r="AA445" s="169">
        <v>425.52883385038615</v>
      </c>
      <c r="AB445" s="169">
        <v>39418.987340323874</v>
      </c>
      <c r="AC445" s="169">
        <v>44270.304567128922</v>
      </c>
      <c r="AD445" s="169">
        <v>11907.060797113874</v>
      </c>
      <c r="AE445" s="169">
        <v>0</v>
      </c>
      <c r="AF445" s="169">
        <v>0</v>
      </c>
      <c r="AG445" s="169">
        <v>0</v>
      </c>
      <c r="AH445" s="169"/>
      <c r="AI445" s="169">
        <v>32805.6666758512</v>
      </c>
      <c r="AJ445" s="169">
        <v>0</v>
      </c>
      <c r="AK445" s="169">
        <v>18763.535799759713</v>
      </c>
      <c r="AL445" s="169">
        <v>16890.15122137644</v>
      </c>
      <c r="AM445" s="169">
        <v>0</v>
      </c>
      <c r="AN445" s="169">
        <v>7061.072505385413</v>
      </c>
      <c r="AO445" s="169"/>
      <c r="AP445" s="169"/>
      <c r="AQ445" s="169"/>
      <c r="AR445" s="169"/>
      <c r="AT445" s="169">
        <v>10084.6</v>
      </c>
      <c r="AU445" s="169">
        <v>80802</v>
      </c>
      <c r="AV445" s="169">
        <v>0</v>
      </c>
      <c r="AW445" s="169">
        <v>0</v>
      </c>
      <c r="AX445" s="169">
        <v>0</v>
      </c>
      <c r="AY445" s="169">
        <v>0</v>
      </c>
      <c r="AZ445" s="169">
        <v>0</v>
      </c>
      <c r="BA445" s="169">
        <v>81966.94</v>
      </c>
      <c r="BB445" s="169">
        <v>0</v>
      </c>
      <c r="BC445" s="169">
        <v>0</v>
      </c>
      <c r="BD445" s="169">
        <v>0</v>
      </c>
      <c r="BE445" s="169">
        <v>0</v>
      </c>
      <c r="BF445" s="169">
        <v>0</v>
      </c>
      <c r="BG445">
        <v>8919.66</v>
      </c>
      <c r="BH445">
        <v>0</v>
      </c>
      <c r="BI445">
        <v>0</v>
      </c>
      <c r="BJ445">
        <v>0</v>
      </c>
      <c r="BK445">
        <v>0</v>
      </c>
      <c r="BL445">
        <v>0</v>
      </c>
      <c r="BM445" s="170">
        <v>0</v>
      </c>
      <c r="BR445">
        <v>482.10000000000008</v>
      </c>
      <c r="BS445">
        <v>482.10000000000008</v>
      </c>
      <c r="BU445">
        <v>482.10000000000008</v>
      </c>
    </row>
    <row r="446" spans="1:74" x14ac:dyDescent="0.25">
      <c r="A446" t="s">
        <v>457</v>
      </c>
      <c r="B446">
        <v>43.6</v>
      </c>
      <c r="C446">
        <v>43.6</v>
      </c>
      <c r="D446">
        <v>12</v>
      </c>
      <c r="E446">
        <v>24.39</v>
      </c>
      <c r="F446">
        <v>25.37</v>
      </c>
      <c r="G446" s="169">
        <v>0</v>
      </c>
      <c r="H446" s="169">
        <v>0</v>
      </c>
      <c r="I446" s="169">
        <v>0</v>
      </c>
      <c r="J446" s="169">
        <v>0</v>
      </c>
      <c r="K446" s="169">
        <v>0</v>
      </c>
      <c r="L446" s="169">
        <v>0</v>
      </c>
      <c r="M446" s="169">
        <v>0</v>
      </c>
      <c r="N446" s="169">
        <v>0</v>
      </c>
      <c r="O446" s="169">
        <v>0</v>
      </c>
      <c r="P446" s="169">
        <v>0</v>
      </c>
      <c r="Q446" s="169">
        <v>0</v>
      </c>
      <c r="R446" s="169">
        <v>0</v>
      </c>
      <c r="S446" s="169">
        <v>0</v>
      </c>
      <c r="T446" s="169">
        <v>0</v>
      </c>
      <c r="U446" s="169">
        <v>0</v>
      </c>
      <c r="V446" s="169">
        <v>0</v>
      </c>
      <c r="W446" s="169">
        <v>0</v>
      </c>
      <c r="X446" s="169">
        <v>842.82286778501646</v>
      </c>
      <c r="Y446" s="169">
        <v>0</v>
      </c>
      <c r="Z446" s="169">
        <v>3759.9991999999997</v>
      </c>
      <c r="AA446" s="169">
        <v>38.483835627207696</v>
      </c>
      <c r="AB446" s="169">
        <v>3564.9613110104137</v>
      </c>
      <c r="AC446" s="169">
        <v>4003.7031303190643</v>
      </c>
      <c r="AD446" s="169">
        <v>1076.8468175776079</v>
      </c>
      <c r="AE446" s="169">
        <v>32.160595793786705</v>
      </c>
      <c r="AF446" s="169">
        <v>0</v>
      </c>
      <c r="AG446" s="169">
        <v>0</v>
      </c>
      <c r="AH446" s="169"/>
      <c r="AI446" s="169">
        <v>2966.8680088510932</v>
      </c>
      <c r="AJ446" s="169">
        <v>0</v>
      </c>
      <c r="AK446" s="169">
        <v>1696.9304311751162</v>
      </c>
      <c r="AL446" s="169">
        <v>1527.5058976395205</v>
      </c>
      <c r="AM446" s="169">
        <v>0</v>
      </c>
      <c r="AN446" s="169">
        <v>638.58693473305118</v>
      </c>
      <c r="AO446" s="169"/>
      <c r="AP446" s="169"/>
      <c r="AQ446" s="169"/>
      <c r="AR446" s="169"/>
      <c r="AT446" s="169">
        <v>0</v>
      </c>
      <c r="AU446" s="169">
        <v>13017.18</v>
      </c>
      <c r="AV446" s="169">
        <v>0</v>
      </c>
      <c r="AW446" s="169">
        <v>0</v>
      </c>
      <c r="AX446" s="169">
        <v>0</v>
      </c>
      <c r="AY446" s="169">
        <v>0</v>
      </c>
      <c r="AZ446" s="169">
        <v>0</v>
      </c>
      <c r="BA446" s="169">
        <v>11911.050000000001</v>
      </c>
      <c r="BB446" s="169">
        <v>0</v>
      </c>
      <c r="BC446" s="169">
        <v>0</v>
      </c>
      <c r="BD446" s="169">
        <v>0</v>
      </c>
      <c r="BE446" s="169">
        <v>0</v>
      </c>
      <c r="BF446" s="169">
        <v>0</v>
      </c>
      <c r="BG446">
        <v>1106.1300000000001</v>
      </c>
      <c r="BH446">
        <v>0</v>
      </c>
      <c r="BI446">
        <v>0</v>
      </c>
      <c r="BJ446">
        <v>0</v>
      </c>
      <c r="BK446">
        <v>0</v>
      </c>
      <c r="BL446">
        <v>0</v>
      </c>
      <c r="BM446" s="170">
        <v>0</v>
      </c>
      <c r="BR446">
        <v>43.6</v>
      </c>
      <c r="BS446">
        <v>43.6</v>
      </c>
      <c r="BU446">
        <v>43.6</v>
      </c>
      <c r="BV446">
        <v>43.6</v>
      </c>
    </row>
    <row r="447" spans="1:74" x14ac:dyDescent="0.25">
      <c r="A447" t="s">
        <v>458</v>
      </c>
      <c r="B447">
        <v>0</v>
      </c>
      <c r="C447">
        <v>0</v>
      </c>
      <c r="D447">
        <v>12</v>
      </c>
      <c r="E447">
        <v>0</v>
      </c>
      <c r="F447">
        <v>0</v>
      </c>
      <c r="G447" s="169">
        <v>0</v>
      </c>
      <c r="H447" s="169">
        <v>0</v>
      </c>
      <c r="I447" s="169">
        <v>0</v>
      </c>
      <c r="J447" s="169">
        <v>0</v>
      </c>
      <c r="K447" s="169">
        <v>0</v>
      </c>
      <c r="L447" s="169">
        <v>0</v>
      </c>
      <c r="M447" s="169">
        <v>0</v>
      </c>
      <c r="N447" s="169">
        <v>0</v>
      </c>
      <c r="O447" s="169">
        <v>0</v>
      </c>
      <c r="P447" s="169">
        <v>0</v>
      </c>
      <c r="Q447" s="169">
        <v>0</v>
      </c>
      <c r="R447" s="169">
        <v>0</v>
      </c>
      <c r="S447" s="169">
        <v>0</v>
      </c>
      <c r="T447" s="169">
        <v>0</v>
      </c>
      <c r="U447" s="169">
        <v>0</v>
      </c>
      <c r="V447" s="169">
        <v>0</v>
      </c>
      <c r="W447" s="169">
        <v>0</v>
      </c>
      <c r="X447" s="169">
        <v>0</v>
      </c>
      <c r="Y447" s="169">
        <v>0</v>
      </c>
      <c r="Z447" s="169">
        <v>0</v>
      </c>
      <c r="AA447" s="169">
        <v>0</v>
      </c>
      <c r="AB447" s="169">
        <v>0</v>
      </c>
      <c r="AC447" s="169">
        <v>0</v>
      </c>
      <c r="AD447" s="169">
        <v>0</v>
      </c>
      <c r="AE447" s="169">
        <v>0</v>
      </c>
      <c r="AF447" s="169">
        <v>0</v>
      </c>
      <c r="AG447" s="169">
        <v>0</v>
      </c>
      <c r="AH447" s="169"/>
      <c r="AI447" s="169">
        <v>0</v>
      </c>
      <c r="AJ447" s="169">
        <v>0</v>
      </c>
      <c r="AK447" s="169">
        <v>0</v>
      </c>
      <c r="AL447" s="169">
        <v>0</v>
      </c>
      <c r="AM447" s="169">
        <v>0</v>
      </c>
      <c r="AN447" s="169">
        <v>0</v>
      </c>
      <c r="AO447" s="169"/>
      <c r="AP447" s="169"/>
      <c r="AQ447" s="169"/>
      <c r="AR447" s="169"/>
      <c r="AT447" s="169">
        <v>-718.49</v>
      </c>
      <c r="AU447" s="169">
        <v>0</v>
      </c>
      <c r="AV447" s="169">
        <v>0</v>
      </c>
      <c r="AW447" s="169">
        <v>0</v>
      </c>
      <c r="AX447" s="169">
        <v>0</v>
      </c>
      <c r="AY447" s="169">
        <v>0</v>
      </c>
      <c r="AZ447" s="169">
        <v>0</v>
      </c>
      <c r="BA447" s="169">
        <v>0</v>
      </c>
      <c r="BB447" s="169">
        <v>0</v>
      </c>
      <c r="BC447" s="169">
        <v>0</v>
      </c>
      <c r="BD447" s="169">
        <v>0</v>
      </c>
      <c r="BE447" s="169">
        <v>0</v>
      </c>
      <c r="BF447" s="169">
        <v>0</v>
      </c>
      <c r="BG447">
        <v>-718.49</v>
      </c>
      <c r="BH447">
        <v>0</v>
      </c>
      <c r="BI447">
        <v>0</v>
      </c>
      <c r="BJ447">
        <v>0</v>
      </c>
      <c r="BK447">
        <v>0</v>
      </c>
      <c r="BL447">
        <v>0</v>
      </c>
      <c r="BM447" s="170">
        <v>0</v>
      </c>
      <c r="BR447">
        <v>0</v>
      </c>
      <c r="BS447">
        <v>0</v>
      </c>
    </row>
    <row r="448" spans="1:74" x14ac:dyDescent="0.25">
      <c r="A448" t="s">
        <v>459</v>
      </c>
      <c r="B448">
        <v>0</v>
      </c>
      <c r="C448">
        <v>0</v>
      </c>
      <c r="D448">
        <v>12</v>
      </c>
      <c r="E448">
        <v>24.39</v>
      </c>
      <c r="F448">
        <v>25.37</v>
      </c>
      <c r="G448" s="169">
        <v>0</v>
      </c>
      <c r="H448" s="169">
        <v>0</v>
      </c>
      <c r="I448" s="169">
        <v>0</v>
      </c>
      <c r="J448" s="169">
        <v>0</v>
      </c>
      <c r="K448" s="169">
        <v>0</v>
      </c>
      <c r="L448" s="169">
        <v>0</v>
      </c>
      <c r="M448" s="169">
        <v>0</v>
      </c>
      <c r="N448" s="169">
        <v>0</v>
      </c>
      <c r="O448" s="169">
        <v>0</v>
      </c>
      <c r="P448" s="169">
        <v>0</v>
      </c>
      <c r="Q448" s="169">
        <v>0</v>
      </c>
      <c r="R448" s="169">
        <v>0</v>
      </c>
      <c r="S448" s="169">
        <v>0</v>
      </c>
      <c r="T448" s="169">
        <v>0</v>
      </c>
      <c r="U448" s="169">
        <v>0</v>
      </c>
      <c r="V448" s="169">
        <v>0</v>
      </c>
      <c r="W448" s="169">
        <v>0</v>
      </c>
      <c r="X448" s="169">
        <v>0</v>
      </c>
      <c r="Y448" s="169">
        <v>0</v>
      </c>
      <c r="Z448" s="169">
        <v>0</v>
      </c>
      <c r="AA448" s="169">
        <v>0</v>
      </c>
      <c r="AB448" s="169">
        <v>0</v>
      </c>
      <c r="AC448" s="169">
        <v>0</v>
      </c>
      <c r="AD448" s="169">
        <v>0</v>
      </c>
      <c r="AE448" s="169">
        <v>0</v>
      </c>
      <c r="AF448" s="169">
        <v>0</v>
      </c>
      <c r="AG448" s="169">
        <v>0</v>
      </c>
      <c r="AH448" s="169"/>
      <c r="AI448" s="169">
        <v>0</v>
      </c>
      <c r="AJ448" s="169">
        <v>0</v>
      </c>
      <c r="AK448" s="169">
        <v>0</v>
      </c>
      <c r="AL448" s="169">
        <v>0</v>
      </c>
      <c r="AM448" s="169">
        <v>0</v>
      </c>
      <c r="AN448" s="169">
        <v>0</v>
      </c>
      <c r="AO448" s="169"/>
      <c r="AP448" s="169"/>
      <c r="AQ448" s="169"/>
      <c r="AR448" s="169"/>
      <c r="AT448" s="169">
        <v>6721.37</v>
      </c>
      <c r="AU448" s="169">
        <v>-662.59</v>
      </c>
      <c r="AV448" s="169">
        <v>0</v>
      </c>
      <c r="AW448" s="169">
        <v>0</v>
      </c>
      <c r="AX448" s="169">
        <v>0</v>
      </c>
      <c r="AY448" s="169">
        <v>0</v>
      </c>
      <c r="AZ448" s="169">
        <v>0</v>
      </c>
      <c r="BA448" s="169">
        <v>0</v>
      </c>
      <c r="BB448" s="169">
        <v>0</v>
      </c>
      <c r="BC448" s="169">
        <v>0</v>
      </c>
      <c r="BD448" s="169">
        <v>0</v>
      </c>
      <c r="BE448" s="169">
        <v>0</v>
      </c>
      <c r="BF448" s="169">
        <v>0</v>
      </c>
      <c r="BG448">
        <v>6058.78</v>
      </c>
      <c r="BH448">
        <v>0</v>
      </c>
      <c r="BI448">
        <v>0</v>
      </c>
      <c r="BJ448">
        <v>0</v>
      </c>
      <c r="BK448">
        <v>0</v>
      </c>
      <c r="BL448">
        <v>0</v>
      </c>
      <c r="BM448" s="170">
        <v>0</v>
      </c>
      <c r="BR448">
        <v>0</v>
      </c>
      <c r="BS448">
        <v>0</v>
      </c>
      <c r="BU448">
        <v>0</v>
      </c>
      <c r="BV448">
        <v>0</v>
      </c>
    </row>
    <row r="449" spans="1:74" x14ac:dyDescent="0.25">
      <c r="A449" t="s">
        <v>460</v>
      </c>
      <c r="B449">
        <v>144</v>
      </c>
      <c r="C449">
        <v>144</v>
      </c>
      <c r="D449">
        <v>12</v>
      </c>
      <c r="E449">
        <v>24.39</v>
      </c>
      <c r="F449">
        <v>25.37</v>
      </c>
      <c r="G449" s="169">
        <v>0</v>
      </c>
      <c r="H449" s="169">
        <v>0</v>
      </c>
      <c r="I449" s="169">
        <v>0</v>
      </c>
      <c r="J449" s="169">
        <v>0</v>
      </c>
      <c r="K449" s="169">
        <v>0</v>
      </c>
      <c r="L449" s="169">
        <v>0</v>
      </c>
      <c r="M449" s="169">
        <v>0</v>
      </c>
      <c r="N449" s="169">
        <v>0</v>
      </c>
      <c r="O449" s="169">
        <v>0</v>
      </c>
      <c r="P449" s="169">
        <v>0</v>
      </c>
      <c r="Q449" s="169">
        <v>0</v>
      </c>
      <c r="R449" s="169">
        <v>0</v>
      </c>
      <c r="S449" s="169">
        <v>0</v>
      </c>
      <c r="T449" s="169">
        <v>0</v>
      </c>
      <c r="U449" s="169">
        <v>0</v>
      </c>
      <c r="V449" s="169">
        <v>0</v>
      </c>
      <c r="W449" s="169">
        <v>0</v>
      </c>
      <c r="X449" s="169">
        <v>2783.6351596569348</v>
      </c>
      <c r="Y449" s="169">
        <v>0</v>
      </c>
      <c r="Z449" s="169">
        <v>6680.0036</v>
      </c>
      <c r="AA449" s="169">
        <v>127.10257638343829</v>
      </c>
      <c r="AB449" s="169">
        <v>11774.184146456413</v>
      </c>
      <c r="AC449" s="169">
        <v>13223.239696466635</v>
      </c>
      <c r="AD449" s="169">
        <v>3556.5582965865956</v>
      </c>
      <c r="AE449" s="169">
        <v>106.21848152076343</v>
      </c>
      <c r="AF449" s="169">
        <v>0</v>
      </c>
      <c r="AG449" s="169">
        <v>0</v>
      </c>
      <c r="AH449" s="169"/>
      <c r="AI449" s="169">
        <v>9798.8301209760884</v>
      </c>
      <c r="AJ449" s="169">
        <v>0</v>
      </c>
      <c r="AK449" s="169">
        <v>5604.5408736058871</v>
      </c>
      <c r="AL449" s="169">
        <v>5044.9736068828197</v>
      </c>
      <c r="AM449" s="169">
        <v>0</v>
      </c>
      <c r="AN449" s="169">
        <v>2109.0944633385175</v>
      </c>
      <c r="AO449" s="169"/>
      <c r="AP449" s="169"/>
      <c r="AQ449" s="169"/>
      <c r="AR449" s="169"/>
      <c r="AT449" s="169">
        <v>23772.89</v>
      </c>
      <c r="AU449" s="169">
        <v>42992.7</v>
      </c>
      <c r="AV449" s="169">
        <v>0</v>
      </c>
      <c r="AW449" s="169">
        <v>0</v>
      </c>
      <c r="AX449" s="169">
        <v>0</v>
      </c>
      <c r="AY449" s="169">
        <v>0</v>
      </c>
      <c r="AZ449" s="169">
        <v>0</v>
      </c>
      <c r="BA449" s="169">
        <v>58157.19</v>
      </c>
      <c r="BB449" s="169">
        <v>0</v>
      </c>
      <c r="BC449" s="169">
        <v>0</v>
      </c>
      <c r="BD449" s="169">
        <v>0</v>
      </c>
      <c r="BE449" s="169">
        <v>0</v>
      </c>
      <c r="BF449" s="169">
        <v>0</v>
      </c>
      <c r="BG449">
        <v>8608.4</v>
      </c>
      <c r="BH449">
        <v>0</v>
      </c>
      <c r="BI449">
        <v>0</v>
      </c>
      <c r="BJ449">
        <v>0</v>
      </c>
      <c r="BK449">
        <v>0</v>
      </c>
      <c r="BL449">
        <v>0</v>
      </c>
      <c r="BM449" s="170">
        <v>0</v>
      </c>
      <c r="BR449">
        <v>144</v>
      </c>
      <c r="BS449">
        <v>144</v>
      </c>
      <c r="BU449">
        <v>144</v>
      </c>
      <c r="BV449">
        <v>144</v>
      </c>
    </row>
    <row r="450" spans="1:74" x14ac:dyDescent="0.25">
      <c r="A450" t="s">
        <v>461</v>
      </c>
      <c r="B450">
        <v>31.5</v>
      </c>
      <c r="C450">
        <v>31.5</v>
      </c>
      <c r="D450">
        <v>12</v>
      </c>
      <c r="E450">
        <v>24.39</v>
      </c>
      <c r="F450">
        <v>25.37</v>
      </c>
      <c r="G450" s="169">
        <v>0</v>
      </c>
      <c r="H450" s="169">
        <v>0</v>
      </c>
      <c r="I450" s="169">
        <v>0</v>
      </c>
      <c r="J450" s="169">
        <v>0</v>
      </c>
      <c r="K450" s="169">
        <v>0</v>
      </c>
      <c r="L450" s="169">
        <v>0</v>
      </c>
      <c r="M450" s="169">
        <v>0</v>
      </c>
      <c r="N450" s="169">
        <v>0</v>
      </c>
      <c r="O450" s="169">
        <v>0</v>
      </c>
      <c r="P450" s="169">
        <v>0</v>
      </c>
      <c r="Q450" s="169">
        <v>0</v>
      </c>
      <c r="R450" s="169">
        <v>0</v>
      </c>
      <c r="S450" s="169">
        <v>0</v>
      </c>
      <c r="T450" s="169">
        <v>0</v>
      </c>
      <c r="U450" s="169">
        <v>0</v>
      </c>
      <c r="V450" s="169">
        <v>0</v>
      </c>
      <c r="W450" s="169">
        <v>0</v>
      </c>
      <c r="X450" s="169">
        <v>608.92019117495454</v>
      </c>
      <c r="Y450" s="169">
        <v>0</v>
      </c>
      <c r="Z450" s="169">
        <v>0</v>
      </c>
      <c r="AA450" s="169">
        <v>27.803688583877122</v>
      </c>
      <c r="AB450" s="169">
        <v>2575.6027820373406</v>
      </c>
      <c r="AC450" s="169">
        <v>2892.5836836020762</v>
      </c>
      <c r="AD450" s="169">
        <v>777.99712737831771</v>
      </c>
      <c r="AE450" s="169">
        <v>23.235292832667</v>
      </c>
      <c r="AF450" s="169">
        <v>0</v>
      </c>
      <c r="AG450" s="169">
        <v>0</v>
      </c>
      <c r="AH450" s="169"/>
      <c r="AI450" s="169">
        <v>2143.4940889635195</v>
      </c>
      <c r="AJ450" s="169">
        <v>0</v>
      </c>
      <c r="AK450" s="169">
        <v>1225.9933161012877</v>
      </c>
      <c r="AL450" s="169">
        <v>1103.5879765056166</v>
      </c>
      <c r="AM450" s="169">
        <v>0</v>
      </c>
      <c r="AN450" s="169">
        <v>461.36441385530071</v>
      </c>
      <c r="AO450" s="169"/>
      <c r="AP450" s="169"/>
      <c r="AQ450" s="169"/>
      <c r="AR450" s="169"/>
      <c r="AT450" s="169">
        <v>14794.96</v>
      </c>
      <c r="AU450" s="169">
        <v>9404.7000000000007</v>
      </c>
      <c r="AV450" s="169">
        <v>0</v>
      </c>
      <c r="AW450" s="169">
        <v>0</v>
      </c>
      <c r="AX450" s="169">
        <v>0</v>
      </c>
      <c r="AY450" s="169">
        <v>0</v>
      </c>
      <c r="AZ450" s="169">
        <v>0</v>
      </c>
      <c r="BA450" s="169">
        <v>0</v>
      </c>
      <c r="BB450" s="169">
        <v>0</v>
      </c>
      <c r="BC450" s="169">
        <v>0</v>
      </c>
      <c r="BD450" s="169">
        <v>0</v>
      </c>
      <c r="BE450" s="169">
        <v>0</v>
      </c>
      <c r="BF450" s="169">
        <v>0</v>
      </c>
      <c r="BG450">
        <v>24199.66</v>
      </c>
      <c r="BH450">
        <v>0</v>
      </c>
      <c r="BI450">
        <v>0</v>
      </c>
      <c r="BJ450">
        <v>0</v>
      </c>
      <c r="BK450">
        <v>0</v>
      </c>
      <c r="BL450">
        <v>0</v>
      </c>
      <c r="BM450" s="170">
        <v>0</v>
      </c>
      <c r="BR450">
        <v>31.5</v>
      </c>
      <c r="BS450">
        <v>31.5</v>
      </c>
      <c r="BU450">
        <v>31.5</v>
      </c>
      <c r="BV450">
        <v>31.5</v>
      </c>
    </row>
    <row r="451" spans="1:74" x14ac:dyDescent="0.25">
      <c r="A451" t="s">
        <v>462</v>
      </c>
      <c r="B451">
        <v>38.700000000000003</v>
      </c>
      <c r="C451">
        <v>38.700000000000003</v>
      </c>
      <c r="D451">
        <v>12</v>
      </c>
      <c r="E451">
        <v>24.39</v>
      </c>
      <c r="F451">
        <v>25.37</v>
      </c>
      <c r="G451" s="169">
        <v>0</v>
      </c>
      <c r="H451" s="169">
        <v>0</v>
      </c>
      <c r="I451" s="169">
        <v>0</v>
      </c>
      <c r="J451" s="169">
        <v>0</v>
      </c>
      <c r="K451" s="169">
        <v>0</v>
      </c>
      <c r="L451" s="169">
        <v>0</v>
      </c>
      <c r="M451" s="169">
        <v>0</v>
      </c>
      <c r="N451" s="169">
        <v>0</v>
      </c>
      <c r="O451" s="169">
        <v>0</v>
      </c>
      <c r="P451" s="169">
        <v>0</v>
      </c>
      <c r="Q451" s="169">
        <v>0</v>
      </c>
      <c r="R451" s="169">
        <v>0</v>
      </c>
      <c r="S451" s="169">
        <v>0</v>
      </c>
      <c r="T451" s="169">
        <v>0</v>
      </c>
      <c r="U451" s="169">
        <v>0</v>
      </c>
      <c r="V451" s="169">
        <v>0</v>
      </c>
      <c r="W451" s="169">
        <v>0</v>
      </c>
      <c r="X451" s="169">
        <v>748.1019491578013</v>
      </c>
      <c r="Y451" s="169">
        <v>0</v>
      </c>
      <c r="Z451" s="169">
        <v>0</v>
      </c>
      <c r="AA451" s="169">
        <v>34.158817403049042</v>
      </c>
      <c r="AB451" s="169">
        <v>3164.3119893601615</v>
      </c>
      <c r="AC451" s="169">
        <v>3553.7456684254084</v>
      </c>
      <c r="AD451" s="169">
        <v>955.8250422076477</v>
      </c>
      <c r="AE451" s="169">
        <v>28.546216908705169</v>
      </c>
      <c r="AF451" s="169">
        <v>0</v>
      </c>
      <c r="AG451" s="169">
        <v>0</v>
      </c>
      <c r="AH451" s="169"/>
      <c r="AI451" s="169">
        <v>2633.435595012324</v>
      </c>
      <c r="AJ451" s="169">
        <v>0</v>
      </c>
      <c r="AK451" s="169">
        <v>1506.2203597815824</v>
      </c>
      <c r="AL451" s="169">
        <v>1355.8366568497577</v>
      </c>
      <c r="AM451" s="169">
        <v>0</v>
      </c>
      <c r="AN451" s="169">
        <v>566.81913702222664</v>
      </c>
      <c r="AO451" s="169"/>
      <c r="AP451" s="169"/>
      <c r="AQ451" s="169"/>
      <c r="AR451" s="169"/>
      <c r="AT451" s="169">
        <v>18176.599999999999</v>
      </c>
      <c r="AU451" s="169">
        <v>11554.26</v>
      </c>
      <c r="AV451" s="169">
        <v>0</v>
      </c>
      <c r="AW451" s="169">
        <v>0</v>
      </c>
      <c r="AX451" s="169">
        <v>0</v>
      </c>
      <c r="AY451" s="169">
        <v>0</v>
      </c>
      <c r="AZ451" s="169">
        <v>0</v>
      </c>
      <c r="BA451" s="169">
        <v>0</v>
      </c>
      <c r="BB451" s="169">
        <v>0</v>
      </c>
      <c r="BC451" s="169">
        <v>0</v>
      </c>
      <c r="BD451" s="169">
        <v>0</v>
      </c>
      <c r="BE451" s="169">
        <v>0</v>
      </c>
      <c r="BF451" s="169">
        <v>0</v>
      </c>
      <c r="BG451">
        <v>29730.86</v>
      </c>
      <c r="BH451">
        <v>0</v>
      </c>
      <c r="BI451">
        <v>0</v>
      </c>
      <c r="BJ451">
        <v>0</v>
      </c>
      <c r="BK451">
        <v>0</v>
      </c>
      <c r="BL451">
        <v>0</v>
      </c>
      <c r="BM451" s="170">
        <v>0</v>
      </c>
      <c r="BR451">
        <v>38.700000000000003</v>
      </c>
      <c r="BS451">
        <v>38.700000000000003</v>
      </c>
      <c r="BU451">
        <v>38.700000000000003</v>
      </c>
      <c r="BV451">
        <v>38.700000000000003</v>
      </c>
    </row>
    <row r="452" spans="1:74" x14ac:dyDescent="0.25">
      <c r="A452" t="s">
        <v>463</v>
      </c>
      <c r="B452">
        <v>281.60000000000002</v>
      </c>
      <c r="C452">
        <v>281.60000000000002</v>
      </c>
      <c r="D452">
        <v>12</v>
      </c>
      <c r="E452">
        <v>24.39</v>
      </c>
      <c r="F452">
        <v>25.37</v>
      </c>
      <c r="G452" s="169">
        <v>0</v>
      </c>
      <c r="H452" s="169">
        <v>0</v>
      </c>
      <c r="I452" s="169">
        <v>0</v>
      </c>
      <c r="J452" s="169">
        <v>0</v>
      </c>
      <c r="K452" s="169">
        <v>0</v>
      </c>
      <c r="L452" s="169">
        <v>0</v>
      </c>
      <c r="M452" s="169">
        <v>0</v>
      </c>
      <c r="N452" s="169">
        <v>0</v>
      </c>
      <c r="O452" s="169">
        <v>0</v>
      </c>
      <c r="P452" s="169">
        <v>0</v>
      </c>
      <c r="Q452" s="169">
        <v>0</v>
      </c>
      <c r="R452" s="169">
        <v>0</v>
      </c>
      <c r="S452" s="169">
        <v>0</v>
      </c>
      <c r="T452" s="169">
        <v>0</v>
      </c>
      <c r="U452" s="169">
        <v>0</v>
      </c>
      <c r="V452" s="169">
        <v>0</v>
      </c>
      <c r="W452" s="169">
        <v>0</v>
      </c>
      <c r="X452" s="169">
        <v>5443.5532011068963</v>
      </c>
      <c r="Y452" s="169">
        <v>0</v>
      </c>
      <c r="Z452" s="169">
        <v>3920.0071999999996</v>
      </c>
      <c r="AA452" s="169">
        <v>248.55614937205709</v>
      </c>
      <c r="AB452" s="169">
        <v>23025.071219736987</v>
      </c>
      <c r="AC452" s="169">
        <v>25858.779850868086</v>
      </c>
      <c r="AD452" s="169">
        <v>6955.0473355471204</v>
      </c>
      <c r="AE452" s="169">
        <v>207.71614164060404</v>
      </c>
      <c r="AF452" s="169">
        <v>0</v>
      </c>
      <c r="AG452" s="169">
        <v>0</v>
      </c>
      <c r="AH452" s="169"/>
      <c r="AI452" s="169">
        <v>19162.156681019907</v>
      </c>
      <c r="AJ452" s="169">
        <v>0</v>
      </c>
      <c r="AK452" s="169">
        <v>10959.991041718182</v>
      </c>
      <c r="AL452" s="169">
        <v>9865.7261645708477</v>
      </c>
      <c r="AM452" s="169">
        <v>0</v>
      </c>
      <c r="AN452" s="169">
        <v>4124.4513949731017</v>
      </c>
      <c r="AO452" s="169"/>
      <c r="AP452" s="169"/>
      <c r="AQ452" s="169"/>
      <c r="AR452" s="169"/>
      <c r="AT452" s="169">
        <v>4451.1099999999997</v>
      </c>
      <c r="AU452" s="169">
        <v>34812.06</v>
      </c>
      <c r="AV452" s="169">
        <v>0</v>
      </c>
      <c r="AW452" s="169">
        <v>0</v>
      </c>
      <c r="AX452" s="169">
        <v>0</v>
      </c>
      <c r="AY452" s="169">
        <v>0</v>
      </c>
      <c r="AZ452" s="169">
        <v>0</v>
      </c>
      <c r="BA452" s="169">
        <v>30246.58</v>
      </c>
      <c r="BB452" s="169">
        <v>0</v>
      </c>
      <c r="BC452" s="169">
        <v>0</v>
      </c>
      <c r="BD452" s="169">
        <v>0</v>
      </c>
      <c r="BE452" s="169">
        <v>0</v>
      </c>
      <c r="BF452" s="169">
        <v>0</v>
      </c>
      <c r="BG452">
        <v>9016.59</v>
      </c>
      <c r="BH452">
        <v>0</v>
      </c>
      <c r="BI452">
        <v>0</v>
      </c>
      <c r="BJ452">
        <v>0</v>
      </c>
      <c r="BK452">
        <v>0</v>
      </c>
      <c r="BL452">
        <v>0</v>
      </c>
      <c r="BM452" s="170">
        <v>0</v>
      </c>
      <c r="BR452">
        <v>281.60000000000002</v>
      </c>
      <c r="BS452">
        <v>281.60000000000002</v>
      </c>
      <c r="BU452">
        <v>281.60000000000002</v>
      </c>
      <c r="BV452">
        <v>281.60000000000002</v>
      </c>
    </row>
    <row r="453" spans="1:74" x14ac:dyDescent="0.25">
      <c r="A453" t="s">
        <v>464</v>
      </c>
      <c r="B453">
        <v>49.1</v>
      </c>
      <c r="C453">
        <v>49.1</v>
      </c>
      <c r="D453">
        <v>12</v>
      </c>
      <c r="E453">
        <v>24.39</v>
      </c>
      <c r="F453">
        <v>25.37</v>
      </c>
      <c r="G453" s="169">
        <v>0</v>
      </c>
      <c r="H453" s="169">
        <v>0</v>
      </c>
      <c r="I453" s="169">
        <v>0</v>
      </c>
      <c r="J453" s="169">
        <v>0</v>
      </c>
      <c r="K453" s="169">
        <v>0</v>
      </c>
      <c r="L453" s="169">
        <v>0</v>
      </c>
      <c r="M453" s="169">
        <v>0</v>
      </c>
      <c r="N453" s="169">
        <v>0</v>
      </c>
      <c r="O453" s="169">
        <v>0</v>
      </c>
      <c r="P453" s="169">
        <v>0</v>
      </c>
      <c r="Q453" s="169">
        <v>0</v>
      </c>
      <c r="R453" s="169">
        <v>0</v>
      </c>
      <c r="S453" s="169">
        <v>0</v>
      </c>
      <c r="T453" s="169">
        <v>0</v>
      </c>
      <c r="U453" s="169">
        <v>0</v>
      </c>
      <c r="V453" s="169">
        <v>0</v>
      </c>
      <c r="W453" s="169">
        <v>0</v>
      </c>
      <c r="X453" s="169">
        <v>949.1422662441355</v>
      </c>
      <c r="Y453" s="169">
        <v>0</v>
      </c>
      <c r="Z453" s="169">
        <v>5020.0031999999992</v>
      </c>
      <c r="AA453" s="169">
        <v>43.338447919630696</v>
      </c>
      <c r="AB453" s="169">
        <v>4014.6697332709027</v>
      </c>
      <c r="AC453" s="169">
        <v>4508.7574242813325</v>
      </c>
      <c r="AD453" s="169">
        <v>1212.687585850013</v>
      </c>
      <c r="AE453" s="169">
        <v>36.217551685204747</v>
      </c>
      <c r="AF453" s="169">
        <v>0</v>
      </c>
      <c r="AG453" s="169">
        <v>0</v>
      </c>
      <c r="AH453" s="169"/>
      <c r="AI453" s="169">
        <v>3341.1288815272637</v>
      </c>
      <c r="AJ453" s="169">
        <v>0</v>
      </c>
      <c r="AK453" s="169">
        <v>1910.9927562086741</v>
      </c>
      <c r="AL453" s="169">
        <v>1720.1958617912946</v>
      </c>
      <c r="AM453" s="169">
        <v>0</v>
      </c>
      <c r="AN453" s="169">
        <v>719.14262604111957</v>
      </c>
      <c r="AO453" s="169"/>
      <c r="AP453" s="169"/>
      <c r="AQ453" s="169"/>
      <c r="AR453" s="169"/>
      <c r="AT453" s="169">
        <v>18550.45</v>
      </c>
      <c r="AU453" s="169">
        <v>14659.32</v>
      </c>
      <c r="AV453" s="169">
        <v>0</v>
      </c>
      <c r="AW453" s="169">
        <v>0</v>
      </c>
      <c r="AX453" s="169">
        <v>0</v>
      </c>
      <c r="AY453" s="169">
        <v>0</v>
      </c>
      <c r="AZ453" s="169">
        <v>0</v>
      </c>
      <c r="BA453" s="169">
        <v>10861.87</v>
      </c>
      <c r="BB453" s="169">
        <v>0</v>
      </c>
      <c r="BC453" s="169">
        <v>0</v>
      </c>
      <c r="BD453" s="169">
        <v>0</v>
      </c>
      <c r="BE453" s="169">
        <v>0</v>
      </c>
      <c r="BF453" s="169">
        <v>0</v>
      </c>
      <c r="BG453">
        <v>22347.9</v>
      </c>
      <c r="BH453">
        <v>0</v>
      </c>
      <c r="BI453">
        <v>0</v>
      </c>
      <c r="BJ453">
        <v>0</v>
      </c>
      <c r="BK453">
        <v>0</v>
      </c>
      <c r="BL453">
        <v>0</v>
      </c>
      <c r="BM453" s="170">
        <v>0</v>
      </c>
      <c r="BR453">
        <v>49.1</v>
      </c>
      <c r="BS453">
        <v>49.1</v>
      </c>
      <c r="BU453">
        <v>49.1</v>
      </c>
      <c r="BV453">
        <v>49.1</v>
      </c>
    </row>
    <row r="454" spans="1:74" x14ac:dyDescent="0.25">
      <c r="A454" t="s">
        <v>465</v>
      </c>
      <c r="B454">
        <v>45</v>
      </c>
      <c r="C454">
        <v>45</v>
      </c>
      <c r="D454">
        <v>12</v>
      </c>
      <c r="E454">
        <v>24.39</v>
      </c>
      <c r="F454">
        <v>25.37</v>
      </c>
      <c r="G454" s="169">
        <v>0</v>
      </c>
      <c r="H454" s="169">
        <v>0</v>
      </c>
      <c r="I454" s="169">
        <v>0</v>
      </c>
      <c r="J454" s="169">
        <v>0</v>
      </c>
      <c r="K454" s="169">
        <v>0</v>
      </c>
      <c r="L454" s="169">
        <v>0</v>
      </c>
      <c r="M454" s="169">
        <v>0</v>
      </c>
      <c r="N454" s="169">
        <v>0</v>
      </c>
      <c r="O454" s="169">
        <v>0</v>
      </c>
      <c r="P454" s="169">
        <v>0</v>
      </c>
      <c r="Q454" s="169">
        <v>0</v>
      </c>
      <c r="R454" s="169">
        <v>0</v>
      </c>
      <c r="S454" s="169">
        <v>0</v>
      </c>
      <c r="T454" s="169">
        <v>0</v>
      </c>
      <c r="U454" s="169">
        <v>0</v>
      </c>
      <c r="V454" s="169">
        <v>0</v>
      </c>
      <c r="W454" s="169">
        <v>0</v>
      </c>
      <c r="X454" s="169">
        <v>869.88598739279223</v>
      </c>
      <c r="Y454" s="169">
        <v>0</v>
      </c>
      <c r="Z454" s="169">
        <v>1370.0036</v>
      </c>
      <c r="AA454" s="169">
        <v>39.71955511982447</v>
      </c>
      <c r="AB454" s="169">
        <v>3679.4325457676291</v>
      </c>
      <c r="AC454" s="169">
        <v>4132.2624051458233</v>
      </c>
      <c r="AD454" s="169">
        <v>1111.4244676833111</v>
      </c>
      <c r="AE454" s="169">
        <v>33.193275475238565</v>
      </c>
      <c r="AF454" s="169">
        <v>0</v>
      </c>
      <c r="AG454" s="169">
        <v>0</v>
      </c>
      <c r="AH454" s="169"/>
      <c r="AI454" s="169">
        <v>3062.1344128050278</v>
      </c>
      <c r="AJ454" s="169">
        <v>0</v>
      </c>
      <c r="AK454" s="169">
        <v>1751.4190230018396</v>
      </c>
      <c r="AL454" s="169">
        <v>1576.554252150881</v>
      </c>
      <c r="AM454" s="169">
        <v>0</v>
      </c>
      <c r="AN454" s="169">
        <v>659.09201979328668</v>
      </c>
      <c r="AO454" s="169"/>
      <c r="AP454" s="169"/>
      <c r="AQ454" s="169"/>
      <c r="AR454" s="169"/>
      <c r="AT454" s="169">
        <v>13087.3</v>
      </c>
      <c r="AU454" s="169">
        <v>13435.2</v>
      </c>
      <c r="AV454" s="169">
        <v>0</v>
      </c>
      <c r="AW454" s="169">
        <v>0</v>
      </c>
      <c r="AX454" s="169">
        <v>0</v>
      </c>
      <c r="AY454" s="169">
        <v>0</v>
      </c>
      <c r="AZ454" s="169">
        <v>0</v>
      </c>
      <c r="BA454" s="169">
        <v>15405.07</v>
      </c>
      <c r="BB454" s="169">
        <v>0</v>
      </c>
      <c r="BC454" s="169">
        <v>0</v>
      </c>
      <c r="BD454" s="169">
        <v>0</v>
      </c>
      <c r="BE454" s="169">
        <v>0</v>
      </c>
      <c r="BF454" s="169">
        <v>0</v>
      </c>
      <c r="BG454">
        <v>11117.43</v>
      </c>
      <c r="BH454">
        <v>0</v>
      </c>
      <c r="BI454">
        <v>0</v>
      </c>
      <c r="BJ454">
        <v>0</v>
      </c>
      <c r="BK454">
        <v>0</v>
      </c>
      <c r="BL454">
        <v>0</v>
      </c>
      <c r="BM454" s="170">
        <v>0</v>
      </c>
      <c r="BR454">
        <v>45</v>
      </c>
      <c r="BS454">
        <v>45</v>
      </c>
      <c r="BU454">
        <v>45</v>
      </c>
      <c r="BV454">
        <v>45</v>
      </c>
    </row>
    <row r="455" spans="1:74" x14ac:dyDescent="0.25">
      <c r="A455" t="s">
        <v>466</v>
      </c>
      <c r="B455">
        <v>116.7</v>
      </c>
      <c r="C455">
        <v>116.7</v>
      </c>
      <c r="D455">
        <v>12</v>
      </c>
      <c r="E455">
        <v>24.39</v>
      </c>
      <c r="F455">
        <v>25.37</v>
      </c>
      <c r="G455" s="169">
        <v>0</v>
      </c>
      <c r="H455" s="169">
        <v>0</v>
      </c>
      <c r="I455" s="169">
        <v>0</v>
      </c>
      <c r="J455" s="169">
        <v>0</v>
      </c>
      <c r="K455" s="169">
        <v>0</v>
      </c>
      <c r="L455" s="169">
        <v>0</v>
      </c>
      <c r="M455" s="169">
        <v>0</v>
      </c>
      <c r="N455" s="169">
        <v>0</v>
      </c>
      <c r="O455" s="169">
        <v>0</v>
      </c>
      <c r="P455" s="169">
        <v>0</v>
      </c>
      <c r="Q455" s="169">
        <v>0</v>
      </c>
      <c r="R455" s="169">
        <v>0</v>
      </c>
      <c r="S455" s="169">
        <v>0</v>
      </c>
      <c r="T455" s="169">
        <v>0</v>
      </c>
      <c r="U455" s="169">
        <v>0</v>
      </c>
      <c r="V455" s="169">
        <v>0</v>
      </c>
      <c r="W455" s="169">
        <v>0</v>
      </c>
      <c r="X455" s="169">
        <v>2255.9043273053076</v>
      </c>
      <c r="Y455" s="169">
        <v>0</v>
      </c>
      <c r="Z455" s="169">
        <v>12650.012999999999</v>
      </c>
      <c r="AA455" s="169">
        <v>103.00604627741143</v>
      </c>
      <c r="AB455" s="169">
        <v>9541.9950686907196</v>
      </c>
      <c r="AC455" s="169">
        <v>10716.333837344837</v>
      </c>
      <c r="AD455" s="169">
        <v>2882.2941195253866</v>
      </c>
      <c r="AE455" s="169">
        <v>86.081227732452021</v>
      </c>
      <c r="AF455" s="169">
        <v>0</v>
      </c>
      <c r="AG455" s="169">
        <v>0</v>
      </c>
      <c r="AH455" s="169"/>
      <c r="AI455" s="169">
        <v>7941.1352438743716</v>
      </c>
      <c r="AJ455" s="169">
        <v>0</v>
      </c>
      <c r="AK455" s="169">
        <v>4542.0133329847713</v>
      </c>
      <c r="AL455" s="169">
        <v>4088.5306939112847</v>
      </c>
      <c r="AM455" s="169">
        <v>0</v>
      </c>
      <c r="AN455" s="169">
        <v>1709.2453046639237</v>
      </c>
      <c r="AO455" s="169"/>
      <c r="AP455" s="169"/>
      <c r="AQ455" s="169"/>
      <c r="AR455" s="169"/>
      <c r="AT455" s="169">
        <v>11878.24</v>
      </c>
      <c r="AU455" s="169">
        <v>34841.93</v>
      </c>
      <c r="AV455" s="169">
        <v>0</v>
      </c>
      <c r="AW455" s="169">
        <v>0</v>
      </c>
      <c r="AX455" s="169">
        <v>0</v>
      </c>
      <c r="AY455" s="169">
        <v>0</v>
      </c>
      <c r="AZ455" s="169">
        <v>0</v>
      </c>
      <c r="BA455" s="169">
        <v>35764.119999999995</v>
      </c>
      <c r="BB455" s="169">
        <v>0</v>
      </c>
      <c r="BC455" s="169">
        <v>0</v>
      </c>
      <c r="BD455" s="169">
        <v>0</v>
      </c>
      <c r="BE455" s="169">
        <v>0</v>
      </c>
      <c r="BF455" s="169">
        <v>0</v>
      </c>
      <c r="BG455">
        <v>10956.05</v>
      </c>
      <c r="BH455">
        <v>0</v>
      </c>
      <c r="BI455">
        <v>0</v>
      </c>
      <c r="BJ455">
        <v>0</v>
      </c>
      <c r="BK455">
        <v>0</v>
      </c>
      <c r="BL455">
        <v>0</v>
      </c>
      <c r="BM455" s="170">
        <v>0</v>
      </c>
      <c r="BR455">
        <v>116.7</v>
      </c>
      <c r="BS455">
        <v>116.7</v>
      </c>
      <c r="BU455">
        <v>116.7</v>
      </c>
      <c r="BV455">
        <v>116.7</v>
      </c>
    </row>
    <row r="456" spans="1:74" x14ac:dyDescent="0.25">
      <c r="A456" t="s">
        <v>467</v>
      </c>
      <c r="B456">
        <v>75.8</v>
      </c>
      <c r="C456">
        <v>75.8</v>
      </c>
      <c r="D456">
        <v>12</v>
      </c>
      <c r="E456">
        <v>0</v>
      </c>
      <c r="F456">
        <v>0</v>
      </c>
      <c r="G456" s="169">
        <v>0</v>
      </c>
      <c r="H456" s="169">
        <v>0</v>
      </c>
      <c r="I456" s="169">
        <v>0</v>
      </c>
      <c r="J456" s="169">
        <v>0</v>
      </c>
      <c r="K456" s="169">
        <v>0</v>
      </c>
      <c r="L456" s="169">
        <v>0</v>
      </c>
      <c r="M456" s="169">
        <v>0</v>
      </c>
      <c r="N456" s="169">
        <v>0</v>
      </c>
      <c r="O456" s="169">
        <v>0</v>
      </c>
      <c r="P456" s="169">
        <v>0</v>
      </c>
      <c r="Q456" s="169">
        <v>0</v>
      </c>
      <c r="R456" s="169">
        <v>0</v>
      </c>
      <c r="S456" s="169">
        <v>0</v>
      </c>
      <c r="T456" s="169">
        <v>0</v>
      </c>
      <c r="U456" s="169">
        <v>0</v>
      </c>
      <c r="V456" s="169">
        <v>0</v>
      </c>
      <c r="W456" s="169">
        <v>0</v>
      </c>
      <c r="X456" s="169">
        <v>1465.2746187638588</v>
      </c>
      <c r="Y456" s="169">
        <v>0</v>
      </c>
      <c r="Z456" s="169">
        <v>0</v>
      </c>
      <c r="AA456" s="169">
        <v>66.905383957393212</v>
      </c>
      <c r="AB456" s="169">
        <v>6197.7997104263613</v>
      </c>
      <c r="AC456" s="169">
        <v>6960.56645133452</v>
      </c>
      <c r="AD456" s="169">
        <v>1872.1327700087772</v>
      </c>
      <c r="AE456" s="169">
        <v>0</v>
      </c>
      <c r="AF456" s="169">
        <v>0</v>
      </c>
      <c r="AG456" s="169">
        <v>0</v>
      </c>
      <c r="AH456" s="169"/>
      <c r="AI456" s="169">
        <v>5157.9952997915789</v>
      </c>
      <c r="AJ456" s="169">
        <v>0</v>
      </c>
      <c r="AK456" s="169">
        <v>2950.1680431897657</v>
      </c>
      <c r="AL456" s="169">
        <v>2655.618051400817</v>
      </c>
      <c r="AM456" s="169">
        <v>0</v>
      </c>
      <c r="AN456" s="169">
        <v>1110.2038911184698</v>
      </c>
      <c r="AO456" s="169"/>
      <c r="AP456" s="169"/>
      <c r="AQ456" s="169"/>
      <c r="AR456" s="169"/>
      <c r="AT456" s="169">
        <v>20490.48</v>
      </c>
      <c r="AU456" s="169">
        <v>0</v>
      </c>
      <c r="AV456" s="169">
        <v>0</v>
      </c>
      <c r="AW456" s="169">
        <v>0</v>
      </c>
      <c r="AX456" s="169">
        <v>0</v>
      </c>
      <c r="AY456" s="169">
        <v>0</v>
      </c>
      <c r="AZ456" s="169">
        <v>0</v>
      </c>
      <c r="BA456" s="169">
        <v>0</v>
      </c>
      <c r="BB456" s="169">
        <v>0</v>
      </c>
      <c r="BC456" s="169">
        <v>0</v>
      </c>
      <c r="BD456" s="169">
        <v>0</v>
      </c>
      <c r="BE456" s="169">
        <v>0</v>
      </c>
      <c r="BF456" s="169">
        <v>0</v>
      </c>
      <c r="BG456">
        <v>20490.48</v>
      </c>
      <c r="BH456">
        <v>0</v>
      </c>
      <c r="BI456">
        <v>0</v>
      </c>
      <c r="BJ456">
        <v>0</v>
      </c>
      <c r="BK456">
        <v>0</v>
      </c>
      <c r="BL456">
        <v>0</v>
      </c>
      <c r="BM456" s="170">
        <v>0</v>
      </c>
      <c r="BR456">
        <v>75.8</v>
      </c>
      <c r="BS456">
        <v>75.8</v>
      </c>
      <c r="BU456">
        <v>75.8</v>
      </c>
    </row>
    <row r="457" spans="1:74" x14ac:dyDescent="0.25">
      <c r="A457" t="s">
        <v>468</v>
      </c>
      <c r="B457">
        <v>45.3</v>
      </c>
      <c r="C457">
        <v>45.29999999999999</v>
      </c>
      <c r="D457">
        <v>12</v>
      </c>
      <c r="E457">
        <v>24.39</v>
      </c>
      <c r="F457">
        <v>25.37</v>
      </c>
      <c r="G457" s="169">
        <v>0</v>
      </c>
      <c r="H457" s="169">
        <v>0</v>
      </c>
      <c r="I457" s="169">
        <v>0</v>
      </c>
      <c r="J457" s="169">
        <v>0</v>
      </c>
      <c r="K457" s="169">
        <v>0</v>
      </c>
      <c r="L457" s="169">
        <v>0</v>
      </c>
      <c r="M457" s="169">
        <v>0</v>
      </c>
      <c r="N457" s="169">
        <v>0</v>
      </c>
      <c r="O457" s="169">
        <v>0</v>
      </c>
      <c r="P457" s="169">
        <v>0</v>
      </c>
      <c r="Q457" s="169">
        <v>0</v>
      </c>
      <c r="R457" s="169">
        <v>0</v>
      </c>
      <c r="S457" s="169">
        <v>0</v>
      </c>
      <c r="T457" s="169">
        <v>0</v>
      </c>
      <c r="U457" s="169">
        <v>0</v>
      </c>
      <c r="V457" s="169">
        <v>0</v>
      </c>
      <c r="W457" s="169">
        <v>0</v>
      </c>
      <c r="X457" s="169">
        <v>875.68522730874395</v>
      </c>
      <c r="Y457" s="169">
        <v>0</v>
      </c>
      <c r="Z457" s="169">
        <v>1250.0093999999999</v>
      </c>
      <c r="AA457" s="169">
        <v>39.984352153956614</v>
      </c>
      <c r="AB457" s="169">
        <v>3703.9620960727452</v>
      </c>
      <c r="AC457" s="169">
        <v>4159.8108211801282</v>
      </c>
      <c r="AD457" s="169">
        <v>1118.8339641345328</v>
      </c>
      <c r="AE457" s="169">
        <v>33.414563978406818</v>
      </c>
      <c r="AF457" s="169">
        <v>0</v>
      </c>
      <c r="AG457" s="169">
        <v>0</v>
      </c>
      <c r="AH457" s="169"/>
      <c r="AI457" s="169">
        <v>3082.5486422237268</v>
      </c>
      <c r="AJ457" s="169">
        <v>0</v>
      </c>
      <c r="AK457" s="169">
        <v>1763.0951498218517</v>
      </c>
      <c r="AL457" s="169">
        <v>1587.0646138318866</v>
      </c>
      <c r="AM457" s="169">
        <v>0</v>
      </c>
      <c r="AN457" s="169">
        <v>663.48596659190855</v>
      </c>
      <c r="AO457" s="169"/>
      <c r="AP457" s="169"/>
      <c r="AQ457" s="169"/>
      <c r="AR457" s="169"/>
      <c r="AT457" s="169">
        <v>6769.58</v>
      </c>
      <c r="AU457" s="169">
        <v>13524.78</v>
      </c>
      <c r="AV457" s="169">
        <v>0</v>
      </c>
      <c r="AW457" s="169">
        <v>0</v>
      </c>
      <c r="AX457" s="169">
        <v>0</v>
      </c>
      <c r="AY457" s="169">
        <v>0</v>
      </c>
      <c r="AZ457" s="169">
        <v>0</v>
      </c>
      <c r="BA457" s="169">
        <v>16846.579999999998</v>
      </c>
      <c r="BB457" s="169">
        <v>0</v>
      </c>
      <c r="BC457" s="169">
        <v>0</v>
      </c>
      <c r="BD457" s="169">
        <v>0</v>
      </c>
      <c r="BE457" s="169">
        <v>0</v>
      </c>
      <c r="BF457" s="169">
        <v>0</v>
      </c>
      <c r="BG457">
        <v>3447.78</v>
      </c>
      <c r="BH457">
        <v>0</v>
      </c>
      <c r="BI457">
        <v>0</v>
      </c>
      <c r="BJ457">
        <v>0</v>
      </c>
      <c r="BK457">
        <v>0</v>
      </c>
      <c r="BL457">
        <v>0</v>
      </c>
      <c r="BM457" s="170">
        <v>0</v>
      </c>
      <c r="BR457">
        <v>45.29999999999999</v>
      </c>
      <c r="BS457">
        <v>45.29999999999999</v>
      </c>
      <c r="BU457">
        <v>45.29999999999999</v>
      </c>
      <c r="BV457">
        <v>45.29999999999999</v>
      </c>
    </row>
    <row r="458" spans="1:74" x14ac:dyDescent="0.25">
      <c r="A458" t="s">
        <v>469</v>
      </c>
      <c r="B458">
        <v>16.600000000000001</v>
      </c>
      <c r="C458">
        <v>16.600000000000001</v>
      </c>
      <c r="D458">
        <v>12</v>
      </c>
      <c r="E458">
        <v>24.39</v>
      </c>
      <c r="F458">
        <v>25.37</v>
      </c>
      <c r="G458" s="169">
        <v>0</v>
      </c>
      <c r="H458" s="169">
        <v>0</v>
      </c>
      <c r="I458" s="169">
        <v>0</v>
      </c>
      <c r="J458" s="169">
        <v>0</v>
      </c>
      <c r="K458" s="169">
        <v>0</v>
      </c>
      <c r="L458" s="169">
        <v>0</v>
      </c>
      <c r="M458" s="169">
        <v>0</v>
      </c>
      <c r="N458" s="169">
        <v>0</v>
      </c>
      <c r="O458" s="169">
        <v>0</v>
      </c>
      <c r="P458" s="169">
        <v>0</v>
      </c>
      <c r="Q458" s="169">
        <v>0</v>
      </c>
      <c r="R458" s="169">
        <v>0</v>
      </c>
      <c r="S458" s="169">
        <v>0</v>
      </c>
      <c r="T458" s="169">
        <v>0</v>
      </c>
      <c r="U458" s="169">
        <v>0</v>
      </c>
      <c r="V458" s="169">
        <v>0</v>
      </c>
      <c r="W458" s="169">
        <v>0</v>
      </c>
      <c r="X458" s="169">
        <v>320.89127534934113</v>
      </c>
      <c r="Y458" s="169">
        <v>0</v>
      </c>
      <c r="Z458" s="169">
        <v>0</v>
      </c>
      <c r="AA458" s="169">
        <v>14.652102555313025</v>
      </c>
      <c r="AB458" s="169">
        <v>1357.3017835498365</v>
      </c>
      <c r="AC458" s="169">
        <v>1524.3456872315705</v>
      </c>
      <c r="AD458" s="169">
        <v>409.99213696762138</v>
      </c>
      <c r="AE458" s="169">
        <v>12.244630508643562</v>
      </c>
      <c r="AF458" s="169">
        <v>0</v>
      </c>
      <c r="AG458" s="169">
        <v>0</v>
      </c>
      <c r="AH458" s="169"/>
      <c r="AI458" s="169">
        <v>1129.5873611680768</v>
      </c>
      <c r="AJ458" s="169">
        <v>0</v>
      </c>
      <c r="AK458" s="169">
        <v>646.0790173740121</v>
      </c>
      <c r="AL458" s="169">
        <v>581.57334634899166</v>
      </c>
      <c r="AM458" s="169">
        <v>0</v>
      </c>
      <c r="AN458" s="169">
        <v>243.13172285707913</v>
      </c>
      <c r="AO458" s="169"/>
      <c r="AP458" s="169"/>
      <c r="AQ458" s="169"/>
      <c r="AR458" s="169"/>
      <c r="AT458" s="169">
        <v>404.87</v>
      </c>
      <c r="AU458" s="169">
        <v>4956.0599999999995</v>
      </c>
      <c r="AV458" s="169">
        <v>0</v>
      </c>
      <c r="AW458" s="169">
        <v>0</v>
      </c>
      <c r="AX458" s="169">
        <v>0</v>
      </c>
      <c r="AY458" s="169">
        <v>0</v>
      </c>
      <c r="AZ458" s="169">
        <v>0</v>
      </c>
      <c r="BA458" s="169">
        <v>5360.93</v>
      </c>
      <c r="BB458" s="169">
        <v>0</v>
      </c>
      <c r="BC458" s="169">
        <v>0</v>
      </c>
      <c r="BD458" s="169">
        <v>0</v>
      </c>
      <c r="BE458" s="169">
        <v>0</v>
      </c>
      <c r="BF458" s="169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 s="170">
        <v>-9.0949470177292824E-13</v>
      </c>
      <c r="BR458">
        <v>16.600000000000001</v>
      </c>
      <c r="BS458">
        <v>16.600000000000001</v>
      </c>
      <c r="BU458">
        <v>16.600000000000001</v>
      </c>
      <c r="BV458">
        <v>16.600000000000001</v>
      </c>
    </row>
    <row r="459" spans="1:74" x14ac:dyDescent="0.25">
      <c r="A459" t="s">
        <v>470</v>
      </c>
      <c r="B459">
        <v>27.3</v>
      </c>
      <c r="C459">
        <v>27.3</v>
      </c>
      <c r="D459">
        <v>12</v>
      </c>
      <c r="E459">
        <v>24.39</v>
      </c>
      <c r="F459">
        <v>25.37</v>
      </c>
      <c r="G459" s="169">
        <v>0</v>
      </c>
      <c r="H459" s="169">
        <v>0</v>
      </c>
      <c r="I459" s="169">
        <v>0</v>
      </c>
      <c r="J459" s="169">
        <v>0</v>
      </c>
      <c r="K459" s="169">
        <v>0</v>
      </c>
      <c r="L459" s="169">
        <v>0</v>
      </c>
      <c r="M459" s="169">
        <v>0</v>
      </c>
      <c r="N459" s="169">
        <v>0</v>
      </c>
      <c r="O459" s="169">
        <v>0</v>
      </c>
      <c r="P459" s="169">
        <v>0</v>
      </c>
      <c r="Q459" s="169">
        <v>0</v>
      </c>
      <c r="R459" s="169">
        <v>0</v>
      </c>
      <c r="S459" s="169">
        <v>0</v>
      </c>
      <c r="T459" s="169">
        <v>0</v>
      </c>
      <c r="U459" s="169">
        <v>0</v>
      </c>
      <c r="V459" s="169">
        <v>0</v>
      </c>
      <c r="W459" s="169">
        <v>0</v>
      </c>
      <c r="X459" s="169">
        <v>527.73083235162733</v>
      </c>
      <c r="Y459" s="169">
        <v>0</v>
      </c>
      <c r="Z459" s="169">
        <v>1399.9992</v>
      </c>
      <c r="AA459" s="169">
        <v>24.096530106026844</v>
      </c>
      <c r="AB459" s="169">
        <v>2232.1890777656954</v>
      </c>
      <c r="AC459" s="169">
        <v>2506.9058591217999</v>
      </c>
      <c r="AD459" s="169">
        <v>674.26417706120878</v>
      </c>
      <c r="AE459" s="169">
        <v>20.137253788311401</v>
      </c>
      <c r="AF459" s="169">
        <v>0</v>
      </c>
      <c r="AG459" s="169">
        <v>0</v>
      </c>
      <c r="AH459" s="169"/>
      <c r="AI459" s="169">
        <v>1857.6948771017169</v>
      </c>
      <c r="AJ459" s="169">
        <v>0</v>
      </c>
      <c r="AK459" s="169">
        <v>1062.5275406211163</v>
      </c>
      <c r="AL459" s="169">
        <v>956.4429129715345</v>
      </c>
      <c r="AM459" s="169">
        <v>0</v>
      </c>
      <c r="AN459" s="169">
        <v>399.84915867459398</v>
      </c>
      <c r="AO459" s="169"/>
      <c r="AP459" s="169"/>
      <c r="AQ459" s="169"/>
      <c r="AR459" s="169"/>
      <c r="AT459" s="169">
        <v>12822.28</v>
      </c>
      <c r="AU459" s="169">
        <v>8116.32</v>
      </c>
      <c r="AV459" s="169">
        <v>0</v>
      </c>
      <c r="AW459" s="169">
        <v>0</v>
      </c>
      <c r="AX459" s="169">
        <v>0</v>
      </c>
      <c r="AY459" s="169">
        <v>0</v>
      </c>
      <c r="AZ459" s="169">
        <v>0</v>
      </c>
      <c r="BA459" s="169">
        <v>0</v>
      </c>
      <c r="BB459" s="169">
        <v>0</v>
      </c>
      <c r="BC459" s="169">
        <v>0</v>
      </c>
      <c r="BD459" s="169">
        <v>0</v>
      </c>
      <c r="BE459" s="169">
        <v>0</v>
      </c>
      <c r="BF459" s="169">
        <v>0</v>
      </c>
      <c r="BG459">
        <v>20938.599999999999</v>
      </c>
      <c r="BH459">
        <v>0</v>
      </c>
      <c r="BI459">
        <v>0</v>
      </c>
      <c r="BJ459">
        <v>0</v>
      </c>
      <c r="BK459">
        <v>0</v>
      </c>
      <c r="BL459">
        <v>0</v>
      </c>
      <c r="BM459" s="170">
        <v>0</v>
      </c>
      <c r="BR459">
        <v>27.3</v>
      </c>
      <c r="BS459">
        <v>27.3</v>
      </c>
      <c r="BU459">
        <v>27.3</v>
      </c>
      <c r="BV459">
        <v>27.3</v>
      </c>
    </row>
    <row r="460" spans="1:74" x14ac:dyDescent="0.25">
      <c r="A460" t="s">
        <v>471</v>
      </c>
      <c r="B460">
        <v>48.2</v>
      </c>
      <c r="C460">
        <v>48.20000000000001</v>
      </c>
      <c r="D460">
        <v>12</v>
      </c>
      <c r="E460">
        <v>24.39</v>
      </c>
      <c r="F460">
        <v>25.37</v>
      </c>
      <c r="G460" s="169">
        <v>0</v>
      </c>
      <c r="H460" s="169">
        <v>0</v>
      </c>
      <c r="I460" s="169">
        <v>0</v>
      </c>
      <c r="J460" s="169">
        <v>0</v>
      </c>
      <c r="K460" s="169">
        <v>0</v>
      </c>
      <c r="L460" s="169">
        <v>0</v>
      </c>
      <c r="M460" s="169">
        <v>0</v>
      </c>
      <c r="N460" s="169">
        <v>0</v>
      </c>
      <c r="O460" s="169">
        <v>0</v>
      </c>
      <c r="P460" s="169">
        <v>0</v>
      </c>
      <c r="Q460" s="169">
        <v>0</v>
      </c>
      <c r="R460" s="169">
        <v>0</v>
      </c>
      <c r="S460" s="169">
        <v>0</v>
      </c>
      <c r="T460" s="169">
        <v>0</v>
      </c>
      <c r="U460" s="169">
        <v>0</v>
      </c>
      <c r="V460" s="169">
        <v>0</v>
      </c>
      <c r="W460" s="169">
        <v>0</v>
      </c>
      <c r="X460" s="169">
        <v>931.74454649628001</v>
      </c>
      <c r="Y460" s="169">
        <v>0</v>
      </c>
      <c r="Z460" s="169">
        <v>0</v>
      </c>
      <c r="AA460" s="169">
        <v>42.544056817234214</v>
      </c>
      <c r="AB460" s="169">
        <v>3941.0810823555503</v>
      </c>
      <c r="AC460" s="169">
        <v>4426.1121761784161</v>
      </c>
      <c r="AD460" s="169">
        <v>1190.459096496347</v>
      </c>
      <c r="AE460" s="169">
        <v>35.553686175699987</v>
      </c>
      <c r="AF460" s="169">
        <v>0</v>
      </c>
      <c r="AG460" s="169">
        <v>0</v>
      </c>
      <c r="AH460" s="169"/>
      <c r="AI460" s="169">
        <v>3279.8861932711634</v>
      </c>
      <c r="AJ460" s="169">
        <v>0</v>
      </c>
      <c r="AK460" s="169">
        <v>1875.9643757486376</v>
      </c>
      <c r="AL460" s="169">
        <v>1688.6647767482771</v>
      </c>
      <c r="AM460" s="169">
        <v>0</v>
      </c>
      <c r="AN460" s="169">
        <v>705.96078564525385</v>
      </c>
      <c r="AO460" s="169"/>
      <c r="AP460" s="169"/>
      <c r="AQ460" s="169"/>
      <c r="AR460" s="169"/>
      <c r="AT460" s="169">
        <v>11684.41</v>
      </c>
      <c r="AU460" s="169">
        <v>14390.52</v>
      </c>
      <c r="AV460" s="169">
        <v>0</v>
      </c>
      <c r="AW460" s="169">
        <v>0</v>
      </c>
      <c r="AX460" s="169">
        <v>0</v>
      </c>
      <c r="AY460" s="169">
        <v>0</v>
      </c>
      <c r="AZ460" s="169">
        <v>0</v>
      </c>
      <c r="BA460" s="169">
        <v>7320.43</v>
      </c>
      <c r="BB460" s="169">
        <v>0</v>
      </c>
      <c r="BC460" s="169">
        <v>0</v>
      </c>
      <c r="BD460" s="169">
        <v>0</v>
      </c>
      <c r="BE460" s="169">
        <v>0</v>
      </c>
      <c r="BF460" s="169">
        <v>0</v>
      </c>
      <c r="BG460">
        <v>18754.5</v>
      </c>
      <c r="BH460">
        <v>0</v>
      </c>
      <c r="BI460">
        <v>0</v>
      </c>
      <c r="BJ460">
        <v>0</v>
      </c>
      <c r="BK460">
        <v>0</v>
      </c>
      <c r="BL460">
        <v>0</v>
      </c>
      <c r="BM460" s="170">
        <v>0</v>
      </c>
      <c r="BR460">
        <v>48.20000000000001</v>
      </c>
      <c r="BS460">
        <v>48.20000000000001</v>
      </c>
      <c r="BU460">
        <v>48.20000000000001</v>
      </c>
      <c r="BV460">
        <v>48.20000000000001</v>
      </c>
    </row>
    <row r="461" spans="1:74" x14ac:dyDescent="0.25">
      <c r="A461" t="s">
        <v>472</v>
      </c>
      <c r="B461">
        <v>265.5</v>
      </c>
      <c r="C461">
        <v>265.5</v>
      </c>
      <c r="D461">
        <v>12</v>
      </c>
      <c r="E461">
        <v>19.940000000000001</v>
      </c>
      <c r="F461">
        <v>19.940000000000001</v>
      </c>
      <c r="G461" s="169">
        <v>0</v>
      </c>
      <c r="H461" s="169">
        <v>0</v>
      </c>
      <c r="I461" s="169">
        <v>0</v>
      </c>
      <c r="J461" s="169">
        <v>0</v>
      </c>
      <c r="K461" s="169">
        <v>0</v>
      </c>
      <c r="L461" s="169">
        <v>0</v>
      </c>
      <c r="M461" s="169">
        <v>0</v>
      </c>
      <c r="N461" s="169">
        <v>0</v>
      </c>
      <c r="O461" s="169">
        <v>0</v>
      </c>
      <c r="P461" s="169">
        <v>0</v>
      </c>
      <c r="Q461" s="169">
        <v>0</v>
      </c>
      <c r="R461" s="169">
        <v>0</v>
      </c>
      <c r="S461" s="169">
        <v>0</v>
      </c>
      <c r="T461" s="169">
        <v>0</v>
      </c>
      <c r="U461" s="169">
        <v>0</v>
      </c>
      <c r="V461" s="169">
        <v>0</v>
      </c>
      <c r="W461" s="169">
        <v>0</v>
      </c>
      <c r="X461" s="169">
        <v>5132.3273256174743</v>
      </c>
      <c r="Y461" s="169">
        <v>0</v>
      </c>
      <c r="Z461" s="169">
        <v>0</v>
      </c>
      <c r="AA461" s="169">
        <v>234.34537520696435</v>
      </c>
      <c r="AB461" s="169">
        <v>21708.652020029014</v>
      </c>
      <c r="AC461" s="169">
        <v>24380.348190360361</v>
      </c>
      <c r="AD461" s="169">
        <v>6557.4043593315355</v>
      </c>
      <c r="AE461" s="169">
        <v>0</v>
      </c>
      <c r="AF461" s="169">
        <v>0</v>
      </c>
      <c r="AG461" s="169">
        <v>0</v>
      </c>
      <c r="AH461" s="169"/>
      <c r="AI461" s="169">
        <v>18066.593035549664</v>
      </c>
      <c r="AJ461" s="169">
        <v>0</v>
      </c>
      <c r="AK461" s="169">
        <v>10333.372235710856</v>
      </c>
      <c r="AL461" s="169">
        <v>9301.6700876901978</v>
      </c>
      <c r="AM461" s="169">
        <v>0</v>
      </c>
      <c r="AN461" s="169">
        <v>3888.6429167803917</v>
      </c>
      <c r="AO461" s="169"/>
      <c r="AP461" s="169"/>
      <c r="AQ461" s="169"/>
      <c r="AR461" s="169"/>
      <c r="AT461" s="169">
        <v>28322.85</v>
      </c>
      <c r="AU461" s="169">
        <v>63293.78</v>
      </c>
      <c r="AV461" s="169">
        <v>0</v>
      </c>
      <c r="AW461" s="169">
        <v>0</v>
      </c>
      <c r="AX461" s="169">
        <v>0</v>
      </c>
      <c r="AY461" s="169">
        <v>0</v>
      </c>
      <c r="AZ461" s="169">
        <v>0</v>
      </c>
      <c r="BA461" s="169">
        <v>54198.5</v>
      </c>
      <c r="BB461" s="169">
        <v>0</v>
      </c>
      <c r="BC461" s="169">
        <v>0</v>
      </c>
      <c r="BD461" s="169">
        <v>0</v>
      </c>
      <c r="BE461" s="169">
        <v>0</v>
      </c>
      <c r="BF461" s="169">
        <v>0</v>
      </c>
      <c r="BG461">
        <v>37418.129999999997</v>
      </c>
      <c r="BH461">
        <v>0</v>
      </c>
      <c r="BI461">
        <v>0</v>
      </c>
      <c r="BJ461">
        <v>0</v>
      </c>
      <c r="BK461">
        <v>0</v>
      </c>
      <c r="BL461">
        <v>0</v>
      </c>
      <c r="BM461" s="170">
        <v>0</v>
      </c>
      <c r="BR461">
        <v>265.5</v>
      </c>
      <c r="BS461">
        <v>265.5</v>
      </c>
      <c r="BU461">
        <v>265.5</v>
      </c>
    </row>
    <row r="462" spans="1:74" x14ac:dyDescent="0.25">
      <c r="A462" t="s">
        <v>473</v>
      </c>
      <c r="B462">
        <v>97.2</v>
      </c>
      <c r="C462">
        <v>97.2</v>
      </c>
      <c r="D462">
        <v>12</v>
      </c>
      <c r="E462">
        <v>19.940000000000001</v>
      </c>
      <c r="F462">
        <v>19.940000000000001</v>
      </c>
      <c r="G462" s="169">
        <v>0</v>
      </c>
      <c r="H462" s="169">
        <v>0</v>
      </c>
      <c r="I462" s="169">
        <v>0</v>
      </c>
      <c r="J462" s="169">
        <v>0</v>
      </c>
      <c r="K462" s="169">
        <v>0</v>
      </c>
      <c r="L462" s="169">
        <v>0</v>
      </c>
      <c r="M462" s="169">
        <v>0</v>
      </c>
      <c r="N462" s="169">
        <v>0</v>
      </c>
      <c r="O462" s="169">
        <v>0</v>
      </c>
      <c r="P462" s="169">
        <v>0</v>
      </c>
      <c r="Q462" s="169">
        <v>0</v>
      </c>
      <c r="R462" s="169">
        <v>0</v>
      </c>
      <c r="S462" s="169">
        <v>0</v>
      </c>
      <c r="T462" s="169">
        <v>0</v>
      </c>
      <c r="U462" s="169">
        <v>0</v>
      </c>
      <c r="V462" s="169">
        <v>0</v>
      </c>
      <c r="W462" s="169">
        <v>0</v>
      </c>
      <c r="X462" s="169">
        <v>1878.9537327684311</v>
      </c>
      <c r="Y462" s="169">
        <v>0</v>
      </c>
      <c r="Z462" s="169">
        <v>0</v>
      </c>
      <c r="AA462" s="169">
        <v>85.794239058820835</v>
      </c>
      <c r="AB462" s="169">
        <v>7947.5742988580778</v>
      </c>
      <c r="AC462" s="169">
        <v>8925.6867951149779</v>
      </c>
      <c r="AD462" s="169">
        <v>2400.6768501959518</v>
      </c>
      <c r="AE462" s="169">
        <v>0</v>
      </c>
      <c r="AF462" s="169">
        <v>0</v>
      </c>
      <c r="AG462" s="169">
        <v>0</v>
      </c>
      <c r="AH462" s="169"/>
      <c r="AI462" s="169">
        <v>6614.2103316588591</v>
      </c>
      <c r="AJ462" s="169">
        <v>0</v>
      </c>
      <c r="AK462" s="169">
        <v>3783.0650896839738</v>
      </c>
      <c r="AL462" s="169">
        <v>3405.3571846459031</v>
      </c>
      <c r="AM462" s="169">
        <v>0</v>
      </c>
      <c r="AN462" s="169">
        <v>1423.6387627534993</v>
      </c>
      <c r="AO462" s="169"/>
      <c r="AP462" s="169"/>
      <c r="AQ462" s="169"/>
      <c r="AR462" s="169"/>
      <c r="AT462" s="169">
        <v>11660.73</v>
      </c>
      <c r="AU462" s="169">
        <v>23257.919999999998</v>
      </c>
      <c r="AV462" s="169">
        <v>0</v>
      </c>
      <c r="AW462" s="169">
        <v>0</v>
      </c>
      <c r="AX462" s="169">
        <v>0</v>
      </c>
      <c r="AY462" s="169">
        <v>0</v>
      </c>
      <c r="AZ462" s="169">
        <v>0</v>
      </c>
      <c r="BA462" s="169">
        <v>27785.73</v>
      </c>
      <c r="BB462" s="169">
        <v>0</v>
      </c>
      <c r="BC462" s="169">
        <v>0</v>
      </c>
      <c r="BD462" s="169">
        <v>0</v>
      </c>
      <c r="BE462" s="169">
        <v>0</v>
      </c>
      <c r="BF462" s="169">
        <v>0</v>
      </c>
      <c r="BG462">
        <v>7132.92</v>
      </c>
      <c r="BH462">
        <v>0</v>
      </c>
      <c r="BI462">
        <v>0</v>
      </c>
      <c r="BJ462">
        <v>0</v>
      </c>
      <c r="BK462">
        <v>0</v>
      </c>
      <c r="BL462">
        <v>0</v>
      </c>
      <c r="BM462" s="170">
        <v>0</v>
      </c>
      <c r="BR462">
        <v>97.2</v>
      </c>
      <c r="BS462">
        <v>97.2</v>
      </c>
      <c r="BU462">
        <v>97.2</v>
      </c>
    </row>
    <row r="463" spans="1:74" x14ac:dyDescent="0.25">
      <c r="A463" t="s">
        <v>474</v>
      </c>
      <c r="B463">
        <v>54.2</v>
      </c>
      <c r="C463">
        <v>40.65</v>
      </c>
      <c r="D463">
        <v>9</v>
      </c>
      <c r="E463">
        <v>0</v>
      </c>
      <c r="F463">
        <v>0</v>
      </c>
      <c r="G463" s="169">
        <v>0</v>
      </c>
      <c r="H463" s="169">
        <v>0</v>
      </c>
      <c r="I463" s="169">
        <v>0</v>
      </c>
      <c r="J463" s="169">
        <v>0</v>
      </c>
      <c r="K463" s="169">
        <v>0</v>
      </c>
      <c r="L463" s="169">
        <v>0</v>
      </c>
      <c r="M463" s="169">
        <v>0</v>
      </c>
      <c r="N463" s="169">
        <v>0</v>
      </c>
      <c r="O463" s="169">
        <v>0</v>
      </c>
      <c r="P463" s="169">
        <v>0</v>
      </c>
      <c r="Q463" s="169">
        <v>0</v>
      </c>
      <c r="R463" s="169">
        <v>0</v>
      </c>
      <c r="S463" s="169">
        <v>0</v>
      </c>
      <c r="T463" s="169">
        <v>0</v>
      </c>
      <c r="U463" s="169">
        <v>0</v>
      </c>
      <c r="V463" s="169">
        <v>0</v>
      </c>
      <c r="W463" s="169">
        <v>0</v>
      </c>
      <c r="X463" s="169">
        <v>785.79700861148888</v>
      </c>
      <c r="Y463" s="169">
        <v>0</v>
      </c>
      <c r="Z463" s="169">
        <v>0</v>
      </c>
      <c r="AA463" s="169">
        <v>35.879998124908099</v>
      </c>
      <c r="AB463" s="169">
        <v>3323.7540663434252</v>
      </c>
      <c r="AC463" s="169">
        <v>3732.8103726483937</v>
      </c>
      <c r="AD463" s="169">
        <v>1003.986769140591</v>
      </c>
      <c r="AE463" s="169">
        <v>0</v>
      </c>
      <c r="AF463" s="169">
        <v>0</v>
      </c>
      <c r="AG463" s="169">
        <v>0</v>
      </c>
      <c r="AH463" s="169"/>
      <c r="AI463" s="169">
        <v>2766.1280862338749</v>
      </c>
      <c r="AJ463" s="169">
        <v>0</v>
      </c>
      <c r="AK463" s="169">
        <v>1582.1151841116621</v>
      </c>
      <c r="AL463" s="169">
        <v>1424.1540077762959</v>
      </c>
      <c r="AM463" s="169">
        <v>0</v>
      </c>
      <c r="AN463" s="169">
        <v>595.37979121326907</v>
      </c>
      <c r="AO463" s="169"/>
      <c r="AP463" s="169"/>
      <c r="AQ463" s="169"/>
      <c r="AR463" s="169"/>
      <c r="AT463" s="169">
        <v>-975.64</v>
      </c>
      <c r="AU463" s="169">
        <v>0</v>
      </c>
      <c r="AV463" s="169">
        <v>0</v>
      </c>
      <c r="AW463" s="169">
        <v>0</v>
      </c>
      <c r="AX463" s="169">
        <v>0</v>
      </c>
      <c r="AY463" s="169">
        <v>0</v>
      </c>
      <c r="AZ463" s="169">
        <v>0</v>
      </c>
      <c r="BA463" s="169">
        <v>0</v>
      </c>
      <c r="BB463" s="169">
        <v>0</v>
      </c>
      <c r="BC463" s="169">
        <v>0</v>
      </c>
      <c r="BD463" s="169">
        <v>0</v>
      </c>
      <c r="BE463" s="169">
        <v>0</v>
      </c>
      <c r="BF463" s="169">
        <v>0</v>
      </c>
      <c r="BG463">
        <v>-975.64</v>
      </c>
      <c r="BH463">
        <v>0</v>
      </c>
      <c r="BI463">
        <v>0</v>
      </c>
      <c r="BJ463">
        <v>0</v>
      </c>
      <c r="BK463">
        <v>0</v>
      </c>
      <c r="BL463">
        <v>0</v>
      </c>
      <c r="BM463" s="170">
        <v>0</v>
      </c>
      <c r="BR463">
        <v>40.65</v>
      </c>
      <c r="BS463">
        <v>40.65</v>
      </c>
      <c r="BU463">
        <v>40.65</v>
      </c>
    </row>
    <row r="464" spans="1:74" x14ac:dyDescent="0.25">
      <c r="A464" t="s">
        <v>475</v>
      </c>
      <c r="B464">
        <v>193</v>
      </c>
      <c r="C464">
        <v>193</v>
      </c>
      <c r="D464">
        <v>12</v>
      </c>
      <c r="E464">
        <v>20.18</v>
      </c>
      <c r="F464">
        <v>20.18</v>
      </c>
      <c r="G464" s="169">
        <v>0</v>
      </c>
      <c r="H464" s="169">
        <v>0</v>
      </c>
      <c r="I464" s="169">
        <v>0</v>
      </c>
      <c r="J464" s="169">
        <v>0</v>
      </c>
      <c r="K464" s="169">
        <v>0</v>
      </c>
      <c r="L464" s="169">
        <v>0</v>
      </c>
      <c r="M464" s="169">
        <v>0</v>
      </c>
      <c r="N464" s="169">
        <v>0</v>
      </c>
      <c r="O464" s="169">
        <v>0</v>
      </c>
      <c r="P464" s="169">
        <v>0</v>
      </c>
      <c r="Q464" s="169">
        <v>0</v>
      </c>
      <c r="R464" s="169">
        <v>0</v>
      </c>
      <c r="S464" s="169">
        <v>0</v>
      </c>
      <c r="T464" s="169">
        <v>0</v>
      </c>
      <c r="U464" s="169">
        <v>0</v>
      </c>
      <c r="V464" s="169">
        <v>0</v>
      </c>
      <c r="W464" s="169">
        <v>0</v>
      </c>
      <c r="X464" s="169">
        <v>3730.8443459290866</v>
      </c>
      <c r="Y464" s="169">
        <v>0</v>
      </c>
      <c r="Z464" s="169">
        <v>0</v>
      </c>
      <c r="AA464" s="169">
        <v>170.3527586250249</v>
      </c>
      <c r="AB464" s="169">
        <v>15780.677362958942</v>
      </c>
      <c r="AC464" s="169">
        <v>17722.814315403197</v>
      </c>
      <c r="AD464" s="169">
        <v>4766.7760502862011</v>
      </c>
      <c r="AE464" s="169">
        <v>142.36227037157875</v>
      </c>
      <c r="AF464" s="169">
        <v>0</v>
      </c>
      <c r="AG464" s="169">
        <v>0</v>
      </c>
      <c r="AH464" s="169"/>
      <c r="AI464" s="169">
        <v>13133.154259363786</v>
      </c>
      <c r="AJ464" s="169">
        <v>0</v>
      </c>
      <c r="AK464" s="169">
        <v>7511.6415875412231</v>
      </c>
      <c r="AL464" s="169">
        <v>6761.6660147804441</v>
      </c>
      <c r="AM464" s="169">
        <v>0</v>
      </c>
      <c r="AN464" s="169">
        <v>2826.7724404467631</v>
      </c>
      <c r="AO464" s="169"/>
      <c r="AP464" s="169"/>
      <c r="AQ464" s="169"/>
      <c r="AR464" s="169"/>
      <c r="AT464" s="169">
        <v>2405.4499999999998</v>
      </c>
      <c r="AU464" s="169">
        <v>46736.76</v>
      </c>
      <c r="AV464" s="169">
        <v>0</v>
      </c>
      <c r="AW464" s="169">
        <v>0</v>
      </c>
      <c r="AX464" s="169">
        <v>0</v>
      </c>
      <c r="AY464" s="169">
        <v>0</v>
      </c>
      <c r="AZ464" s="169">
        <v>0</v>
      </c>
      <c r="BA464" s="169">
        <v>46736.759999999995</v>
      </c>
      <c r="BB464" s="169">
        <v>0</v>
      </c>
      <c r="BC464" s="169">
        <v>0</v>
      </c>
      <c r="BD464" s="169">
        <v>0</v>
      </c>
      <c r="BE464" s="169">
        <v>0</v>
      </c>
      <c r="BF464" s="169">
        <v>0</v>
      </c>
      <c r="BG464">
        <v>2405.4499999999998</v>
      </c>
      <c r="BH464">
        <v>0</v>
      </c>
      <c r="BI464">
        <v>0</v>
      </c>
      <c r="BJ464">
        <v>0</v>
      </c>
      <c r="BK464">
        <v>0</v>
      </c>
      <c r="BL464">
        <v>0</v>
      </c>
      <c r="BM464" s="170">
        <v>4.5474735088646412E-12</v>
      </c>
      <c r="BR464">
        <v>193</v>
      </c>
      <c r="BS464">
        <v>193</v>
      </c>
      <c r="BU464">
        <v>193</v>
      </c>
      <c r="BV464">
        <v>193</v>
      </c>
    </row>
    <row r="465" spans="1:74" x14ac:dyDescent="0.25">
      <c r="A465" t="s">
        <v>476</v>
      </c>
      <c r="B465">
        <v>416.2</v>
      </c>
      <c r="C465">
        <v>416.2</v>
      </c>
      <c r="D465">
        <v>12</v>
      </c>
      <c r="E465">
        <v>20.18</v>
      </c>
      <c r="F465">
        <v>20.18</v>
      </c>
      <c r="G465" s="169">
        <v>0</v>
      </c>
      <c r="H465" s="169">
        <v>0</v>
      </c>
      <c r="I465" s="169">
        <v>0</v>
      </c>
      <c r="J465" s="169">
        <v>0</v>
      </c>
      <c r="K465" s="169">
        <v>0</v>
      </c>
      <c r="L465" s="169">
        <v>0</v>
      </c>
      <c r="M465" s="169">
        <v>0</v>
      </c>
      <c r="N465" s="169">
        <v>0</v>
      </c>
      <c r="O465" s="169">
        <v>0</v>
      </c>
      <c r="P465" s="169">
        <v>0</v>
      </c>
      <c r="Q465" s="169">
        <v>0</v>
      </c>
      <c r="R465" s="169">
        <v>0</v>
      </c>
      <c r="S465" s="169">
        <v>0</v>
      </c>
      <c r="T465" s="169">
        <v>0</v>
      </c>
      <c r="U465" s="169">
        <v>0</v>
      </c>
      <c r="V465" s="169">
        <v>0</v>
      </c>
      <c r="W465" s="169">
        <v>0</v>
      </c>
      <c r="X465" s="169">
        <v>8045.4788433973354</v>
      </c>
      <c r="Y465" s="169">
        <v>0</v>
      </c>
      <c r="Z465" s="169">
        <v>0</v>
      </c>
      <c r="AA465" s="169">
        <v>367.3617520193543</v>
      </c>
      <c r="AB465" s="169">
        <v>34030.66278996638</v>
      </c>
      <c r="AC465" s="169">
        <v>38218.835844926478</v>
      </c>
      <c r="AD465" s="169">
        <v>10279.441409995423</v>
      </c>
      <c r="AE465" s="169">
        <v>307.00091672876209</v>
      </c>
      <c r="AF465" s="169">
        <v>0</v>
      </c>
      <c r="AG465" s="169">
        <v>0</v>
      </c>
      <c r="AH465" s="169"/>
      <c r="AI465" s="169">
        <v>28321.340946876724</v>
      </c>
      <c r="AJ465" s="169">
        <v>0</v>
      </c>
      <c r="AK465" s="169">
        <v>16198.679941630349</v>
      </c>
      <c r="AL465" s="169">
        <v>14581.375105448815</v>
      </c>
      <c r="AM465" s="169">
        <v>0</v>
      </c>
      <c r="AN465" s="169">
        <v>6095.8688586214657</v>
      </c>
      <c r="AO465" s="169"/>
      <c r="AP465" s="169"/>
      <c r="AQ465" s="169"/>
      <c r="AR465" s="169"/>
      <c r="AT465" s="169">
        <v>13623.06</v>
      </c>
      <c r="AU465" s="169">
        <v>98883.040000000008</v>
      </c>
      <c r="AV465" s="169">
        <v>0</v>
      </c>
      <c r="AW465" s="169">
        <v>0</v>
      </c>
      <c r="AX465" s="169">
        <v>0</v>
      </c>
      <c r="AY465" s="169">
        <v>0</v>
      </c>
      <c r="AZ465" s="169">
        <v>0</v>
      </c>
      <c r="BA465" s="169">
        <v>97717.540000000008</v>
      </c>
      <c r="BB465" s="169">
        <v>0</v>
      </c>
      <c r="BC465" s="169">
        <v>0</v>
      </c>
      <c r="BD465" s="169">
        <v>0</v>
      </c>
      <c r="BE465" s="169">
        <v>0</v>
      </c>
      <c r="BF465" s="169">
        <v>0</v>
      </c>
      <c r="BG465">
        <v>14788.560000000001</v>
      </c>
      <c r="BH465">
        <v>0</v>
      </c>
      <c r="BI465">
        <v>0</v>
      </c>
      <c r="BJ465">
        <v>0</v>
      </c>
      <c r="BK465">
        <v>0</v>
      </c>
      <c r="BL465">
        <v>0</v>
      </c>
      <c r="BM465" s="170">
        <v>0</v>
      </c>
      <c r="BR465">
        <v>416.2</v>
      </c>
      <c r="BS465">
        <v>416.2</v>
      </c>
      <c r="BU465">
        <v>416.2</v>
      </c>
      <c r="BV465">
        <v>416.2</v>
      </c>
    </row>
    <row r="466" spans="1:74" x14ac:dyDescent="0.25">
      <c r="A466" s="146" t="s">
        <v>413</v>
      </c>
      <c r="B466">
        <v>10339.299999999999</v>
      </c>
      <c r="C466">
        <v>8616.0833333333339</v>
      </c>
      <c r="D466">
        <v>10</v>
      </c>
      <c r="E466">
        <v>39.42</v>
      </c>
      <c r="F466">
        <v>39.42</v>
      </c>
      <c r="G466" s="169">
        <v>0</v>
      </c>
      <c r="H466" s="169">
        <v>0</v>
      </c>
      <c r="I466" s="169">
        <v>0</v>
      </c>
      <c r="J466" s="169">
        <v>150510.84079999998</v>
      </c>
      <c r="K466" s="169">
        <v>0</v>
      </c>
      <c r="L466" s="169">
        <v>0</v>
      </c>
      <c r="M466" s="169">
        <v>0</v>
      </c>
      <c r="N466" s="169">
        <v>0</v>
      </c>
      <c r="O466" s="169">
        <v>0</v>
      </c>
      <c r="P466" s="169">
        <v>0</v>
      </c>
      <c r="Q466" s="169">
        <v>0</v>
      </c>
      <c r="R466" s="169">
        <v>0</v>
      </c>
      <c r="S466" s="169">
        <v>0</v>
      </c>
      <c r="T466" s="169">
        <v>0</v>
      </c>
      <c r="U466" s="169">
        <v>0</v>
      </c>
      <c r="V466" s="169">
        <v>0</v>
      </c>
      <c r="W466" s="169">
        <v>0</v>
      </c>
      <c r="X466" s="169">
        <v>166555.7812861166</v>
      </c>
      <c r="Y466" s="169">
        <v>0</v>
      </c>
      <c r="Z466" s="169">
        <v>0</v>
      </c>
      <c r="AA466" s="169">
        <v>7605.0443750074273</v>
      </c>
      <c r="AB466" s="169">
        <v>704495.4985269492</v>
      </c>
      <c r="AC466" s="169">
        <v>791198.16084304114</v>
      </c>
      <c r="AD466" s="169">
        <v>212802.79627255665</v>
      </c>
      <c r="AE466" s="169">
        <v>0</v>
      </c>
      <c r="AF466" s="169">
        <v>0</v>
      </c>
      <c r="AG466" s="169">
        <v>0</v>
      </c>
      <c r="AH466" s="169"/>
      <c r="AI466" s="169">
        <v>586302.33952435234</v>
      </c>
      <c r="AJ466" s="169">
        <v>560572.91544309445</v>
      </c>
      <c r="AK466" s="169">
        <v>335341.60563931341</v>
      </c>
      <c r="AL466" s="169">
        <v>301860.5070234001</v>
      </c>
      <c r="AM466" s="169">
        <v>190061.69083267497</v>
      </c>
      <c r="AN466" s="169">
        <v>126195.3725971987</v>
      </c>
      <c r="AO466" s="169"/>
      <c r="AP466" s="169"/>
      <c r="AQ466" s="169"/>
      <c r="AR466" s="169"/>
      <c r="AT466" s="169">
        <v>0</v>
      </c>
      <c r="AU466" s="169">
        <v>4058331.6780000003</v>
      </c>
      <c r="AV466" s="169">
        <v>0</v>
      </c>
      <c r="AW466" s="169">
        <v>0</v>
      </c>
      <c r="AX466" s="169">
        <v>0</v>
      </c>
      <c r="AY466" s="169">
        <v>0</v>
      </c>
      <c r="AZ466" s="169">
        <v>0</v>
      </c>
      <c r="BA466" s="169">
        <v>3438880.0240227636</v>
      </c>
      <c r="BB466" s="169">
        <v>0</v>
      </c>
      <c r="BC466" s="169">
        <v>0</v>
      </c>
      <c r="BD466" s="169">
        <v>0</v>
      </c>
      <c r="BE466" s="169">
        <v>0</v>
      </c>
      <c r="BF466" s="169">
        <v>0</v>
      </c>
      <c r="BG466" s="170">
        <v>619451.65397723671</v>
      </c>
      <c r="BH466">
        <v>0</v>
      </c>
      <c r="BI466">
        <v>0</v>
      </c>
      <c r="BJ466">
        <v>0</v>
      </c>
      <c r="BK466">
        <v>0</v>
      </c>
      <c r="BL466">
        <v>0</v>
      </c>
      <c r="BM466" s="170">
        <v>0</v>
      </c>
      <c r="BQ466">
        <v>8616.0833333333339</v>
      </c>
      <c r="BR466">
        <v>8616.0833333333339</v>
      </c>
      <c r="BS466">
        <v>8616.0833333333339</v>
      </c>
      <c r="BT466">
        <v>8616.0833333333339</v>
      </c>
      <c r="BU466">
        <v>8616.0833333333339</v>
      </c>
    </row>
    <row r="467" spans="1:74" x14ac:dyDescent="0.25">
      <c r="A467" s="165" t="s">
        <v>1705</v>
      </c>
      <c r="B467">
        <v>21206.769999999997</v>
      </c>
      <c r="C467">
        <v>17672.308333333331</v>
      </c>
      <c r="D467">
        <v>10</v>
      </c>
      <c r="E467">
        <v>39.619999999999997</v>
      </c>
      <c r="F467">
        <v>41.2</v>
      </c>
      <c r="G467" s="169">
        <v>0</v>
      </c>
      <c r="H467" s="169">
        <v>0</v>
      </c>
      <c r="I467" s="169">
        <v>0</v>
      </c>
      <c r="J467" s="169">
        <v>0</v>
      </c>
      <c r="K467" s="169">
        <v>0</v>
      </c>
      <c r="L467" s="169">
        <v>0</v>
      </c>
      <c r="M467" s="169">
        <v>0</v>
      </c>
      <c r="N467" s="169">
        <v>0</v>
      </c>
      <c r="O467" s="169">
        <v>0</v>
      </c>
      <c r="P467" s="169">
        <v>0</v>
      </c>
      <c r="Q467" s="169">
        <v>0</v>
      </c>
      <c r="R467" s="169">
        <v>0</v>
      </c>
      <c r="S467" s="169">
        <v>0</v>
      </c>
      <c r="T467" s="169">
        <v>0</v>
      </c>
      <c r="U467" s="169">
        <v>0</v>
      </c>
      <c r="V467" s="169">
        <v>0</v>
      </c>
      <c r="W467" s="169">
        <v>5120000</v>
      </c>
      <c r="X467" s="169">
        <v>341619.85297892301</v>
      </c>
      <c r="Y467" s="169">
        <v>0</v>
      </c>
      <c r="Z467" s="169">
        <v>0</v>
      </c>
      <c r="AA467" s="169">
        <v>15598.582776452587</v>
      </c>
      <c r="AB467" s="169">
        <v>1444979.2542334921</v>
      </c>
      <c r="AC467" s="169">
        <v>1622813.6741773016</v>
      </c>
      <c r="AD467" s="169">
        <v>436476.35293578531</v>
      </c>
      <c r="AE467" s="169">
        <v>0</v>
      </c>
      <c r="AF467" s="169">
        <v>0</v>
      </c>
      <c r="AG467" s="169">
        <v>1280000</v>
      </c>
      <c r="AH467" s="169"/>
      <c r="AI467" s="169">
        <v>1202555.1889155791</v>
      </c>
      <c r="AJ467" s="169">
        <v>1149781.9858241035</v>
      </c>
      <c r="AK467" s="169">
        <v>687813.71100786515</v>
      </c>
      <c r="AL467" s="169">
        <v>619141.17440529133</v>
      </c>
      <c r="AM467" s="169">
        <v>0</v>
      </c>
      <c r="AN467" s="169">
        <v>258837.27541836438</v>
      </c>
      <c r="AO467" s="169"/>
      <c r="AP467" s="169"/>
      <c r="AQ467" s="169"/>
      <c r="AR467" s="169"/>
      <c r="AT467" s="169">
        <v>1778706.9505751021</v>
      </c>
      <c r="AU467" s="169">
        <v>8536149.060399998</v>
      </c>
      <c r="AV467" s="169">
        <v>0</v>
      </c>
      <c r="AW467" s="169">
        <v>0</v>
      </c>
      <c r="AX467" s="169">
        <v>0</v>
      </c>
      <c r="AY467" s="169">
        <v>0</v>
      </c>
      <c r="AZ467" s="169">
        <v>0</v>
      </c>
      <c r="BA467" s="169">
        <v>8579914.6379750986</v>
      </c>
      <c r="BB467" s="169">
        <v>0</v>
      </c>
      <c r="BC467" s="169">
        <v>0</v>
      </c>
      <c r="BD467" s="169">
        <v>0</v>
      </c>
      <c r="BE467" s="169">
        <v>0</v>
      </c>
      <c r="BF467" s="169">
        <v>0</v>
      </c>
      <c r="BG467" s="170">
        <v>1734941.3730000018</v>
      </c>
      <c r="BH467">
        <v>0</v>
      </c>
      <c r="BI467">
        <v>0</v>
      </c>
      <c r="BJ467">
        <v>0</v>
      </c>
      <c r="BK467">
        <v>0</v>
      </c>
      <c r="BL467">
        <v>0</v>
      </c>
      <c r="BM467" s="170">
        <v>0</v>
      </c>
      <c r="BQ467">
        <v>17672.308333333331</v>
      </c>
      <c r="BR467">
        <v>17672.308333333331</v>
      </c>
      <c r="BS467">
        <v>17672.308333333331</v>
      </c>
      <c r="BU467">
        <v>17672.308333333331</v>
      </c>
    </row>
    <row r="468" spans="1:74" x14ac:dyDescent="0.25">
      <c r="A468" s="165" t="s">
        <v>1706</v>
      </c>
      <c r="B468" s="165">
        <v>42930.599999999991</v>
      </c>
      <c r="C468">
        <v>35775.499999999993</v>
      </c>
      <c r="D468">
        <v>10</v>
      </c>
      <c r="E468">
        <v>39.619999999999997</v>
      </c>
      <c r="F468">
        <v>39.619999999999997</v>
      </c>
      <c r="G468" s="169">
        <v>0</v>
      </c>
      <c r="H468" s="169">
        <v>0</v>
      </c>
      <c r="I468" s="169">
        <v>0</v>
      </c>
      <c r="J468" s="169">
        <v>0</v>
      </c>
      <c r="K468" s="169">
        <v>0</v>
      </c>
      <c r="L468" s="169">
        <v>0</v>
      </c>
      <c r="M468" s="169">
        <v>0</v>
      </c>
      <c r="N468" s="169">
        <v>0</v>
      </c>
      <c r="O468" s="169">
        <v>0</v>
      </c>
      <c r="P468" s="169">
        <v>0</v>
      </c>
      <c r="Q468" s="169">
        <v>0</v>
      </c>
      <c r="R468" s="169">
        <v>0</v>
      </c>
      <c r="S468" s="169">
        <v>0</v>
      </c>
      <c r="T468" s="169">
        <v>0</v>
      </c>
      <c r="U468" s="169">
        <v>0</v>
      </c>
      <c r="V468" s="169">
        <v>0</v>
      </c>
      <c r="W468" s="169">
        <v>0</v>
      </c>
      <c r="X468" s="169">
        <v>691569.02537712967</v>
      </c>
      <c r="Y468" s="169">
        <v>0</v>
      </c>
      <c r="Z468" s="169">
        <v>0</v>
      </c>
      <c r="AA468" s="169">
        <v>31577.487648650662</v>
      </c>
      <c r="AB468" s="169">
        <v>2925189.7564691063</v>
      </c>
      <c r="AC468" s="169">
        <v>3285194.5261176527</v>
      </c>
      <c r="AD468" s="169">
        <v>883594.80096898414</v>
      </c>
      <c r="AE468" s="169">
        <v>0</v>
      </c>
      <c r="AF468" s="169">
        <v>0</v>
      </c>
      <c r="AG468" s="169">
        <v>1712263.4307257747</v>
      </c>
      <c r="AH468" s="169"/>
      <c r="AI468" s="169">
        <v>2434430.8818956944</v>
      </c>
      <c r="AJ468" s="169">
        <v>2327597.7681004815</v>
      </c>
      <c r="AK468" s="169">
        <v>1392397.583497829</v>
      </c>
      <c r="AL468" s="169">
        <v>1253378.1477294185</v>
      </c>
      <c r="AM468" s="169">
        <v>0</v>
      </c>
      <c r="AN468" s="169">
        <v>523985.47898032726</v>
      </c>
      <c r="AO468" s="169"/>
      <c r="AP468" s="169"/>
      <c r="AQ468" s="169"/>
      <c r="AR468" s="169"/>
      <c r="AT468" s="169">
        <v>0</v>
      </c>
      <c r="AU468" s="169">
        <v>17009103.719999995</v>
      </c>
      <c r="AV468" s="169">
        <v>0</v>
      </c>
      <c r="AW468" s="169">
        <v>0</v>
      </c>
      <c r="AX468" s="169">
        <v>0</v>
      </c>
      <c r="AY468" s="169">
        <v>0</v>
      </c>
      <c r="AZ468" s="169">
        <v>0</v>
      </c>
      <c r="BA468" s="169">
        <v>7968756.7732088873</v>
      </c>
      <c r="BB468" s="169">
        <v>0</v>
      </c>
      <c r="BC468" s="169">
        <v>0</v>
      </c>
      <c r="BD468" s="169">
        <v>0</v>
      </c>
      <c r="BE468" s="169">
        <v>0</v>
      </c>
      <c r="BF468" s="169">
        <v>0</v>
      </c>
      <c r="BG468" s="170">
        <v>9040346.9467911087</v>
      </c>
      <c r="BH468">
        <v>0</v>
      </c>
      <c r="BI468">
        <v>0</v>
      </c>
      <c r="BJ468">
        <v>0</v>
      </c>
      <c r="BK468">
        <v>0</v>
      </c>
      <c r="BL468">
        <v>0</v>
      </c>
      <c r="BM468" s="170">
        <v>0</v>
      </c>
      <c r="BP468">
        <v>35775.499999999993</v>
      </c>
      <c r="BQ468">
        <v>35775.499999999993</v>
      </c>
      <c r="BR468">
        <v>35775.499999999993</v>
      </c>
      <c r="BS468">
        <v>35775.499999999993</v>
      </c>
      <c r="BU468">
        <v>35775.499999999993</v>
      </c>
    </row>
    <row r="469" spans="1:74" x14ac:dyDescent="0.25">
      <c r="A469" s="165" t="s">
        <v>865</v>
      </c>
      <c r="B469" s="165">
        <v>384.1</v>
      </c>
      <c r="C469">
        <v>384.10000000000008</v>
      </c>
      <c r="D469">
        <v>12</v>
      </c>
      <c r="E469">
        <v>24.39</v>
      </c>
      <c r="F469">
        <v>25.37</v>
      </c>
      <c r="G469" s="169">
        <v>0</v>
      </c>
      <c r="H469" s="169">
        <v>0</v>
      </c>
      <c r="I469" s="169">
        <v>0</v>
      </c>
      <c r="J469" s="169">
        <v>0</v>
      </c>
      <c r="K469" s="169">
        <v>0</v>
      </c>
      <c r="L469" s="169">
        <v>0</v>
      </c>
      <c r="M469" s="169">
        <v>0</v>
      </c>
      <c r="N469" s="169">
        <v>0</v>
      </c>
      <c r="O469" s="169">
        <v>0</v>
      </c>
      <c r="P469" s="169">
        <v>0</v>
      </c>
      <c r="Q469" s="169">
        <v>0</v>
      </c>
      <c r="R469" s="169">
        <v>0</v>
      </c>
      <c r="S469" s="169">
        <v>0</v>
      </c>
      <c r="T469" s="169">
        <v>0</v>
      </c>
      <c r="U469" s="169">
        <v>0</v>
      </c>
      <c r="V469" s="169">
        <v>0</v>
      </c>
      <c r="W469" s="169">
        <v>0</v>
      </c>
      <c r="X469" s="169">
        <v>7424.9601723904798</v>
      </c>
      <c r="Y469" s="169">
        <v>0</v>
      </c>
      <c r="Z469" s="169">
        <v>7910.0002000000004</v>
      </c>
      <c r="AA469" s="169">
        <v>339.02846936721295</v>
      </c>
      <c r="AB469" s="169">
        <v>31406.000907318819</v>
      </c>
      <c r="AC469" s="169">
        <v>35271.155329255809</v>
      </c>
      <c r="AD469" s="169">
        <v>9486.625289714666</v>
      </c>
      <c r="AE469" s="169">
        <v>283.32304688975859</v>
      </c>
      <c r="AF469" s="169">
        <v>0</v>
      </c>
      <c r="AG469" s="169">
        <v>0</v>
      </c>
      <c r="AH469" s="169"/>
      <c r="AI469" s="169">
        <v>26137.018399075812</v>
      </c>
      <c r="AJ469" s="169">
        <v>0</v>
      </c>
      <c r="AK469" s="169">
        <v>14949.334371889041</v>
      </c>
      <c r="AL469" s="169">
        <v>13456.766405581189</v>
      </c>
      <c r="AM469" s="169">
        <v>0</v>
      </c>
      <c r="AN469" s="169">
        <v>5625.7165511689218</v>
      </c>
      <c r="AO469" s="169"/>
      <c r="AP469" s="169"/>
      <c r="AQ469" s="169"/>
      <c r="AR469" s="169"/>
      <c r="AT469" s="169">
        <v>67984.791659999988</v>
      </c>
      <c r="AU469" s="169">
        <v>114676.89600000004</v>
      </c>
      <c r="AV469" s="169">
        <v>0</v>
      </c>
      <c r="AW469" s="169">
        <v>0</v>
      </c>
      <c r="AX469" s="169">
        <v>0</v>
      </c>
      <c r="AY469" s="169">
        <v>0</v>
      </c>
      <c r="AZ469" s="169">
        <v>0</v>
      </c>
      <c r="BA469" s="169">
        <v>110089.82016000003</v>
      </c>
      <c r="BB469" s="169">
        <v>0</v>
      </c>
      <c r="BC469" s="169">
        <v>0</v>
      </c>
      <c r="BD469" s="169">
        <v>0</v>
      </c>
      <c r="BE469" s="169">
        <v>0</v>
      </c>
      <c r="BF469" s="169">
        <v>0</v>
      </c>
      <c r="BG469">
        <v>72571.867499999993</v>
      </c>
      <c r="BH469">
        <v>0</v>
      </c>
      <c r="BI469">
        <v>0</v>
      </c>
      <c r="BJ469">
        <v>0</v>
      </c>
      <c r="BK469">
        <v>0</v>
      </c>
      <c r="BL469">
        <v>0</v>
      </c>
      <c r="BM469" s="170">
        <v>0</v>
      </c>
      <c r="BR469">
        <v>384.10000000000008</v>
      </c>
      <c r="BS469">
        <v>384.10000000000008</v>
      </c>
      <c r="BU469">
        <v>384.10000000000008</v>
      </c>
      <c r="BV469">
        <v>384.10000000000008</v>
      </c>
    </row>
    <row r="470" spans="1:74" x14ac:dyDescent="0.25">
      <c r="A470" s="165" t="s">
        <v>863</v>
      </c>
      <c r="B470" s="165">
        <v>385.6</v>
      </c>
      <c r="C470">
        <v>385.60000000000008</v>
      </c>
      <c r="D470">
        <v>12</v>
      </c>
      <c r="E470">
        <v>24.39</v>
      </c>
      <c r="F470">
        <v>25.37</v>
      </c>
      <c r="G470" s="169">
        <v>0</v>
      </c>
      <c r="H470" s="169">
        <v>0</v>
      </c>
      <c r="I470" s="169">
        <v>0</v>
      </c>
      <c r="J470" s="169">
        <v>0</v>
      </c>
      <c r="K470" s="169">
        <v>0</v>
      </c>
      <c r="L470" s="169">
        <v>0</v>
      </c>
      <c r="M470" s="169">
        <v>0</v>
      </c>
      <c r="N470" s="169">
        <v>0</v>
      </c>
      <c r="O470" s="169">
        <v>0</v>
      </c>
      <c r="P470" s="169">
        <v>0</v>
      </c>
      <c r="Q470" s="169">
        <v>0</v>
      </c>
      <c r="R470" s="169">
        <v>0</v>
      </c>
      <c r="S470" s="169">
        <v>0</v>
      </c>
      <c r="T470" s="169">
        <v>0</v>
      </c>
      <c r="U470" s="169">
        <v>0</v>
      </c>
      <c r="V470" s="169">
        <v>0</v>
      </c>
      <c r="W470" s="169">
        <v>0</v>
      </c>
      <c r="X470" s="169">
        <v>7453.9563719702401</v>
      </c>
      <c r="Y470" s="169">
        <v>0</v>
      </c>
      <c r="Z470" s="169">
        <v>0</v>
      </c>
      <c r="AA470" s="169">
        <v>340.35245453787371</v>
      </c>
      <c r="AB470" s="169">
        <v>31528.648658844402</v>
      </c>
      <c r="AC470" s="169">
        <v>35408.897409427329</v>
      </c>
      <c r="AD470" s="169">
        <v>9523.672771970776</v>
      </c>
      <c r="AE470" s="169">
        <v>284.4294894055999</v>
      </c>
      <c r="AF470" s="169">
        <v>0</v>
      </c>
      <c r="AG470" s="169">
        <v>0</v>
      </c>
      <c r="AH470" s="169"/>
      <c r="AI470" s="169">
        <v>26239.089546169307</v>
      </c>
      <c r="AJ470" s="169">
        <v>0</v>
      </c>
      <c r="AK470" s="169">
        <v>15007.715005989101</v>
      </c>
      <c r="AL470" s="169">
        <v>13509.318213986217</v>
      </c>
      <c r="AM470" s="169">
        <v>0</v>
      </c>
      <c r="AN470" s="169">
        <v>5647.6862851620308</v>
      </c>
      <c r="AO470" s="169"/>
      <c r="AP470" s="169"/>
      <c r="AQ470" s="169"/>
      <c r="AR470" s="169"/>
      <c r="AT470" s="169">
        <v>18329.09348000001</v>
      </c>
      <c r="AU470" s="169">
        <v>115124.73600000003</v>
      </c>
      <c r="AV470" s="169">
        <v>0</v>
      </c>
      <c r="AW470" s="169">
        <v>0</v>
      </c>
      <c r="AX470" s="169">
        <v>0</v>
      </c>
      <c r="AY470" s="169">
        <v>0</v>
      </c>
      <c r="AZ470" s="169">
        <v>0</v>
      </c>
      <c r="BA470" s="169">
        <v>107066.00448000003</v>
      </c>
      <c r="BB470" s="169">
        <v>0</v>
      </c>
      <c r="BC470" s="169">
        <v>0</v>
      </c>
      <c r="BD470" s="169">
        <v>0</v>
      </c>
      <c r="BE470" s="169">
        <v>0</v>
      </c>
      <c r="BF470" s="169">
        <v>0</v>
      </c>
      <c r="BG470">
        <v>26387.825000000001</v>
      </c>
      <c r="BH470">
        <v>0</v>
      </c>
      <c r="BI470">
        <v>0</v>
      </c>
      <c r="BJ470">
        <v>0</v>
      </c>
      <c r="BK470">
        <v>0</v>
      </c>
      <c r="BL470">
        <v>0</v>
      </c>
      <c r="BM470" s="170">
        <v>0</v>
      </c>
      <c r="BR470">
        <v>385.60000000000008</v>
      </c>
      <c r="BS470">
        <v>385.60000000000008</v>
      </c>
      <c r="BU470">
        <v>385.60000000000008</v>
      </c>
      <c r="BV470">
        <v>385.60000000000008</v>
      </c>
    </row>
    <row r="471" spans="1:74" x14ac:dyDescent="0.25">
      <c r="A471" s="165" t="s">
        <v>864</v>
      </c>
      <c r="B471" s="165">
        <v>384.1</v>
      </c>
      <c r="C471">
        <v>384.10000000000008</v>
      </c>
      <c r="D471">
        <v>12</v>
      </c>
      <c r="E471">
        <v>24.39</v>
      </c>
      <c r="F471">
        <v>25.37</v>
      </c>
      <c r="G471" s="169">
        <v>0</v>
      </c>
      <c r="H471" s="169">
        <v>0</v>
      </c>
      <c r="I471" s="169">
        <v>0</v>
      </c>
      <c r="J471" s="169">
        <v>0</v>
      </c>
      <c r="K471" s="169">
        <v>0</v>
      </c>
      <c r="L471" s="169">
        <v>0</v>
      </c>
      <c r="M471" s="169">
        <v>0</v>
      </c>
      <c r="N471" s="169">
        <v>0</v>
      </c>
      <c r="O471" s="169">
        <v>0</v>
      </c>
      <c r="P471" s="169">
        <v>0</v>
      </c>
      <c r="Q471" s="169">
        <v>0</v>
      </c>
      <c r="R471" s="169">
        <v>0</v>
      </c>
      <c r="S471" s="169">
        <v>0</v>
      </c>
      <c r="T471" s="169">
        <v>0</v>
      </c>
      <c r="U471" s="169">
        <v>0</v>
      </c>
      <c r="V471" s="169">
        <v>0</v>
      </c>
      <c r="W471" s="169">
        <v>0</v>
      </c>
      <c r="X471" s="169">
        <v>7424.9601723904798</v>
      </c>
      <c r="Y471" s="169">
        <v>0</v>
      </c>
      <c r="Z471" s="169">
        <v>0</v>
      </c>
      <c r="AA471" s="169">
        <v>339.02846936721295</v>
      </c>
      <c r="AB471" s="169">
        <v>31406.000907318819</v>
      </c>
      <c r="AC471" s="169">
        <v>35271.155329255809</v>
      </c>
      <c r="AD471" s="169">
        <v>9486.625289714666</v>
      </c>
      <c r="AE471" s="169">
        <v>283.32304688975859</v>
      </c>
      <c r="AF471" s="169">
        <v>0</v>
      </c>
      <c r="AG471" s="169">
        <v>0</v>
      </c>
      <c r="AH471" s="169"/>
      <c r="AI471" s="169">
        <v>26137.018399075812</v>
      </c>
      <c r="AJ471" s="169">
        <v>0</v>
      </c>
      <c r="AK471" s="169">
        <v>14949.334371889041</v>
      </c>
      <c r="AL471" s="169">
        <v>13456.766405581189</v>
      </c>
      <c r="AM471" s="169">
        <v>0</v>
      </c>
      <c r="AN471" s="169">
        <v>5625.7165511689218</v>
      </c>
      <c r="AO471" s="169"/>
      <c r="AP471" s="169"/>
      <c r="AQ471" s="169"/>
      <c r="AR471" s="169"/>
      <c r="AT471" s="169">
        <v>73769.097479999997</v>
      </c>
      <c r="AU471" s="169">
        <v>114676.89600000004</v>
      </c>
      <c r="AV471" s="169">
        <v>0</v>
      </c>
      <c r="AW471" s="169">
        <v>0</v>
      </c>
      <c r="AX471" s="169">
        <v>0</v>
      </c>
      <c r="AY471" s="169">
        <v>0</v>
      </c>
      <c r="AZ471" s="169">
        <v>0</v>
      </c>
      <c r="BA471" s="169">
        <v>100915.66848000004</v>
      </c>
      <c r="BB471" s="169">
        <v>0</v>
      </c>
      <c r="BC471" s="169">
        <v>0</v>
      </c>
      <c r="BD471" s="169">
        <v>0</v>
      </c>
      <c r="BE471" s="169">
        <v>0</v>
      </c>
      <c r="BF471" s="169">
        <v>0</v>
      </c>
      <c r="BG471">
        <v>87530.324999999997</v>
      </c>
      <c r="BH471">
        <v>0</v>
      </c>
      <c r="BI471">
        <v>0</v>
      </c>
      <c r="BJ471">
        <v>0</v>
      </c>
      <c r="BK471">
        <v>0</v>
      </c>
      <c r="BL471">
        <v>0</v>
      </c>
      <c r="BM471" s="170">
        <v>0</v>
      </c>
      <c r="BR471">
        <v>384.10000000000008</v>
      </c>
      <c r="BS471">
        <v>384.10000000000008</v>
      </c>
      <c r="BU471">
        <v>384.10000000000008</v>
      </c>
      <c r="BV471">
        <v>384.10000000000008</v>
      </c>
    </row>
    <row r="472" spans="1:74" s="169" customFormat="1" x14ac:dyDescent="0.25">
      <c r="A472" s="172" t="s">
        <v>479</v>
      </c>
      <c r="B472" s="172">
        <v>1511205.8180000011</v>
      </c>
      <c r="C472" s="172">
        <v>1426809.5649086023</v>
      </c>
      <c r="D472" s="172"/>
      <c r="E472" s="172"/>
      <c r="F472" s="172"/>
      <c r="G472" s="172">
        <v>20927294.057039998</v>
      </c>
      <c r="H472" s="172">
        <v>0</v>
      </c>
      <c r="I472" s="172">
        <v>36947.499199999998</v>
      </c>
      <c r="J472" s="172">
        <v>1085891.7904000001</v>
      </c>
      <c r="K472" s="172">
        <v>81049.798599999995</v>
      </c>
      <c r="L472" s="172">
        <v>5428</v>
      </c>
      <c r="M472" s="172">
        <v>641438.99659999995</v>
      </c>
      <c r="N472" s="172">
        <v>50759.481800000001</v>
      </c>
      <c r="O472" s="172">
        <v>23600</v>
      </c>
      <c r="P472" s="172">
        <v>35400</v>
      </c>
      <c r="Q472" s="172">
        <v>25343.544399999999</v>
      </c>
      <c r="R472" s="172">
        <v>320762.64499999996</v>
      </c>
      <c r="S472" s="172">
        <v>124681.71460000001</v>
      </c>
      <c r="T472" s="172">
        <v>337969.59379999997</v>
      </c>
      <c r="U472" s="172">
        <v>11333.1448</v>
      </c>
      <c r="V472" s="172">
        <v>79999.987999999998</v>
      </c>
      <c r="W472" s="172">
        <v>5120000</v>
      </c>
      <c r="X472" s="172">
        <v>23374042.319999997</v>
      </c>
      <c r="Y472" s="172">
        <v>879842.47959999996</v>
      </c>
      <c r="Z472" s="172">
        <v>4817882.0738000032</v>
      </c>
      <c r="AA472" s="172">
        <v>1067273.8447999998</v>
      </c>
      <c r="AB472" s="172">
        <v>131082385.76123001</v>
      </c>
      <c r="AC472" s="172">
        <v>100785496.1431502</v>
      </c>
      <c r="AD472" s="172">
        <v>29864238.440000001</v>
      </c>
      <c r="AE472" s="172">
        <v>581408.38849999988</v>
      </c>
      <c r="AF472" s="172">
        <v>5187851.0999999996</v>
      </c>
      <c r="AG472" s="172">
        <v>8995023.0480000004</v>
      </c>
      <c r="AH472" s="172"/>
      <c r="AI472" s="172">
        <v>73553580.289999992</v>
      </c>
      <c r="AJ472" s="172">
        <v>61254566.640000001</v>
      </c>
      <c r="AK472" s="172">
        <v>50311305.487070993</v>
      </c>
      <c r="AL472" s="172">
        <v>45288135.823120154</v>
      </c>
      <c r="AM472" s="172">
        <v>19133862.02548774</v>
      </c>
      <c r="AN472" s="172">
        <v>20826402.744321138</v>
      </c>
      <c r="AO472" s="172">
        <v>0</v>
      </c>
      <c r="AP472" s="172">
        <v>0</v>
      </c>
      <c r="AQ472" s="172">
        <v>0</v>
      </c>
      <c r="AR472" s="172">
        <v>0</v>
      </c>
      <c r="AS472" s="172">
        <v>0</v>
      </c>
      <c r="AT472" s="172"/>
      <c r="AU472" s="172"/>
      <c r="AV472" s="172"/>
      <c r="AW472" s="172"/>
      <c r="AX472" s="172"/>
      <c r="AY472" s="172"/>
      <c r="AZ472" s="172"/>
      <c r="BA472" s="172"/>
      <c r="BB472" s="172"/>
      <c r="BC472" s="172"/>
      <c r="BD472" s="172"/>
      <c r="BE472" s="172"/>
      <c r="BF472" s="172"/>
      <c r="BG472" s="172"/>
      <c r="BH472" s="172"/>
      <c r="BI472" s="172"/>
      <c r="BJ472" s="172"/>
      <c r="BK472" s="172"/>
      <c r="BL472" s="172"/>
      <c r="BM472" s="172"/>
      <c r="BO472" s="169">
        <v>167841.98249999998</v>
      </c>
      <c r="BP472" s="169">
        <v>225527.05940860216</v>
      </c>
      <c r="BQ472" s="169">
        <v>1082714.8469086024</v>
      </c>
      <c r="BR472" s="169">
        <v>1421938.2049086024</v>
      </c>
      <c r="BS472" s="169">
        <v>1421938.2049086024</v>
      </c>
      <c r="BT472" s="169">
        <v>954136.75357526913</v>
      </c>
      <c r="BU472" s="169">
        <v>1421938.2049086024</v>
      </c>
      <c r="BV472" s="169">
        <v>788213.18799999962</v>
      </c>
    </row>
    <row r="473" spans="1:74" x14ac:dyDescent="0.25">
      <c r="A473" s="173" t="s">
        <v>1707</v>
      </c>
      <c r="B473" s="173"/>
      <c r="C473" s="173"/>
      <c r="D473" s="173"/>
      <c r="E473" s="173"/>
      <c r="F473" s="173"/>
      <c r="G473" s="173">
        <v>1.302</v>
      </c>
      <c r="H473" s="173">
        <v>1.18</v>
      </c>
      <c r="I473" s="173">
        <v>1.18</v>
      </c>
      <c r="J473" s="173">
        <v>1.18</v>
      </c>
      <c r="K473" s="173">
        <v>1.18</v>
      </c>
      <c r="L473" s="173">
        <v>1.18</v>
      </c>
      <c r="M473" s="173">
        <v>1.18</v>
      </c>
      <c r="N473" s="173">
        <v>1.18</v>
      </c>
      <c r="O473" s="173">
        <v>1.18</v>
      </c>
      <c r="P473" s="173">
        <v>1.18</v>
      </c>
      <c r="Q473" s="173">
        <v>1.18</v>
      </c>
      <c r="R473" s="173">
        <v>1.18</v>
      </c>
      <c r="S473" s="173">
        <v>1.18</v>
      </c>
      <c r="T473" s="173">
        <v>1.18</v>
      </c>
      <c r="U473" s="173">
        <v>1.18</v>
      </c>
      <c r="V473" s="173">
        <v>1.18</v>
      </c>
      <c r="W473" s="173">
        <v>1</v>
      </c>
      <c r="X473" s="173">
        <v>1.18</v>
      </c>
      <c r="Y473" s="173">
        <v>1.18</v>
      </c>
      <c r="Z473" s="173">
        <v>1.18</v>
      </c>
      <c r="AA473" s="173">
        <v>1.18</v>
      </c>
      <c r="AB473" s="173">
        <v>0.89</v>
      </c>
      <c r="AC473" s="173">
        <v>1.3</v>
      </c>
      <c r="AD473" s="173">
        <v>1.18</v>
      </c>
      <c r="AE473" s="173">
        <v>1</v>
      </c>
      <c r="AF473" s="173">
        <v>1</v>
      </c>
      <c r="AG473" s="173">
        <v>1.2</v>
      </c>
      <c r="AH473" s="173"/>
      <c r="AI473" s="173">
        <v>1.32</v>
      </c>
      <c r="AJ473" s="173">
        <v>1.1499999999999999</v>
      </c>
      <c r="AK473" s="173">
        <v>1.1000000000000001</v>
      </c>
      <c r="AL473" s="173">
        <v>1.1000000000000001</v>
      </c>
      <c r="AM473" s="173">
        <v>1.1000000000000001</v>
      </c>
      <c r="AN473" s="173">
        <v>1</v>
      </c>
      <c r="AO473" s="173">
        <v>1</v>
      </c>
      <c r="AP473" s="173">
        <v>1</v>
      </c>
      <c r="AQ473" s="173">
        <v>1</v>
      </c>
      <c r="AR473" s="173">
        <v>1</v>
      </c>
      <c r="AS473" s="173">
        <v>1</v>
      </c>
      <c r="AT473" s="173"/>
      <c r="AU473" s="173"/>
      <c r="AV473" s="173"/>
      <c r="AW473" s="173"/>
      <c r="AX473" s="173"/>
      <c r="AY473" s="173"/>
      <c r="AZ473" s="173"/>
      <c r="BA473" s="173"/>
      <c r="BB473" s="173"/>
      <c r="BC473" s="173"/>
      <c r="BD473" s="173"/>
      <c r="BE473" s="173"/>
      <c r="BF473" s="173"/>
      <c r="BG473" s="173"/>
      <c r="BH473" s="173"/>
      <c r="BI473" s="173"/>
      <c r="BJ473" s="173"/>
      <c r="BK473" s="173"/>
      <c r="BL473" s="173"/>
      <c r="BM473" s="173"/>
    </row>
    <row r="474" spans="1:74" x14ac:dyDescent="0.25">
      <c r="W474" s="170">
        <v>635176.29731711478</v>
      </c>
      <c r="AD474" s="147">
        <v>8.5264454471021073E-2</v>
      </c>
      <c r="AG474" s="147">
        <v>0.25</v>
      </c>
      <c r="AI474" s="147">
        <v>0.21000052991196577</v>
      </c>
      <c r="AK474" s="147">
        <v>0.12222519092989051</v>
      </c>
      <c r="AL474" s="147">
        <v>0.11002201183712378</v>
      </c>
      <c r="AM474" s="147"/>
      <c r="AN474" s="147">
        <v>5.0595209708116054E-2</v>
      </c>
    </row>
  </sheetData>
  <autoFilter ref="A1:BM474"/>
  <conditionalFormatting sqref="G2:AR471">
    <cfRule type="cellIs" dxfId="1" priority="2" stopIfTrue="1" operator="greaterThan">
      <formula>0</formula>
    </cfRule>
  </conditionalFormatting>
  <conditionalFormatting sqref="G2:AR471">
    <cfRule type="cellIs" dxfId="0" priority="1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W462"/>
  <sheetViews>
    <sheetView zoomScale="70" zoomScaleNormal="70" workbookViewId="0">
      <pane xSplit="1" ySplit="1" topLeftCell="B294" activePane="bottomRight" state="frozen"/>
      <selection activeCell="BX1" sqref="BX1"/>
      <selection pane="topRight" activeCell="BX1" sqref="BX1"/>
      <selection pane="bottomLeft" activeCell="BX1" sqref="BX1"/>
      <selection pane="bottomRight" activeCell="BX1" sqref="BX1"/>
    </sheetView>
  </sheetViews>
  <sheetFormatPr defaultRowHeight="32.25" customHeight="1" outlineLevelCol="1" x14ac:dyDescent="0.25"/>
  <cols>
    <col min="1" max="1" width="41.28515625" style="84" customWidth="1"/>
    <col min="2" max="3" width="12.140625" style="84" bestFit="1" customWidth="1"/>
    <col min="4" max="6" width="8" style="84" customWidth="1"/>
    <col min="7" max="7" width="14.7109375" style="84" customWidth="1"/>
    <col min="8" max="8" width="12" style="84" hidden="1" customWidth="1" outlineLevel="1"/>
    <col min="9" max="9" width="9.28515625" style="84" hidden="1" customWidth="1" outlineLevel="1"/>
    <col min="10" max="10" width="11" style="84" hidden="1" customWidth="1" outlineLevel="1"/>
    <col min="11" max="11" width="9.5703125" style="84" hidden="1" customWidth="1" outlineLevel="1"/>
    <col min="12" max="12" width="12" style="84" hidden="1" customWidth="1" outlineLevel="1"/>
    <col min="13" max="14" width="9.28515625" style="84" hidden="1" customWidth="1" outlineLevel="1"/>
    <col min="15" max="17" width="11" style="84" hidden="1" customWidth="1" outlineLevel="1"/>
    <col min="18" max="19" width="9.28515625" style="84" hidden="1" customWidth="1" outlineLevel="1"/>
    <col min="20" max="20" width="11" style="84" hidden="1" customWidth="1" outlineLevel="1"/>
    <col min="21" max="30" width="9.28515625" style="84" hidden="1" customWidth="1" outlineLevel="1"/>
    <col min="31" max="31" width="1.7109375" style="84" hidden="1" customWidth="1" outlineLevel="1"/>
    <col min="32" max="32" width="15.42578125" style="84" customWidth="1" collapsed="1"/>
    <col min="33" max="33" width="11" style="84" hidden="1" customWidth="1" outlineLevel="1"/>
    <col min="34" max="34" width="23.7109375" style="84" customWidth="1" collapsed="1"/>
    <col min="35" max="36" width="23.7109375" style="84" hidden="1" customWidth="1" outlineLevel="1"/>
    <col min="37" max="37" width="23.7109375" style="84" customWidth="1" collapsed="1"/>
    <col min="38" max="39" width="23.7109375" style="84" hidden="1" customWidth="1" outlineLevel="1"/>
    <col min="40" max="40" width="23.7109375" style="84" customWidth="1" collapsed="1"/>
    <col min="41" max="41" width="17.7109375" style="84" customWidth="1"/>
    <col min="42" max="42" width="14.140625" style="84" customWidth="1"/>
    <col min="43" max="43" width="13.42578125" style="84" hidden="1" customWidth="1" outlineLevel="1"/>
    <col min="44" max="44" width="10.7109375" style="84" hidden="1" customWidth="1" outlineLevel="1"/>
    <col min="45" max="45" width="12.28515625" style="84" hidden="1" customWidth="1" outlineLevel="1"/>
    <col min="46" max="46" width="9.140625" style="84" hidden="1" customWidth="1" outlineLevel="1"/>
    <col min="47" max="47" width="10.7109375" style="84" hidden="1" customWidth="1" outlineLevel="1"/>
    <col min="48" max="48" width="12.28515625" style="84" hidden="1" customWidth="1" outlineLevel="1"/>
    <col min="49" max="49" width="10.7109375" style="84" hidden="1" customWidth="1" outlineLevel="1"/>
    <col min="50" max="50" width="9.7109375" style="84" hidden="1" customWidth="1" outlineLevel="1"/>
    <col min="51" max="51" width="10.7109375" style="84" hidden="1" customWidth="1" outlineLevel="1"/>
    <col min="52" max="57" width="9.140625" style="84" hidden="1" customWidth="1" outlineLevel="1"/>
    <col min="58" max="58" width="11.42578125" style="84" hidden="1" customWidth="1" outlineLevel="1"/>
    <col min="59" max="59" width="9.140625" style="84" hidden="1" customWidth="1" outlineLevel="1"/>
    <col min="60" max="60" width="19.7109375" style="84" hidden="1" customWidth="1" outlineLevel="1"/>
    <col min="61" max="61" width="19.7109375" style="84" customWidth="1" collapsed="1"/>
    <col min="62" max="62" width="12.140625" style="84" bestFit="1" customWidth="1"/>
    <col min="63" max="63" width="13.140625" style="84" bestFit="1" customWidth="1"/>
    <col min="64" max="64" width="16" style="89" bestFit="1" customWidth="1"/>
    <col min="65" max="66" width="12.42578125" style="84" bestFit="1" customWidth="1"/>
    <col min="67" max="67" width="15" style="84" bestFit="1" customWidth="1"/>
    <col min="68" max="68" width="9.140625" style="84"/>
    <col min="69" max="70" width="16" style="89" bestFit="1" customWidth="1"/>
    <col min="71" max="71" width="17.140625" style="89" bestFit="1" customWidth="1"/>
    <col min="72" max="74" width="16" style="89" bestFit="1" customWidth="1"/>
    <col min="75" max="75" width="17.140625" style="84" bestFit="1" customWidth="1"/>
    <col min="76" max="16384" width="9.140625" style="84"/>
  </cols>
  <sheetData>
    <row r="1" spans="1:74" ht="32.25" customHeight="1" x14ac:dyDescent="0.25">
      <c r="B1" s="137" t="s">
        <v>1674</v>
      </c>
      <c r="C1" s="137" t="s">
        <v>1675</v>
      </c>
      <c r="D1" s="137" t="s">
        <v>1676</v>
      </c>
      <c r="E1" s="137" t="s">
        <v>1677</v>
      </c>
      <c r="F1" s="137" t="s">
        <v>1678</v>
      </c>
      <c r="G1" s="85" t="s">
        <v>148</v>
      </c>
      <c r="H1" s="86" t="s">
        <v>13</v>
      </c>
      <c r="I1" s="86" t="s">
        <v>7</v>
      </c>
      <c r="J1" s="86" t="s">
        <v>17</v>
      </c>
      <c r="K1" s="86" t="s">
        <v>2</v>
      </c>
      <c r="L1" s="86" t="s">
        <v>4</v>
      </c>
      <c r="M1" s="86" t="s">
        <v>12</v>
      </c>
      <c r="N1" s="86" t="s">
        <v>149</v>
      </c>
      <c r="O1" s="86" t="s">
        <v>150</v>
      </c>
      <c r="P1" s="86" t="s">
        <v>0</v>
      </c>
      <c r="Q1" s="86" t="s">
        <v>16</v>
      </c>
      <c r="R1" s="86" t="s">
        <v>8</v>
      </c>
      <c r="S1" s="86" t="s">
        <v>10</v>
      </c>
      <c r="T1" s="86" t="s">
        <v>151</v>
      </c>
      <c r="U1" s="86" t="s">
        <v>15</v>
      </c>
      <c r="V1" s="86" t="s">
        <v>14</v>
      </c>
      <c r="W1" s="86" t="s">
        <v>6</v>
      </c>
      <c r="X1" s="86" t="s">
        <v>152</v>
      </c>
      <c r="Y1" s="86" t="s">
        <v>3</v>
      </c>
      <c r="Z1" s="86" t="s">
        <v>153</v>
      </c>
      <c r="AA1" s="86" t="s">
        <v>1</v>
      </c>
      <c r="AB1" s="87" t="s">
        <v>154</v>
      </c>
      <c r="AC1" s="84" t="s">
        <v>155</v>
      </c>
      <c r="AD1" s="84" t="s">
        <v>9</v>
      </c>
      <c r="AE1" s="84" t="s">
        <v>11</v>
      </c>
      <c r="AF1" s="88" t="s">
        <v>5</v>
      </c>
      <c r="AG1" s="87" t="s">
        <v>18</v>
      </c>
      <c r="AH1" s="84" t="s">
        <v>1609</v>
      </c>
      <c r="AI1" s="174" t="s">
        <v>1610</v>
      </c>
      <c r="AJ1" s="174"/>
      <c r="AK1" s="174"/>
      <c r="AL1" s="174" t="s">
        <v>1611</v>
      </c>
      <c r="AM1" s="174"/>
      <c r="AN1" s="174"/>
      <c r="AO1" s="84" t="s">
        <v>1606</v>
      </c>
      <c r="AP1" s="148" t="s">
        <v>1607</v>
      </c>
      <c r="AQ1" s="31" t="s">
        <v>860</v>
      </c>
      <c r="AR1" s="31" t="s">
        <v>901</v>
      </c>
      <c r="AS1" s="31" t="s">
        <v>851</v>
      </c>
      <c r="AT1" s="31" t="s">
        <v>847</v>
      </c>
      <c r="AU1" s="31" t="s">
        <v>846</v>
      </c>
      <c r="AV1" s="31" t="s">
        <v>900</v>
      </c>
      <c r="AW1" s="31" t="s">
        <v>844</v>
      </c>
      <c r="AX1" s="31" t="s">
        <v>833</v>
      </c>
      <c r="AY1" s="31" t="s">
        <v>831</v>
      </c>
      <c r="AZ1" s="31" t="s">
        <v>829</v>
      </c>
      <c r="BA1" s="31" t="s">
        <v>826</v>
      </c>
      <c r="BB1" s="31" t="s">
        <v>824</v>
      </c>
      <c r="BC1" s="31" t="s">
        <v>823</v>
      </c>
      <c r="BD1" s="31" t="s">
        <v>822</v>
      </c>
      <c r="BE1" s="31" t="s">
        <v>821</v>
      </c>
      <c r="BF1" s="31" t="s">
        <v>1607</v>
      </c>
      <c r="BG1" s="31" t="s">
        <v>807</v>
      </c>
      <c r="BH1" s="31" t="s">
        <v>551</v>
      </c>
      <c r="BI1" s="154" t="s">
        <v>1683</v>
      </c>
      <c r="BJ1" s="142" t="s">
        <v>1661</v>
      </c>
      <c r="BK1" s="148" t="s">
        <v>1616</v>
      </c>
      <c r="BL1" s="149" t="s">
        <v>1608</v>
      </c>
      <c r="BM1" s="84" t="s">
        <v>1709</v>
      </c>
      <c r="BN1" s="84" t="s">
        <v>1710</v>
      </c>
      <c r="BO1" s="143" t="s">
        <v>1657</v>
      </c>
      <c r="BP1" s="143" t="s">
        <v>1684</v>
      </c>
      <c r="BQ1" s="150" t="s">
        <v>1668</v>
      </c>
      <c r="BR1" s="150" t="s">
        <v>1667</v>
      </c>
      <c r="BS1" s="151" t="s">
        <v>1663</v>
      </c>
      <c r="BT1" s="151" t="s">
        <v>1664</v>
      </c>
      <c r="BU1" s="151" t="s">
        <v>1665</v>
      </c>
      <c r="BV1" s="151" t="s">
        <v>1666</v>
      </c>
    </row>
    <row r="2" spans="1:74" ht="32.25" hidden="1" customHeight="1" x14ac:dyDescent="0.25">
      <c r="A2" s="84" t="s">
        <v>156</v>
      </c>
      <c r="B2" s="84">
        <f>SUMIF(Об!$A:$A,$A:$A,Об!B:B)</f>
        <v>599.6</v>
      </c>
      <c r="C2" s="84">
        <f>SUMIF(Об!$A:$A,$A:$A,Об!C:C)</f>
        <v>599.6</v>
      </c>
      <c r="D2" s="84">
        <v>12</v>
      </c>
      <c r="E2" s="84">
        <f>SUMIF(Об!$A:$A,$A:$A,Об!F:F)</f>
        <v>30.14</v>
      </c>
      <c r="F2" s="84">
        <f>E2</f>
        <v>30.14</v>
      </c>
      <c r="G2" s="89">
        <v>192498.12000000002</v>
      </c>
      <c r="H2" s="89">
        <v>257039.16</v>
      </c>
      <c r="I2" s="89">
        <v>0</v>
      </c>
      <c r="J2" s="89">
        <v>42983.23</v>
      </c>
      <c r="K2" s="89">
        <v>1807.3200000000002</v>
      </c>
      <c r="L2" s="89">
        <v>129345.20999999999</v>
      </c>
      <c r="M2" s="89">
        <v>15.540000000000001</v>
      </c>
      <c r="N2" s="89">
        <v>15.540000000000001</v>
      </c>
      <c r="O2" s="89">
        <v>22210.93</v>
      </c>
      <c r="P2" s="89">
        <v>77254.919999999984</v>
      </c>
      <c r="Q2" s="89">
        <v>31009.129999999997</v>
      </c>
      <c r="R2" s="89">
        <v>0</v>
      </c>
      <c r="S2" s="89">
        <v>47.279999999999994</v>
      </c>
      <c r="T2" s="89">
        <v>94238.47</v>
      </c>
      <c r="U2" s="89">
        <v>0</v>
      </c>
      <c r="V2" s="89">
        <v>0</v>
      </c>
      <c r="W2" s="89">
        <v>0</v>
      </c>
      <c r="X2" s="89">
        <v>0</v>
      </c>
      <c r="Y2" s="89">
        <v>0</v>
      </c>
      <c r="Z2" s="89">
        <v>0</v>
      </c>
      <c r="AA2" s="89">
        <v>0</v>
      </c>
      <c r="AB2" s="89">
        <v>0</v>
      </c>
      <c r="AC2" s="89">
        <v>0</v>
      </c>
      <c r="AD2" s="89">
        <v>0</v>
      </c>
      <c r="AE2" s="89">
        <v>32.459999999999994</v>
      </c>
      <c r="AF2" s="89">
        <v>0</v>
      </c>
      <c r="AG2" s="89">
        <v>19440</v>
      </c>
      <c r="AH2" s="90">
        <v>192498.12000000002</v>
      </c>
      <c r="AI2" s="90">
        <v>167023.67999999999</v>
      </c>
      <c r="AJ2" s="90">
        <v>0</v>
      </c>
      <c r="AK2" s="90">
        <v>167023.67999999999</v>
      </c>
      <c r="AL2" s="90">
        <v>92798.26</v>
      </c>
      <c r="AM2" s="90">
        <v>0</v>
      </c>
      <c r="AN2" s="90">
        <v>92798.26</v>
      </c>
      <c r="AP2" s="91">
        <f t="shared" ref="AP2:AP65" si="0">SUM(AQ2:BE2)</f>
        <v>24039.93</v>
      </c>
      <c r="AQ2" s="92">
        <f>SUMIF('20-1'!K:K,$A:$A,'20-1'!$E:$E)</f>
        <v>0</v>
      </c>
      <c r="AR2" s="92">
        <f>SUMIF('20-1'!L:L,$A:$A,'20-1'!$E:$E)</f>
        <v>0</v>
      </c>
      <c r="AS2" s="92">
        <f>SUMIF('20-1'!M:M,$A:$A,'20-1'!$E:$E)</f>
        <v>24039.93</v>
      </c>
      <c r="AT2" s="92">
        <f>SUMIF('20-1'!N:N,$A:$A,'20-1'!$E:$E)</f>
        <v>0</v>
      </c>
      <c r="AU2" s="92">
        <f>SUMIF('20-1'!O:O,$A:$A,'20-1'!$E:$E)</f>
        <v>0</v>
      </c>
      <c r="AV2" s="92">
        <f>SUMIF('20-1'!P:P,$A:$A,'20-1'!$E:$E)</f>
        <v>0</v>
      </c>
      <c r="AW2" s="92">
        <f>SUMIF('20-1'!Q:Q,$A:$A,'20-1'!$E:$E)</f>
        <v>0</v>
      </c>
      <c r="AX2" s="92">
        <f>SUMIF('20-1'!R:R,$A:$A,'20-1'!$E:$E)</f>
        <v>0</v>
      </c>
      <c r="AY2" s="92">
        <f>SUMIF('20-1'!S:S,$A:$A,'20-1'!$E:$E)</f>
        <v>0</v>
      </c>
      <c r="AZ2" s="92">
        <f>SUMIF('20-1'!T:T,$A:$A,'20-1'!$E:$E)</f>
        <v>0</v>
      </c>
      <c r="BA2" s="92">
        <f>SUMIF('20-1'!U:U,$A:$A,'20-1'!$E:$E)</f>
        <v>0</v>
      </c>
      <c r="BB2" s="92">
        <f>SUMIF('20-1'!V:V,$A:$A,'20-1'!$E:$E)</f>
        <v>0</v>
      </c>
      <c r="BC2" s="92">
        <f>SUMIF('20-1'!W:W,$A:$A,'20-1'!$E:$E)</f>
        <v>0</v>
      </c>
      <c r="BD2" s="92">
        <f>SUMIF('20-1'!X:X,$A:$A,'20-1'!$E:$E)</f>
        <v>0</v>
      </c>
      <c r="BE2" s="92">
        <f>SUMIF('20-1'!Y:Y,$A:$A,'20-1'!$E:$E)</f>
        <v>0</v>
      </c>
      <c r="BF2" s="92">
        <f>SUMIF('20-1'!Z:Z,$A:$A,'20-1'!$E:$E)</f>
        <v>0</v>
      </c>
      <c r="BG2" s="92">
        <f>SUMIF('20-1'!AA:AA,$A:$A,'20-1'!$E:$E)</f>
        <v>0</v>
      </c>
      <c r="BH2" s="92">
        <f>SUMIF('20-1'!AB:AB,$A:$A,'20-1'!$E:$E)</f>
        <v>30155.190000000002</v>
      </c>
      <c r="BI2" s="89">
        <f>SUMIF(Об!$A:$A,$A:$A,Об!AB:AB)*BI$455</f>
        <v>55399.825833772564</v>
      </c>
      <c r="BJ2" s="89">
        <f>SUMIF(Об!$A:$A,$A:$A,Об!AC:AC)*BJ$455</f>
        <v>52572.485490953964</v>
      </c>
      <c r="BK2" s="84">
        <f>SUMIF(ПП1!$H:$H,$A:$A,ПП1!$M:$M)</f>
        <v>0</v>
      </c>
      <c r="BL2" s="89">
        <f t="shared" ref="BL2:BL65" si="1">B2/$B$454*$BL$454</f>
        <v>12426.284378615474</v>
      </c>
      <c r="BM2" s="89">
        <f t="shared" ref="BM2:BM13" si="2">$BM$454*B2/$BM$455</f>
        <v>1745.9961266010253</v>
      </c>
      <c r="BN2" s="89">
        <f t="shared" ref="BN2:BN65" si="3">$B2/$B$454*BN$454</f>
        <v>486.86050370124116</v>
      </c>
      <c r="BO2" s="89">
        <f>SUMIF(Об!$A:$A,$A:$A,Об!$AG:$AG)*BO$455</f>
        <v>0</v>
      </c>
      <c r="BP2" s="89">
        <f>SUMIF(Об!$A:$A,$A:$A,Об!$AE:$AE)*BP$455</f>
        <v>429.01349634898793</v>
      </c>
      <c r="BQ2" s="89">
        <f>SUMIF(Об!$A:$A,$A:$A,Об!AI:AI)*BQ$455</f>
        <v>38957.839847748532</v>
      </c>
      <c r="BR2" s="89">
        <f>SUMIF(Об!$A:$A,$A:$A,Об!AJ:AJ)*BR$455</f>
        <v>0</v>
      </c>
      <c r="BS2" s="89">
        <f>SUMIF(Об!$A:$A,$A:$A,Об!AK:AK)*BS$455</f>
        <v>21306.393834960174</v>
      </c>
      <c r="BT2" s="89">
        <f>SUMIF(Об!$A:$A,$A:$A,Об!AL:AL)*BT$455</f>
        <v>19179.125815897052</v>
      </c>
      <c r="BU2" s="89">
        <f>SUMIF(Об!$A:$A,$A:$A,Об!AM:AM)*BU$455</f>
        <v>0</v>
      </c>
      <c r="BV2" s="89">
        <f>SUMIF(Об!$A:$A,$A:$A,Об!AN:AN)*BV$455</f>
        <v>8017.9979563807556</v>
      </c>
    </row>
    <row r="3" spans="1:74" ht="32.25" hidden="1" customHeight="1" x14ac:dyDescent="0.25">
      <c r="A3" s="84" t="s">
        <v>157</v>
      </c>
      <c r="B3" s="84">
        <f>SUMIF(Об!$A:$A,$A:$A,Об!B:B)</f>
        <v>464.76</v>
      </c>
      <c r="C3" s="84">
        <f>SUMIF(Об!$A:$A,$A:$A,Об!C:C)</f>
        <v>464.76</v>
      </c>
      <c r="D3" s="84">
        <v>12</v>
      </c>
      <c r="E3" s="84">
        <f>SUMIF(Об!$A:$A,$A:$A,Об!F:F)</f>
        <v>30.14</v>
      </c>
      <c r="F3" s="84">
        <f t="shared" ref="F3:F66" si="4">E3</f>
        <v>30.14</v>
      </c>
      <c r="G3" s="89">
        <v>168094.43999999997</v>
      </c>
      <c r="H3" s="89">
        <v>211911.60000000003</v>
      </c>
      <c r="I3" s="89">
        <v>0</v>
      </c>
      <c r="J3" s="89">
        <v>34813.799999999996</v>
      </c>
      <c r="K3" s="89">
        <v>2242.1400000000008</v>
      </c>
      <c r="L3" s="89">
        <v>75212.849999999991</v>
      </c>
      <c r="M3" s="89">
        <v>36.72</v>
      </c>
      <c r="N3" s="89">
        <v>36.72</v>
      </c>
      <c r="O3" s="89">
        <v>20983.200000000001</v>
      </c>
      <c r="P3" s="89">
        <v>63649.55999999999</v>
      </c>
      <c r="Q3" s="89">
        <v>26147.429999999997</v>
      </c>
      <c r="R3" s="89">
        <v>0</v>
      </c>
      <c r="S3" s="89">
        <v>111.60000000000001</v>
      </c>
      <c r="T3" s="89">
        <v>79080.23000000001</v>
      </c>
      <c r="U3" s="89">
        <v>0</v>
      </c>
      <c r="V3" s="89">
        <v>0</v>
      </c>
      <c r="W3" s="89">
        <v>0</v>
      </c>
      <c r="X3" s="89">
        <v>0</v>
      </c>
      <c r="Y3" s="89">
        <v>0</v>
      </c>
      <c r="Z3" s="89">
        <v>0</v>
      </c>
      <c r="AA3" s="89">
        <v>0</v>
      </c>
      <c r="AB3" s="89">
        <v>0</v>
      </c>
      <c r="AC3" s="89">
        <v>0</v>
      </c>
      <c r="AD3" s="89">
        <v>0</v>
      </c>
      <c r="AE3" s="89">
        <v>76.61999999999999</v>
      </c>
      <c r="AF3" s="89">
        <v>0</v>
      </c>
      <c r="AG3" s="89">
        <v>8505</v>
      </c>
      <c r="AH3" s="90">
        <v>168094.43999999997</v>
      </c>
      <c r="AI3" s="90">
        <v>165818.81000000003</v>
      </c>
      <c r="AJ3" s="90">
        <v>0</v>
      </c>
      <c r="AK3" s="90">
        <v>165818.81000000003</v>
      </c>
      <c r="AL3" s="90">
        <v>42145.599999999999</v>
      </c>
      <c r="AM3" s="90">
        <v>0</v>
      </c>
      <c r="AN3" s="90">
        <v>42145.599999999999</v>
      </c>
      <c r="AP3" s="91">
        <f t="shared" si="0"/>
        <v>17353.61</v>
      </c>
      <c r="AQ3" s="92">
        <f>SUMIF('20-1'!K:K,$A:$A,'20-1'!$E:$E)</f>
        <v>0</v>
      </c>
      <c r="AR3" s="92">
        <f>SUMIF('20-1'!L:L,$A:$A,'20-1'!$E:$E)</f>
        <v>0</v>
      </c>
      <c r="AS3" s="92">
        <f>SUMIF('20-1'!M:M,$A:$A,'20-1'!$E:$E)</f>
        <v>17353.61</v>
      </c>
      <c r="AT3" s="92">
        <f>SUMIF('20-1'!N:N,$A:$A,'20-1'!$E:$E)</f>
        <v>0</v>
      </c>
      <c r="AU3" s="92">
        <f>SUMIF('20-1'!O:O,$A:$A,'20-1'!$E:$E)</f>
        <v>0</v>
      </c>
      <c r="AV3" s="92">
        <f>SUMIF('20-1'!P:P,$A:$A,'20-1'!$E:$E)</f>
        <v>0</v>
      </c>
      <c r="AW3" s="92">
        <f>SUMIF('20-1'!Q:Q,$A:$A,'20-1'!$E:$E)</f>
        <v>0</v>
      </c>
      <c r="AX3" s="92">
        <f>SUMIF('20-1'!R:R,$A:$A,'20-1'!$E:$E)</f>
        <v>0</v>
      </c>
      <c r="AY3" s="92">
        <f>SUMIF('20-1'!S:S,$A:$A,'20-1'!$E:$E)</f>
        <v>0</v>
      </c>
      <c r="AZ3" s="92">
        <f>SUMIF('20-1'!T:T,$A:$A,'20-1'!$E:$E)</f>
        <v>0</v>
      </c>
      <c r="BA3" s="92">
        <f>SUMIF('20-1'!U:U,$A:$A,'20-1'!$E:$E)</f>
        <v>0</v>
      </c>
      <c r="BB3" s="92">
        <f>SUMIF('20-1'!V:V,$A:$A,'20-1'!$E:$E)</f>
        <v>0</v>
      </c>
      <c r="BC3" s="92">
        <f>SUMIF('20-1'!W:W,$A:$A,'20-1'!$E:$E)</f>
        <v>0</v>
      </c>
      <c r="BD3" s="92">
        <f>SUMIF('20-1'!X:X,$A:$A,'20-1'!$E:$E)</f>
        <v>0</v>
      </c>
      <c r="BE3" s="92">
        <f>SUMIF('20-1'!Y:Y,$A:$A,'20-1'!$E:$E)</f>
        <v>0</v>
      </c>
      <c r="BF3" s="92">
        <f>SUMIF('20-1'!Z:Z,$A:$A,'20-1'!$E:$E)</f>
        <v>0</v>
      </c>
      <c r="BG3" s="92">
        <f>SUMIF('20-1'!AA:AA,$A:$A,'20-1'!$E:$E)</f>
        <v>0</v>
      </c>
      <c r="BH3" s="92">
        <f>SUMIF('20-1'!AB:AB,$A:$A,'20-1'!$E:$E)</f>
        <v>36778.67</v>
      </c>
      <c r="BI3" s="89">
        <f>SUMIF(Об!$A:$A,$A:$A,Об!AB:AB)*BI$455</f>
        <v>42941.332645937524</v>
      </c>
      <c r="BJ3" s="89">
        <f>SUMIF(Об!$A:$A,$A:$A,Об!AC:AC)*BJ$455</f>
        <v>40749.813803828831</v>
      </c>
      <c r="BK3" s="84">
        <f>SUMIF(ПП1!$H:$H,$A:$A,ПП1!$M:$M)</f>
        <v>0</v>
      </c>
      <c r="BL3" s="89">
        <f t="shared" si="1"/>
        <v>9631.8210937380372</v>
      </c>
      <c r="BM3" s="89">
        <f t="shared" si="2"/>
        <v>1353.3508335541903</v>
      </c>
      <c r="BN3" s="89">
        <f t="shared" si="3"/>
        <v>377.37372865274989</v>
      </c>
      <c r="BO3" s="89">
        <f>SUMIF(Об!$A:$A,$A:$A,Об!$AG:$AG)*$BO$455</f>
        <v>0</v>
      </c>
      <c r="BP3" s="89">
        <f>SUMIF(Об!$A:$A,$A:$A,Об!$AE:$AE)*BP$455</f>
        <v>332.53554463501598</v>
      </c>
      <c r="BQ3" s="89">
        <f>SUMIF(Об!$A:$A,$A:$A,Об!AI:AI)*BQ$455</f>
        <v>30196.873995396276</v>
      </c>
      <c r="BR3" s="89">
        <f>SUMIF(Об!$A:$A,$A:$A,Об!AJ:AJ)*BR$455</f>
        <v>0</v>
      </c>
      <c r="BS3" s="89">
        <f>SUMIF(Об!$A:$A,$A:$A,Об!AK:AK)*BS$455</f>
        <v>16514.942626311018</v>
      </c>
      <c r="BT3" s="89">
        <f>SUMIF(Об!$A:$A,$A:$A,Об!AL:AL)*BT$455</f>
        <v>14866.061564703654</v>
      </c>
      <c r="BU3" s="89">
        <f>SUMIF(Об!$A:$A,$A:$A,Об!AM:AM)*BU$455</f>
        <v>0</v>
      </c>
      <c r="BV3" s="89">
        <f>SUMIF(Об!$A:$A,$A:$A,Об!AN:AN)*BV$455</f>
        <v>6214.8844733280848</v>
      </c>
    </row>
    <row r="4" spans="1:74" ht="32.25" hidden="1" customHeight="1" x14ac:dyDescent="0.25">
      <c r="A4" s="84" t="s">
        <v>158</v>
      </c>
      <c r="B4" s="84">
        <f>SUMIF(Об!$A:$A,$A:$A,Об!B:B)</f>
        <v>1380.6</v>
      </c>
      <c r="C4" s="84">
        <f>SUMIF(Об!$A:$A,$A:$A,Об!C:C)</f>
        <v>1380.5999999999997</v>
      </c>
      <c r="D4" s="84">
        <v>12</v>
      </c>
      <c r="E4" s="84">
        <v>30.14</v>
      </c>
      <c r="F4" s="84">
        <v>30.14</v>
      </c>
      <c r="G4" s="89">
        <v>499335.24000000005</v>
      </c>
      <c r="H4" s="89">
        <v>629497.14</v>
      </c>
      <c r="I4" s="89">
        <v>0</v>
      </c>
      <c r="J4" s="89">
        <v>62417.51999999999</v>
      </c>
      <c r="K4" s="89">
        <v>5433</v>
      </c>
      <c r="L4" s="89">
        <v>49183.439999999995</v>
      </c>
      <c r="M4" s="89">
        <v>0</v>
      </c>
      <c r="N4" s="89">
        <v>0</v>
      </c>
      <c r="O4" s="89">
        <v>17236.2</v>
      </c>
      <c r="P4" s="89">
        <v>112394.94</v>
      </c>
      <c r="Q4" s="89">
        <v>45198.84</v>
      </c>
      <c r="R4" s="89">
        <v>0</v>
      </c>
      <c r="S4" s="89">
        <v>0</v>
      </c>
      <c r="T4" s="89">
        <v>137345.52000000002</v>
      </c>
      <c r="U4" s="89">
        <v>0</v>
      </c>
      <c r="V4" s="89">
        <v>0</v>
      </c>
      <c r="W4" s="89">
        <v>0</v>
      </c>
      <c r="X4" s="89">
        <v>0</v>
      </c>
      <c r="Y4" s="89">
        <v>0</v>
      </c>
      <c r="Z4" s="89">
        <v>0</v>
      </c>
      <c r="AA4" s="89">
        <v>0</v>
      </c>
      <c r="AB4" s="89">
        <v>0</v>
      </c>
      <c r="AC4" s="89">
        <v>0</v>
      </c>
      <c r="AD4" s="89">
        <v>0</v>
      </c>
      <c r="AE4" s="89">
        <v>0</v>
      </c>
      <c r="AF4" s="89">
        <v>0</v>
      </c>
      <c r="AG4" s="89">
        <v>7290</v>
      </c>
      <c r="AH4" s="90">
        <v>499335.24000000005</v>
      </c>
      <c r="AI4" s="90">
        <v>0</v>
      </c>
      <c r="AJ4" s="90">
        <v>0</v>
      </c>
      <c r="AK4" s="90">
        <v>0</v>
      </c>
      <c r="AL4" s="90">
        <v>1759657.26</v>
      </c>
      <c r="AM4" s="90">
        <v>0</v>
      </c>
      <c r="AN4" s="90">
        <v>1759657.26</v>
      </c>
      <c r="AP4" s="91">
        <f t="shared" si="0"/>
        <v>0</v>
      </c>
      <c r="AQ4" s="92">
        <f>SUMIF('20-1'!K:K,$A:$A,'20-1'!$E:$E)</f>
        <v>0</v>
      </c>
      <c r="AR4" s="92">
        <f>SUMIF('20-1'!L:L,$A:$A,'20-1'!$E:$E)</f>
        <v>0</v>
      </c>
      <c r="AS4" s="92">
        <f>SUMIF('20-1'!M:M,$A:$A,'20-1'!$E:$E)</f>
        <v>0</v>
      </c>
      <c r="AT4" s="92">
        <f>SUMIF('20-1'!N:N,$A:$A,'20-1'!$E:$E)</f>
        <v>0</v>
      </c>
      <c r="AU4" s="92">
        <f>SUMIF('20-1'!O:O,$A:$A,'20-1'!$E:$E)</f>
        <v>0</v>
      </c>
      <c r="AV4" s="92">
        <f>SUMIF('20-1'!P:P,$A:$A,'20-1'!$E:$E)</f>
        <v>0</v>
      </c>
      <c r="AW4" s="92">
        <f>SUMIF('20-1'!Q:Q,$A:$A,'20-1'!$E:$E)</f>
        <v>0</v>
      </c>
      <c r="AX4" s="92">
        <f>SUMIF('20-1'!R:R,$A:$A,'20-1'!$E:$E)</f>
        <v>0</v>
      </c>
      <c r="AY4" s="92">
        <f>SUMIF('20-1'!S:S,$A:$A,'20-1'!$E:$E)</f>
        <v>0</v>
      </c>
      <c r="AZ4" s="92">
        <f>SUMIF('20-1'!T:T,$A:$A,'20-1'!$E:$E)</f>
        <v>0</v>
      </c>
      <c r="BA4" s="92">
        <f>SUMIF('20-1'!U:U,$A:$A,'20-1'!$E:$E)</f>
        <v>0</v>
      </c>
      <c r="BB4" s="92">
        <f>SUMIF('20-1'!V:V,$A:$A,'20-1'!$E:$E)</f>
        <v>0</v>
      </c>
      <c r="BC4" s="92">
        <f>SUMIF('20-1'!W:W,$A:$A,'20-1'!$E:$E)</f>
        <v>0</v>
      </c>
      <c r="BD4" s="92">
        <f>SUMIF('20-1'!X:X,$A:$A,'20-1'!$E:$E)</f>
        <v>0</v>
      </c>
      <c r="BE4" s="92">
        <f>SUMIF('20-1'!Y:Y,$A:$A,'20-1'!$E:$E)</f>
        <v>0</v>
      </c>
      <c r="BF4" s="92">
        <f>SUMIF('20-1'!Z:Z,$A:$A,'20-1'!$E:$E)</f>
        <v>0</v>
      </c>
      <c r="BG4" s="92">
        <f>SUMIF('20-1'!AA:AA,$A:$A,'20-1'!$E:$E)</f>
        <v>0</v>
      </c>
      <c r="BH4" s="92">
        <f>SUMIF('20-1'!AB:AB,$A:$A,'20-1'!$E:$E)</f>
        <v>0</v>
      </c>
      <c r="BI4" s="89">
        <f>SUMIF(Об!$A:$A,$A:$A,Об!AB:AB)*BI$455</f>
        <v>127560.03926969045</v>
      </c>
      <c r="BJ4" s="89">
        <f>SUMIF(Об!$A:$A,$A:$A,Об!AC:AC)*BJ$455</f>
        <v>121049.98910742335</v>
      </c>
      <c r="BK4" s="84">
        <f>SUMIF(ПП1!$H:$H,$A:$A,ПП1!$M:$M)</f>
        <v>0</v>
      </c>
      <c r="BL4" s="89">
        <f t="shared" si="1"/>
        <v>28611.954991855437</v>
      </c>
      <c r="BM4" s="89">
        <f t="shared" si="2"/>
        <v>4020.2172321303788</v>
      </c>
      <c r="BN4" s="89">
        <f t="shared" si="3"/>
        <v>1121.0133612573939</v>
      </c>
      <c r="BO4" s="89">
        <f>SUMIF(Об!$A:$A,$A:$A,Об!$AG:$AG)*$BO$455</f>
        <v>0</v>
      </c>
      <c r="BP4" s="89">
        <f>SUMIF(Об!$A:$A,$A:$A,Об!$AE:$AE)*BP$455</f>
        <v>0</v>
      </c>
      <c r="BQ4" s="89">
        <f>SUMIF(Об!$A:$A,$A:$A,Об!AI:AI)*BQ$455</f>
        <v>89701.790683458326</v>
      </c>
      <c r="BR4" s="89">
        <f>SUMIF(Об!$A:$A,$A:$A,Об!AJ:AJ)*BR$455</f>
        <v>0</v>
      </c>
      <c r="BS4" s="89">
        <f>SUMIF(Об!$A:$A,$A:$A,Об!AK:AK)*BS$455</f>
        <v>49058.718026260845</v>
      </c>
      <c r="BT4" s="89">
        <f>SUMIF(Об!$A:$A,$A:$A,Об!AL:AL)*BT$455</f>
        <v>44160.608908317976</v>
      </c>
      <c r="BU4" s="89">
        <f>SUMIF(Об!$A:$A,$A:$A,Об!AM:AM)*BU$455</f>
        <v>0</v>
      </c>
      <c r="BV4" s="89">
        <f>SUMIF(Об!$A:$A,$A:$A,Об!AN:AN)*BV$455</f>
        <v>18461.721111706585</v>
      </c>
    </row>
    <row r="5" spans="1:74" ht="32.25" hidden="1" customHeight="1" x14ac:dyDescent="0.25">
      <c r="A5" s="84" t="s">
        <v>159</v>
      </c>
      <c r="B5" s="84">
        <f>SUMIF(Об!$A:$A,$A:$A,Об!B:B)</f>
        <v>490.28</v>
      </c>
      <c r="C5" s="84">
        <f>SUMIF(Об!$A:$A,$A:$A,Об!C:C)</f>
        <v>490.28</v>
      </c>
      <c r="D5" s="84">
        <v>12</v>
      </c>
      <c r="E5" s="84">
        <f>SUMIF(Об!$A:$A,$A:$A,Об!F:F)</f>
        <v>30.14</v>
      </c>
      <c r="F5" s="84">
        <f t="shared" si="4"/>
        <v>30.14</v>
      </c>
      <c r="G5" s="89">
        <v>177324.48000000007</v>
      </c>
      <c r="H5" s="89">
        <v>223547.63999999998</v>
      </c>
      <c r="I5" s="89">
        <v>0</v>
      </c>
      <c r="J5" s="89">
        <v>22046.459999999995</v>
      </c>
      <c r="K5" s="89">
        <v>2559.5400000000004</v>
      </c>
      <c r="L5" s="89">
        <v>58450.650000000009</v>
      </c>
      <c r="M5" s="89">
        <v>117.78000000000002</v>
      </c>
      <c r="N5" s="89">
        <v>117.78000000000002</v>
      </c>
      <c r="O5" s="89">
        <v>19510.8</v>
      </c>
      <c r="P5" s="89">
        <v>39223.459999999992</v>
      </c>
      <c r="Q5" s="89">
        <v>15497.030000000002</v>
      </c>
      <c r="R5" s="89">
        <v>0</v>
      </c>
      <c r="S5" s="89">
        <v>358.44000000000005</v>
      </c>
      <c r="T5" s="89">
        <v>47117.88</v>
      </c>
      <c r="U5" s="89">
        <v>0</v>
      </c>
      <c r="V5" s="89">
        <v>0</v>
      </c>
      <c r="W5" s="89">
        <v>0</v>
      </c>
      <c r="X5" s="89">
        <v>0</v>
      </c>
      <c r="Y5" s="89">
        <v>0</v>
      </c>
      <c r="Z5" s="89">
        <v>0</v>
      </c>
      <c r="AA5" s="89">
        <v>0</v>
      </c>
      <c r="AB5" s="89">
        <v>0</v>
      </c>
      <c r="AC5" s="89">
        <v>0</v>
      </c>
      <c r="AD5" s="89">
        <v>0</v>
      </c>
      <c r="AE5" s="89">
        <v>246.12000000000003</v>
      </c>
      <c r="AF5" s="89">
        <v>0</v>
      </c>
      <c r="AG5" s="89">
        <v>10935</v>
      </c>
      <c r="AH5" s="90">
        <v>177324.48000000007</v>
      </c>
      <c r="AI5" s="90">
        <v>170721.49</v>
      </c>
      <c r="AJ5" s="90">
        <v>0</v>
      </c>
      <c r="AK5" s="90">
        <v>170721.49</v>
      </c>
      <c r="AL5" s="90">
        <v>18187.25</v>
      </c>
      <c r="AM5" s="90">
        <v>0</v>
      </c>
      <c r="AN5" s="90">
        <v>18187.25</v>
      </c>
      <c r="AP5" s="91">
        <f t="shared" si="0"/>
        <v>0</v>
      </c>
      <c r="AQ5" s="92">
        <f>SUMIF('20-1'!K:K,$A:$A,'20-1'!$E:$E)</f>
        <v>0</v>
      </c>
      <c r="AR5" s="92">
        <f>SUMIF('20-1'!L:L,$A:$A,'20-1'!$E:$E)</f>
        <v>0</v>
      </c>
      <c r="AS5" s="92">
        <f>SUMIF('20-1'!M:M,$A:$A,'20-1'!$E:$E)</f>
        <v>0</v>
      </c>
      <c r="AT5" s="92">
        <f>SUMIF('20-1'!N:N,$A:$A,'20-1'!$E:$E)</f>
        <v>0</v>
      </c>
      <c r="AU5" s="92">
        <f>SUMIF('20-1'!O:O,$A:$A,'20-1'!$E:$E)</f>
        <v>0</v>
      </c>
      <c r="AV5" s="92">
        <f>SUMIF('20-1'!P:P,$A:$A,'20-1'!$E:$E)</f>
        <v>0</v>
      </c>
      <c r="AW5" s="92">
        <f>SUMIF('20-1'!Q:Q,$A:$A,'20-1'!$E:$E)</f>
        <v>0</v>
      </c>
      <c r="AX5" s="92">
        <f>SUMIF('20-1'!R:R,$A:$A,'20-1'!$E:$E)</f>
        <v>0</v>
      </c>
      <c r="AY5" s="92">
        <f>SUMIF('20-1'!S:S,$A:$A,'20-1'!$E:$E)</f>
        <v>0</v>
      </c>
      <c r="AZ5" s="92">
        <f>SUMIF('20-1'!T:T,$A:$A,'20-1'!$E:$E)</f>
        <v>0</v>
      </c>
      <c r="BA5" s="92">
        <f>SUMIF('20-1'!U:U,$A:$A,'20-1'!$E:$E)</f>
        <v>0</v>
      </c>
      <c r="BB5" s="92">
        <f>SUMIF('20-1'!V:V,$A:$A,'20-1'!$E:$E)</f>
        <v>0</v>
      </c>
      <c r="BC5" s="92">
        <f>SUMIF('20-1'!W:W,$A:$A,'20-1'!$E:$E)</f>
        <v>0</v>
      </c>
      <c r="BD5" s="92">
        <f>SUMIF('20-1'!X:X,$A:$A,'20-1'!$E:$E)</f>
        <v>0</v>
      </c>
      <c r="BE5" s="92">
        <f>SUMIF('20-1'!Y:Y,$A:$A,'20-1'!$E:$E)</f>
        <v>0</v>
      </c>
      <c r="BF5" s="92">
        <f>SUMIF('20-1'!Z:Z,$A:$A,'20-1'!$E:$E)</f>
        <v>0</v>
      </c>
      <c r="BG5" s="92">
        <f>SUMIF('20-1'!AA:AA,$A:$A,'20-1'!$E:$E)</f>
        <v>0</v>
      </c>
      <c r="BH5" s="92">
        <f>SUMIF('20-1'!AB:AB,$A:$A,'20-1'!$E:$E)</f>
        <v>31060.800000000003</v>
      </c>
      <c r="BI5" s="89">
        <f>SUMIF(Об!$A:$A,$A:$A,Об!AB:AB)*BI$455</f>
        <v>45299.243845533703</v>
      </c>
      <c r="BJ5" s="89">
        <f>SUMIF(Об!$A:$A,$A:$A,Об!AC:AC)*BJ$455</f>
        <v>42987.388569888106</v>
      </c>
      <c r="BK5" s="84">
        <f>SUMIF(ПП1!$H:$H,$A:$A,ПП1!$M:$M)</f>
        <v>0</v>
      </c>
      <c r="BL5" s="89">
        <f t="shared" si="1"/>
        <v>10160.704978565032</v>
      </c>
      <c r="BM5" s="89">
        <f t="shared" si="2"/>
        <v>1427.6634105236001</v>
      </c>
      <c r="BN5" s="89">
        <f t="shared" si="3"/>
        <v>398.09534315317626</v>
      </c>
      <c r="BO5" s="89">
        <f>SUMIF(Об!$A:$A,$A:$A,Об!$AG:$AG)*$BO$455</f>
        <v>0</v>
      </c>
      <c r="BP5" s="89">
        <f>SUMIF(Об!$A:$A,$A:$A,Об!$AE:$AE)*BP$455</f>
        <v>350.79509171111033</v>
      </c>
      <c r="BQ5" s="89">
        <f>SUMIF(Об!$A:$A,$A:$A,Об!AI:AI)*BQ$455</f>
        <v>31854.986191718064</v>
      </c>
      <c r="BR5" s="89">
        <f>SUMIF(Об!$A:$A,$A:$A,Об!AJ:AJ)*BR$455</f>
        <v>0</v>
      </c>
      <c r="BS5" s="89">
        <f>SUMIF(Об!$A:$A,$A:$A,Об!AK:AK)*BS$455</f>
        <v>17421.779135097186</v>
      </c>
      <c r="BT5" s="89">
        <f>SUMIF(Об!$A:$A,$A:$A,Об!AL:AL)*BT$455</f>
        <v>15682.3579136391</v>
      </c>
      <c r="BU5" s="89">
        <f>SUMIF(Об!$A:$A,$A:$A,Об!AM:AM)*BU$455</f>
        <v>0</v>
      </c>
      <c r="BV5" s="89">
        <f>SUMIF(Об!$A:$A,$A:$A,Об!AN:AN)*BV$455</f>
        <v>6556.1441595302813</v>
      </c>
    </row>
    <row r="6" spans="1:74" ht="32.25" hidden="1" customHeight="1" x14ac:dyDescent="0.25">
      <c r="A6" s="84" t="s">
        <v>160</v>
      </c>
      <c r="B6" s="84">
        <f>SUMIF(Об!$A:$A,$A:$A,Об!B:B)</f>
        <v>1544.17</v>
      </c>
      <c r="C6" s="84">
        <f>SUMIF(Об!$A:$A,$A:$A,Об!C:C)</f>
        <v>1544.17</v>
      </c>
      <c r="D6" s="84">
        <v>12</v>
      </c>
      <c r="E6" s="84">
        <f>SUMIF(Об!$A:$A,$A:$A,Об!F:F)</f>
        <v>30.14</v>
      </c>
      <c r="F6" s="84">
        <f t="shared" si="4"/>
        <v>30.14</v>
      </c>
      <c r="G6" s="89">
        <v>457178.39000000007</v>
      </c>
      <c r="H6" s="89">
        <v>583523.04000000015</v>
      </c>
      <c r="I6" s="89">
        <v>0</v>
      </c>
      <c r="J6" s="89">
        <v>93736.239999999991</v>
      </c>
      <c r="K6" s="89">
        <v>6824.579999999999</v>
      </c>
      <c r="L6" s="89">
        <v>251874.53999999998</v>
      </c>
      <c r="M6" s="89">
        <v>107.04000000000002</v>
      </c>
      <c r="N6" s="89">
        <v>107.04000000000002</v>
      </c>
      <c r="O6" s="89">
        <v>46612.959999999999</v>
      </c>
      <c r="P6" s="89">
        <v>168862.81999999998</v>
      </c>
      <c r="Q6" s="89">
        <v>67980.159999999989</v>
      </c>
      <c r="R6" s="89">
        <v>0</v>
      </c>
      <c r="S6" s="89">
        <v>325.56</v>
      </c>
      <c r="T6" s="89">
        <v>206587.78</v>
      </c>
      <c r="U6" s="89">
        <v>0</v>
      </c>
      <c r="V6" s="89">
        <v>0</v>
      </c>
      <c r="W6" s="89">
        <v>0</v>
      </c>
      <c r="X6" s="89">
        <v>0</v>
      </c>
      <c r="Y6" s="89">
        <v>0</v>
      </c>
      <c r="Z6" s="89">
        <v>0</v>
      </c>
      <c r="AA6" s="89">
        <v>0</v>
      </c>
      <c r="AB6" s="89">
        <v>0</v>
      </c>
      <c r="AC6" s="89">
        <v>0</v>
      </c>
      <c r="AD6" s="89">
        <v>0</v>
      </c>
      <c r="AE6" s="89">
        <v>223.49999999999994</v>
      </c>
      <c r="AF6" s="89">
        <v>0</v>
      </c>
      <c r="AG6" s="89">
        <v>41411.25</v>
      </c>
      <c r="AH6" s="90">
        <v>457178.39000000007</v>
      </c>
      <c r="AI6" s="90">
        <v>315499.56</v>
      </c>
      <c r="AJ6" s="90">
        <v>0</v>
      </c>
      <c r="AK6" s="90">
        <v>315499.56</v>
      </c>
      <c r="AL6" s="90">
        <v>545698.83000000007</v>
      </c>
      <c r="AM6" s="90">
        <v>0</v>
      </c>
      <c r="AN6" s="90">
        <v>545698.83000000007</v>
      </c>
      <c r="AP6" s="91">
        <f t="shared" si="0"/>
        <v>0</v>
      </c>
      <c r="AQ6" s="92">
        <f>SUMIF('20-1'!K:K,$A:$A,'20-1'!$E:$E)</f>
        <v>0</v>
      </c>
      <c r="AR6" s="92">
        <f>SUMIF('20-1'!L:L,$A:$A,'20-1'!$E:$E)</f>
        <v>0</v>
      </c>
      <c r="AS6" s="92">
        <f>SUMIF('20-1'!M:M,$A:$A,'20-1'!$E:$E)</f>
        <v>0</v>
      </c>
      <c r="AT6" s="92">
        <f>SUMIF('20-1'!N:N,$A:$A,'20-1'!$E:$E)</f>
        <v>0</v>
      </c>
      <c r="AU6" s="92">
        <f>SUMIF('20-1'!O:O,$A:$A,'20-1'!$E:$E)</f>
        <v>0</v>
      </c>
      <c r="AV6" s="92">
        <f>SUMIF('20-1'!P:P,$A:$A,'20-1'!$E:$E)</f>
        <v>0</v>
      </c>
      <c r="AW6" s="92">
        <f>SUMIF('20-1'!Q:Q,$A:$A,'20-1'!$E:$E)</f>
        <v>0</v>
      </c>
      <c r="AX6" s="92">
        <f>SUMIF('20-1'!R:R,$A:$A,'20-1'!$E:$E)</f>
        <v>0</v>
      </c>
      <c r="AY6" s="92">
        <f>SUMIF('20-1'!S:S,$A:$A,'20-1'!$E:$E)</f>
        <v>0</v>
      </c>
      <c r="AZ6" s="92">
        <f>SUMIF('20-1'!T:T,$A:$A,'20-1'!$E:$E)</f>
        <v>0</v>
      </c>
      <c r="BA6" s="92">
        <f>SUMIF('20-1'!U:U,$A:$A,'20-1'!$E:$E)</f>
        <v>0</v>
      </c>
      <c r="BB6" s="92">
        <f>SUMIF('20-1'!V:V,$A:$A,'20-1'!$E:$E)</f>
        <v>0</v>
      </c>
      <c r="BC6" s="92">
        <f>SUMIF('20-1'!W:W,$A:$A,'20-1'!$E:$E)</f>
        <v>0</v>
      </c>
      <c r="BD6" s="92">
        <f>SUMIF('20-1'!X:X,$A:$A,'20-1'!$E:$E)</f>
        <v>0</v>
      </c>
      <c r="BE6" s="92">
        <f>SUMIF('20-1'!Y:Y,$A:$A,'20-1'!$E:$E)</f>
        <v>0</v>
      </c>
      <c r="BF6" s="92">
        <f>SUMIF('20-1'!Z:Z,$A:$A,'20-1'!$E:$E)</f>
        <v>0</v>
      </c>
      <c r="BG6" s="92">
        <f>SUMIF('20-1'!AA:AA,$A:$A,'20-1'!$E:$E)</f>
        <v>0</v>
      </c>
      <c r="BH6" s="92">
        <f>SUMIF('20-1'!AB:AB,$A:$A,'20-1'!$E:$E)</f>
        <v>45350.259999999995</v>
      </c>
      <c r="BI6" s="89">
        <f>SUMIF(Об!$A:$A,$A:$A,Об!AB:AB)*BI$455</f>
        <v>142673.0304498609</v>
      </c>
      <c r="BJ6" s="89">
        <f>SUMIF(Об!$A:$A,$A:$A,Об!AC:AC)*BJ$455</f>
        <v>135391.68599160507</v>
      </c>
      <c r="BK6" s="84">
        <f>SUMIF(ПП1!$H:$H,$A:$A,ПП1!$M:$M)</f>
        <v>0</v>
      </c>
      <c r="BL6" s="89">
        <f t="shared" si="1"/>
        <v>32001.827132966398</v>
      </c>
      <c r="BM6" s="89">
        <f t="shared" si="2"/>
        <v>4496.5224129644848</v>
      </c>
      <c r="BN6" s="89">
        <f t="shared" si="3"/>
        <v>1253.8281921286616</v>
      </c>
      <c r="BO6" s="89">
        <f>SUMIF(Об!$A:$A,$A:$A,Об!$AG:$AG)*$BO$455</f>
        <v>0</v>
      </c>
      <c r="BP6" s="89">
        <f>SUMIF(Об!$A:$A,$A:$A,Об!$AE:$AE)*BP$455</f>
        <v>1104.8528529973594</v>
      </c>
      <c r="BQ6" s="89">
        <f>SUMIF(Об!$A:$A,$A:$A,Об!AI:AI)*BQ$455</f>
        <v>100329.43221764152</v>
      </c>
      <c r="BR6" s="89">
        <f>SUMIF(Об!$A:$A,$A:$A,Об!AJ:AJ)*BR$455</f>
        <v>0</v>
      </c>
      <c r="BS6" s="89">
        <f>SUMIF(Об!$A:$A,$A:$A,Об!AK:AK)*BS$455</f>
        <v>54871.070994213551</v>
      </c>
      <c r="BT6" s="89">
        <f>SUMIF(Об!$A:$A,$A:$A,Об!AL:AL)*BT$455</f>
        <v>49392.646282744732</v>
      </c>
      <c r="BU6" s="89">
        <f>SUMIF(Об!$A:$A,$A:$A,Об!AM:AM)*BU$455</f>
        <v>0</v>
      </c>
      <c r="BV6" s="89">
        <f>SUMIF(Об!$A:$A,$A:$A,Об!AN:AN)*BV$455</f>
        <v>20649.019186631871</v>
      </c>
    </row>
    <row r="7" spans="1:74" ht="32.25" hidden="1" customHeight="1" x14ac:dyDescent="0.25">
      <c r="A7" s="84" t="s">
        <v>161</v>
      </c>
      <c r="B7" s="84">
        <f>SUMIF(Об!$A:$A,$A:$A,Об!B:B)</f>
        <v>543.29999999999995</v>
      </c>
      <c r="C7" s="84">
        <f>SUMIF(Об!$A:$A,$A:$A,Об!C:C)</f>
        <v>543.29999999999995</v>
      </c>
      <c r="D7" s="84">
        <v>12</v>
      </c>
      <c r="E7" s="84">
        <f>SUMIF(Об!$A:$A,$A:$A,Об!F:F)</f>
        <v>30.14</v>
      </c>
      <c r="F7" s="84">
        <f t="shared" si="4"/>
        <v>30.14</v>
      </c>
      <c r="G7" s="89">
        <v>196500.72</v>
      </c>
      <c r="H7" s="89">
        <v>247722.47999999992</v>
      </c>
      <c r="I7" s="89">
        <v>0</v>
      </c>
      <c r="J7" s="89">
        <v>44830.729999999996</v>
      </c>
      <c r="K7" s="89">
        <v>3206.2200000000003</v>
      </c>
      <c r="L7" s="89">
        <v>82789.539999999994</v>
      </c>
      <c r="M7" s="89">
        <v>112.73999999999998</v>
      </c>
      <c r="N7" s="89">
        <v>112.73999999999998</v>
      </c>
      <c r="O7" s="89">
        <v>26229</v>
      </c>
      <c r="P7" s="89">
        <v>82796.589999999982</v>
      </c>
      <c r="Q7" s="89">
        <v>34467.89</v>
      </c>
      <c r="R7" s="89">
        <v>0</v>
      </c>
      <c r="S7" s="89">
        <v>342.84</v>
      </c>
      <c r="T7" s="89">
        <v>104746.99000000002</v>
      </c>
      <c r="U7" s="89">
        <v>0</v>
      </c>
      <c r="V7" s="89">
        <v>0</v>
      </c>
      <c r="W7" s="89">
        <v>0</v>
      </c>
      <c r="X7" s="89">
        <v>0</v>
      </c>
      <c r="Y7" s="89">
        <v>0</v>
      </c>
      <c r="Z7" s="89">
        <v>0</v>
      </c>
      <c r="AA7" s="89">
        <v>0</v>
      </c>
      <c r="AB7" s="89">
        <v>0</v>
      </c>
      <c r="AC7" s="89">
        <v>0</v>
      </c>
      <c r="AD7" s="89">
        <v>0</v>
      </c>
      <c r="AE7" s="89">
        <v>235.38000000000008</v>
      </c>
      <c r="AF7" s="89">
        <v>0</v>
      </c>
      <c r="AG7" s="89">
        <v>15795</v>
      </c>
      <c r="AH7" s="90">
        <v>196500.72</v>
      </c>
      <c r="AI7" s="90">
        <v>201716.79999999996</v>
      </c>
      <c r="AJ7" s="90">
        <v>0</v>
      </c>
      <c r="AK7" s="90">
        <v>201716.79999999996</v>
      </c>
      <c r="AL7" s="90">
        <v>11864.71</v>
      </c>
      <c r="AM7" s="90">
        <v>0</v>
      </c>
      <c r="AN7" s="90">
        <v>11864.71</v>
      </c>
      <c r="AP7" s="91">
        <f t="shared" si="0"/>
        <v>0</v>
      </c>
      <c r="AQ7" s="92">
        <f>SUMIF('20-1'!K:K,$A:$A,'20-1'!$E:$E)</f>
        <v>0</v>
      </c>
      <c r="AR7" s="92">
        <f>SUMIF('20-1'!L:L,$A:$A,'20-1'!$E:$E)</f>
        <v>0</v>
      </c>
      <c r="AS7" s="92">
        <f>SUMIF('20-1'!M:M,$A:$A,'20-1'!$E:$E)</f>
        <v>0</v>
      </c>
      <c r="AT7" s="92">
        <f>SUMIF('20-1'!N:N,$A:$A,'20-1'!$E:$E)</f>
        <v>0</v>
      </c>
      <c r="AU7" s="92">
        <f>SUMIF('20-1'!O:O,$A:$A,'20-1'!$E:$E)</f>
        <v>0</v>
      </c>
      <c r="AV7" s="92">
        <f>SUMIF('20-1'!P:P,$A:$A,'20-1'!$E:$E)</f>
        <v>0</v>
      </c>
      <c r="AW7" s="92">
        <f>SUMIF('20-1'!Q:Q,$A:$A,'20-1'!$E:$E)</f>
        <v>0</v>
      </c>
      <c r="AX7" s="92">
        <f>SUMIF('20-1'!R:R,$A:$A,'20-1'!$E:$E)</f>
        <v>0</v>
      </c>
      <c r="AY7" s="92">
        <f>SUMIF('20-1'!S:S,$A:$A,'20-1'!$E:$E)</f>
        <v>0</v>
      </c>
      <c r="AZ7" s="92">
        <f>SUMIF('20-1'!T:T,$A:$A,'20-1'!$E:$E)</f>
        <v>0</v>
      </c>
      <c r="BA7" s="92">
        <f>SUMIF('20-1'!U:U,$A:$A,'20-1'!$E:$E)</f>
        <v>0</v>
      </c>
      <c r="BB7" s="92">
        <f>SUMIF('20-1'!V:V,$A:$A,'20-1'!$E:$E)</f>
        <v>0</v>
      </c>
      <c r="BC7" s="92">
        <f>SUMIF('20-1'!W:W,$A:$A,'20-1'!$E:$E)</f>
        <v>0</v>
      </c>
      <c r="BD7" s="92">
        <f>SUMIF('20-1'!X:X,$A:$A,'20-1'!$E:$E)</f>
        <v>0</v>
      </c>
      <c r="BE7" s="92">
        <f>SUMIF('20-1'!Y:Y,$A:$A,'20-1'!$E:$E)</f>
        <v>0</v>
      </c>
      <c r="BF7" s="92">
        <f>SUMIF('20-1'!Z:Z,$A:$A,'20-1'!$E:$E)</f>
        <v>0</v>
      </c>
      <c r="BG7" s="92">
        <f>SUMIF('20-1'!AA:AA,$A:$A,'20-1'!$E:$E)</f>
        <v>0</v>
      </c>
      <c r="BH7" s="92">
        <f>SUMIF('20-1'!AB:AB,$A:$A,'20-1'!$E:$E)</f>
        <v>26994.02</v>
      </c>
      <c r="BI7" s="89">
        <f>SUMIF(Об!$A:$A,$A:$A,Об!AB:AB)*BI$455</f>
        <v>50198.007630901651</v>
      </c>
      <c r="BJ7" s="89">
        <f>SUMIF(Об!$A:$A,$A:$A,Об!AC:AC)*BJ$455</f>
        <v>47636.143040752642</v>
      </c>
      <c r="BK7" s="84">
        <f>SUMIF(ПП1!$H:$H,$A:$A,ПП1!$M:$M)</f>
        <v>0</v>
      </c>
      <c r="BL7" s="89">
        <f t="shared" si="1"/>
        <v>11259.506842731464</v>
      </c>
      <c r="BM7" s="89">
        <f t="shared" si="2"/>
        <v>1582.0541954341845</v>
      </c>
      <c r="BN7" s="89">
        <f t="shared" si="3"/>
        <v>441.1462836238897</v>
      </c>
      <c r="BO7" s="89">
        <f>SUMIF(Об!$A:$A,$A:$A,Об!$AG:$AG)*$BO$455</f>
        <v>0</v>
      </c>
      <c r="BP7" s="89">
        <f>SUMIF(Об!$A:$A,$A:$A,Об!$AE:$AE)*BP$455</f>
        <v>388.73087486058222</v>
      </c>
      <c r="BQ7" s="89">
        <f>SUMIF(Об!$A:$A,$A:$A,Об!AI:AI)*BQ$455</f>
        <v>35299.857220283149</v>
      </c>
      <c r="BR7" s="89">
        <f>SUMIF(Об!$A:$A,$A:$A,Об!AJ:AJ)*BR$455</f>
        <v>0</v>
      </c>
      <c r="BS7" s="89">
        <f>SUMIF(Об!$A:$A,$A:$A,Об!AK:AK)*BS$455</f>
        <v>19305.810157661537</v>
      </c>
      <c r="BT7" s="89">
        <f>SUMIF(Об!$A:$A,$A:$A,Об!AL:AL)*BT$455</f>
        <v>17378.283948927394</v>
      </c>
      <c r="BU7" s="89">
        <f>SUMIF(Об!$A:$A,$A:$A,Об!AM:AM)*BU$455</f>
        <v>0</v>
      </c>
      <c r="BV7" s="89">
        <f>SUMIF(Об!$A:$A,$A:$A,Об!AN:AN)*BV$455</f>
        <v>7265.1405765538093</v>
      </c>
    </row>
    <row r="8" spans="1:74" ht="32.25" hidden="1" customHeight="1" x14ac:dyDescent="0.25">
      <c r="A8" s="84" t="s">
        <v>162</v>
      </c>
      <c r="B8" s="84">
        <f>SUMIF(Об!$A:$A,$A:$A,Об!B:B)</f>
        <v>702.76</v>
      </c>
      <c r="C8" s="84">
        <f>SUMIF(Об!$A:$A,$A:$A,Об!C:C)</f>
        <v>702.75999999999988</v>
      </c>
      <c r="D8" s="84">
        <v>12</v>
      </c>
      <c r="E8" s="84">
        <f>SUMIF(Об!$A:$A,$A:$A,Об!F:F)</f>
        <v>30.14</v>
      </c>
      <c r="F8" s="84">
        <f t="shared" si="4"/>
        <v>30.14</v>
      </c>
      <c r="G8" s="89">
        <v>243298.23999999993</v>
      </c>
      <c r="H8" s="89">
        <v>313395.74</v>
      </c>
      <c r="I8" s="89">
        <v>0</v>
      </c>
      <c r="J8" s="89">
        <v>79652.28</v>
      </c>
      <c r="K8" s="89">
        <v>3580.5200000000009</v>
      </c>
      <c r="L8" s="89">
        <v>90922.98000000001</v>
      </c>
      <c r="M8" s="89">
        <v>83.74</v>
      </c>
      <c r="N8" s="89">
        <v>83.74</v>
      </c>
      <c r="O8" s="89">
        <v>43465.2</v>
      </c>
      <c r="P8" s="89">
        <v>143207.68000000002</v>
      </c>
      <c r="Q8" s="89">
        <v>57503.979999999996</v>
      </c>
      <c r="R8" s="89">
        <v>0</v>
      </c>
      <c r="S8" s="89">
        <v>254.73999999999998</v>
      </c>
      <c r="T8" s="89">
        <v>174754.16999999998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174.86</v>
      </c>
      <c r="AF8" s="89">
        <v>0</v>
      </c>
      <c r="AG8" s="89">
        <v>18225</v>
      </c>
      <c r="AH8" s="90">
        <v>243298.23999999993</v>
      </c>
      <c r="AI8" s="90">
        <v>253702.57</v>
      </c>
      <c r="AJ8" s="90">
        <v>0</v>
      </c>
      <c r="AK8" s="90">
        <v>253702.57</v>
      </c>
      <c r="AL8" s="90">
        <v>53522.75</v>
      </c>
      <c r="AM8" s="90">
        <v>0</v>
      </c>
      <c r="AN8" s="90">
        <v>53522.75</v>
      </c>
      <c r="AP8" s="91">
        <f t="shared" si="0"/>
        <v>4781.8100000000004</v>
      </c>
      <c r="AQ8" s="92">
        <f>SUMIF('20-1'!K:K,$A:$A,'20-1'!$E:$E)</f>
        <v>0</v>
      </c>
      <c r="AR8" s="92">
        <f>SUMIF('20-1'!L:L,$A:$A,'20-1'!$E:$E)</f>
        <v>0</v>
      </c>
      <c r="AS8" s="92">
        <f>SUMIF('20-1'!M:M,$A:$A,'20-1'!$E:$E)</f>
        <v>4781.8100000000004</v>
      </c>
      <c r="AT8" s="92">
        <f>SUMIF('20-1'!N:N,$A:$A,'20-1'!$E:$E)</f>
        <v>0</v>
      </c>
      <c r="AU8" s="92">
        <f>SUMIF('20-1'!O:O,$A:$A,'20-1'!$E:$E)</f>
        <v>0</v>
      </c>
      <c r="AV8" s="92">
        <f>SUMIF('20-1'!P:P,$A:$A,'20-1'!$E:$E)</f>
        <v>0</v>
      </c>
      <c r="AW8" s="92">
        <f>SUMIF('20-1'!Q:Q,$A:$A,'20-1'!$E:$E)</f>
        <v>0</v>
      </c>
      <c r="AX8" s="92">
        <f>SUMIF('20-1'!R:R,$A:$A,'20-1'!$E:$E)</f>
        <v>0</v>
      </c>
      <c r="AY8" s="92">
        <f>SUMIF('20-1'!S:S,$A:$A,'20-1'!$E:$E)</f>
        <v>0</v>
      </c>
      <c r="AZ8" s="92">
        <f>SUMIF('20-1'!T:T,$A:$A,'20-1'!$E:$E)</f>
        <v>0</v>
      </c>
      <c r="BA8" s="92">
        <f>SUMIF('20-1'!U:U,$A:$A,'20-1'!$E:$E)</f>
        <v>0</v>
      </c>
      <c r="BB8" s="92">
        <f>SUMIF('20-1'!V:V,$A:$A,'20-1'!$E:$E)</f>
        <v>0</v>
      </c>
      <c r="BC8" s="92">
        <f>SUMIF('20-1'!W:W,$A:$A,'20-1'!$E:$E)</f>
        <v>0</v>
      </c>
      <c r="BD8" s="92">
        <f>SUMIF('20-1'!X:X,$A:$A,'20-1'!$E:$E)</f>
        <v>0</v>
      </c>
      <c r="BE8" s="92">
        <f>SUMIF('20-1'!Y:Y,$A:$A,'20-1'!$E:$E)</f>
        <v>0</v>
      </c>
      <c r="BF8" s="92">
        <f>SUMIF('20-1'!Z:Z,$A:$A,'20-1'!$E:$E)</f>
        <v>0</v>
      </c>
      <c r="BG8" s="92">
        <f>SUMIF('20-1'!AA:AA,$A:$A,'20-1'!$E:$E)</f>
        <v>0</v>
      </c>
      <c r="BH8" s="92">
        <f>SUMIF('20-1'!AB:AB,$A:$A,'20-1'!$E:$E)</f>
        <v>13009.7</v>
      </c>
      <c r="BI8" s="89">
        <f>SUMIF(Об!$A:$A,$A:$A,Об!AB:AB)*BI$455</f>
        <v>64931.256842798539</v>
      </c>
      <c r="BJ8" s="89">
        <f>SUMIF(Об!$A:$A,$A:$A,Об!AC:AC)*BJ$455</f>
        <v>61617.478158143436</v>
      </c>
      <c r="BK8" s="84">
        <f>SUMIF(ПП1!$H:$H,$A:$A,ПП1!$M:$M)</f>
        <v>0</v>
      </c>
      <c r="BL8" s="89">
        <f t="shared" si="1"/>
        <v>14564.202151293877</v>
      </c>
      <c r="BM8" s="89">
        <f t="shared" si="2"/>
        <v>2046.3913240996271</v>
      </c>
      <c r="BN8" s="89">
        <f t="shared" si="3"/>
        <v>570.62389523196157</v>
      </c>
      <c r="BO8" s="89">
        <f>SUMIF(Об!$A:$A,$A:$A,Об!$AG:$AG)*$BO$455</f>
        <v>0</v>
      </c>
      <c r="BP8" s="89">
        <f>SUMIF(Об!$A:$A,$A:$A,Об!$AE:$AE)*BP$455</f>
        <v>502.82442410642869</v>
      </c>
      <c r="BQ8" s="89">
        <f>SUMIF(Об!$A:$A,$A:$A,Об!AI:AI)*BQ$455</f>
        <v>45660.459525356498</v>
      </c>
      <c r="BR8" s="89">
        <f>SUMIF(Об!$A:$A,$A:$A,Об!AJ:AJ)*BR$455</f>
        <v>0</v>
      </c>
      <c r="BS8" s="89">
        <f>SUMIF(Об!$A:$A,$A:$A,Об!AK:AK)*BS$455</f>
        <v>24972.116963736833</v>
      </c>
      <c r="BT8" s="89">
        <f>SUMIF(Об!$A:$A,$A:$A,Об!AL:AL)*BT$455</f>
        <v>22478.856668411951</v>
      </c>
      <c r="BU8" s="89">
        <f>SUMIF(Об!$A:$A,$A:$A,Об!AM:AM)*BU$455</f>
        <v>0</v>
      </c>
      <c r="BV8" s="89">
        <f>SUMIF(Об!$A:$A,$A:$A,Об!AN:AN)*BV$455</f>
        <v>9397.4787255272495</v>
      </c>
    </row>
    <row r="9" spans="1:74" ht="32.25" hidden="1" customHeight="1" x14ac:dyDescent="0.25">
      <c r="A9" s="84" t="s">
        <v>163</v>
      </c>
      <c r="B9" s="84">
        <f>SUMIF(Об!$A:$A,$A:$A,Об!B:B)</f>
        <v>1085.1099999999999</v>
      </c>
      <c r="C9" s="84">
        <f>SUMIF(Об!$A:$A,$A:$A,Об!C:C)</f>
        <v>1085.1099999999999</v>
      </c>
      <c r="D9" s="84">
        <v>12</v>
      </c>
      <c r="E9" s="84">
        <f>SUMIF(Об!$A:$A,$A:$A,Об!F:F)</f>
        <v>30.14</v>
      </c>
      <c r="F9" s="84">
        <f t="shared" si="4"/>
        <v>30.14</v>
      </c>
      <c r="G9" s="89">
        <v>391505.14999999997</v>
      </c>
      <c r="H9" s="89">
        <v>499365.46999999986</v>
      </c>
      <c r="I9" s="89">
        <v>0</v>
      </c>
      <c r="J9" s="89">
        <v>94606.720000000001</v>
      </c>
      <c r="K9" s="89">
        <v>5289.4</v>
      </c>
      <c r="L9" s="89">
        <v>148870.96000000002</v>
      </c>
      <c r="M9" s="89">
        <v>0</v>
      </c>
      <c r="N9" s="89">
        <v>0</v>
      </c>
      <c r="O9" s="89">
        <v>43311.62</v>
      </c>
      <c r="P9" s="89">
        <v>170315.76999999996</v>
      </c>
      <c r="Q9" s="89">
        <v>68508.58</v>
      </c>
      <c r="R9" s="89">
        <v>0</v>
      </c>
      <c r="S9" s="89">
        <v>0</v>
      </c>
      <c r="T9" s="89">
        <v>208194.84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25539</v>
      </c>
      <c r="AH9" s="90">
        <v>391505.14999999997</v>
      </c>
      <c r="AI9" s="90">
        <v>331995.54999999993</v>
      </c>
      <c r="AJ9" s="90">
        <v>0</v>
      </c>
      <c r="AK9" s="90">
        <v>331995.54999999993</v>
      </c>
      <c r="AL9" s="90">
        <v>316432.43</v>
      </c>
      <c r="AM9" s="90">
        <v>0</v>
      </c>
      <c r="AN9" s="90">
        <v>316432.43</v>
      </c>
      <c r="AP9" s="91">
        <f t="shared" si="0"/>
        <v>0</v>
      </c>
      <c r="AQ9" s="92">
        <f>SUMIF('20-1'!K:K,$A:$A,'20-1'!$E:$E)</f>
        <v>0</v>
      </c>
      <c r="AR9" s="92">
        <f>SUMIF('20-1'!L:L,$A:$A,'20-1'!$E:$E)</f>
        <v>0</v>
      </c>
      <c r="AS9" s="92">
        <f>SUMIF('20-1'!M:M,$A:$A,'20-1'!$E:$E)</f>
        <v>0</v>
      </c>
      <c r="AT9" s="92">
        <f>SUMIF('20-1'!N:N,$A:$A,'20-1'!$E:$E)</f>
        <v>0</v>
      </c>
      <c r="AU9" s="92">
        <f>SUMIF('20-1'!O:O,$A:$A,'20-1'!$E:$E)</f>
        <v>0</v>
      </c>
      <c r="AV9" s="92">
        <f>SUMIF('20-1'!P:P,$A:$A,'20-1'!$E:$E)</f>
        <v>0</v>
      </c>
      <c r="AW9" s="92">
        <f>SUMIF('20-1'!Q:Q,$A:$A,'20-1'!$E:$E)</f>
        <v>0</v>
      </c>
      <c r="AX9" s="92">
        <f>SUMIF('20-1'!R:R,$A:$A,'20-1'!$E:$E)</f>
        <v>0</v>
      </c>
      <c r="AY9" s="92">
        <f>SUMIF('20-1'!S:S,$A:$A,'20-1'!$E:$E)</f>
        <v>0</v>
      </c>
      <c r="AZ9" s="92">
        <f>SUMIF('20-1'!T:T,$A:$A,'20-1'!$E:$E)</f>
        <v>0</v>
      </c>
      <c r="BA9" s="92">
        <f>SUMIF('20-1'!U:U,$A:$A,'20-1'!$E:$E)</f>
        <v>0</v>
      </c>
      <c r="BB9" s="92">
        <f>SUMIF('20-1'!V:V,$A:$A,'20-1'!$E:$E)</f>
        <v>0</v>
      </c>
      <c r="BC9" s="92">
        <f>SUMIF('20-1'!W:W,$A:$A,'20-1'!$E:$E)</f>
        <v>0</v>
      </c>
      <c r="BD9" s="92">
        <f>SUMIF('20-1'!X:X,$A:$A,'20-1'!$E:$E)</f>
        <v>0</v>
      </c>
      <c r="BE9" s="92">
        <f>SUMIF('20-1'!Y:Y,$A:$A,'20-1'!$E:$E)</f>
        <v>0</v>
      </c>
      <c r="BF9" s="92">
        <f>SUMIF('20-1'!Z:Z,$A:$A,'20-1'!$E:$E)</f>
        <v>0</v>
      </c>
      <c r="BG9" s="92">
        <f>SUMIF('20-1'!AA:AA,$A:$A,'20-1'!$E:$E)</f>
        <v>0</v>
      </c>
      <c r="BH9" s="92">
        <f>SUMIF('20-1'!AB:AB,$A:$A,'20-1'!$E:$E)</f>
        <v>49798.14</v>
      </c>
      <c r="BI9" s="89">
        <f>SUMIF(Об!$A:$A,$A:$A,Об!AB:AB)*BI$455</f>
        <v>100258.34724897421</v>
      </c>
      <c r="BJ9" s="89">
        <f>SUMIF(Об!$A:$A,$A:$A,Об!AC:AC)*BJ$455</f>
        <v>95141.643981135843</v>
      </c>
      <c r="BK9" s="84">
        <f>SUMIF(ПП1!$H:$H,$A:$A,ПП1!$M:$M)</f>
        <v>0</v>
      </c>
      <c r="BL9" s="89">
        <f t="shared" si="1"/>
        <v>22488.134493127807</v>
      </c>
      <c r="BM9" s="89">
        <f t="shared" si="2"/>
        <v>3159.7696079653738</v>
      </c>
      <c r="BN9" s="89">
        <f t="shared" si="3"/>
        <v>881.08272376793479</v>
      </c>
      <c r="BO9" s="89">
        <f>SUMIF(Об!$A:$A,$A:$A,Об!$AG:$AG)*$BO$455</f>
        <v>0</v>
      </c>
      <c r="BP9" s="89">
        <f>SUMIF(Об!$A:$A,$A:$A,Об!$AE:$AE)*BP$455</f>
        <v>776.39565547573409</v>
      </c>
      <c r="BQ9" s="89">
        <f>SUMIF(Об!$A:$A,$A:$A,Об!AI:AI)*BQ$455</f>
        <v>70502.904598382942</v>
      </c>
      <c r="BR9" s="89">
        <f>SUMIF(Об!$A:$A,$A:$A,Об!AJ:AJ)*BR$455</f>
        <v>0</v>
      </c>
      <c r="BS9" s="89">
        <f>SUMIF(Об!$A:$A,$A:$A,Об!AK:AK)*BS$455</f>
        <v>38558.674139849274</v>
      </c>
      <c r="BT9" s="89">
        <f>SUMIF(Об!$A:$A,$A:$A,Об!AL:AL)*BT$455</f>
        <v>34708.907962121484</v>
      </c>
      <c r="BU9" s="89">
        <f>SUMIF(Об!$A:$A,$A:$A,Об!AM:AM)*BU$455</f>
        <v>0</v>
      </c>
      <c r="BV9" s="89">
        <f>SUMIF(Об!$A:$A,$A:$A,Об!AN:AN)*BV$455</f>
        <v>14510.35650841948</v>
      </c>
    </row>
    <row r="10" spans="1:74" ht="32.25" hidden="1" customHeight="1" x14ac:dyDescent="0.25">
      <c r="A10" s="84" t="s">
        <v>164</v>
      </c>
      <c r="B10" s="84">
        <f>SUMIF(Об!$A:$A,$A:$A,Об!B:B)</f>
        <v>1649.55</v>
      </c>
      <c r="C10" s="84">
        <f>SUMIF(Об!$A:$A,$A:$A,Об!C:C)</f>
        <v>1649.55</v>
      </c>
      <c r="D10" s="84">
        <v>12</v>
      </c>
      <c r="E10" s="84">
        <f>SUMIF(Об!$A:$A,$A:$A,Об!F:F)</f>
        <v>30.14</v>
      </c>
      <c r="F10" s="84">
        <f t="shared" si="4"/>
        <v>30.14</v>
      </c>
      <c r="G10" s="89">
        <v>460316.54999999993</v>
      </c>
      <c r="H10" s="89">
        <v>598897.83000000007</v>
      </c>
      <c r="I10" s="89">
        <v>0</v>
      </c>
      <c r="J10" s="89">
        <v>119692.13</v>
      </c>
      <c r="K10" s="89">
        <v>6929.6699999999992</v>
      </c>
      <c r="L10" s="89">
        <v>216761.11</v>
      </c>
      <c r="M10" s="89">
        <v>116.58000000000003</v>
      </c>
      <c r="N10" s="89">
        <v>116.58000000000003</v>
      </c>
      <c r="O10" s="89">
        <v>64257.9</v>
      </c>
      <c r="P10" s="89">
        <v>219343.71</v>
      </c>
      <c r="Q10" s="89">
        <v>90379.290000000008</v>
      </c>
      <c r="R10" s="89">
        <v>0</v>
      </c>
      <c r="S10" s="89">
        <v>354.44999999999993</v>
      </c>
      <c r="T10" s="89">
        <v>274684.64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243.39</v>
      </c>
      <c r="AF10" s="89">
        <v>0</v>
      </c>
      <c r="AG10" s="89">
        <v>34931.25</v>
      </c>
      <c r="AH10" s="90">
        <v>460316.54999999993</v>
      </c>
      <c r="AI10" s="90">
        <v>454194.77</v>
      </c>
      <c r="AJ10" s="90">
        <v>0</v>
      </c>
      <c r="AK10" s="90">
        <v>454194.77</v>
      </c>
      <c r="AL10" s="90">
        <v>86631.37</v>
      </c>
      <c r="AM10" s="90">
        <v>0</v>
      </c>
      <c r="AN10" s="90">
        <v>86631.37</v>
      </c>
      <c r="AP10" s="91">
        <f t="shared" si="0"/>
        <v>0</v>
      </c>
      <c r="AQ10" s="92">
        <f>SUMIF('20-1'!K:K,$A:$A,'20-1'!$E:$E)</f>
        <v>0</v>
      </c>
      <c r="AR10" s="92">
        <f>SUMIF('20-1'!L:L,$A:$A,'20-1'!$E:$E)</f>
        <v>0</v>
      </c>
      <c r="AS10" s="92">
        <f>SUMIF('20-1'!M:M,$A:$A,'20-1'!$E:$E)</f>
        <v>0</v>
      </c>
      <c r="AT10" s="92">
        <f>SUMIF('20-1'!N:N,$A:$A,'20-1'!$E:$E)</f>
        <v>0</v>
      </c>
      <c r="AU10" s="92">
        <f>SUMIF('20-1'!O:O,$A:$A,'20-1'!$E:$E)</f>
        <v>0</v>
      </c>
      <c r="AV10" s="92">
        <f>SUMIF('20-1'!P:P,$A:$A,'20-1'!$E:$E)</f>
        <v>0</v>
      </c>
      <c r="AW10" s="92">
        <f>SUMIF('20-1'!Q:Q,$A:$A,'20-1'!$E:$E)</f>
        <v>0</v>
      </c>
      <c r="AX10" s="92">
        <f>SUMIF('20-1'!R:R,$A:$A,'20-1'!$E:$E)</f>
        <v>0</v>
      </c>
      <c r="AY10" s="92">
        <f>SUMIF('20-1'!S:S,$A:$A,'20-1'!$E:$E)</f>
        <v>0</v>
      </c>
      <c r="AZ10" s="92">
        <f>SUMIF('20-1'!T:T,$A:$A,'20-1'!$E:$E)</f>
        <v>0</v>
      </c>
      <c r="BA10" s="92">
        <f>SUMIF('20-1'!U:U,$A:$A,'20-1'!$E:$E)</f>
        <v>0</v>
      </c>
      <c r="BB10" s="92">
        <f>SUMIF('20-1'!V:V,$A:$A,'20-1'!$E:$E)</f>
        <v>0</v>
      </c>
      <c r="BC10" s="92">
        <f>SUMIF('20-1'!W:W,$A:$A,'20-1'!$E:$E)</f>
        <v>0</v>
      </c>
      <c r="BD10" s="92">
        <f>SUMIF('20-1'!X:X,$A:$A,'20-1'!$E:$E)</f>
        <v>0</v>
      </c>
      <c r="BE10" s="92">
        <f>SUMIF('20-1'!Y:Y,$A:$A,'20-1'!$E:$E)</f>
        <v>0</v>
      </c>
      <c r="BF10" s="92">
        <f>SUMIF('20-1'!Z:Z,$A:$A,'20-1'!$E:$E)</f>
        <v>0</v>
      </c>
      <c r="BG10" s="92">
        <f>SUMIF('20-1'!AA:AA,$A:$A,'20-1'!$E:$E)</f>
        <v>0</v>
      </c>
      <c r="BH10" s="92">
        <f>SUMIF('20-1'!AB:AB,$A:$A,'20-1'!$E:$E)</f>
        <v>63013.62</v>
      </c>
      <c r="BI10" s="89">
        <f>SUMIF(Об!$A:$A,$A:$A,Об!AB:AB)*BI$455</f>
        <v>152409.57755853827</v>
      </c>
      <c r="BJ10" s="89">
        <f>SUMIF(Об!$A:$A,$A:$A,Об!AC:AC)*BJ$455</f>
        <v>144631.32662041881</v>
      </c>
      <c r="BK10" s="84">
        <f>SUMIF(ПП1!$H:$H,$A:$A,ПП1!$M:$M)</f>
        <v>0</v>
      </c>
      <c r="BL10" s="89">
        <f t="shared" si="1"/>
        <v>34185.752829795114</v>
      </c>
      <c r="BM10" s="89">
        <f t="shared" si="2"/>
        <v>4803.3821057950645</v>
      </c>
      <c r="BN10" s="89">
        <f t="shared" si="3"/>
        <v>1339.3941692468015</v>
      </c>
      <c r="BO10" s="89">
        <f>SUMIF(Об!$A:$A,$A:$A,Об!$AG:$AG)*$BO$455</f>
        <v>0</v>
      </c>
      <c r="BP10" s="89">
        <f>SUMIF(Об!$A:$A,$A:$A,Об!$AE:$AE)*BP$455</f>
        <v>1180.252189630542</v>
      </c>
      <c r="BQ10" s="89">
        <f>SUMIF(Об!$A:$A,$A:$A,Об!AI:AI)*BQ$455</f>
        <v>107176.29206279786</v>
      </c>
      <c r="BR10" s="89">
        <f>SUMIF(Об!$A:$A,$A:$A,Об!AJ:AJ)*BR$455</f>
        <v>0</v>
      </c>
      <c r="BS10" s="89">
        <f>SUMIF(Об!$A:$A,$A:$A,Об!AK:AK)*BS$455</f>
        <v>58615.680371011586</v>
      </c>
      <c r="BT10" s="89">
        <f>SUMIF(Об!$A:$A,$A:$A,Об!AL:AL)*BT$455</f>
        <v>52763.387240848861</v>
      </c>
      <c r="BU10" s="89">
        <f>SUMIF(Об!$A:$A,$A:$A,Об!AM:AM)*BU$455</f>
        <v>0</v>
      </c>
      <c r="BV10" s="89">
        <f>SUMIF(Об!$A:$A,$A:$A,Об!AN:AN)*BV$455</f>
        <v>22058.186339139218</v>
      </c>
    </row>
    <row r="11" spans="1:74" ht="32.25" hidden="1" customHeight="1" x14ac:dyDescent="0.25">
      <c r="A11" s="84" t="s">
        <v>165</v>
      </c>
      <c r="B11" s="84">
        <f>SUMIF(Об!$A:$A,$A:$A,Об!B:B)</f>
        <v>553.4</v>
      </c>
      <c r="C11" s="84">
        <f>SUMIF(Об!$A:$A,$A:$A,Об!C:C)</f>
        <v>553.4</v>
      </c>
      <c r="D11" s="84">
        <v>12</v>
      </c>
      <c r="E11" s="84">
        <f>SUMIF(Об!$A:$A,$A:$A,Об!F:F)</f>
        <v>30.14</v>
      </c>
      <c r="F11" s="84">
        <f t="shared" si="4"/>
        <v>30.14</v>
      </c>
      <c r="G11" s="89">
        <v>184294.20000000004</v>
      </c>
      <c r="H11" s="89">
        <v>252327.65999999992</v>
      </c>
      <c r="I11" s="89">
        <v>0</v>
      </c>
      <c r="J11" s="89">
        <v>46267.599999999991</v>
      </c>
      <c r="K11" s="89">
        <v>3130.559999999999</v>
      </c>
      <c r="L11" s="89">
        <v>108810.63999999998</v>
      </c>
      <c r="M11" s="89">
        <v>48.47999999999999</v>
      </c>
      <c r="N11" s="89">
        <v>48.47999999999999</v>
      </c>
      <c r="O11" s="89">
        <v>23980.799999999999</v>
      </c>
      <c r="P11" s="89">
        <v>83283.81</v>
      </c>
      <c r="Q11" s="89">
        <v>33497.75</v>
      </c>
      <c r="R11" s="89">
        <v>0</v>
      </c>
      <c r="S11" s="89">
        <v>147.42000000000002</v>
      </c>
      <c r="T11" s="89">
        <v>101799.33000000002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101.22</v>
      </c>
      <c r="AF11" s="89">
        <v>0</v>
      </c>
      <c r="AG11" s="89">
        <v>8505</v>
      </c>
      <c r="AH11" s="90">
        <v>184294.20000000004</v>
      </c>
      <c r="AI11" s="90">
        <v>179920.01</v>
      </c>
      <c r="AJ11" s="90">
        <v>0</v>
      </c>
      <c r="AK11" s="90">
        <v>179920.01</v>
      </c>
      <c r="AL11" s="90">
        <v>37575.75</v>
      </c>
      <c r="AM11" s="90">
        <v>0</v>
      </c>
      <c r="AN11" s="90">
        <v>37575.75</v>
      </c>
      <c r="AP11" s="91">
        <f t="shared" si="0"/>
        <v>2028.29</v>
      </c>
      <c r="AQ11" s="92">
        <f>SUMIF('20-1'!K:K,$A:$A,'20-1'!$E:$E)</f>
        <v>0</v>
      </c>
      <c r="AR11" s="92">
        <f>SUMIF('20-1'!L:L,$A:$A,'20-1'!$E:$E)</f>
        <v>0</v>
      </c>
      <c r="AS11" s="92">
        <f>SUMIF('20-1'!M:M,$A:$A,'20-1'!$E:$E)</f>
        <v>2028.29</v>
      </c>
      <c r="AT11" s="92">
        <f>SUMIF('20-1'!N:N,$A:$A,'20-1'!$E:$E)</f>
        <v>0</v>
      </c>
      <c r="AU11" s="92">
        <f>SUMIF('20-1'!O:O,$A:$A,'20-1'!$E:$E)</f>
        <v>0</v>
      </c>
      <c r="AV11" s="92">
        <f>SUMIF('20-1'!P:P,$A:$A,'20-1'!$E:$E)</f>
        <v>0</v>
      </c>
      <c r="AW11" s="92">
        <f>SUMIF('20-1'!Q:Q,$A:$A,'20-1'!$E:$E)</f>
        <v>0</v>
      </c>
      <c r="AX11" s="92">
        <f>SUMIF('20-1'!R:R,$A:$A,'20-1'!$E:$E)</f>
        <v>0</v>
      </c>
      <c r="AY11" s="92">
        <f>SUMIF('20-1'!S:S,$A:$A,'20-1'!$E:$E)</f>
        <v>0</v>
      </c>
      <c r="AZ11" s="92">
        <f>SUMIF('20-1'!T:T,$A:$A,'20-1'!$E:$E)</f>
        <v>0</v>
      </c>
      <c r="BA11" s="92">
        <f>SUMIF('20-1'!U:U,$A:$A,'20-1'!$E:$E)</f>
        <v>0</v>
      </c>
      <c r="BB11" s="92">
        <f>SUMIF('20-1'!V:V,$A:$A,'20-1'!$E:$E)</f>
        <v>0</v>
      </c>
      <c r="BC11" s="92">
        <f>SUMIF('20-1'!W:W,$A:$A,'20-1'!$E:$E)</f>
        <v>0</v>
      </c>
      <c r="BD11" s="92">
        <f>SUMIF('20-1'!X:X,$A:$A,'20-1'!$E:$E)</f>
        <v>0</v>
      </c>
      <c r="BE11" s="92">
        <f>SUMIF('20-1'!Y:Y,$A:$A,'20-1'!$E:$E)</f>
        <v>0</v>
      </c>
      <c r="BF11" s="92">
        <f>SUMIF('20-1'!Z:Z,$A:$A,'20-1'!$E:$E)</f>
        <v>0</v>
      </c>
      <c r="BG11" s="92">
        <f>SUMIF('20-1'!AA:AA,$A:$A,'20-1'!$E:$E)</f>
        <v>0</v>
      </c>
      <c r="BH11" s="92">
        <f>SUMIF('20-1'!AB:AB,$A:$A,'20-1'!$E:$E)</f>
        <v>26424.86</v>
      </c>
      <c r="BI11" s="89">
        <f>SUMIF(Об!$A:$A,$A:$A,Об!AB:AB)*BI$455</f>
        <v>51131.193489676021</v>
      </c>
      <c r="BJ11" s="89">
        <f>SUMIF(Об!$A:$A,$A:$A,Об!AC:AC)*BJ$455</f>
        <v>48521.703586881129</v>
      </c>
      <c r="BK11" s="84">
        <f>SUMIF(ПП1!$H:$H,$A:$A,ПП1!$M:$M)</f>
        <v>0</v>
      </c>
      <c r="BL11" s="89">
        <f t="shared" si="1"/>
        <v>11468.822173325219</v>
      </c>
      <c r="BM11" s="89">
        <f t="shared" si="2"/>
        <v>1611.464737259852</v>
      </c>
      <c r="BN11" s="89">
        <f t="shared" si="3"/>
        <v>449.34723607115882</v>
      </c>
      <c r="BO11" s="89">
        <f>SUMIF(Об!$A:$A,$A:$A,Об!$AG:$AG)*$BO$455</f>
        <v>0</v>
      </c>
      <c r="BP11" s="89">
        <f>SUMIF(Об!$A:$A,$A:$A,Об!$AE:$AE)*BP$455</f>
        <v>395.95741974571359</v>
      </c>
      <c r="BQ11" s="89">
        <f>SUMIF(Об!$A:$A,$A:$A,Об!AI:AI)*BQ$455</f>
        <v>35956.085009579787</v>
      </c>
      <c r="BR11" s="89">
        <f>SUMIF(Об!$A:$A,$A:$A,Об!AJ:AJ)*BR$455</f>
        <v>0</v>
      </c>
      <c r="BS11" s="89">
        <f>SUMIF(Об!$A:$A,$A:$A,Об!AK:AK)*BS$455</f>
        <v>19664.707051812802</v>
      </c>
      <c r="BT11" s="89">
        <f>SUMIF(Об!$A:$A,$A:$A,Об!AL:AL)*BT$455</f>
        <v>17701.347942824257</v>
      </c>
      <c r="BU11" s="89">
        <f>SUMIF(Об!$A:$A,$A:$A,Об!AM:AM)*BU$455</f>
        <v>0</v>
      </c>
      <c r="BV11" s="89">
        <f>SUMIF(Об!$A:$A,$A:$A,Об!AN:AN)*BV$455</f>
        <v>7400.2002486009178</v>
      </c>
    </row>
    <row r="12" spans="1:74" ht="32.25" hidden="1" customHeight="1" x14ac:dyDescent="0.25">
      <c r="A12" s="84" t="s">
        <v>166</v>
      </c>
      <c r="B12" s="84">
        <f>SUMIF(Об!$A:$A,$A:$A,Об!B:B)</f>
        <v>2262.31</v>
      </c>
      <c r="C12" s="84">
        <f>SUMIF(Об!$A:$A,$A:$A,Об!C:C)</f>
        <v>2262.31</v>
      </c>
      <c r="D12" s="84">
        <v>12</v>
      </c>
      <c r="E12" s="84">
        <f>SUMIF(Об!$A:$A,$A:$A,Об!F:F)</f>
        <v>41.41</v>
      </c>
      <c r="F12" s="84">
        <f t="shared" si="4"/>
        <v>41.41</v>
      </c>
      <c r="G12" s="89">
        <v>1040590.4700000001</v>
      </c>
      <c r="H12" s="89">
        <v>1021747.22</v>
      </c>
      <c r="I12" s="89">
        <v>0</v>
      </c>
      <c r="J12" s="89">
        <v>144283.93</v>
      </c>
      <c r="K12" s="89">
        <v>86484.489999999976</v>
      </c>
      <c r="L12" s="89">
        <v>0</v>
      </c>
      <c r="M12" s="89">
        <v>1152.5900000000001</v>
      </c>
      <c r="N12" s="89">
        <v>1152.5900000000001</v>
      </c>
      <c r="O12" s="89">
        <v>83062.350000000006</v>
      </c>
      <c r="P12" s="89">
        <v>253218.41999999998</v>
      </c>
      <c r="Q12" s="89">
        <v>98251.790000000008</v>
      </c>
      <c r="R12" s="89">
        <v>0</v>
      </c>
      <c r="S12" s="89">
        <v>3503.3899999999994</v>
      </c>
      <c r="T12" s="89">
        <v>298595.34999999998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2407.3900000000003</v>
      </c>
      <c r="AF12" s="89">
        <v>0</v>
      </c>
      <c r="AG12" s="89">
        <v>69255</v>
      </c>
      <c r="AH12" s="90">
        <v>1040590.4700000001</v>
      </c>
      <c r="AI12" s="90">
        <v>1033305.4299999999</v>
      </c>
      <c r="AJ12" s="90">
        <v>0</v>
      </c>
      <c r="AK12" s="90">
        <v>1033305.4299999999</v>
      </c>
      <c r="AL12" s="90">
        <v>144882.62999999998</v>
      </c>
      <c r="AM12" s="90">
        <v>0</v>
      </c>
      <c r="AN12" s="90">
        <v>144882.62999999998</v>
      </c>
      <c r="AP12" s="91">
        <f t="shared" si="0"/>
        <v>24776.720000000001</v>
      </c>
      <c r="AQ12" s="92">
        <f>SUMIF('20-1'!K:K,$A:$A,'20-1'!$E:$E)</f>
        <v>0</v>
      </c>
      <c r="AR12" s="92">
        <f>SUMIF('20-1'!L:L,$A:$A,'20-1'!$E:$E)</f>
        <v>0</v>
      </c>
      <c r="AS12" s="92">
        <f>SUMIF('20-1'!M:M,$A:$A,'20-1'!$E:$E)</f>
        <v>0</v>
      </c>
      <c r="AT12" s="92">
        <f>SUMIF('20-1'!N:N,$A:$A,'20-1'!$E:$E)</f>
        <v>0</v>
      </c>
      <c r="AU12" s="92">
        <f>SUMIF('20-1'!O:O,$A:$A,'20-1'!$E:$E)</f>
        <v>0</v>
      </c>
      <c r="AV12" s="92">
        <f>SUMIF('20-1'!P:P,$A:$A,'20-1'!$E:$E)</f>
        <v>2403.84</v>
      </c>
      <c r="AW12" s="92">
        <f>SUMIF('20-1'!Q:Q,$A:$A,'20-1'!$E:$E)</f>
        <v>0</v>
      </c>
      <c r="AX12" s="92">
        <f>SUMIF('20-1'!R:R,$A:$A,'20-1'!$E:$E)</f>
        <v>0</v>
      </c>
      <c r="AY12" s="92">
        <f>SUMIF('20-1'!S:S,$A:$A,'20-1'!$E:$E)</f>
        <v>0</v>
      </c>
      <c r="AZ12" s="92">
        <f>SUMIF('20-1'!T:T,$A:$A,'20-1'!$E:$E)</f>
        <v>0</v>
      </c>
      <c r="BA12" s="92">
        <f>SUMIF('20-1'!U:U,$A:$A,'20-1'!$E:$E)</f>
        <v>22372.880000000001</v>
      </c>
      <c r="BB12" s="92">
        <f>SUMIF('20-1'!V:V,$A:$A,'20-1'!$E:$E)</f>
        <v>0</v>
      </c>
      <c r="BC12" s="92">
        <f>SUMIF('20-1'!W:W,$A:$A,'20-1'!$E:$E)</f>
        <v>0</v>
      </c>
      <c r="BD12" s="92">
        <f>SUMIF('20-1'!X:X,$A:$A,'20-1'!$E:$E)</f>
        <v>0</v>
      </c>
      <c r="BE12" s="92">
        <f>SUMIF('20-1'!Y:Y,$A:$A,'20-1'!$E:$E)</f>
        <v>0</v>
      </c>
      <c r="BF12" s="92">
        <f>SUMIF('20-1'!Z:Z,$A:$A,'20-1'!$E:$E)</f>
        <v>0</v>
      </c>
      <c r="BG12" s="92">
        <f>SUMIF('20-1'!AA:AA,$A:$A,'20-1'!$E:$E)</f>
        <v>0</v>
      </c>
      <c r="BH12" s="92">
        <f>SUMIF('20-1'!AB:AB,$A:$A,'20-1'!$E:$E)</f>
        <v>3726.98</v>
      </c>
      <c r="BI12" s="89">
        <f>SUMIF(Об!$A:$A,$A:$A,Об!AB:AB)*BI$455</f>
        <v>209025.31684790194</v>
      </c>
      <c r="BJ12" s="89">
        <f>SUMIF(Об!$A:$A,$A:$A,Об!AC:AC)*BJ$455</f>
        <v>198357.67119919957</v>
      </c>
      <c r="BK12" s="84">
        <f>SUMIF(ПП1!$H:$H,$A:$A,ПП1!$M:$M)</f>
        <v>0</v>
      </c>
      <c r="BL12" s="89">
        <f t="shared" si="1"/>
        <v>46884.768866887207</v>
      </c>
      <c r="BM12" s="89">
        <f t="shared" si="2"/>
        <v>6587.6992948144843</v>
      </c>
      <c r="BN12" s="89">
        <f t="shared" si="3"/>
        <v>1836.9402703941873</v>
      </c>
      <c r="BO12" s="89">
        <f>SUMIF(Об!$A:$A,$A:$A,Об!$AG:$AG)*$BO$455</f>
        <v>0</v>
      </c>
      <c r="BP12" s="89">
        <f>SUMIF(Об!$A:$A,$A:$A,Об!$AE:$AE)*BP$455</f>
        <v>1618.6816593150079</v>
      </c>
      <c r="BQ12" s="89">
        <f>SUMIF(Об!$A:$A,$A:$A,Об!AI:AI)*BQ$455</f>
        <v>146989.17722808538</v>
      </c>
      <c r="BR12" s="89">
        <f>SUMIF(Об!$A:$A,$A:$A,Об!AJ:AJ)*BR$455</f>
        <v>54916.086969824253</v>
      </c>
      <c r="BS12" s="89">
        <f>SUMIF(Об!$A:$A,$A:$A,Об!AK:AK)*BS$455</f>
        <v>80389.706198747066</v>
      </c>
      <c r="BT12" s="89">
        <f>SUMIF(Об!$A:$A,$A:$A,Об!AL:AL)*BT$455</f>
        <v>72363.455844833297</v>
      </c>
      <c r="BU12" s="89">
        <f>SUMIF(Об!$A:$A,$A:$A,Об!AM:AM)*BU$455</f>
        <v>45562.504707839988</v>
      </c>
      <c r="BV12" s="89">
        <f>SUMIF(Об!$A:$A,$A:$A,Об!AN:AN)*BV$455</f>
        <v>30252.163036523922</v>
      </c>
    </row>
    <row r="13" spans="1:74" ht="32.25" hidden="1" customHeight="1" x14ac:dyDescent="0.25">
      <c r="A13" s="84" t="s">
        <v>167</v>
      </c>
      <c r="B13" s="84">
        <f>SUMIF(Об!$A:$A,$A:$A,Об!B:B)</f>
        <v>2251.6</v>
      </c>
      <c r="C13" s="84">
        <f>SUMIF(Об!$A:$A,$A:$A,Об!C:C)</f>
        <v>2251.6</v>
      </c>
      <c r="D13" s="84">
        <v>12</v>
      </c>
      <c r="E13" s="84">
        <f>SUMIF(Об!$A:$A,$A:$A,Об!F:F)</f>
        <v>41.41</v>
      </c>
      <c r="F13" s="84">
        <f t="shared" si="4"/>
        <v>41.41</v>
      </c>
      <c r="G13" s="89">
        <v>1074562.4899999998</v>
      </c>
      <c r="H13" s="89">
        <v>1026637.44</v>
      </c>
      <c r="I13" s="89">
        <v>0</v>
      </c>
      <c r="J13" s="89">
        <v>115675.04999999999</v>
      </c>
      <c r="K13" s="89">
        <v>86734.32</v>
      </c>
      <c r="L13" s="89">
        <v>0</v>
      </c>
      <c r="M13" s="89">
        <v>1194.3899999999996</v>
      </c>
      <c r="N13" s="89">
        <v>1194.3899999999996</v>
      </c>
      <c r="O13" s="89">
        <v>77759.430000000008</v>
      </c>
      <c r="P13" s="89">
        <v>198649.80999999997</v>
      </c>
      <c r="Q13" s="89">
        <v>74569.59</v>
      </c>
      <c r="R13" s="89">
        <v>0</v>
      </c>
      <c r="S13" s="89">
        <v>3527.4599999999996</v>
      </c>
      <c r="T13" s="89">
        <v>226637.96999999997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2424.0599999999995</v>
      </c>
      <c r="AF13" s="89">
        <v>0</v>
      </c>
      <c r="AG13" s="89">
        <v>57105</v>
      </c>
      <c r="AH13" s="90">
        <v>1074562.4899999998</v>
      </c>
      <c r="AI13" s="90">
        <v>1080253.6500000001</v>
      </c>
      <c r="AJ13" s="90">
        <v>0</v>
      </c>
      <c r="AK13" s="90">
        <v>1080253.6500000001</v>
      </c>
      <c r="AL13" s="90">
        <v>81023.64</v>
      </c>
      <c r="AM13" s="90">
        <v>0</v>
      </c>
      <c r="AN13" s="90">
        <v>81023.64</v>
      </c>
      <c r="AP13" s="91">
        <f t="shared" si="0"/>
        <v>15539.43</v>
      </c>
      <c r="AQ13" s="92">
        <f>SUMIF('20-1'!K:K,$A:$A,'20-1'!$E:$E)</f>
        <v>0</v>
      </c>
      <c r="AR13" s="92">
        <f>SUMIF('20-1'!L:L,$A:$A,'20-1'!$E:$E)</f>
        <v>0</v>
      </c>
      <c r="AS13" s="92">
        <f>SUMIF('20-1'!M:M,$A:$A,'20-1'!$E:$E)</f>
        <v>0</v>
      </c>
      <c r="AT13" s="92">
        <f>SUMIF('20-1'!N:N,$A:$A,'20-1'!$E:$E)</f>
        <v>0</v>
      </c>
      <c r="AU13" s="92">
        <f>SUMIF('20-1'!O:O,$A:$A,'20-1'!$E:$E)</f>
        <v>0</v>
      </c>
      <c r="AV13" s="92">
        <f>SUMIF('20-1'!P:P,$A:$A,'20-1'!$E:$E)</f>
        <v>2403.84</v>
      </c>
      <c r="AW13" s="92">
        <f>SUMIF('20-1'!Q:Q,$A:$A,'20-1'!$E:$E)</f>
        <v>0</v>
      </c>
      <c r="AX13" s="92">
        <f>SUMIF('20-1'!R:R,$A:$A,'20-1'!$E:$E)</f>
        <v>0</v>
      </c>
      <c r="AY13" s="92">
        <f>SUMIF('20-1'!S:S,$A:$A,'20-1'!$E:$E)</f>
        <v>0</v>
      </c>
      <c r="AZ13" s="92">
        <f>SUMIF('20-1'!T:T,$A:$A,'20-1'!$E:$E)</f>
        <v>0</v>
      </c>
      <c r="BA13" s="92">
        <f>SUMIF('20-1'!U:U,$A:$A,'20-1'!$E:$E)</f>
        <v>13135.59</v>
      </c>
      <c r="BB13" s="92">
        <f>SUMIF('20-1'!V:V,$A:$A,'20-1'!$E:$E)</f>
        <v>0</v>
      </c>
      <c r="BC13" s="92">
        <f>SUMIF('20-1'!W:W,$A:$A,'20-1'!$E:$E)</f>
        <v>0</v>
      </c>
      <c r="BD13" s="92">
        <f>SUMIF('20-1'!X:X,$A:$A,'20-1'!$E:$E)</f>
        <v>0</v>
      </c>
      <c r="BE13" s="92">
        <f>SUMIF('20-1'!Y:Y,$A:$A,'20-1'!$E:$E)</f>
        <v>0</v>
      </c>
      <c r="BF13" s="92">
        <f>SUMIF('20-1'!Z:Z,$A:$A,'20-1'!$E:$E)</f>
        <v>0</v>
      </c>
      <c r="BG13" s="92">
        <f>SUMIF('20-1'!AA:AA,$A:$A,'20-1'!$E:$E)</f>
        <v>0</v>
      </c>
      <c r="BH13" s="92">
        <f>SUMIF('20-1'!AB:AB,$A:$A,'20-1'!$E:$E)</f>
        <v>2814.16</v>
      </c>
      <c r="BI13" s="89">
        <f>SUMIF(Об!$A:$A,$A:$A,Об!AB:AB)*BI$455</f>
        <v>208035.7702590432</v>
      </c>
      <c r="BJ13" s="89">
        <f>SUMIF(Об!$A:$A,$A:$A,Об!AC:AC)*BJ$455</f>
        <v>197418.62630325541</v>
      </c>
      <c r="BK13" s="84">
        <f>SUMIF(ПП1!$H:$H,$A:$A,ПП1!$M:$M)</f>
        <v>0</v>
      </c>
      <c r="BL13" s="89">
        <f t="shared" si="1"/>
        <v>46662.811719297191</v>
      </c>
      <c r="BM13" s="89">
        <f t="shared" si="2"/>
        <v>6556.5124727399407</v>
      </c>
      <c r="BN13" s="89">
        <f t="shared" si="3"/>
        <v>1828.2440128981229</v>
      </c>
      <c r="BO13" s="89">
        <f>SUMIF(Об!$A:$A,$A:$A,Об!$AG:$AG)*$BO$455</f>
        <v>0</v>
      </c>
      <c r="BP13" s="89">
        <f>SUMIF(Об!$A:$A,$A:$A,Об!$AE:$AE)*BP$455</f>
        <v>1611.0186597387942</v>
      </c>
      <c r="BQ13" s="89">
        <f>SUMIF(Об!$A:$A,$A:$A,Об!AI:AI)*BQ$455</f>
        <v>146293.31587923717</v>
      </c>
      <c r="BR13" s="89">
        <f>SUMIF(Об!$A:$A,$A:$A,Об!AJ:AJ)*BR$455</f>
        <v>54656.108765490273</v>
      </c>
      <c r="BS13" s="89">
        <f>SUMIF(Об!$A:$A,$A:$A,Об!AK:AK)*BS$455</f>
        <v>80009.133353562909</v>
      </c>
      <c r="BT13" s="89">
        <f>SUMIF(Об!$A:$A,$A:$A,Об!AL:AL)*BT$455</f>
        <v>72020.880065166435</v>
      </c>
      <c r="BU13" s="89">
        <f>SUMIF(Об!$A:$A,$A:$A,Об!AM:AM)*BU$455</f>
        <v>45346.807289970209</v>
      </c>
      <c r="BV13" s="89">
        <f>SUMIF(Об!$A:$A,$A:$A,Об!AN:AN)*BV$455</f>
        <v>30108.946295174963</v>
      </c>
    </row>
    <row r="14" spans="1:74" ht="32.25" hidden="1" customHeight="1" x14ac:dyDescent="0.25">
      <c r="A14" s="84" t="s">
        <v>168</v>
      </c>
      <c r="B14" s="84">
        <f>SUMIF(Об!$A:$A,$A:$A,Об!B:B)</f>
        <v>2242.9</v>
      </c>
      <c r="C14" s="84">
        <f>SUMIF(Об!$A:$A,$A:$A,Об!C:C)</f>
        <v>2242.9</v>
      </c>
      <c r="D14" s="84">
        <v>12</v>
      </c>
      <c r="E14" s="84">
        <f>SUMIF(Об!$A:$A,$A:$A,Об!F:F)</f>
        <v>41.41</v>
      </c>
      <c r="F14" s="84">
        <f t="shared" si="4"/>
        <v>41.41</v>
      </c>
      <c r="G14" s="89">
        <v>1094005.7</v>
      </c>
      <c r="H14" s="89">
        <v>1022670.3000000002</v>
      </c>
      <c r="I14" s="89">
        <v>0</v>
      </c>
      <c r="J14" s="89">
        <v>132724.53</v>
      </c>
      <c r="K14" s="89">
        <v>86734.02</v>
      </c>
      <c r="L14" s="89">
        <v>0</v>
      </c>
      <c r="M14" s="89">
        <v>746.34</v>
      </c>
      <c r="N14" s="89">
        <v>746.34</v>
      </c>
      <c r="O14" s="89">
        <v>76282.22</v>
      </c>
      <c r="P14" s="89">
        <v>240613.35</v>
      </c>
      <c r="Q14" s="89">
        <v>97721.99</v>
      </c>
      <c r="R14" s="89">
        <v>0</v>
      </c>
      <c r="S14" s="89">
        <v>2228.73</v>
      </c>
      <c r="T14" s="89">
        <v>296980.13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1531.5400000000004</v>
      </c>
      <c r="AF14" s="89">
        <v>0</v>
      </c>
      <c r="AG14" s="89">
        <v>68040</v>
      </c>
      <c r="AH14" s="90">
        <v>1094005.7</v>
      </c>
      <c r="AI14" s="90">
        <v>1073696.57</v>
      </c>
      <c r="AJ14" s="90">
        <v>0</v>
      </c>
      <c r="AK14" s="90">
        <v>1073696.57</v>
      </c>
      <c r="AL14" s="90">
        <v>247794.56999999998</v>
      </c>
      <c r="AM14" s="90">
        <v>0</v>
      </c>
      <c r="AN14" s="90">
        <v>247794.56999999998</v>
      </c>
      <c r="AP14" s="91">
        <f t="shared" si="0"/>
        <v>2403.84</v>
      </c>
      <c r="AQ14" s="92">
        <f>SUMIF('20-1'!K:K,$A:$A,'20-1'!$E:$E)</f>
        <v>0</v>
      </c>
      <c r="AR14" s="92">
        <f>SUMIF('20-1'!L:L,$A:$A,'20-1'!$E:$E)</f>
        <v>0</v>
      </c>
      <c r="AS14" s="92">
        <f>SUMIF('20-1'!M:M,$A:$A,'20-1'!$E:$E)</f>
        <v>0</v>
      </c>
      <c r="AT14" s="92">
        <f>SUMIF('20-1'!N:N,$A:$A,'20-1'!$E:$E)</f>
        <v>0</v>
      </c>
      <c r="AU14" s="92">
        <f>SUMIF('20-1'!O:O,$A:$A,'20-1'!$E:$E)</f>
        <v>0</v>
      </c>
      <c r="AV14" s="92">
        <f>SUMIF('20-1'!P:P,$A:$A,'20-1'!$E:$E)</f>
        <v>2403.84</v>
      </c>
      <c r="AW14" s="92">
        <f>SUMIF('20-1'!Q:Q,$A:$A,'20-1'!$E:$E)</f>
        <v>0</v>
      </c>
      <c r="AX14" s="92">
        <f>SUMIF('20-1'!R:R,$A:$A,'20-1'!$E:$E)</f>
        <v>0</v>
      </c>
      <c r="AY14" s="92">
        <f>SUMIF('20-1'!S:S,$A:$A,'20-1'!$E:$E)</f>
        <v>0</v>
      </c>
      <c r="AZ14" s="92">
        <f>SUMIF('20-1'!T:T,$A:$A,'20-1'!$E:$E)</f>
        <v>0</v>
      </c>
      <c r="BA14" s="92">
        <f>SUMIF('20-1'!U:U,$A:$A,'20-1'!$E:$E)</f>
        <v>0</v>
      </c>
      <c r="BB14" s="92">
        <f>SUMIF('20-1'!V:V,$A:$A,'20-1'!$E:$E)</f>
        <v>0</v>
      </c>
      <c r="BC14" s="92">
        <f>SUMIF('20-1'!W:W,$A:$A,'20-1'!$E:$E)</f>
        <v>0</v>
      </c>
      <c r="BD14" s="92">
        <f>SUMIF('20-1'!X:X,$A:$A,'20-1'!$E:$E)</f>
        <v>0</v>
      </c>
      <c r="BE14" s="92">
        <f>SUMIF('20-1'!Y:Y,$A:$A,'20-1'!$E:$E)</f>
        <v>0</v>
      </c>
      <c r="BF14" s="92">
        <f>SUMIF('20-1'!Z:Z,$A:$A,'20-1'!$E:$E)</f>
        <v>0</v>
      </c>
      <c r="BG14" s="92">
        <f>SUMIF('20-1'!AA:AA,$A:$A,'20-1'!$E:$E)</f>
        <v>0</v>
      </c>
      <c r="BH14" s="92">
        <f>SUMIF('20-1'!AB:AB,$A:$A,'20-1'!$E:$E)</f>
        <v>15363.87</v>
      </c>
      <c r="BI14" s="89">
        <f>SUMIF(Об!$A:$A,$A:$A,Об!AB:AB)*BI$455</f>
        <v>207231.9368955445</v>
      </c>
      <c r="BJ14" s="89">
        <f>SUMIF(Об!$A:$A,$A:$A,Об!AC:AC)*BJ$455</f>
        <v>196655.81672391703</v>
      </c>
      <c r="BK14" s="84">
        <f>SUMIF(ПП1!$H:$H,$A:$A,ПП1!$M:$M)</f>
        <v>0</v>
      </c>
      <c r="BL14" s="89">
        <f t="shared" si="1"/>
        <v>46482.510394924357</v>
      </c>
      <c r="BM14" s="84">
        <f>SUMIF(Об!$A:$A,$A:$A,Об!Z:Z)</f>
        <v>0</v>
      </c>
      <c r="BN14" s="89">
        <f t="shared" si="3"/>
        <v>1821.1798261366141</v>
      </c>
      <c r="BO14" s="89">
        <f>SUMIF(Об!$A:$A,$A:$A,Об!$AG:$AG)*$BO$455</f>
        <v>0</v>
      </c>
      <c r="BP14" s="89">
        <f>SUMIF(Об!$A:$A,$A:$A,Об!$AE:$AE)*BP$455</f>
        <v>1604.7938141446714</v>
      </c>
      <c r="BQ14" s="89">
        <f>SUMIF(Об!$A:$A,$A:$A,Об!AI:AI)*BQ$455</f>
        <v>145728.05035776383</v>
      </c>
      <c r="BR14" s="89">
        <f>SUMIF(Об!$A:$A,$A:$A,Об!AJ:AJ)*BR$455</f>
        <v>54444.921988860428</v>
      </c>
      <c r="BS14" s="89">
        <f>SUMIF(Об!$A:$A,$A:$A,Об!AK:AK)*BS$455</f>
        <v>79699.984543749437</v>
      </c>
      <c r="BT14" s="89">
        <f>SUMIF(Об!$A:$A,$A:$A,Об!AL:AL)*BT$455</f>
        <v>71742.597218938419</v>
      </c>
      <c r="BU14" s="89">
        <f>SUMIF(Об!$A:$A,$A:$A,Об!AM:AM)*BU$455</f>
        <v>45171.59090010402</v>
      </c>
      <c r="BV14" s="89">
        <f>SUMIF(Об!$A:$A,$A:$A,Об!AN:AN)*BV$455</f>
        <v>29992.607765787849</v>
      </c>
    </row>
    <row r="15" spans="1:74" ht="32.25" customHeight="1" x14ac:dyDescent="0.25">
      <c r="A15" s="84" t="s">
        <v>169</v>
      </c>
      <c r="B15" s="84">
        <v>0</v>
      </c>
      <c r="C15" s="84">
        <f>SUMIF(Об!$A:$A,$A:$A,Об!C:C)</f>
        <v>0</v>
      </c>
      <c r="D15" s="84">
        <v>0</v>
      </c>
      <c r="E15" s="84">
        <f>SUMIF(Об!$A:$A,$A:$A,Об!F:F)</f>
        <v>0</v>
      </c>
      <c r="F15" s="84">
        <f t="shared" si="4"/>
        <v>0</v>
      </c>
      <c r="G15" s="89">
        <v>0</v>
      </c>
      <c r="H15" s="89">
        <v>0</v>
      </c>
      <c r="I15" s="89">
        <v>0</v>
      </c>
      <c r="J15" s="89">
        <v>-1257.3700000000001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-2285.36</v>
      </c>
      <c r="Q15" s="89">
        <v>-946.92999999999972</v>
      </c>
      <c r="R15" s="89">
        <v>0</v>
      </c>
      <c r="S15" s="89">
        <v>0</v>
      </c>
      <c r="T15" s="89">
        <v>-2875.55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90">
        <v>0</v>
      </c>
      <c r="AI15" s="90">
        <v>259309.97</v>
      </c>
      <c r="AJ15" s="90">
        <v>0</v>
      </c>
      <c r="AK15" s="90">
        <v>259309.97</v>
      </c>
      <c r="AL15" s="90">
        <v>858619.1</v>
      </c>
      <c r="AM15" s="90">
        <v>0</v>
      </c>
      <c r="AN15" s="90">
        <v>858619.1</v>
      </c>
      <c r="AP15" s="91">
        <f t="shared" si="0"/>
        <v>0</v>
      </c>
      <c r="AQ15" s="92">
        <f>SUMIF('20-1'!K:K,$A:$A,'20-1'!$E:$E)</f>
        <v>0</v>
      </c>
      <c r="AR15" s="92">
        <f>SUMIF('20-1'!L:L,$A:$A,'20-1'!$E:$E)</f>
        <v>0</v>
      </c>
      <c r="AS15" s="92">
        <f>SUMIF('20-1'!M:M,$A:$A,'20-1'!$E:$E)</f>
        <v>0</v>
      </c>
      <c r="AT15" s="92">
        <f>SUMIF('20-1'!N:N,$A:$A,'20-1'!$E:$E)</f>
        <v>0</v>
      </c>
      <c r="AU15" s="92">
        <f>SUMIF('20-1'!O:O,$A:$A,'20-1'!$E:$E)</f>
        <v>0</v>
      </c>
      <c r="AV15" s="92">
        <f>SUMIF('20-1'!P:P,$A:$A,'20-1'!$E:$E)</f>
        <v>0</v>
      </c>
      <c r="AW15" s="92">
        <f>SUMIF('20-1'!Q:Q,$A:$A,'20-1'!$E:$E)</f>
        <v>0</v>
      </c>
      <c r="AX15" s="92">
        <f>SUMIF('20-1'!R:R,$A:$A,'20-1'!$E:$E)</f>
        <v>0</v>
      </c>
      <c r="AY15" s="92">
        <f>SUMIF('20-1'!S:S,$A:$A,'20-1'!$E:$E)</f>
        <v>0</v>
      </c>
      <c r="AZ15" s="92">
        <f>SUMIF('20-1'!T:T,$A:$A,'20-1'!$E:$E)</f>
        <v>0</v>
      </c>
      <c r="BA15" s="92">
        <f>SUMIF('20-1'!U:U,$A:$A,'20-1'!$E:$E)</f>
        <v>0</v>
      </c>
      <c r="BB15" s="92">
        <f>SUMIF('20-1'!V:V,$A:$A,'20-1'!$E:$E)</f>
        <v>0</v>
      </c>
      <c r="BC15" s="92">
        <f>SUMIF('20-1'!W:W,$A:$A,'20-1'!$E:$E)</f>
        <v>0</v>
      </c>
      <c r="BD15" s="92">
        <f>SUMIF('20-1'!X:X,$A:$A,'20-1'!$E:$E)</f>
        <v>0</v>
      </c>
      <c r="BE15" s="92">
        <f>SUMIF('20-1'!Y:Y,$A:$A,'20-1'!$E:$E)</f>
        <v>0</v>
      </c>
      <c r="BF15" s="92">
        <f>SUMIF('20-1'!Z:Z,$A:$A,'20-1'!$E:$E)</f>
        <v>0</v>
      </c>
      <c r="BG15" s="92">
        <f>SUMIF('20-1'!AA:AA,$A:$A,'20-1'!$E:$E)</f>
        <v>0</v>
      </c>
      <c r="BH15" s="92">
        <f>SUMIF('20-1'!AB:AB,$A:$A,'20-1'!$E:$E)</f>
        <v>0</v>
      </c>
      <c r="BI15" s="89">
        <f>SUMIF(Об!$A:$A,$A:$A,Об!AB:AB)*BI$455</f>
        <v>0</v>
      </c>
      <c r="BJ15" s="89">
        <f>SUMIF(Об!$A:$A,$A:$A,Об!AC:AC)*BJ$455</f>
        <v>0</v>
      </c>
      <c r="BK15" s="84">
        <f>SUMIF(ПП1!$H:$H,$A:$A,ПП1!$M:$M)</f>
        <v>0</v>
      </c>
      <c r="BL15" s="89">
        <f t="shared" si="1"/>
        <v>0</v>
      </c>
      <c r="BM15" s="84">
        <f>SUMIF(Об!$A:$A,$A:$A,Об!Z:Z)</f>
        <v>0</v>
      </c>
      <c r="BN15" s="89">
        <f t="shared" si="3"/>
        <v>0</v>
      </c>
      <c r="BO15" s="89">
        <f>SUMIF(Об!$A:$A,$A:$A,Об!$AG:$AG)*$BO$455</f>
        <v>0</v>
      </c>
      <c r="BP15" s="89">
        <f>SUMIF(Об!$A:$A,$A:$A,Об!$AE:$AE)*BP$455</f>
        <v>0</v>
      </c>
      <c r="BQ15" s="89">
        <f>SUMIF(Об!$A:$A,$A:$A,Об!AI:AI)*BQ$455</f>
        <v>0</v>
      </c>
      <c r="BR15" s="89">
        <f>SUMIF(Об!$A:$A,$A:$A,Об!AJ:AJ)*BR$455</f>
        <v>0</v>
      </c>
      <c r="BS15" s="89">
        <f>SUMIF(Об!$A:$A,$A:$A,Об!AK:AK)*BS$455</f>
        <v>0</v>
      </c>
      <c r="BT15" s="89">
        <f>SUMIF(Об!$A:$A,$A:$A,Об!AL:AL)*BT$455</f>
        <v>0</v>
      </c>
      <c r="BU15" s="89">
        <f>SUMIF(Об!$A:$A,$A:$A,Об!AM:AM)*BU$455</f>
        <v>0</v>
      </c>
      <c r="BV15" s="89">
        <f>SUMIF(Об!$A:$A,$A:$A,Об!AN:AN)*BV$455</f>
        <v>0</v>
      </c>
    </row>
    <row r="16" spans="1:74" ht="32.25" customHeight="1" x14ac:dyDescent="0.25">
      <c r="A16" s="84" t="s">
        <v>170</v>
      </c>
      <c r="B16" s="84">
        <v>0</v>
      </c>
      <c r="C16" s="84">
        <v>0</v>
      </c>
      <c r="D16" s="84">
        <v>0</v>
      </c>
      <c r="E16" s="84">
        <f>SUMIF(Об!$A:$A,$A:$A,Об!F:F)</f>
        <v>41.2</v>
      </c>
      <c r="F16" s="84">
        <f t="shared" si="4"/>
        <v>41.2</v>
      </c>
      <c r="G16" s="89">
        <v>-658604.28</v>
      </c>
      <c r="H16" s="89">
        <v>0</v>
      </c>
      <c r="I16" s="89">
        <v>0</v>
      </c>
      <c r="J16" s="89">
        <v>-98266.909999999989</v>
      </c>
      <c r="K16" s="89">
        <v>95.18</v>
      </c>
      <c r="L16" s="89">
        <v>0</v>
      </c>
      <c r="M16" s="89">
        <v>-508.02000000000004</v>
      </c>
      <c r="N16" s="89">
        <v>-508.02000000000004</v>
      </c>
      <c r="O16" s="89">
        <v>0</v>
      </c>
      <c r="P16" s="89">
        <v>-167797.71</v>
      </c>
      <c r="Q16" s="89">
        <v>-62907.7</v>
      </c>
      <c r="R16" s="89">
        <v>0</v>
      </c>
      <c r="S16" s="89">
        <v>-1524.19</v>
      </c>
      <c r="T16" s="89">
        <v>-13178.42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8218.58</v>
      </c>
      <c r="AD16" s="89">
        <v>0</v>
      </c>
      <c r="AE16" s="89">
        <v>-915.85</v>
      </c>
      <c r="AF16" s="89">
        <v>0</v>
      </c>
      <c r="AG16" s="89">
        <v>0</v>
      </c>
      <c r="AH16" s="90">
        <v>-658604.28</v>
      </c>
      <c r="AI16" s="90">
        <v>753156.59</v>
      </c>
      <c r="AJ16" s="90">
        <v>0</v>
      </c>
      <c r="AK16" s="90">
        <v>753156.59</v>
      </c>
      <c r="AL16" s="90">
        <v>1510402.3699999999</v>
      </c>
      <c r="AM16" s="90">
        <v>0</v>
      </c>
      <c r="AN16" s="90">
        <v>1510402.3699999999</v>
      </c>
      <c r="AP16" s="91">
        <f t="shared" si="0"/>
        <v>0</v>
      </c>
      <c r="AQ16" s="92">
        <f>SUMIF('20-1'!K:K,$A:$A,'20-1'!$E:$E)</f>
        <v>0</v>
      </c>
      <c r="AR16" s="92">
        <f>SUMIF('20-1'!L:L,$A:$A,'20-1'!$E:$E)</f>
        <v>0</v>
      </c>
      <c r="AS16" s="92">
        <f>SUMIF('20-1'!M:M,$A:$A,'20-1'!$E:$E)</f>
        <v>0</v>
      </c>
      <c r="AT16" s="92">
        <f>SUMIF('20-1'!N:N,$A:$A,'20-1'!$E:$E)</f>
        <v>0</v>
      </c>
      <c r="AU16" s="92">
        <f>SUMIF('20-1'!O:O,$A:$A,'20-1'!$E:$E)</f>
        <v>0</v>
      </c>
      <c r="AV16" s="92">
        <f>SUMIF('20-1'!P:P,$A:$A,'20-1'!$E:$E)</f>
        <v>0</v>
      </c>
      <c r="AW16" s="92">
        <f>SUMIF('20-1'!Q:Q,$A:$A,'20-1'!$E:$E)</f>
        <v>0</v>
      </c>
      <c r="AX16" s="92">
        <f>SUMIF('20-1'!R:R,$A:$A,'20-1'!$E:$E)</f>
        <v>0</v>
      </c>
      <c r="AY16" s="92">
        <f>SUMIF('20-1'!S:S,$A:$A,'20-1'!$E:$E)</f>
        <v>0</v>
      </c>
      <c r="AZ16" s="92">
        <f>SUMIF('20-1'!T:T,$A:$A,'20-1'!$E:$E)</f>
        <v>0</v>
      </c>
      <c r="BA16" s="92">
        <f>SUMIF('20-1'!U:U,$A:$A,'20-1'!$E:$E)</f>
        <v>0</v>
      </c>
      <c r="BB16" s="92">
        <f>SUMIF('20-1'!V:V,$A:$A,'20-1'!$E:$E)</f>
        <v>0</v>
      </c>
      <c r="BC16" s="92">
        <f>SUMIF('20-1'!W:W,$A:$A,'20-1'!$E:$E)</f>
        <v>0</v>
      </c>
      <c r="BD16" s="92">
        <f>SUMIF('20-1'!X:X,$A:$A,'20-1'!$E:$E)</f>
        <v>0</v>
      </c>
      <c r="BE16" s="92">
        <f>SUMIF('20-1'!Y:Y,$A:$A,'20-1'!$E:$E)</f>
        <v>0</v>
      </c>
      <c r="BF16" s="92">
        <f>SUMIF('20-1'!Z:Z,$A:$A,'20-1'!$E:$E)</f>
        <v>0</v>
      </c>
      <c r="BG16" s="92">
        <f>SUMIF('20-1'!AA:AA,$A:$A,'20-1'!$E:$E)</f>
        <v>0</v>
      </c>
      <c r="BH16" s="92">
        <f>SUMIF('20-1'!AB:AB,$A:$A,'20-1'!$E:$E)</f>
        <v>0</v>
      </c>
      <c r="BI16" s="89">
        <f>SUMIF(Об!$A:$A,$A:$A,Об!AB:AB)*BI$455</f>
        <v>1313795.5667036863</v>
      </c>
      <c r="BJ16" s="89">
        <f>SUMIF(Об!$A:$A,$A:$A,Об!AC:AC)*BJ$455</f>
        <v>1246745.7673215894</v>
      </c>
      <c r="BK16" s="84">
        <f>SUMIF(ПП1!$H:$H,$A:$A,ПП1!$M:$M)</f>
        <v>0</v>
      </c>
      <c r="BL16" s="89">
        <f t="shared" si="1"/>
        <v>0</v>
      </c>
      <c r="BM16" s="84">
        <f>SUMIF(Об!$A:$A,$A:$A,Об!Z:Z)</f>
        <v>0</v>
      </c>
      <c r="BN16" s="89">
        <f t="shared" si="3"/>
        <v>0</v>
      </c>
      <c r="BO16" s="89">
        <f>SUMIF(Об!$A:$A,$A:$A,Об!$AG:$AG)*$BO$455</f>
        <v>666947.98034521274</v>
      </c>
      <c r="BP16" s="89">
        <f>SUMIF(Об!$A:$A,$A:$A,Об!$AE:$AE)*BP$455</f>
        <v>0</v>
      </c>
      <c r="BQ16" s="89">
        <f>SUMIF(Об!$A:$A,$A:$A,Об!AI:AI)*BQ$455</f>
        <v>923877.22361976327</v>
      </c>
      <c r="BR16" s="89">
        <f>SUMIF(Об!$A:$A,$A:$A,Об!AJ:AJ)*BR$455</f>
        <v>345166.37835869571</v>
      </c>
      <c r="BS16" s="89">
        <f>SUMIF(Об!$A:$A,$A:$A,Об!AK:AK)*BS$455</f>
        <v>505276.78276109177</v>
      </c>
      <c r="BT16" s="89">
        <f>SUMIF(Об!$A:$A,$A:$A,Об!AL:AL)*BT$455</f>
        <v>454829.05570466642</v>
      </c>
      <c r="BU16" s="89">
        <f>SUMIF(Об!$A:$A,$A:$A,Об!AM:AM)*BU$455</f>
        <v>0</v>
      </c>
      <c r="BV16" s="89">
        <f>SUMIF(Об!$A:$A,$A:$A,Об!AN:AN)*BV$455</f>
        <v>190145.18566429429</v>
      </c>
    </row>
    <row r="17" spans="1:74" ht="32.25" customHeight="1" x14ac:dyDescent="0.25">
      <c r="A17" s="84" t="s">
        <v>171</v>
      </c>
      <c r="B17" s="84">
        <v>0</v>
      </c>
      <c r="C17" s="84">
        <v>0</v>
      </c>
      <c r="D17" s="84">
        <v>0</v>
      </c>
      <c r="E17" s="84">
        <f>SUMIF(Об!$A:$A,$A:$A,Об!F:F)</f>
        <v>41.2</v>
      </c>
      <c r="F17" s="84">
        <f t="shared" si="4"/>
        <v>41.2</v>
      </c>
      <c r="G17" s="89">
        <v>-1224952.49</v>
      </c>
      <c r="H17" s="89">
        <v>0</v>
      </c>
      <c r="I17" s="89">
        <v>0</v>
      </c>
      <c r="J17" s="89">
        <v>-139937.31999999998</v>
      </c>
      <c r="K17" s="89">
        <v>0</v>
      </c>
      <c r="L17" s="89">
        <v>0</v>
      </c>
      <c r="M17" s="89">
        <v>-281.12</v>
      </c>
      <c r="N17" s="89">
        <v>-281.67</v>
      </c>
      <c r="O17" s="89">
        <v>0</v>
      </c>
      <c r="P17" s="89">
        <v>-252412.69</v>
      </c>
      <c r="Q17" s="89">
        <v>-102085.23999999999</v>
      </c>
      <c r="R17" s="89">
        <v>0</v>
      </c>
      <c r="S17" s="89">
        <v>-898.45</v>
      </c>
      <c r="T17" s="89">
        <v>-13036.59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7434.23</v>
      </c>
      <c r="AD17" s="89">
        <v>0</v>
      </c>
      <c r="AE17" s="89">
        <v>-538.36</v>
      </c>
      <c r="AF17" s="89">
        <v>0</v>
      </c>
      <c r="AG17" s="89">
        <v>0</v>
      </c>
      <c r="AH17" s="90">
        <v>-1224952.49</v>
      </c>
      <c r="AI17" s="90">
        <v>1798780.0300000003</v>
      </c>
      <c r="AJ17" s="90">
        <v>0</v>
      </c>
      <c r="AK17" s="90">
        <v>1798780.0300000003</v>
      </c>
      <c r="AL17" s="90">
        <v>2560953.48</v>
      </c>
      <c r="AM17" s="90">
        <v>0</v>
      </c>
      <c r="AN17" s="90">
        <v>2560953.48</v>
      </c>
      <c r="AP17" s="91">
        <f t="shared" si="0"/>
        <v>0</v>
      </c>
      <c r="AQ17" s="92">
        <f>SUMIF('20-1'!K:K,$A:$A,'20-1'!$E:$E)</f>
        <v>0</v>
      </c>
      <c r="AR17" s="92">
        <f>SUMIF('20-1'!L:L,$A:$A,'20-1'!$E:$E)</f>
        <v>0</v>
      </c>
      <c r="AS17" s="92">
        <f>SUMIF('20-1'!M:M,$A:$A,'20-1'!$E:$E)</f>
        <v>0</v>
      </c>
      <c r="AT17" s="92">
        <f>SUMIF('20-1'!N:N,$A:$A,'20-1'!$E:$E)</f>
        <v>0</v>
      </c>
      <c r="AU17" s="92">
        <f>SUMIF('20-1'!O:O,$A:$A,'20-1'!$E:$E)</f>
        <v>0</v>
      </c>
      <c r="AV17" s="92">
        <f>SUMIF('20-1'!P:P,$A:$A,'20-1'!$E:$E)</f>
        <v>0</v>
      </c>
      <c r="AW17" s="92">
        <f>SUMIF('20-1'!Q:Q,$A:$A,'20-1'!$E:$E)</f>
        <v>0</v>
      </c>
      <c r="AX17" s="92">
        <f>SUMIF('20-1'!R:R,$A:$A,'20-1'!$E:$E)</f>
        <v>0</v>
      </c>
      <c r="AY17" s="92">
        <f>SUMIF('20-1'!S:S,$A:$A,'20-1'!$E:$E)</f>
        <v>0</v>
      </c>
      <c r="AZ17" s="92">
        <f>SUMIF('20-1'!T:T,$A:$A,'20-1'!$E:$E)</f>
        <v>0</v>
      </c>
      <c r="BA17" s="92">
        <f>SUMIF('20-1'!U:U,$A:$A,'20-1'!$E:$E)</f>
        <v>0</v>
      </c>
      <c r="BB17" s="92">
        <f>SUMIF('20-1'!V:V,$A:$A,'20-1'!$E:$E)</f>
        <v>0</v>
      </c>
      <c r="BC17" s="92">
        <f>SUMIF('20-1'!W:W,$A:$A,'20-1'!$E:$E)</f>
        <v>0</v>
      </c>
      <c r="BD17" s="92">
        <f>SUMIF('20-1'!X:X,$A:$A,'20-1'!$E:$E)</f>
        <v>0</v>
      </c>
      <c r="BE17" s="92">
        <f>SUMIF('20-1'!Y:Y,$A:$A,'20-1'!$E:$E)</f>
        <v>0</v>
      </c>
      <c r="BF17" s="92">
        <f>SUMIF('20-1'!Z:Z,$A:$A,'20-1'!$E:$E)</f>
        <v>0</v>
      </c>
      <c r="BG17" s="92">
        <f>SUMIF('20-1'!AA:AA,$A:$A,'20-1'!$E:$E)</f>
        <v>0</v>
      </c>
      <c r="BH17" s="92">
        <f>SUMIF('20-1'!AB:AB,$A:$A,'20-1'!$E:$E)</f>
        <v>0</v>
      </c>
      <c r="BI17" s="89">
        <f>SUMIF(Об!$A:$A,$A:$A,Об!AB:AB)*BI$455</f>
        <v>2523784.3153870781</v>
      </c>
      <c r="BJ17" s="89">
        <f>SUMIF(Об!$A:$A,$A:$A,Об!AC:AC)*BJ$455</f>
        <v>2394982.5167518784</v>
      </c>
      <c r="BK17" s="84">
        <f>SUMIF(ПП1!$H:$H,$A:$A,ПП1!$M:$M)</f>
        <v>0</v>
      </c>
      <c r="BL17" s="89">
        <f t="shared" si="1"/>
        <v>0</v>
      </c>
      <c r="BM17" s="84">
        <f>SUMIF(Об!$A:$A,$A:$A,Об!Z:Z)</f>
        <v>0</v>
      </c>
      <c r="BN17" s="89">
        <f t="shared" si="3"/>
        <v>0</v>
      </c>
      <c r="BO17" s="89">
        <f>SUMIF(Об!$A:$A,$A:$A,Об!$AG:$AG)*$BO$455</f>
        <v>1281198.4563150634</v>
      </c>
      <c r="BP17" s="89">
        <f>SUMIF(Об!$A:$A,$A:$A,Об!$AE:$AE)*BP$455</f>
        <v>0</v>
      </c>
      <c r="BQ17" s="89">
        <f>SUMIF(Об!$A:$A,$A:$A,Об!AI:AI)*BQ$455</f>
        <v>1774756.2142906843</v>
      </c>
      <c r="BR17" s="89">
        <f>SUMIF(Об!$A:$A,$A:$A,Об!AJ:AJ)*BR$455</f>
        <v>663060.15485064557</v>
      </c>
      <c r="BS17" s="89">
        <f>SUMIF(Об!$A:$A,$A:$A,Об!AK:AK)*BS$455</f>
        <v>970630.17381097493</v>
      </c>
      <c r="BT17" s="89">
        <f>SUMIF(Об!$A:$A,$A:$A,Об!AL:AL)*BT$455</f>
        <v>873720.74169028469</v>
      </c>
      <c r="BU17" s="89">
        <f>SUMIF(Об!$A:$A,$A:$A,Об!AM:AM)*BU$455</f>
        <v>550124.43700812233</v>
      </c>
      <c r="BV17" s="89">
        <f>SUMIF(Об!$A:$A,$A:$A,Об!AN:AN)*BV$455</f>
        <v>365266.44585195446</v>
      </c>
    </row>
    <row r="18" spans="1:74" ht="32.25" customHeight="1" x14ac:dyDescent="0.25">
      <c r="A18" s="84" t="s">
        <v>172</v>
      </c>
      <c r="B18" s="84">
        <v>0</v>
      </c>
      <c r="C18" s="84">
        <v>0</v>
      </c>
      <c r="D18" s="84">
        <v>0</v>
      </c>
      <c r="E18" s="84">
        <f>SUMIF(Об!$A:$A,$A:$A,Об!F:F)</f>
        <v>41.2</v>
      </c>
      <c r="F18" s="84">
        <f t="shared" si="4"/>
        <v>41.2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90">
        <v>0</v>
      </c>
      <c r="AI18" s="90">
        <v>605445.83999999985</v>
      </c>
      <c r="AJ18" s="90">
        <v>0</v>
      </c>
      <c r="AK18" s="90">
        <v>605445.83999999985</v>
      </c>
      <c r="AL18" s="90">
        <v>647067.99</v>
      </c>
      <c r="AM18" s="90">
        <v>0</v>
      </c>
      <c r="AN18" s="90">
        <v>647067.99</v>
      </c>
      <c r="AP18" s="91">
        <f t="shared" si="0"/>
        <v>0</v>
      </c>
      <c r="AQ18" s="92">
        <f>SUMIF('20-1'!K:K,$A:$A,'20-1'!$E:$E)</f>
        <v>0</v>
      </c>
      <c r="AR18" s="92">
        <f>SUMIF('20-1'!L:L,$A:$A,'20-1'!$E:$E)</f>
        <v>0</v>
      </c>
      <c r="AS18" s="92">
        <f>SUMIF('20-1'!M:M,$A:$A,'20-1'!$E:$E)</f>
        <v>0</v>
      </c>
      <c r="AT18" s="92">
        <f>SUMIF('20-1'!N:N,$A:$A,'20-1'!$E:$E)</f>
        <v>0</v>
      </c>
      <c r="AU18" s="92">
        <f>SUMIF('20-1'!O:O,$A:$A,'20-1'!$E:$E)</f>
        <v>0</v>
      </c>
      <c r="AV18" s="92">
        <f>SUMIF('20-1'!P:P,$A:$A,'20-1'!$E:$E)</f>
        <v>0</v>
      </c>
      <c r="AW18" s="92">
        <f>SUMIF('20-1'!Q:Q,$A:$A,'20-1'!$E:$E)</f>
        <v>0</v>
      </c>
      <c r="AX18" s="92">
        <f>SUMIF('20-1'!R:R,$A:$A,'20-1'!$E:$E)</f>
        <v>0</v>
      </c>
      <c r="AY18" s="92">
        <f>SUMIF('20-1'!S:S,$A:$A,'20-1'!$E:$E)</f>
        <v>0</v>
      </c>
      <c r="AZ18" s="92">
        <f>SUMIF('20-1'!T:T,$A:$A,'20-1'!$E:$E)</f>
        <v>0</v>
      </c>
      <c r="BA18" s="92">
        <f>SUMIF('20-1'!U:U,$A:$A,'20-1'!$E:$E)</f>
        <v>0</v>
      </c>
      <c r="BB18" s="92">
        <f>SUMIF('20-1'!V:V,$A:$A,'20-1'!$E:$E)</f>
        <v>0</v>
      </c>
      <c r="BC18" s="92">
        <f>SUMIF('20-1'!W:W,$A:$A,'20-1'!$E:$E)</f>
        <v>0</v>
      </c>
      <c r="BD18" s="92">
        <f>SUMIF('20-1'!X:X,$A:$A,'20-1'!$E:$E)</f>
        <v>0</v>
      </c>
      <c r="BE18" s="92">
        <f>SUMIF('20-1'!Y:Y,$A:$A,'20-1'!$E:$E)</f>
        <v>0</v>
      </c>
      <c r="BF18" s="92">
        <f>SUMIF('20-1'!Z:Z,$A:$A,'20-1'!$E:$E)</f>
        <v>0</v>
      </c>
      <c r="BG18" s="92">
        <f>SUMIF('20-1'!AA:AA,$A:$A,'20-1'!$E:$E)</f>
        <v>0</v>
      </c>
      <c r="BH18" s="92">
        <f>SUMIF('20-1'!AB:AB,$A:$A,'20-1'!$E:$E)</f>
        <v>0</v>
      </c>
      <c r="BI18" s="89">
        <f>SUMIF(Об!$A:$A,$A:$A,Об!AB:AB)*BI$455</f>
        <v>230372.17435396399</v>
      </c>
      <c r="BJ18" s="89">
        <f>SUMIF(Об!$A:$A,$A:$A,Об!AC:AC)*BJ$455</f>
        <v>218615.08789004348</v>
      </c>
      <c r="BK18" s="84">
        <f>SUMIF(ПП1!$H:$H,$A:$A,ПП1!$M:$M)</f>
        <v>0</v>
      </c>
      <c r="BL18" s="89">
        <f t="shared" si="1"/>
        <v>0</v>
      </c>
      <c r="BM18" s="84">
        <f>SUMIF(Об!$A:$A,$A:$A,Об!Z:Z)</f>
        <v>0</v>
      </c>
      <c r="BN18" s="89">
        <f t="shared" si="3"/>
        <v>0</v>
      </c>
      <c r="BO18" s="89">
        <f>SUMIF(Об!$A:$A,$A:$A,Об!$AG:$AG)*$BO$455</f>
        <v>0</v>
      </c>
      <c r="BP18" s="89">
        <f>SUMIF(Об!$A:$A,$A:$A,Об!$AE:$AE)*BP$455</f>
        <v>0</v>
      </c>
      <c r="BQ18" s="89">
        <f>SUMIF(Об!$A:$A,$A:$A,Об!AI:AI)*BQ$455</f>
        <v>162000.5503408669</v>
      </c>
      <c r="BR18" s="89">
        <f>SUMIF(Об!$A:$A,$A:$A,Об!AJ:AJ)*BR$455</f>
        <v>60524.430978164492</v>
      </c>
      <c r="BS18" s="89">
        <f>SUMIF(Об!$A:$A,$A:$A,Об!AK:AK)*BS$455</f>
        <v>88599.561488322099</v>
      </c>
      <c r="BT18" s="89">
        <f>SUMIF(Об!$A:$A,$A:$A,Об!AL:AL)*BT$455</f>
        <v>79753.624671559213</v>
      </c>
      <c r="BU18" s="89">
        <f>SUMIF(Об!$A:$A,$A:$A,Об!AM:AM)*BU$455</f>
        <v>50215.607548608648</v>
      </c>
      <c r="BV18" s="89">
        <f>SUMIF(Об!$A:$A,$A:$A,Об!AN:AN)*BV$455</f>
        <v>33341.686465213403</v>
      </c>
    </row>
    <row r="19" spans="1:74" ht="32.25" hidden="1" customHeight="1" x14ac:dyDescent="0.25">
      <c r="A19" s="84" t="s">
        <v>173</v>
      </c>
      <c r="B19" s="84">
        <f>SUMIF(Об!$A:$A,$A:$A,Об!B:B)</f>
        <v>543.91</v>
      </c>
      <c r="C19" s="84">
        <f>SUMIF(Об!$A:$A,$A:$A,Об!C:C)</f>
        <v>543.91</v>
      </c>
      <c r="D19" s="84">
        <v>12</v>
      </c>
      <c r="E19" s="84">
        <f>SUMIF(Об!$A:$A,$A:$A,Об!F:F)</f>
        <v>30.14</v>
      </c>
      <c r="F19" s="84">
        <f t="shared" si="4"/>
        <v>30.14</v>
      </c>
      <c r="G19" s="89">
        <v>184676.78</v>
      </c>
      <c r="H19" s="89">
        <v>269257.15000000002</v>
      </c>
      <c r="I19" s="89">
        <v>0</v>
      </c>
      <c r="J19" s="89">
        <v>61943.8</v>
      </c>
      <c r="K19" s="89">
        <v>3391.44</v>
      </c>
      <c r="L19" s="89">
        <v>155330.34999999998</v>
      </c>
      <c r="M19" s="89">
        <v>47.569999999999993</v>
      </c>
      <c r="N19" s="89">
        <v>47.75</v>
      </c>
      <c r="O19" s="89">
        <v>0</v>
      </c>
      <c r="P19" s="89">
        <v>110603.21</v>
      </c>
      <c r="Q19" s="89">
        <v>44245.329999999994</v>
      </c>
      <c r="R19" s="89">
        <v>0</v>
      </c>
      <c r="S19" s="89">
        <v>162.35999999999996</v>
      </c>
      <c r="T19" s="89">
        <v>150089.47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99.51</v>
      </c>
      <c r="AF19" s="89">
        <v>0</v>
      </c>
      <c r="AG19" s="89">
        <v>23085</v>
      </c>
      <c r="AH19" s="90">
        <v>184676.78</v>
      </c>
      <c r="AI19" s="90">
        <v>184148.02000000002</v>
      </c>
      <c r="AJ19" s="90">
        <v>0</v>
      </c>
      <c r="AK19" s="90">
        <v>184148.02000000002</v>
      </c>
      <c r="AL19" s="90">
        <v>30191.52</v>
      </c>
      <c r="AM19" s="90">
        <v>0</v>
      </c>
      <c r="AN19" s="90">
        <v>30191.52</v>
      </c>
      <c r="AP19" s="91">
        <f t="shared" si="0"/>
        <v>0</v>
      </c>
      <c r="AQ19" s="92">
        <f>SUMIF('20-1'!K:K,$A:$A,'20-1'!$E:$E)</f>
        <v>0</v>
      </c>
      <c r="AR19" s="92">
        <f>SUMIF('20-1'!L:L,$A:$A,'20-1'!$E:$E)</f>
        <v>0</v>
      </c>
      <c r="AS19" s="92">
        <f>SUMIF('20-1'!M:M,$A:$A,'20-1'!$E:$E)</f>
        <v>0</v>
      </c>
      <c r="AT19" s="92">
        <f>SUMIF('20-1'!N:N,$A:$A,'20-1'!$E:$E)</f>
        <v>0</v>
      </c>
      <c r="AU19" s="92">
        <f>SUMIF('20-1'!O:O,$A:$A,'20-1'!$E:$E)</f>
        <v>0</v>
      </c>
      <c r="AV19" s="92">
        <f>SUMIF('20-1'!P:P,$A:$A,'20-1'!$E:$E)</f>
        <v>0</v>
      </c>
      <c r="AW19" s="92">
        <f>SUMIF('20-1'!Q:Q,$A:$A,'20-1'!$E:$E)</f>
        <v>0</v>
      </c>
      <c r="AX19" s="92">
        <f>SUMIF('20-1'!R:R,$A:$A,'20-1'!$E:$E)</f>
        <v>0</v>
      </c>
      <c r="AY19" s="92">
        <f>SUMIF('20-1'!S:S,$A:$A,'20-1'!$E:$E)</f>
        <v>0</v>
      </c>
      <c r="AZ19" s="92">
        <f>SUMIF('20-1'!T:T,$A:$A,'20-1'!$E:$E)</f>
        <v>0</v>
      </c>
      <c r="BA19" s="92">
        <f>SUMIF('20-1'!U:U,$A:$A,'20-1'!$E:$E)</f>
        <v>0</v>
      </c>
      <c r="BB19" s="92">
        <f>SUMIF('20-1'!V:V,$A:$A,'20-1'!$E:$E)</f>
        <v>0</v>
      </c>
      <c r="BC19" s="92">
        <f>SUMIF('20-1'!W:W,$A:$A,'20-1'!$E:$E)</f>
        <v>0</v>
      </c>
      <c r="BD19" s="92">
        <f>SUMIF('20-1'!X:X,$A:$A,'20-1'!$E:$E)</f>
        <v>0</v>
      </c>
      <c r="BE19" s="92">
        <f>SUMIF('20-1'!Y:Y,$A:$A,'20-1'!$E:$E)</f>
        <v>0</v>
      </c>
      <c r="BF19" s="92">
        <f>SUMIF('20-1'!Z:Z,$A:$A,'20-1'!$E:$E)</f>
        <v>0</v>
      </c>
      <c r="BG19" s="92">
        <f>SUMIF('20-1'!AA:AA,$A:$A,'20-1'!$E:$E)</f>
        <v>0</v>
      </c>
      <c r="BH19" s="92">
        <f>SUMIF('20-1'!AB:AB,$A:$A,'20-1'!$E:$E)</f>
        <v>21673.300000000003</v>
      </c>
      <c r="BI19" s="89">
        <f>SUMIF(Об!$A:$A,$A:$A,Об!AB:AB)*BI$455</f>
        <v>50254.368360986045</v>
      </c>
      <c r="BJ19" s="89">
        <f>SUMIF(Об!$A:$A,$A:$A,Об!AC:AC)*BJ$455</f>
        <v>47689.627390568327</v>
      </c>
      <c r="BK19" s="84">
        <f>SUMIF(ПП1!$H:$H,$A:$A,ПП1!$M:$M)</f>
        <v>0</v>
      </c>
      <c r="BL19" s="89">
        <f t="shared" si="1"/>
        <v>11272.14865972772</v>
      </c>
      <c r="BM19" s="89">
        <f t="shared" ref="BM19:BM20" si="5">$BM$454*B19/$BM$455</f>
        <v>1583.8304756830612</v>
      </c>
      <c r="BN19" s="89">
        <f t="shared" si="3"/>
        <v>441.6415886726852</v>
      </c>
      <c r="BO19" s="89">
        <f>SUMIF(Об!$A:$A,$A:$A,Об!$AG:$AG)*$BO$455</f>
        <v>0</v>
      </c>
      <c r="BP19" s="89">
        <f>SUMIF(Об!$A:$A,$A:$A,Об!$AE:$AE)*BP$455</f>
        <v>389.16732955166441</v>
      </c>
      <c r="BQ19" s="89">
        <f>SUMIF(Об!$A:$A,$A:$A,Об!AI:AI)*BQ$455</f>
        <v>35339.490779834727</v>
      </c>
      <c r="BR19" s="89">
        <f>SUMIF(Об!$A:$A,$A:$A,Об!AJ:AJ)*BR$455</f>
        <v>0</v>
      </c>
      <c r="BS19" s="89">
        <f>SUMIF(Об!$A:$A,$A:$A,Об!AK:AK)*BS$455</f>
        <v>19327.486108694437</v>
      </c>
      <c r="BT19" s="89">
        <f>SUMIF(Об!$A:$A,$A:$A,Об!AL:AL)*BT$455</f>
        <v>17397.795734697404</v>
      </c>
      <c r="BU19" s="89">
        <f>SUMIF(Об!$A:$A,$A:$A,Об!AM:AM)*BU$455</f>
        <v>0</v>
      </c>
      <c r="BV19" s="89">
        <f>SUMIF(Об!$A:$A,$A:$A,Об!AN:AN)*BV$455</f>
        <v>7273.2976458556641</v>
      </c>
    </row>
    <row r="20" spans="1:74" ht="32.25" hidden="1" customHeight="1" x14ac:dyDescent="0.25">
      <c r="A20" s="84" t="s">
        <v>174</v>
      </c>
      <c r="B20" s="84">
        <f>SUMIF(Об!$A:$A,$A:$A,Об!B:B)</f>
        <v>560.67999999999995</v>
      </c>
      <c r="C20" s="84">
        <f>SUMIF(Об!$A:$A,$A:$A,Об!C:C)</f>
        <v>560.67999999999995</v>
      </c>
      <c r="D20" s="84">
        <v>12</v>
      </c>
      <c r="E20" s="84">
        <f>SUMIF(Об!$A:$A,$A:$A,Об!F:F)</f>
        <v>30.14</v>
      </c>
      <c r="F20" s="84">
        <f t="shared" si="4"/>
        <v>30.14</v>
      </c>
      <c r="G20" s="89">
        <v>202786.68000000005</v>
      </c>
      <c r="H20" s="89">
        <v>286522.74000000005</v>
      </c>
      <c r="I20" s="89">
        <v>0</v>
      </c>
      <c r="J20" s="89">
        <v>92644.26999999999</v>
      </c>
      <c r="K20" s="89">
        <v>3780.7200000000003</v>
      </c>
      <c r="L20" s="89">
        <v>118527.40000000002</v>
      </c>
      <c r="M20" s="89">
        <v>26.52</v>
      </c>
      <c r="N20" s="89">
        <v>0</v>
      </c>
      <c r="O20" s="89">
        <v>0</v>
      </c>
      <c r="P20" s="89">
        <v>166807.63999999998</v>
      </c>
      <c r="Q20" s="89">
        <v>67367.450000000012</v>
      </c>
      <c r="R20" s="89">
        <v>0</v>
      </c>
      <c r="S20" s="89">
        <v>0</v>
      </c>
      <c r="T20" s="89">
        <v>228559.57000000004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23085</v>
      </c>
      <c r="AH20" s="90">
        <v>202786.68000000005</v>
      </c>
      <c r="AI20" s="90">
        <v>202825.52000000002</v>
      </c>
      <c r="AJ20" s="90">
        <v>0</v>
      </c>
      <c r="AK20" s="90">
        <v>202825.52000000002</v>
      </c>
      <c r="AL20" s="90">
        <v>54996.770000000004</v>
      </c>
      <c r="AM20" s="90">
        <v>0</v>
      </c>
      <c r="AN20" s="90">
        <v>54996.770000000004</v>
      </c>
      <c r="AP20" s="91">
        <f t="shared" si="0"/>
        <v>0</v>
      </c>
      <c r="AQ20" s="92">
        <f>SUMIF('20-1'!K:K,$A:$A,'20-1'!$E:$E)</f>
        <v>0</v>
      </c>
      <c r="AR20" s="92">
        <f>SUMIF('20-1'!L:L,$A:$A,'20-1'!$E:$E)</f>
        <v>0</v>
      </c>
      <c r="AS20" s="92">
        <f>SUMIF('20-1'!M:M,$A:$A,'20-1'!$E:$E)</f>
        <v>0</v>
      </c>
      <c r="AT20" s="92">
        <f>SUMIF('20-1'!N:N,$A:$A,'20-1'!$E:$E)</f>
        <v>0</v>
      </c>
      <c r="AU20" s="92">
        <f>SUMIF('20-1'!O:O,$A:$A,'20-1'!$E:$E)</f>
        <v>0</v>
      </c>
      <c r="AV20" s="92">
        <f>SUMIF('20-1'!P:P,$A:$A,'20-1'!$E:$E)</f>
        <v>0</v>
      </c>
      <c r="AW20" s="92">
        <f>SUMIF('20-1'!Q:Q,$A:$A,'20-1'!$E:$E)</f>
        <v>0</v>
      </c>
      <c r="AX20" s="92">
        <f>SUMIF('20-1'!R:R,$A:$A,'20-1'!$E:$E)</f>
        <v>0</v>
      </c>
      <c r="AY20" s="92">
        <f>SUMIF('20-1'!S:S,$A:$A,'20-1'!$E:$E)</f>
        <v>0</v>
      </c>
      <c r="AZ20" s="92">
        <f>SUMIF('20-1'!T:T,$A:$A,'20-1'!$E:$E)</f>
        <v>0</v>
      </c>
      <c r="BA20" s="92">
        <f>SUMIF('20-1'!U:U,$A:$A,'20-1'!$E:$E)</f>
        <v>0</v>
      </c>
      <c r="BB20" s="92">
        <f>SUMIF('20-1'!V:V,$A:$A,'20-1'!$E:$E)</f>
        <v>0</v>
      </c>
      <c r="BC20" s="92">
        <f>SUMIF('20-1'!W:W,$A:$A,'20-1'!$E:$E)</f>
        <v>0</v>
      </c>
      <c r="BD20" s="92">
        <f>SUMIF('20-1'!X:X,$A:$A,'20-1'!$E:$E)</f>
        <v>0</v>
      </c>
      <c r="BE20" s="92">
        <f>SUMIF('20-1'!Y:Y,$A:$A,'20-1'!$E:$E)</f>
        <v>0</v>
      </c>
      <c r="BF20" s="92">
        <f>SUMIF('20-1'!Z:Z,$A:$A,'20-1'!$E:$E)</f>
        <v>0</v>
      </c>
      <c r="BG20" s="92">
        <f>SUMIF('20-1'!AA:AA,$A:$A,'20-1'!$E:$E)</f>
        <v>0</v>
      </c>
      <c r="BH20" s="92">
        <f>SUMIF('20-1'!AB:AB,$A:$A,'20-1'!$E:$E)</f>
        <v>2306.39</v>
      </c>
      <c r="BI20" s="89">
        <f>SUMIF(Об!$A:$A,$A:$A,Об!AB:AB)*BI$455</f>
        <v>51803.8264651094</v>
      </c>
      <c r="BJ20" s="89">
        <f>SUMIF(Об!$A:$A,$A:$A,Об!AC:AC)*BJ$455</f>
        <v>49160.008614189566</v>
      </c>
      <c r="BK20" s="84">
        <f>SUMIF(ПП1!$H:$H,$A:$A,ПП1!$M:$M)</f>
        <v>0</v>
      </c>
      <c r="BL20" s="89">
        <f t="shared" si="1"/>
        <v>11619.695005673986</v>
      </c>
      <c r="BM20" s="89">
        <f t="shared" si="5"/>
        <v>1632.6636228530067</v>
      </c>
      <c r="BN20" s="89">
        <f t="shared" si="3"/>
        <v>455.25841763711117</v>
      </c>
      <c r="BO20" s="89">
        <f>SUMIF(Об!$A:$A,$A:$A,Об!$AG:$AG)*$BO$455</f>
        <v>0</v>
      </c>
      <c r="BP20" s="89">
        <f>SUMIF(Об!$A:$A,$A:$A,Об!$AE:$AE)*BP$455</f>
        <v>401.16625605895683</v>
      </c>
      <c r="BQ20" s="89">
        <f>SUMIF(Об!$A:$A,$A:$A,Об!AI:AI)*BQ$455</f>
        <v>36429.088802260922</v>
      </c>
      <c r="BR20" s="89">
        <f>SUMIF(Об!$A:$A,$A:$A,Об!AJ:AJ)*BR$455</f>
        <v>0</v>
      </c>
      <c r="BS20" s="89">
        <f>SUMIF(Об!$A:$A,$A:$A,Об!AK:AK)*BS$455</f>
        <v>19923.397090369359</v>
      </c>
      <c r="BT20" s="89">
        <f>SUMIF(Об!$A:$A,$A:$A,Об!AL:AL)*BT$455</f>
        <v>17934.209910702397</v>
      </c>
      <c r="BU20" s="89">
        <f>SUMIF(Об!$A:$A,$A:$A,Об!AM:AM)*BU$455</f>
        <v>0</v>
      </c>
      <c r="BV20" s="89">
        <f>SUMIF(Об!$A:$A,$A:$A,Об!AN:AN)*BV$455</f>
        <v>7497.5501904328903</v>
      </c>
    </row>
    <row r="21" spans="1:74" ht="32.25" customHeight="1" x14ac:dyDescent="0.25">
      <c r="A21" s="84" t="s">
        <v>175</v>
      </c>
      <c r="B21" s="84">
        <v>0</v>
      </c>
      <c r="C21" s="84">
        <f>SUMIF(Об!$A:$A,$A:$A,Об!C:C)</f>
        <v>0</v>
      </c>
      <c r="D21" s="84">
        <v>0</v>
      </c>
      <c r="E21" s="84">
        <f>SUMIF(Об!$A:$A,$A:$A,Об!F:F)</f>
        <v>0</v>
      </c>
      <c r="F21" s="84">
        <f t="shared" si="4"/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335560.78</v>
      </c>
      <c r="AM21" s="90">
        <v>0</v>
      </c>
      <c r="AN21" s="90">
        <v>335560.78</v>
      </c>
      <c r="AP21" s="91">
        <f t="shared" si="0"/>
        <v>0</v>
      </c>
      <c r="AQ21" s="92">
        <f>SUMIF('20-1'!K:K,$A:$A,'20-1'!$E:$E)</f>
        <v>0</v>
      </c>
      <c r="AR21" s="92">
        <f>SUMIF('20-1'!L:L,$A:$A,'20-1'!$E:$E)</f>
        <v>0</v>
      </c>
      <c r="AS21" s="92">
        <f>SUMIF('20-1'!M:M,$A:$A,'20-1'!$E:$E)</f>
        <v>0</v>
      </c>
      <c r="AT21" s="92">
        <f>SUMIF('20-1'!N:N,$A:$A,'20-1'!$E:$E)</f>
        <v>0</v>
      </c>
      <c r="AU21" s="92">
        <f>SUMIF('20-1'!O:O,$A:$A,'20-1'!$E:$E)</f>
        <v>0</v>
      </c>
      <c r="AV21" s="92">
        <f>SUMIF('20-1'!P:P,$A:$A,'20-1'!$E:$E)</f>
        <v>0</v>
      </c>
      <c r="AW21" s="92">
        <f>SUMIF('20-1'!Q:Q,$A:$A,'20-1'!$E:$E)</f>
        <v>0</v>
      </c>
      <c r="AX21" s="92">
        <f>SUMIF('20-1'!R:R,$A:$A,'20-1'!$E:$E)</f>
        <v>0</v>
      </c>
      <c r="AY21" s="92">
        <f>SUMIF('20-1'!S:S,$A:$A,'20-1'!$E:$E)</f>
        <v>0</v>
      </c>
      <c r="AZ21" s="92">
        <f>SUMIF('20-1'!T:T,$A:$A,'20-1'!$E:$E)</f>
        <v>0</v>
      </c>
      <c r="BA21" s="92">
        <f>SUMIF('20-1'!U:U,$A:$A,'20-1'!$E:$E)</f>
        <v>0</v>
      </c>
      <c r="BB21" s="92">
        <f>SUMIF('20-1'!V:V,$A:$A,'20-1'!$E:$E)</f>
        <v>0</v>
      </c>
      <c r="BC21" s="92">
        <f>SUMIF('20-1'!W:W,$A:$A,'20-1'!$E:$E)</f>
        <v>0</v>
      </c>
      <c r="BD21" s="92">
        <f>SUMIF('20-1'!X:X,$A:$A,'20-1'!$E:$E)</f>
        <v>0</v>
      </c>
      <c r="BE21" s="92">
        <f>SUMIF('20-1'!Y:Y,$A:$A,'20-1'!$E:$E)</f>
        <v>0</v>
      </c>
      <c r="BF21" s="92">
        <f>SUMIF('20-1'!Z:Z,$A:$A,'20-1'!$E:$E)</f>
        <v>0</v>
      </c>
      <c r="BG21" s="92">
        <f>SUMIF('20-1'!AA:AA,$A:$A,'20-1'!$E:$E)</f>
        <v>0</v>
      </c>
      <c r="BH21" s="92">
        <f>SUMIF('20-1'!AB:AB,$A:$A,'20-1'!$E:$E)</f>
        <v>0</v>
      </c>
      <c r="BI21" s="89">
        <f>SUMIF(Об!$A:$A,$A:$A,Об!AB:AB)*BI$455</f>
        <v>0</v>
      </c>
      <c r="BJ21" s="89">
        <f>SUMIF(Об!$A:$A,$A:$A,Об!AC:AC)*BJ$455</f>
        <v>0</v>
      </c>
      <c r="BK21" s="84">
        <f>SUMIF(ПП1!$H:$H,$A:$A,ПП1!$M:$M)</f>
        <v>0</v>
      </c>
      <c r="BL21" s="89">
        <f t="shared" si="1"/>
        <v>0</v>
      </c>
      <c r="BM21" s="84">
        <f>SUMIF(Об!$A:$A,$A:$A,Об!Z:Z)</f>
        <v>0</v>
      </c>
      <c r="BN21" s="89">
        <f t="shared" si="3"/>
        <v>0</v>
      </c>
      <c r="BO21" s="89">
        <f>SUMIF(Об!$A:$A,$A:$A,Об!$AG:$AG)*$BO$455</f>
        <v>0</v>
      </c>
      <c r="BP21" s="89">
        <f>SUMIF(Об!$A:$A,$A:$A,Об!$AE:$AE)*BP$455</f>
        <v>0</v>
      </c>
      <c r="BQ21" s="89">
        <f>SUMIF(Об!$A:$A,$A:$A,Об!AI:AI)*BQ$455</f>
        <v>0</v>
      </c>
      <c r="BR21" s="89">
        <f>SUMIF(Об!$A:$A,$A:$A,Об!AJ:AJ)*BR$455</f>
        <v>0</v>
      </c>
      <c r="BS21" s="89">
        <f>SUMIF(Об!$A:$A,$A:$A,Об!AK:AK)*BS$455</f>
        <v>0</v>
      </c>
      <c r="BT21" s="89">
        <f>SUMIF(Об!$A:$A,$A:$A,Об!AL:AL)*BT$455</f>
        <v>0</v>
      </c>
      <c r="BU21" s="89">
        <f>SUMIF(Об!$A:$A,$A:$A,Об!AM:AM)*BU$455</f>
        <v>0</v>
      </c>
      <c r="BV21" s="89">
        <f>SUMIF(Об!$A:$A,$A:$A,Об!AN:AN)*BV$455</f>
        <v>0</v>
      </c>
    </row>
    <row r="22" spans="1:74" ht="32.25" hidden="1" customHeight="1" x14ac:dyDescent="0.25">
      <c r="A22" s="84" t="s">
        <v>176</v>
      </c>
      <c r="B22" s="84">
        <f>SUMIF(Об!$A:$A,$A:$A,Об!B:B)</f>
        <v>642.20000000000005</v>
      </c>
      <c r="C22" s="84">
        <f>SUMIF(Об!$A:$A,$A:$A,Об!C:C)</f>
        <v>642.20000000000005</v>
      </c>
      <c r="D22" s="84">
        <v>12</v>
      </c>
      <c r="E22" s="84">
        <f>SUMIF(Об!$A:$A,$A:$A,Об!F:F)</f>
        <v>30.14</v>
      </c>
      <c r="F22" s="84">
        <f t="shared" si="4"/>
        <v>30.14</v>
      </c>
      <c r="G22" s="89">
        <v>232271.03999999992</v>
      </c>
      <c r="H22" s="89">
        <v>328181.64</v>
      </c>
      <c r="I22" s="89">
        <v>0</v>
      </c>
      <c r="J22" s="89">
        <v>45402.89</v>
      </c>
      <c r="K22" s="89">
        <v>2472.5400000000004</v>
      </c>
      <c r="L22" s="89">
        <v>120105.02</v>
      </c>
      <c r="M22" s="89">
        <v>56.76</v>
      </c>
      <c r="N22" s="89">
        <v>56.940000000000005</v>
      </c>
      <c r="O22" s="89">
        <v>0</v>
      </c>
      <c r="P22" s="89">
        <v>80964.170000000013</v>
      </c>
      <c r="Q22" s="89">
        <v>32274.6</v>
      </c>
      <c r="R22" s="89">
        <v>0</v>
      </c>
      <c r="S22" s="89">
        <v>193.37999999999997</v>
      </c>
      <c r="T22" s="89">
        <v>109482.85</v>
      </c>
      <c r="U22" s="89">
        <v>0</v>
      </c>
      <c r="V22" s="89">
        <v>0</v>
      </c>
      <c r="W22" s="89">
        <v>0</v>
      </c>
      <c r="X22" s="89">
        <v>0</v>
      </c>
      <c r="Y22" s="89">
        <v>3843.9900000000002</v>
      </c>
      <c r="Z22" s="89">
        <v>0</v>
      </c>
      <c r="AA22" s="89">
        <v>761.24</v>
      </c>
      <c r="AB22" s="89">
        <v>0</v>
      </c>
      <c r="AC22" s="89">
        <v>0</v>
      </c>
      <c r="AD22" s="89">
        <v>0</v>
      </c>
      <c r="AE22" s="89">
        <v>118.43999999999997</v>
      </c>
      <c r="AF22" s="89">
        <v>0</v>
      </c>
      <c r="AG22" s="89">
        <v>19440</v>
      </c>
      <c r="AH22" s="90">
        <v>232271.03999999992</v>
      </c>
      <c r="AI22" s="90">
        <v>205543.59000000003</v>
      </c>
      <c r="AJ22" s="90">
        <v>0</v>
      </c>
      <c r="AK22" s="90">
        <v>205543.59000000003</v>
      </c>
      <c r="AL22" s="90">
        <v>81480.14</v>
      </c>
      <c r="AM22" s="90">
        <v>0</v>
      </c>
      <c r="AN22" s="90">
        <v>81480.14</v>
      </c>
      <c r="AP22" s="91">
        <f t="shared" si="0"/>
        <v>0</v>
      </c>
      <c r="AQ22" s="92">
        <f>SUMIF('20-1'!K:K,$A:$A,'20-1'!$E:$E)</f>
        <v>0</v>
      </c>
      <c r="AR22" s="92">
        <f>SUMIF('20-1'!L:L,$A:$A,'20-1'!$E:$E)</f>
        <v>0</v>
      </c>
      <c r="AS22" s="92">
        <f>SUMIF('20-1'!M:M,$A:$A,'20-1'!$E:$E)</f>
        <v>0</v>
      </c>
      <c r="AT22" s="92">
        <f>SUMIF('20-1'!N:N,$A:$A,'20-1'!$E:$E)</f>
        <v>0</v>
      </c>
      <c r="AU22" s="92">
        <f>SUMIF('20-1'!O:O,$A:$A,'20-1'!$E:$E)</f>
        <v>0</v>
      </c>
      <c r="AV22" s="92">
        <f>SUMIF('20-1'!P:P,$A:$A,'20-1'!$E:$E)</f>
        <v>0</v>
      </c>
      <c r="AW22" s="92">
        <f>SUMIF('20-1'!Q:Q,$A:$A,'20-1'!$E:$E)</f>
        <v>0</v>
      </c>
      <c r="AX22" s="92">
        <f>SUMIF('20-1'!R:R,$A:$A,'20-1'!$E:$E)</f>
        <v>0</v>
      </c>
      <c r="AY22" s="92">
        <f>SUMIF('20-1'!S:S,$A:$A,'20-1'!$E:$E)</f>
        <v>0</v>
      </c>
      <c r="AZ22" s="92">
        <f>SUMIF('20-1'!T:T,$A:$A,'20-1'!$E:$E)</f>
        <v>0</v>
      </c>
      <c r="BA22" s="92">
        <f>SUMIF('20-1'!U:U,$A:$A,'20-1'!$E:$E)</f>
        <v>0</v>
      </c>
      <c r="BB22" s="92">
        <f>SUMIF('20-1'!V:V,$A:$A,'20-1'!$E:$E)</f>
        <v>0</v>
      </c>
      <c r="BC22" s="92">
        <f>SUMIF('20-1'!W:W,$A:$A,'20-1'!$E:$E)</f>
        <v>0</v>
      </c>
      <c r="BD22" s="92">
        <f>SUMIF('20-1'!X:X,$A:$A,'20-1'!$E:$E)</f>
        <v>0</v>
      </c>
      <c r="BE22" s="92">
        <f>SUMIF('20-1'!Y:Y,$A:$A,'20-1'!$E:$E)</f>
        <v>0</v>
      </c>
      <c r="BF22" s="92">
        <f>SUMIF('20-1'!Z:Z,$A:$A,'20-1'!$E:$E)</f>
        <v>0</v>
      </c>
      <c r="BG22" s="92">
        <f>SUMIF('20-1'!AA:AA,$A:$A,'20-1'!$E:$E)</f>
        <v>0</v>
      </c>
      <c r="BH22" s="92">
        <f>SUMIF('20-1'!AB:AB,$A:$A,'20-1'!$E:$E)</f>
        <v>8849.08</v>
      </c>
      <c r="BI22" s="89">
        <f>SUMIF(Об!$A:$A,$A:$A,Об!AB:AB)*BI$455</f>
        <v>59335.837475731729</v>
      </c>
      <c r="BJ22" s="89">
        <f>SUMIF(Об!$A:$A,$A:$A,Об!AC:AC)*BJ$455</f>
        <v>56307.622051852311</v>
      </c>
      <c r="BK22" s="84">
        <f>SUMIF(ПП1!$H:$H,$A:$A,ПП1!$M:$M)</f>
        <v>0</v>
      </c>
      <c r="BL22" s="89">
        <f t="shared" si="1"/>
        <v>13309.139139337653</v>
      </c>
      <c r="BM22" s="89">
        <f t="shared" ref="BM22:BM26" si="6">$BM$454*B22/$BM$455</f>
        <v>1870.0445505389901</v>
      </c>
      <c r="BN22" s="89">
        <f t="shared" si="3"/>
        <v>521.45065956794042</v>
      </c>
      <c r="BO22" s="89">
        <f>SUMIF(Об!$A:$A,$A:$A,Об!$AG:$AG)*$BO$455</f>
        <v>0</v>
      </c>
      <c r="BP22" s="89">
        <f>SUMIF(Об!$A:$A,$A:$A,Об!$AE:$AE)*BP$455</f>
        <v>459.49377477538366</v>
      </c>
      <c r="BQ22" s="89">
        <f>SUMIF(Об!$A:$A,$A:$A,Об!AI:AI)*BQ$455</f>
        <v>41725.691711514526</v>
      </c>
      <c r="BR22" s="89">
        <f>SUMIF(Об!$A:$A,$A:$A,Об!AJ:AJ)*BR$455</f>
        <v>0</v>
      </c>
      <c r="BS22" s="89">
        <f>SUMIF(Об!$A:$A,$A:$A,Об!AK:AK)*BS$455</f>
        <v>22820.156972667479</v>
      </c>
      <c r="BT22" s="89">
        <f>SUMIF(Об!$A:$A,$A:$A,Об!AL:AL)*BT$455</f>
        <v>20541.752166392736</v>
      </c>
      <c r="BU22" s="89">
        <f>SUMIF(Об!$A:$A,$A:$A,Об!AM:AM)*BU$455</f>
        <v>0</v>
      </c>
      <c r="BV22" s="89">
        <f>SUMIF(Об!$A:$A,$A:$A,Об!AN:AN)*BV$455</f>
        <v>8587.6555830348934</v>
      </c>
    </row>
    <row r="23" spans="1:74" ht="32.25" hidden="1" customHeight="1" x14ac:dyDescent="0.25">
      <c r="A23" s="84" t="s">
        <v>177</v>
      </c>
      <c r="B23" s="84">
        <f>SUMIF(Об!$A:$A,$A:$A,Об!B:B)</f>
        <v>646.79999999999995</v>
      </c>
      <c r="C23" s="84">
        <f>SUMIF(Об!$A:$A,$A:$A,Об!C:C)</f>
        <v>646.79999999999995</v>
      </c>
      <c r="D23" s="84">
        <v>12</v>
      </c>
      <c r="E23" s="84">
        <f>SUMIF(Об!$A:$A,$A:$A,Об!F:F)</f>
        <v>30.14</v>
      </c>
      <c r="F23" s="84">
        <f t="shared" si="4"/>
        <v>30.14</v>
      </c>
      <c r="G23" s="89">
        <v>233934.84000000005</v>
      </c>
      <c r="H23" s="89">
        <v>330532.44</v>
      </c>
      <c r="I23" s="89">
        <v>0</v>
      </c>
      <c r="J23" s="89">
        <v>55438.55</v>
      </c>
      <c r="K23" s="89">
        <v>2472.4800000000005</v>
      </c>
      <c r="L23" s="89">
        <v>123581.60999999999</v>
      </c>
      <c r="M23" s="89">
        <v>15.059999999999997</v>
      </c>
      <c r="N23" s="89">
        <v>15.119999999999997</v>
      </c>
      <c r="O23" s="89">
        <v>0</v>
      </c>
      <c r="P23" s="89">
        <v>99920.250000000015</v>
      </c>
      <c r="Q23" s="89">
        <v>40417.589999999997</v>
      </c>
      <c r="R23" s="89">
        <v>0</v>
      </c>
      <c r="S23" s="89">
        <v>51.42</v>
      </c>
      <c r="T23" s="89">
        <v>137113.25000000003</v>
      </c>
      <c r="U23" s="89">
        <v>0</v>
      </c>
      <c r="V23" s="89">
        <v>0</v>
      </c>
      <c r="W23" s="89">
        <v>0</v>
      </c>
      <c r="X23" s="89">
        <v>0</v>
      </c>
      <c r="Y23" s="89">
        <v>857.28</v>
      </c>
      <c r="Z23" s="89">
        <v>0</v>
      </c>
      <c r="AA23" s="89">
        <v>132.75</v>
      </c>
      <c r="AB23" s="89">
        <v>0</v>
      </c>
      <c r="AC23" s="89">
        <v>0</v>
      </c>
      <c r="AD23" s="89">
        <v>0</v>
      </c>
      <c r="AE23" s="89">
        <v>31.5</v>
      </c>
      <c r="AF23" s="89">
        <v>0</v>
      </c>
      <c r="AG23" s="89">
        <v>18225</v>
      </c>
      <c r="AH23" s="90">
        <v>233934.84000000005</v>
      </c>
      <c r="AI23" s="90">
        <v>245041</v>
      </c>
      <c r="AJ23" s="90">
        <v>0</v>
      </c>
      <c r="AK23" s="90">
        <v>245041</v>
      </c>
      <c r="AL23" s="90">
        <v>41532.550000000003</v>
      </c>
      <c r="AM23" s="90">
        <v>0</v>
      </c>
      <c r="AN23" s="90">
        <v>41532.550000000003</v>
      </c>
      <c r="AP23" s="91">
        <f t="shared" si="0"/>
        <v>18279.34</v>
      </c>
      <c r="AQ23" s="92">
        <f>SUMIF('20-1'!K:K,$A:$A,'20-1'!$E:$E)</f>
        <v>0</v>
      </c>
      <c r="AR23" s="92">
        <f>SUMIF('20-1'!L:L,$A:$A,'20-1'!$E:$E)</f>
        <v>0</v>
      </c>
      <c r="AS23" s="92">
        <f>SUMIF('20-1'!M:M,$A:$A,'20-1'!$E:$E)</f>
        <v>0</v>
      </c>
      <c r="AT23" s="92">
        <f>SUMIF('20-1'!N:N,$A:$A,'20-1'!$E:$E)</f>
        <v>0</v>
      </c>
      <c r="AU23" s="92">
        <f>SUMIF('20-1'!O:O,$A:$A,'20-1'!$E:$E)</f>
        <v>0</v>
      </c>
      <c r="AV23" s="92">
        <f>SUMIF('20-1'!P:P,$A:$A,'20-1'!$E:$E)</f>
        <v>0</v>
      </c>
      <c r="AW23" s="92">
        <f>SUMIF('20-1'!Q:Q,$A:$A,'20-1'!$E:$E)</f>
        <v>0</v>
      </c>
      <c r="AX23" s="92">
        <f>SUMIF('20-1'!R:R,$A:$A,'20-1'!$E:$E)</f>
        <v>0</v>
      </c>
      <c r="AY23" s="92">
        <f>SUMIF('20-1'!S:S,$A:$A,'20-1'!$E:$E)</f>
        <v>0</v>
      </c>
      <c r="AZ23" s="92">
        <f>SUMIF('20-1'!T:T,$A:$A,'20-1'!$E:$E)</f>
        <v>0</v>
      </c>
      <c r="BA23" s="92">
        <f>SUMIF('20-1'!U:U,$A:$A,'20-1'!$E:$E)</f>
        <v>0</v>
      </c>
      <c r="BB23" s="92">
        <f>SUMIF('20-1'!V:V,$A:$A,'20-1'!$E:$E)</f>
        <v>0</v>
      </c>
      <c r="BC23" s="92">
        <f>SUMIF('20-1'!W:W,$A:$A,'20-1'!$E:$E)</f>
        <v>0</v>
      </c>
      <c r="BD23" s="92">
        <f>SUMIF('20-1'!X:X,$A:$A,'20-1'!$E:$E)</f>
        <v>0</v>
      </c>
      <c r="BE23" s="92">
        <f>SUMIF('20-1'!Y:Y,$A:$A,'20-1'!$E:$E)</f>
        <v>18279.34</v>
      </c>
      <c r="BF23" s="92">
        <f>SUMIF('20-1'!Z:Z,$A:$A,'20-1'!$E:$E)</f>
        <v>0</v>
      </c>
      <c r="BG23" s="92">
        <f>SUMIF('20-1'!AA:AA,$A:$A,'20-1'!$E:$E)</f>
        <v>0</v>
      </c>
      <c r="BH23" s="92">
        <f>SUMIF('20-1'!AB:AB,$A:$A,'20-1'!$E:$E)</f>
        <v>1816.23</v>
      </c>
      <c r="BI23" s="89">
        <f>SUMIF(Об!$A:$A,$A:$A,Об!AB:AB)*BI$455</f>
        <v>59760.852817351726</v>
      </c>
      <c r="BJ23" s="89">
        <f>SUMIF(Об!$A:$A,$A:$A,Об!AC:AC)*BJ$455</f>
        <v>56710.946657019726</v>
      </c>
      <c r="BK23" s="84">
        <f>SUMIF(ПП1!$H:$H,$A:$A,ПП1!$M:$M)</f>
        <v>0</v>
      </c>
      <c r="BL23" s="89">
        <f t="shared" si="1"/>
        <v>13404.470874063521</v>
      </c>
      <c r="BM23" s="89">
        <f t="shared" si="6"/>
        <v>1883.4394507764225</v>
      </c>
      <c r="BN23" s="89">
        <f t="shared" si="3"/>
        <v>525.18574682115195</v>
      </c>
      <c r="BO23" s="89">
        <f>SUMIF(Об!$A:$A,$A:$A,Об!$AG:$AG)*$BO$455</f>
        <v>0</v>
      </c>
      <c r="BP23" s="89">
        <f>SUMIF(Об!$A:$A,$A:$A,Об!$AE:$AE)*BP$455</f>
        <v>462.78507244583943</v>
      </c>
      <c r="BQ23" s="89">
        <f>SUMIF(Об!$A:$A,$A:$A,Об!AI:AI)*BQ$455</f>
        <v>42024.567734362492</v>
      </c>
      <c r="BR23" s="89">
        <f>SUMIF(Об!$A:$A,$A:$A,Об!AJ:AJ)*BR$455</f>
        <v>0</v>
      </c>
      <c r="BS23" s="89">
        <f>SUMIF(Об!$A:$A,$A:$A,Об!AK:AK)*BS$455</f>
        <v>22983.614964063105</v>
      </c>
      <c r="BT23" s="89">
        <f>SUMIF(Об!$A:$A,$A:$A,Об!AL:AL)*BT$455</f>
        <v>20688.890223019025</v>
      </c>
      <c r="BU23" s="89">
        <f>SUMIF(Об!$A:$A,$A:$A,Об!AM:AM)*BU$455</f>
        <v>0</v>
      </c>
      <c r="BV23" s="89">
        <f>SUMIF(Об!$A:$A,$A:$A,Об!AN:AN)*BV$455</f>
        <v>8649.1679089177323</v>
      </c>
    </row>
    <row r="24" spans="1:74" ht="32.25" hidden="1" customHeight="1" x14ac:dyDescent="0.25">
      <c r="A24" s="84" t="s">
        <v>178</v>
      </c>
      <c r="B24" s="84">
        <f>SUMIF(Об!$A:$A,$A:$A,Об!B:B)</f>
        <v>632.70000000000005</v>
      </c>
      <c r="C24" s="84">
        <f>SUMIF(Об!$A:$A,$A:$A,Об!C:C)</f>
        <v>632.70000000000005</v>
      </c>
      <c r="D24" s="84">
        <v>12</v>
      </c>
      <c r="E24" s="84">
        <f>SUMIF(Об!$A:$A,$A:$A,Об!F:F)</f>
        <v>30.14</v>
      </c>
      <c r="F24" s="84">
        <f t="shared" si="4"/>
        <v>30.14</v>
      </c>
      <c r="G24" s="89">
        <v>196942.83</v>
      </c>
      <c r="H24" s="89">
        <v>312788.10000000003</v>
      </c>
      <c r="I24" s="89">
        <v>0</v>
      </c>
      <c r="J24" s="89">
        <v>50512.850000000006</v>
      </c>
      <c r="K24" s="89">
        <v>2472.7000000000003</v>
      </c>
      <c r="L24" s="89">
        <v>112514.51999999999</v>
      </c>
      <c r="M24" s="89">
        <v>19.12</v>
      </c>
      <c r="N24" s="89">
        <v>19.18</v>
      </c>
      <c r="O24" s="89">
        <v>0</v>
      </c>
      <c r="P24" s="89">
        <v>90999.639999999985</v>
      </c>
      <c r="Q24" s="89">
        <v>36798.609999999993</v>
      </c>
      <c r="R24" s="89">
        <v>0</v>
      </c>
      <c r="S24" s="89">
        <v>65.19</v>
      </c>
      <c r="T24" s="89">
        <v>124827.07</v>
      </c>
      <c r="U24" s="89">
        <v>0</v>
      </c>
      <c r="V24" s="89">
        <v>0</v>
      </c>
      <c r="W24" s="89">
        <v>0</v>
      </c>
      <c r="X24" s="89">
        <v>0</v>
      </c>
      <c r="Y24" s="89">
        <v>607.99</v>
      </c>
      <c r="Z24" s="89">
        <v>0</v>
      </c>
      <c r="AA24" s="89">
        <v>112.5</v>
      </c>
      <c r="AB24" s="89">
        <v>0</v>
      </c>
      <c r="AC24" s="89">
        <v>0</v>
      </c>
      <c r="AD24" s="89">
        <v>0</v>
      </c>
      <c r="AE24" s="89">
        <v>39.940000000000005</v>
      </c>
      <c r="AF24" s="89">
        <v>0</v>
      </c>
      <c r="AG24" s="89">
        <v>19440</v>
      </c>
      <c r="AH24" s="90">
        <v>196942.83</v>
      </c>
      <c r="AI24" s="90">
        <v>224416.63999999998</v>
      </c>
      <c r="AJ24" s="90">
        <v>0</v>
      </c>
      <c r="AK24" s="90">
        <v>224416.63999999998</v>
      </c>
      <c r="AL24" s="90">
        <v>32928.79</v>
      </c>
      <c r="AM24" s="90">
        <v>0</v>
      </c>
      <c r="AN24" s="90">
        <v>32928.79</v>
      </c>
      <c r="AP24" s="91">
        <f t="shared" si="0"/>
        <v>0</v>
      </c>
      <c r="AQ24" s="92">
        <f>SUMIF('20-1'!K:K,$A:$A,'20-1'!$E:$E)</f>
        <v>0</v>
      </c>
      <c r="AR24" s="92">
        <f>SUMIF('20-1'!L:L,$A:$A,'20-1'!$E:$E)</f>
        <v>0</v>
      </c>
      <c r="AS24" s="92">
        <f>SUMIF('20-1'!M:M,$A:$A,'20-1'!$E:$E)</f>
        <v>0</v>
      </c>
      <c r="AT24" s="92">
        <f>SUMIF('20-1'!N:N,$A:$A,'20-1'!$E:$E)</f>
        <v>0</v>
      </c>
      <c r="AU24" s="92">
        <f>SUMIF('20-1'!O:O,$A:$A,'20-1'!$E:$E)</f>
        <v>0</v>
      </c>
      <c r="AV24" s="92">
        <f>SUMIF('20-1'!P:P,$A:$A,'20-1'!$E:$E)</f>
        <v>0</v>
      </c>
      <c r="AW24" s="92">
        <f>SUMIF('20-1'!Q:Q,$A:$A,'20-1'!$E:$E)</f>
        <v>0</v>
      </c>
      <c r="AX24" s="92">
        <f>SUMIF('20-1'!R:R,$A:$A,'20-1'!$E:$E)</f>
        <v>0</v>
      </c>
      <c r="AY24" s="92">
        <f>SUMIF('20-1'!S:S,$A:$A,'20-1'!$E:$E)</f>
        <v>0</v>
      </c>
      <c r="AZ24" s="92">
        <f>SUMIF('20-1'!T:T,$A:$A,'20-1'!$E:$E)</f>
        <v>0</v>
      </c>
      <c r="BA24" s="92">
        <f>SUMIF('20-1'!U:U,$A:$A,'20-1'!$E:$E)</f>
        <v>0</v>
      </c>
      <c r="BB24" s="92">
        <f>SUMIF('20-1'!V:V,$A:$A,'20-1'!$E:$E)</f>
        <v>0</v>
      </c>
      <c r="BC24" s="92">
        <f>SUMIF('20-1'!W:W,$A:$A,'20-1'!$E:$E)</f>
        <v>0</v>
      </c>
      <c r="BD24" s="92">
        <f>SUMIF('20-1'!X:X,$A:$A,'20-1'!$E:$E)</f>
        <v>0</v>
      </c>
      <c r="BE24" s="92">
        <f>SUMIF('20-1'!Y:Y,$A:$A,'20-1'!$E:$E)</f>
        <v>0</v>
      </c>
      <c r="BF24" s="92">
        <f>SUMIF('20-1'!Z:Z,$A:$A,'20-1'!$E:$E)</f>
        <v>0</v>
      </c>
      <c r="BG24" s="92">
        <f>SUMIF('20-1'!AA:AA,$A:$A,'20-1'!$E:$E)</f>
        <v>0</v>
      </c>
      <c r="BH24" s="92">
        <f>SUMIF('20-1'!AB:AB,$A:$A,'20-1'!$E:$E)</f>
        <v>11884.61</v>
      </c>
      <c r="BI24" s="89">
        <f>SUMIF(Об!$A:$A,$A:$A,Об!AB:AB)*BI$455</f>
        <v>58458.088400646935</v>
      </c>
      <c r="BJ24" s="89">
        <f>SUMIF(Об!$A:$A,$A:$A,Об!AC:AC)*BJ$455</f>
        <v>55474.669062919573</v>
      </c>
      <c r="BK24" s="84">
        <f>SUMIF(ПП1!$H:$H,$A:$A,ПП1!$M:$M)</f>
        <v>0</v>
      </c>
      <c r="BL24" s="89">
        <f t="shared" si="1"/>
        <v>13112.258382838576</v>
      </c>
      <c r="BM24" s="89">
        <f t="shared" si="6"/>
        <v>1842.3811696138573</v>
      </c>
      <c r="BN24" s="89">
        <f t="shared" si="3"/>
        <v>513.7368924145685</v>
      </c>
      <c r="BO24" s="89">
        <f>SUMIF(Об!$A:$A,$A:$A,Об!$AG:$AG)*$BO$455</f>
        <v>0</v>
      </c>
      <c r="BP24" s="89">
        <f>SUMIF(Об!$A:$A,$A:$A,Об!$AE:$AE)*BP$455</f>
        <v>452.6965295863987</v>
      </c>
      <c r="BQ24" s="89">
        <f>SUMIF(Об!$A:$A,$A:$A,Об!AI:AI)*BQ$455</f>
        <v>41108.447751285021</v>
      </c>
      <c r="BR24" s="89">
        <f>SUMIF(Об!$A:$A,$A:$A,Об!AJ:AJ)*BR$455</f>
        <v>0</v>
      </c>
      <c r="BS24" s="89">
        <f>SUMIF(Об!$A:$A,$A:$A,Об!AK:AK)*BS$455</f>
        <v>22482.580686089561</v>
      </c>
      <c r="BT24" s="89">
        <f>SUMIF(Об!$A:$A,$A:$A,Об!AL:AL)*BT$455</f>
        <v>20237.880092925388</v>
      </c>
      <c r="BU24" s="89">
        <f>SUMIF(Об!$A:$A,$A:$A,Об!AM:AM)*BU$455</f>
        <v>0</v>
      </c>
      <c r="BV24" s="89">
        <f>SUMIF(Об!$A:$A,$A:$A,Об!AN:AN)*BV$455</f>
        <v>8460.6192578420687</v>
      </c>
    </row>
    <row r="25" spans="1:74" ht="32.25" hidden="1" customHeight="1" x14ac:dyDescent="0.25">
      <c r="A25" s="84" t="s">
        <v>179</v>
      </c>
      <c r="B25" s="84">
        <f>SUMIF(Об!$A:$A,$A:$A,Об!B:B)</f>
        <v>604.79999999999995</v>
      </c>
      <c r="C25" s="84">
        <f>SUMIF(Об!$A:$A,$A:$A,Об!C:C)</f>
        <v>604.79999999999995</v>
      </c>
      <c r="D25" s="84">
        <v>12</v>
      </c>
      <c r="E25" s="84">
        <f>SUMIF(Об!$A:$A,$A:$A,Об!F:F)</f>
        <v>30.14</v>
      </c>
      <c r="F25" s="84">
        <f t="shared" si="4"/>
        <v>30.14</v>
      </c>
      <c r="G25" s="89">
        <v>211401.59999999995</v>
      </c>
      <c r="H25" s="89">
        <v>309069.48</v>
      </c>
      <c r="I25" s="89">
        <v>0</v>
      </c>
      <c r="J25" s="89">
        <v>47771.05000000001</v>
      </c>
      <c r="K25" s="89">
        <v>2548.1999999999998</v>
      </c>
      <c r="L25" s="89">
        <v>111245.19</v>
      </c>
      <c r="M25" s="89">
        <v>50.18</v>
      </c>
      <c r="N25" s="89">
        <v>49.370000000000012</v>
      </c>
      <c r="O25" s="89">
        <v>0</v>
      </c>
      <c r="P25" s="89">
        <v>86261.55</v>
      </c>
      <c r="Q25" s="89">
        <v>34983.32</v>
      </c>
      <c r="R25" s="89">
        <v>0</v>
      </c>
      <c r="S25" s="89">
        <v>171.08</v>
      </c>
      <c r="T25" s="89">
        <v>118678.20999999999</v>
      </c>
      <c r="U25" s="89">
        <v>0</v>
      </c>
      <c r="V25" s="89">
        <v>0</v>
      </c>
      <c r="W25" s="89">
        <v>0</v>
      </c>
      <c r="X25" s="89">
        <v>0</v>
      </c>
      <c r="Y25" s="89">
        <v>1033.6000000000001</v>
      </c>
      <c r="Z25" s="89">
        <v>0</v>
      </c>
      <c r="AA25" s="89">
        <v>117</v>
      </c>
      <c r="AB25" s="89">
        <v>0</v>
      </c>
      <c r="AC25" s="89">
        <v>0</v>
      </c>
      <c r="AD25" s="89">
        <v>0</v>
      </c>
      <c r="AE25" s="89">
        <v>104.85</v>
      </c>
      <c r="AF25" s="89">
        <v>0</v>
      </c>
      <c r="AG25" s="89">
        <v>19440</v>
      </c>
      <c r="AH25" s="90">
        <v>211401.59999999995</v>
      </c>
      <c r="AI25" s="90">
        <v>196674.31</v>
      </c>
      <c r="AJ25" s="90">
        <v>0</v>
      </c>
      <c r="AK25" s="90">
        <v>196674.31</v>
      </c>
      <c r="AL25" s="90">
        <v>57172.38</v>
      </c>
      <c r="AM25" s="90">
        <v>0</v>
      </c>
      <c r="AN25" s="90">
        <v>57172.38</v>
      </c>
      <c r="AP25" s="91">
        <f t="shared" si="0"/>
        <v>0</v>
      </c>
      <c r="AQ25" s="92">
        <f>SUMIF('20-1'!K:K,$A:$A,'20-1'!$E:$E)</f>
        <v>0</v>
      </c>
      <c r="AR25" s="92">
        <f>SUMIF('20-1'!L:L,$A:$A,'20-1'!$E:$E)</f>
        <v>0</v>
      </c>
      <c r="AS25" s="92">
        <f>SUMIF('20-1'!M:M,$A:$A,'20-1'!$E:$E)</f>
        <v>0</v>
      </c>
      <c r="AT25" s="92">
        <f>SUMIF('20-1'!N:N,$A:$A,'20-1'!$E:$E)</f>
        <v>0</v>
      </c>
      <c r="AU25" s="92">
        <f>SUMIF('20-1'!O:O,$A:$A,'20-1'!$E:$E)</f>
        <v>0</v>
      </c>
      <c r="AV25" s="92">
        <f>SUMIF('20-1'!P:P,$A:$A,'20-1'!$E:$E)</f>
        <v>0</v>
      </c>
      <c r="AW25" s="92">
        <f>SUMIF('20-1'!Q:Q,$A:$A,'20-1'!$E:$E)</f>
        <v>0</v>
      </c>
      <c r="AX25" s="92">
        <f>SUMIF('20-1'!R:R,$A:$A,'20-1'!$E:$E)</f>
        <v>0</v>
      </c>
      <c r="AY25" s="92">
        <f>SUMIF('20-1'!S:S,$A:$A,'20-1'!$E:$E)</f>
        <v>0</v>
      </c>
      <c r="AZ25" s="92">
        <f>SUMIF('20-1'!T:T,$A:$A,'20-1'!$E:$E)</f>
        <v>0</v>
      </c>
      <c r="BA25" s="92">
        <f>SUMIF('20-1'!U:U,$A:$A,'20-1'!$E:$E)</f>
        <v>0</v>
      </c>
      <c r="BB25" s="92">
        <f>SUMIF('20-1'!V:V,$A:$A,'20-1'!$E:$E)</f>
        <v>0</v>
      </c>
      <c r="BC25" s="92">
        <f>SUMIF('20-1'!W:W,$A:$A,'20-1'!$E:$E)</f>
        <v>0</v>
      </c>
      <c r="BD25" s="92">
        <f>SUMIF('20-1'!X:X,$A:$A,'20-1'!$E:$E)</f>
        <v>0</v>
      </c>
      <c r="BE25" s="92">
        <f>SUMIF('20-1'!Y:Y,$A:$A,'20-1'!$E:$E)</f>
        <v>0</v>
      </c>
      <c r="BF25" s="92">
        <f>SUMIF('20-1'!Z:Z,$A:$A,'20-1'!$E:$E)</f>
        <v>0</v>
      </c>
      <c r="BG25" s="92">
        <f>SUMIF('20-1'!AA:AA,$A:$A,'20-1'!$E:$E)</f>
        <v>0</v>
      </c>
      <c r="BH25" s="92">
        <f>SUMIF('20-1'!AB:AB,$A:$A,'20-1'!$E:$E)</f>
        <v>0</v>
      </c>
      <c r="BI25" s="89">
        <f>SUMIF(Об!$A:$A,$A:$A,Об!AB:AB)*BI$455</f>
        <v>55880.27795908213</v>
      </c>
      <c r="BJ25" s="89">
        <f>SUMIF(Об!$A:$A,$A:$A,Об!AC:AC)*BJ$455</f>
        <v>53028.417653317141</v>
      </c>
      <c r="BK25" s="84">
        <f>SUMIF(ПП1!$H:$H,$A:$A,ПП1!$M:$M)</f>
        <v>0</v>
      </c>
      <c r="BL25" s="89">
        <f t="shared" si="1"/>
        <v>12534.050687436018</v>
      </c>
      <c r="BM25" s="89">
        <f t="shared" si="6"/>
        <v>1761.1381877389924</v>
      </c>
      <c r="BN25" s="89">
        <f t="shared" si="3"/>
        <v>491.08277624834989</v>
      </c>
      <c r="BO25" s="89">
        <f>SUMIF(Об!$A:$A,$A:$A,Об!$AG:$AG)*$BO$455</f>
        <v>0</v>
      </c>
      <c r="BP25" s="89">
        <f>SUMIF(Об!$A:$A,$A:$A,Об!$AE:$AE)*BP$455</f>
        <v>432.73409371559012</v>
      </c>
      <c r="BQ25" s="89">
        <f>SUMIF(Об!$A:$A,$A:$A,Об!AI:AI)*BQ$455</f>
        <v>39295.69969966363</v>
      </c>
      <c r="BR25" s="89">
        <f>SUMIF(Об!$A:$A,$A:$A,Об!AJ:AJ)*BR$455</f>
        <v>0</v>
      </c>
      <c r="BS25" s="89">
        <f>SUMIF(Об!$A:$A,$A:$A,Об!AK:AK)*BS$455</f>
        <v>21491.172433929136</v>
      </c>
      <c r="BT25" s="89">
        <f>SUMIF(Об!$A:$A,$A:$A,Об!AL:AL)*BT$455</f>
        <v>19345.455792952856</v>
      </c>
      <c r="BU25" s="89">
        <f>SUMIF(Об!$A:$A,$A:$A,Об!AM:AM)*BU$455</f>
        <v>0</v>
      </c>
      <c r="BV25" s="89">
        <f>SUMIF(Об!$A:$A,$A:$A,Об!AN:AN)*BV$455</f>
        <v>8087.5336291178792</v>
      </c>
    </row>
    <row r="26" spans="1:74" ht="32.25" hidden="1" customHeight="1" x14ac:dyDescent="0.25">
      <c r="A26" s="84" t="s">
        <v>180</v>
      </c>
      <c r="B26" s="84">
        <f>SUMIF(Об!$A:$A,$A:$A,Об!B:B)</f>
        <v>1021.95</v>
      </c>
      <c r="C26" s="84">
        <f>SUMIF(Об!$A:$A,$A:$A,Об!C:C)</f>
        <v>1021.9500000000002</v>
      </c>
      <c r="D26" s="84">
        <v>12</v>
      </c>
      <c r="E26" s="84">
        <f>SUMIF(Об!$A:$A,$A:$A,Об!F:F)</f>
        <v>30.14</v>
      </c>
      <c r="F26" s="84">
        <f t="shared" si="4"/>
        <v>30.14</v>
      </c>
      <c r="G26" s="89">
        <v>369618.84</v>
      </c>
      <c r="H26" s="89">
        <v>522244.13999999996</v>
      </c>
      <c r="I26" s="89">
        <v>0</v>
      </c>
      <c r="J26" s="89">
        <v>113012.47000000002</v>
      </c>
      <c r="K26" s="89">
        <v>3429.1200000000008</v>
      </c>
      <c r="L26" s="89">
        <v>191160.96999999997</v>
      </c>
      <c r="M26" s="89">
        <v>33.18</v>
      </c>
      <c r="N26" s="89">
        <v>0</v>
      </c>
      <c r="O26" s="89">
        <v>0</v>
      </c>
      <c r="P26" s="89">
        <v>203444.10999999996</v>
      </c>
      <c r="Q26" s="89">
        <v>82167.28</v>
      </c>
      <c r="R26" s="89">
        <v>0</v>
      </c>
      <c r="S26" s="89">
        <v>0</v>
      </c>
      <c r="T26" s="89">
        <v>278738.59999999992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38880</v>
      </c>
      <c r="AH26" s="90">
        <v>369618.84</v>
      </c>
      <c r="AI26" s="90">
        <v>372293.94000000006</v>
      </c>
      <c r="AJ26" s="90">
        <v>0</v>
      </c>
      <c r="AK26" s="90">
        <v>372293.94000000006</v>
      </c>
      <c r="AL26" s="90">
        <v>49207.03</v>
      </c>
      <c r="AM26" s="90">
        <v>0</v>
      </c>
      <c r="AN26" s="90">
        <v>49207.03</v>
      </c>
      <c r="AP26" s="91">
        <f t="shared" si="0"/>
        <v>0</v>
      </c>
      <c r="AQ26" s="92">
        <f>SUMIF('20-1'!K:K,$A:$A,'20-1'!$E:$E)</f>
        <v>0</v>
      </c>
      <c r="AR26" s="92">
        <f>SUMIF('20-1'!L:L,$A:$A,'20-1'!$E:$E)</f>
        <v>0</v>
      </c>
      <c r="AS26" s="92">
        <f>SUMIF('20-1'!M:M,$A:$A,'20-1'!$E:$E)</f>
        <v>0</v>
      </c>
      <c r="AT26" s="92">
        <f>SUMIF('20-1'!N:N,$A:$A,'20-1'!$E:$E)</f>
        <v>0</v>
      </c>
      <c r="AU26" s="92">
        <f>SUMIF('20-1'!O:O,$A:$A,'20-1'!$E:$E)</f>
        <v>0</v>
      </c>
      <c r="AV26" s="92">
        <f>SUMIF('20-1'!P:P,$A:$A,'20-1'!$E:$E)</f>
        <v>0</v>
      </c>
      <c r="AW26" s="92">
        <f>SUMIF('20-1'!Q:Q,$A:$A,'20-1'!$E:$E)</f>
        <v>0</v>
      </c>
      <c r="AX26" s="92">
        <f>SUMIF('20-1'!R:R,$A:$A,'20-1'!$E:$E)</f>
        <v>0</v>
      </c>
      <c r="AY26" s="92">
        <f>SUMIF('20-1'!S:S,$A:$A,'20-1'!$E:$E)</f>
        <v>0</v>
      </c>
      <c r="AZ26" s="92">
        <f>SUMIF('20-1'!T:T,$A:$A,'20-1'!$E:$E)</f>
        <v>0</v>
      </c>
      <c r="BA26" s="92">
        <f>SUMIF('20-1'!U:U,$A:$A,'20-1'!$E:$E)</f>
        <v>0</v>
      </c>
      <c r="BB26" s="92">
        <f>SUMIF('20-1'!V:V,$A:$A,'20-1'!$E:$E)</f>
        <v>0</v>
      </c>
      <c r="BC26" s="92">
        <f>SUMIF('20-1'!W:W,$A:$A,'20-1'!$E:$E)</f>
        <v>0</v>
      </c>
      <c r="BD26" s="92">
        <f>SUMIF('20-1'!X:X,$A:$A,'20-1'!$E:$E)</f>
        <v>0</v>
      </c>
      <c r="BE26" s="92">
        <f>SUMIF('20-1'!Y:Y,$A:$A,'20-1'!$E:$E)</f>
        <v>0</v>
      </c>
      <c r="BF26" s="92">
        <f>SUMIF('20-1'!Z:Z,$A:$A,'20-1'!$E:$E)</f>
        <v>0</v>
      </c>
      <c r="BG26" s="92">
        <f>SUMIF('20-1'!AA:AA,$A:$A,'20-1'!$E:$E)</f>
        <v>0</v>
      </c>
      <c r="BH26" s="92">
        <f>SUMIF('20-1'!AB:AB,$A:$A,'20-1'!$E:$E)</f>
        <v>29999.88</v>
      </c>
      <c r="BI26" s="89">
        <f>SUMIF(Об!$A:$A,$A:$A,Об!AB:AB)*BI$455</f>
        <v>94422.70181925263</v>
      </c>
      <c r="BJ26" s="89">
        <f>SUMIF(Об!$A:$A,$A:$A,Об!AC:AC)*BJ$455</f>
        <v>89603.821793663141</v>
      </c>
      <c r="BK26" s="84">
        <f>SUMIF(ПП1!$H:$H,$A:$A,ПП1!$M:$M)</f>
        <v>0</v>
      </c>
      <c r="BL26" s="89">
        <f t="shared" si="1"/>
        <v>21179.188326761312</v>
      </c>
      <c r="BM26" s="89">
        <f t="shared" si="6"/>
        <v>2975.8518038357538</v>
      </c>
      <c r="BN26" s="89">
        <f t="shared" si="3"/>
        <v>829.79835183035925</v>
      </c>
      <c r="BO26" s="89">
        <f>SUMIF(Об!$A:$A,$A:$A,Об!$AG:$AG)*$BO$455</f>
        <v>0</v>
      </c>
      <c r="BP26" s="89">
        <f>SUMIF(Об!$A:$A,$A:$A,Об!$AE:$AE)*BP$455</f>
        <v>731.20470746138801</v>
      </c>
      <c r="BQ26" s="89">
        <f>SUMIF(Об!$A:$A,$A:$A,Об!AI:AI)*BQ$455</f>
        <v>66399.20685858342</v>
      </c>
      <c r="BR26" s="89">
        <f>SUMIF(Об!$A:$A,$A:$A,Об!AJ:AJ)*BR$455</f>
        <v>0</v>
      </c>
      <c r="BS26" s="89">
        <f>SUMIF(Об!$A:$A,$A:$A,Об!AK:AK)*BS$455</f>
        <v>36314.324849295452</v>
      </c>
      <c r="BT26" s="89">
        <f>SUMIF(Об!$A:$A,$A:$A,Об!AL:AL)*BT$455</f>
        <v>32688.63847157437</v>
      </c>
      <c r="BU26" s="89">
        <f>SUMIF(Об!$A:$A,$A:$A,Об!AM:AM)*BU$455</f>
        <v>0</v>
      </c>
      <c r="BV26" s="89">
        <f>SUMIF(Об!$A:$A,$A:$A,Об!AN:AN)*BV$455</f>
        <v>13665.765529558565</v>
      </c>
    </row>
    <row r="27" spans="1:74" ht="32.25" hidden="1" customHeight="1" x14ac:dyDescent="0.25">
      <c r="A27" s="84" t="s">
        <v>181</v>
      </c>
      <c r="B27" s="84">
        <f>SUMIF(Об!$A:$A,$A:$A,Об!B:B)</f>
        <v>200.9</v>
      </c>
      <c r="C27" s="84">
        <f>SUMIF(Об!$A:$A,$A:$A,Об!C:C)</f>
        <v>200.9</v>
      </c>
      <c r="D27" s="84">
        <v>12</v>
      </c>
      <c r="E27" s="84">
        <f>SUMIF(Об!$A:$A,$A:$A,Об!F:F)</f>
        <v>25.37</v>
      </c>
      <c r="F27" s="84">
        <f t="shared" si="4"/>
        <v>25.37</v>
      </c>
      <c r="G27" s="89">
        <v>61162.079999999987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4870.4399999999987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58861.080000000009</v>
      </c>
      <c r="V27" s="89">
        <v>21217.06</v>
      </c>
      <c r="W27" s="89">
        <v>3078.8400000000006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0</v>
      </c>
      <c r="AG27" s="89">
        <v>5708.8799999999983</v>
      </c>
      <c r="AH27" s="90">
        <v>61162.079999999987</v>
      </c>
      <c r="AI27" s="90">
        <v>66821.919999999998</v>
      </c>
      <c r="AJ27" s="90">
        <v>0</v>
      </c>
      <c r="AK27" s="90">
        <v>66821.919999999998</v>
      </c>
      <c r="AL27" s="90">
        <v>2235.5300000000002</v>
      </c>
      <c r="AM27" s="90">
        <v>0</v>
      </c>
      <c r="AN27" s="90">
        <v>2235.5300000000002</v>
      </c>
      <c r="AP27" s="91">
        <f t="shared" si="0"/>
        <v>0</v>
      </c>
      <c r="AQ27" s="92">
        <f>SUMIF('20-1'!K:K,$A:$A,'20-1'!$E:$E)</f>
        <v>0</v>
      </c>
      <c r="AR27" s="92">
        <f>SUMIF('20-1'!L:L,$A:$A,'20-1'!$E:$E)</f>
        <v>0</v>
      </c>
      <c r="AS27" s="92">
        <f>SUMIF('20-1'!M:M,$A:$A,'20-1'!$E:$E)</f>
        <v>0</v>
      </c>
      <c r="AT27" s="92">
        <f>SUMIF('20-1'!N:N,$A:$A,'20-1'!$E:$E)</f>
        <v>0</v>
      </c>
      <c r="AU27" s="92">
        <f>SUMIF('20-1'!O:O,$A:$A,'20-1'!$E:$E)</f>
        <v>0</v>
      </c>
      <c r="AV27" s="92">
        <f>SUMIF('20-1'!P:P,$A:$A,'20-1'!$E:$E)</f>
        <v>0</v>
      </c>
      <c r="AW27" s="92">
        <f>SUMIF('20-1'!Q:Q,$A:$A,'20-1'!$E:$E)</f>
        <v>0</v>
      </c>
      <c r="AX27" s="92">
        <f>SUMIF('20-1'!R:R,$A:$A,'20-1'!$E:$E)</f>
        <v>0</v>
      </c>
      <c r="AY27" s="92">
        <f>SUMIF('20-1'!S:S,$A:$A,'20-1'!$E:$E)</f>
        <v>0</v>
      </c>
      <c r="AZ27" s="92">
        <f>SUMIF('20-1'!T:T,$A:$A,'20-1'!$E:$E)</f>
        <v>0</v>
      </c>
      <c r="BA27" s="92">
        <f>SUMIF('20-1'!U:U,$A:$A,'20-1'!$E:$E)</f>
        <v>0</v>
      </c>
      <c r="BB27" s="92">
        <f>SUMIF('20-1'!V:V,$A:$A,'20-1'!$E:$E)</f>
        <v>0</v>
      </c>
      <c r="BC27" s="92">
        <f>SUMIF('20-1'!W:W,$A:$A,'20-1'!$E:$E)</f>
        <v>0</v>
      </c>
      <c r="BD27" s="92">
        <f>SUMIF('20-1'!X:X,$A:$A,'20-1'!$E:$E)</f>
        <v>0</v>
      </c>
      <c r="BE27" s="92">
        <f>SUMIF('20-1'!Y:Y,$A:$A,'20-1'!$E:$E)</f>
        <v>0</v>
      </c>
      <c r="BF27" s="92">
        <f>SUMIF('20-1'!Z:Z,$A:$A,'20-1'!$E:$E)</f>
        <v>0</v>
      </c>
      <c r="BG27" s="92">
        <f>SUMIF('20-1'!AA:AA,$A:$A,'20-1'!$E:$E)</f>
        <v>0</v>
      </c>
      <c r="BH27" s="92">
        <f>SUMIF('20-1'!AB:AB,$A:$A,'20-1'!$E:$E)</f>
        <v>0</v>
      </c>
      <c r="BI27" s="89">
        <f>SUMIF(Об!$A:$A,$A:$A,Об!AB:AB)*BI$455</f>
        <v>18562.083072056215</v>
      </c>
      <c r="BJ27" s="89">
        <f>SUMIF(Об!$A:$A,$A:$A,Об!AC:AC)*BJ$455</f>
        <v>17614.763734377335</v>
      </c>
      <c r="BK27" s="84">
        <f>SUMIF(ПП1!$H:$H,$A:$A,ПП1!$M:$M)</f>
        <v>0</v>
      </c>
      <c r="BL27" s="89">
        <f t="shared" si="1"/>
        <v>4163.5098927015479</v>
      </c>
      <c r="BM27" s="84">
        <f>SUMIF(Об!$A:$A,$A:$A,Об!Z:Z)</f>
        <v>0</v>
      </c>
      <c r="BN27" s="89">
        <f t="shared" si="3"/>
        <v>163.12587590656995</v>
      </c>
      <c r="BO27" s="89">
        <f>SUMIF(Об!$A:$A,$A:$A,Об!$AG:$AG)*$BO$455</f>
        <v>0</v>
      </c>
      <c r="BP27" s="89">
        <f>SUMIF(Об!$A:$A,$A:$A,Об!$AE:$AE)*BP$455</f>
        <v>143.74384825969256</v>
      </c>
      <c r="BQ27" s="89">
        <f>SUMIF(Об!$A:$A,$A:$A,Об!AI:AI)*BQ$455</f>
        <v>13053.085432642898</v>
      </c>
      <c r="BR27" s="89">
        <f>SUMIF(Об!$A:$A,$A:$A,Об!AJ:AJ)*BR$455</f>
        <v>0</v>
      </c>
      <c r="BS27" s="89">
        <f>SUMIF(Об!$A:$A,$A:$A,Об!AK:AK)*BS$455</f>
        <v>7138.8501024741463</v>
      </c>
      <c r="BT27" s="89">
        <f>SUMIF(Об!$A:$A,$A:$A,Об!AL:AL)*BT$455</f>
        <v>6426.0946904831844</v>
      </c>
      <c r="BU27" s="89">
        <f>SUMIF(Об!$A:$A,$A:$A,Об!AM:AM)*BU$455</f>
        <v>0</v>
      </c>
      <c r="BV27" s="89">
        <f>SUMIF(Об!$A:$A,$A:$A,Об!AN:AN)*BV$455</f>
        <v>2686.4839717092959</v>
      </c>
    </row>
    <row r="28" spans="1:74" ht="32.25" hidden="1" customHeight="1" x14ac:dyDescent="0.25">
      <c r="A28" s="84" t="s">
        <v>182</v>
      </c>
      <c r="B28" s="84">
        <f>SUMIF(Об!$A:$A,$A:$A,Об!B:B)</f>
        <v>144.1</v>
      </c>
      <c r="C28" s="84">
        <f>SUMIF(Об!$A:$A,$A:$A,Об!C:C)</f>
        <v>144.1</v>
      </c>
      <c r="D28" s="84">
        <v>12</v>
      </c>
      <c r="E28" s="84">
        <f>SUMIF(Об!$A:$A,$A:$A,Об!F:F)</f>
        <v>25.37</v>
      </c>
      <c r="F28" s="84">
        <f t="shared" si="4"/>
        <v>25.37</v>
      </c>
      <c r="G28" s="89">
        <v>43869.960000000014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8131.2400000000007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53203.140000000007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  <c r="AF28" s="89">
        <v>0</v>
      </c>
      <c r="AG28" s="89">
        <v>7611.8399999999992</v>
      </c>
      <c r="AH28" s="90">
        <v>43869.960000000014</v>
      </c>
      <c r="AI28" s="90">
        <v>45577.37000000001</v>
      </c>
      <c r="AJ28" s="90">
        <v>0</v>
      </c>
      <c r="AK28" s="90">
        <v>45577.37000000001</v>
      </c>
      <c r="AL28" s="90">
        <v>1948.42</v>
      </c>
      <c r="AM28" s="90">
        <v>0</v>
      </c>
      <c r="AN28" s="90">
        <v>1948.42</v>
      </c>
      <c r="AP28" s="91">
        <f t="shared" si="0"/>
        <v>0</v>
      </c>
      <c r="AQ28" s="92">
        <f>SUMIF('20-1'!K:K,$A:$A,'20-1'!$E:$E)</f>
        <v>0</v>
      </c>
      <c r="AR28" s="92">
        <f>SUMIF('20-1'!L:L,$A:$A,'20-1'!$E:$E)</f>
        <v>0</v>
      </c>
      <c r="AS28" s="92">
        <f>SUMIF('20-1'!M:M,$A:$A,'20-1'!$E:$E)</f>
        <v>0</v>
      </c>
      <c r="AT28" s="92">
        <f>SUMIF('20-1'!N:N,$A:$A,'20-1'!$E:$E)</f>
        <v>0</v>
      </c>
      <c r="AU28" s="92">
        <f>SUMIF('20-1'!O:O,$A:$A,'20-1'!$E:$E)</f>
        <v>0</v>
      </c>
      <c r="AV28" s="92">
        <f>SUMIF('20-1'!P:P,$A:$A,'20-1'!$E:$E)</f>
        <v>0</v>
      </c>
      <c r="AW28" s="92">
        <f>SUMIF('20-1'!Q:Q,$A:$A,'20-1'!$E:$E)</f>
        <v>0</v>
      </c>
      <c r="AX28" s="92">
        <f>SUMIF('20-1'!R:R,$A:$A,'20-1'!$E:$E)</f>
        <v>0</v>
      </c>
      <c r="AY28" s="92">
        <f>SUMIF('20-1'!S:S,$A:$A,'20-1'!$E:$E)</f>
        <v>0</v>
      </c>
      <c r="AZ28" s="92">
        <f>SUMIF('20-1'!T:T,$A:$A,'20-1'!$E:$E)</f>
        <v>0</v>
      </c>
      <c r="BA28" s="92">
        <f>SUMIF('20-1'!U:U,$A:$A,'20-1'!$E:$E)</f>
        <v>0</v>
      </c>
      <c r="BB28" s="92">
        <f>SUMIF('20-1'!V:V,$A:$A,'20-1'!$E:$E)</f>
        <v>0</v>
      </c>
      <c r="BC28" s="92">
        <f>SUMIF('20-1'!W:W,$A:$A,'20-1'!$E:$E)</f>
        <v>0</v>
      </c>
      <c r="BD28" s="92">
        <f>SUMIF('20-1'!X:X,$A:$A,'20-1'!$E:$E)</f>
        <v>0</v>
      </c>
      <c r="BE28" s="92">
        <f>SUMIF('20-1'!Y:Y,$A:$A,'20-1'!$E:$E)</f>
        <v>0</v>
      </c>
      <c r="BF28" s="92">
        <f>SUMIF('20-1'!Z:Z,$A:$A,'20-1'!$E:$E)</f>
        <v>0</v>
      </c>
      <c r="BG28" s="92">
        <f>SUMIF('20-1'!AA:AA,$A:$A,'20-1'!$E:$E)</f>
        <v>0</v>
      </c>
      <c r="BH28" s="92">
        <f>SUMIF('20-1'!AB:AB,$A:$A,'20-1'!$E:$E)</f>
        <v>0</v>
      </c>
      <c r="BI28" s="89">
        <f>SUMIF(Об!$A:$A,$A:$A,Об!AB:AB)*BI$455</f>
        <v>13314.067549444006</v>
      </c>
      <c r="BJ28" s="89">
        <f>SUMIF(Об!$A:$A,$A:$A,Об!AC:AC)*BJ$455</f>
        <v>12634.581653179563</v>
      </c>
      <c r="BK28" s="84">
        <f>SUMIF(ПП1!$H:$H,$A:$A,ПП1!$M:$M)</f>
        <v>0</v>
      </c>
      <c r="BL28" s="89">
        <f t="shared" si="1"/>
        <v>2986.3702117386415</v>
      </c>
      <c r="BM28" s="84">
        <f>SUMIF(Об!$A:$A,$A:$A,Об!Z:Z)</f>
        <v>0</v>
      </c>
      <c r="BN28" s="89">
        <f t="shared" si="3"/>
        <v>117.00566808430428</v>
      </c>
      <c r="BO28" s="89">
        <f>SUMIF(Об!$A:$A,$A:$A,Об!$AG:$AG)*$BO$455</f>
        <v>0</v>
      </c>
      <c r="BP28" s="89">
        <f>SUMIF(Об!$A:$A,$A:$A,Об!$AE:$AE)*BP$455</f>
        <v>103.10347702449825</v>
      </c>
      <c r="BQ28" s="89">
        <f>SUMIF(Об!$A:$A,$A:$A,Об!AI:AI)*BQ$455</f>
        <v>9362.6162809549096</v>
      </c>
      <c r="BR28" s="89">
        <f>SUMIF(Об!$A:$A,$A:$A,Об!AJ:AJ)*BR$455</f>
        <v>0</v>
      </c>
      <c r="BS28" s="89">
        <f>SUMIF(Об!$A:$A,$A:$A,Об!AK:AK)*BS$455</f>
        <v>5120.4992521977329</v>
      </c>
      <c r="BT28" s="89">
        <f>SUMIF(Об!$A:$A,$A:$A,Об!AL:AL)*BT$455</f>
        <v>4609.2595564889334</v>
      </c>
      <c r="BU28" s="89">
        <f>SUMIF(Об!$A:$A,$A:$A,Об!AM:AM)*BU$455</f>
        <v>0</v>
      </c>
      <c r="BV28" s="89">
        <f>SUMIF(Об!$A:$A,$A:$A,Об!AN:AN)*BV$455</f>
        <v>1926.9404695037804</v>
      </c>
    </row>
    <row r="29" spans="1:74" ht="32.25" hidden="1" customHeight="1" x14ac:dyDescent="0.25">
      <c r="A29" s="84" t="s">
        <v>183</v>
      </c>
      <c r="B29" s="84">
        <f>SUMIF(Об!$A:$A,$A:$A,Об!B:B)</f>
        <v>144.9</v>
      </c>
      <c r="C29" s="84">
        <f>SUMIF(Об!$A:$A,$A:$A,Об!C:C)</f>
        <v>144.9</v>
      </c>
      <c r="D29" s="84">
        <v>12</v>
      </c>
      <c r="E29" s="84">
        <f>SUMIF(Об!$A:$A,$A:$A,Об!F:F)</f>
        <v>21.02</v>
      </c>
      <c r="F29" s="84">
        <f t="shared" si="4"/>
        <v>21.02</v>
      </c>
      <c r="G29" s="89">
        <v>36549.589999999997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3370.6900000000005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0</v>
      </c>
      <c r="AG29" s="89">
        <v>0</v>
      </c>
      <c r="AH29" s="90">
        <v>36549.589999999997</v>
      </c>
      <c r="AI29" s="90">
        <v>41020.369999999995</v>
      </c>
      <c r="AJ29" s="90">
        <v>0</v>
      </c>
      <c r="AK29" s="90">
        <v>41020.369999999995</v>
      </c>
      <c r="AL29" s="90">
        <v>3777.28</v>
      </c>
      <c r="AM29" s="90">
        <v>0</v>
      </c>
      <c r="AN29" s="90">
        <v>3777.28</v>
      </c>
      <c r="AP29" s="91">
        <f t="shared" si="0"/>
        <v>0</v>
      </c>
      <c r="AQ29" s="92">
        <f>SUMIF('20-1'!K:K,$A:$A,'20-1'!$E:$E)</f>
        <v>0</v>
      </c>
      <c r="AR29" s="92">
        <f>SUMIF('20-1'!L:L,$A:$A,'20-1'!$E:$E)</f>
        <v>0</v>
      </c>
      <c r="AS29" s="92">
        <f>SUMIF('20-1'!M:M,$A:$A,'20-1'!$E:$E)</f>
        <v>0</v>
      </c>
      <c r="AT29" s="92">
        <f>SUMIF('20-1'!N:N,$A:$A,'20-1'!$E:$E)</f>
        <v>0</v>
      </c>
      <c r="AU29" s="92">
        <f>SUMIF('20-1'!O:O,$A:$A,'20-1'!$E:$E)</f>
        <v>0</v>
      </c>
      <c r="AV29" s="92">
        <f>SUMIF('20-1'!P:P,$A:$A,'20-1'!$E:$E)</f>
        <v>0</v>
      </c>
      <c r="AW29" s="92">
        <f>SUMIF('20-1'!Q:Q,$A:$A,'20-1'!$E:$E)</f>
        <v>0</v>
      </c>
      <c r="AX29" s="92">
        <f>SUMIF('20-1'!R:R,$A:$A,'20-1'!$E:$E)</f>
        <v>0</v>
      </c>
      <c r="AY29" s="92">
        <f>SUMIF('20-1'!S:S,$A:$A,'20-1'!$E:$E)</f>
        <v>0</v>
      </c>
      <c r="AZ29" s="92">
        <f>SUMIF('20-1'!T:T,$A:$A,'20-1'!$E:$E)</f>
        <v>0</v>
      </c>
      <c r="BA29" s="92">
        <f>SUMIF('20-1'!U:U,$A:$A,'20-1'!$E:$E)</f>
        <v>0</v>
      </c>
      <c r="BB29" s="92">
        <f>SUMIF('20-1'!V:V,$A:$A,'20-1'!$E:$E)</f>
        <v>0</v>
      </c>
      <c r="BC29" s="92">
        <f>SUMIF('20-1'!W:W,$A:$A,'20-1'!$E:$E)</f>
        <v>0</v>
      </c>
      <c r="BD29" s="92">
        <f>SUMIF('20-1'!X:X,$A:$A,'20-1'!$E:$E)</f>
        <v>0</v>
      </c>
      <c r="BE29" s="92">
        <f>SUMIF('20-1'!Y:Y,$A:$A,'20-1'!$E:$E)</f>
        <v>0</v>
      </c>
      <c r="BF29" s="92">
        <f>SUMIF('20-1'!Z:Z,$A:$A,'20-1'!$E:$E)</f>
        <v>0</v>
      </c>
      <c r="BG29" s="92">
        <f>SUMIF('20-1'!AA:AA,$A:$A,'20-1'!$E:$E)</f>
        <v>0</v>
      </c>
      <c r="BH29" s="92">
        <f>SUMIF('20-1'!AB:AB,$A:$A,'20-1'!$E:$E)</f>
        <v>0</v>
      </c>
      <c r="BI29" s="89">
        <f>SUMIF(Об!$A:$A,$A:$A,Об!AB:AB)*BI$455</f>
        <v>13387.983261030095</v>
      </c>
      <c r="BJ29" s="89">
        <f>SUMIF(Об!$A:$A,$A:$A,Об!AC:AC)*BJ$455</f>
        <v>12704.725062773899</v>
      </c>
      <c r="BK29" s="84">
        <f>SUMIF(ПП1!$H:$H,$A:$A,ПП1!$M:$M)</f>
        <v>0</v>
      </c>
      <c r="BL29" s="89">
        <f t="shared" si="1"/>
        <v>3002.9496438648798</v>
      </c>
      <c r="BM29" s="84">
        <f>SUMIF(Об!$A:$A,$A:$A,Об!Z:Z)</f>
        <v>0</v>
      </c>
      <c r="BN29" s="89">
        <f t="shared" si="3"/>
        <v>117.65524847616717</v>
      </c>
      <c r="BO29" s="89">
        <f>SUMIF(Об!$A:$A,$A:$A,Об!$AG:$AG)*$BO$455</f>
        <v>0</v>
      </c>
      <c r="BP29" s="89">
        <f>SUMIF(Об!$A:$A,$A:$A,Об!$AE:$AE)*BP$455</f>
        <v>0</v>
      </c>
      <c r="BQ29" s="89">
        <f>SUMIF(Об!$A:$A,$A:$A,Об!AI:AI)*BQ$455</f>
        <v>9414.59471971108</v>
      </c>
      <c r="BR29" s="89">
        <f>SUMIF(Об!$A:$A,$A:$A,Об!AJ:AJ)*BR$455</f>
        <v>0</v>
      </c>
      <c r="BS29" s="89">
        <f>SUMIF(Об!$A:$A,$A:$A,Об!AK:AK)*BS$455</f>
        <v>5148.9267289621903</v>
      </c>
      <c r="BT29" s="89">
        <f>SUMIF(Об!$A:$A,$A:$A,Об!AL:AL)*BT$455</f>
        <v>4634.8487837282892</v>
      </c>
      <c r="BU29" s="89">
        <f>SUMIF(Об!$A:$A,$A:$A,Об!AM:AM)*BU$455</f>
        <v>0</v>
      </c>
      <c r="BV29" s="89">
        <f>SUMIF(Об!$A:$A,$A:$A,Об!AN:AN)*BV$455</f>
        <v>1937.6382653094922</v>
      </c>
    </row>
    <row r="30" spans="1:74" ht="32.25" hidden="1" customHeight="1" x14ac:dyDescent="0.25">
      <c r="A30" s="84" t="s">
        <v>184</v>
      </c>
      <c r="B30" s="84">
        <f>SUMIF(Об!$A:$A,$A:$A,Об!B:B)</f>
        <v>169.83</v>
      </c>
      <c r="C30" s="84">
        <f>SUMIF(Об!$A:$A,$A:$A,Об!C:C)</f>
        <v>169.83</v>
      </c>
      <c r="D30" s="84">
        <v>12</v>
      </c>
      <c r="E30" s="84">
        <f>SUMIF(Об!$A:$A,$A:$A,Об!F:F)</f>
        <v>25.37</v>
      </c>
      <c r="F30" s="84">
        <f t="shared" si="4"/>
        <v>25.37</v>
      </c>
      <c r="G30" s="89">
        <v>3785.3299999999981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-6856.4800000000005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-35310.500000000007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0</v>
      </c>
      <c r="AG30" s="89">
        <v>5708.8799999999983</v>
      </c>
      <c r="AH30" s="90">
        <v>3785.3299999999981</v>
      </c>
      <c r="AI30" s="90">
        <v>32656.470000000008</v>
      </c>
      <c r="AJ30" s="90">
        <v>0</v>
      </c>
      <c r="AK30" s="90">
        <v>32656.470000000008</v>
      </c>
      <c r="AL30" s="90">
        <v>22365.13</v>
      </c>
      <c r="AM30" s="90">
        <v>0</v>
      </c>
      <c r="AN30" s="90">
        <v>22365.13</v>
      </c>
      <c r="AP30" s="91">
        <f t="shared" si="0"/>
        <v>0</v>
      </c>
      <c r="AQ30" s="92">
        <f>SUMIF('20-1'!K:K,$A:$A,'20-1'!$E:$E)</f>
        <v>0</v>
      </c>
      <c r="AR30" s="92">
        <f>SUMIF('20-1'!L:L,$A:$A,'20-1'!$E:$E)</f>
        <v>0</v>
      </c>
      <c r="AS30" s="92">
        <f>SUMIF('20-1'!M:M,$A:$A,'20-1'!$E:$E)</f>
        <v>0</v>
      </c>
      <c r="AT30" s="92">
        <f>SUMIF('20-1'!N:N,$A:$A,'20-1'!$E:$E)</f>
        <v>0</v>
      </c>
      <c r="AU30" s="92">
        <f>SUMIF('20-1'!O:O,$A:$A,'20-1'!$E:$E)</f>
        <v>0</v>
      </c>
      <c r="AV30" s="92">
        <f>SUMIF('20-1'!P:P,$A:$A,'20-1'!$E:$E)</f>
        <v>0</v>
      </c>
      <c r="AW30" s="92">
        <f>SUMIF('20-1'!Q:Q,$A:$A,'20-1'!$E:$E)</f>
        <v>0</v>
      </c>
      <c r="AX30" s="92">
        <f>SUMIF('20-1'!R:R,$A:$A,'20-1'!$E:$E)</f>
        <v>0</v>
      </c>
      <c r="AY30" s="92">
        <f>SUMIF('20-1'!S:S,$A:$A,'20-1'!$E:$E)</f>
        <v>0</v>
      </c>
      <c r="AZ30" s="92">
        <f>SUMIF('20-1'!T:T,$A:$A,'20-1'!$E:$E)</f>
        <v>0</v>
      </c>
      <c r="BA30" s="92">
        <f>SUMIF('20-1'!U:U,$A:$A,'20-1'!$E:$E)</f>
        <v>0</v>
      </c>
      <c r="BB30" s="92">
        <f>SUMIF('20-1'!V:V,$A:$A,'20-1'!$E:$E)</f>
        <v>0</v>
      </c>
      <c r="BC30" s="92">
        <f>SUMIF('20-1'!W:W,$A:$A,'20-1'!$E:$E)</f>
        <v>0</v>
      </c>
      <c r="BD30" s="92">
        <f>SUMIF('20-1'!X:X,$A:$A,'20-1'!$E:$E)</f>
        <v>0</v>
      </c>
      <c r="BE30" s="92">
        <f>SUMIF('20-1'!Y:Y,$A:$A,'20-1'!$E:$E)</f>
        <v>0</v>
      </c>
      <c r="BF30" s="92">
        <f>SUMIF('20-1'!Z:Z,$A:$A,'20-1'!$E:$E)</f>
        <v>0</v>
      </c>
      <c r="BG30" s="92">
        <f>SUMIF('20-1'!AA:AA,$A:$A,'20-1'!$E:$E)</f>
        <v>0</v>
      </c>
      <c r="BH30" s="92">
        <f>SUMIF('20-1'!AB:AB,$A:$A,'20-1'!$E:$E)</f>
        <v>0</v>
      </c>
      <c r="BI30" s="89">
        <f>SUMIF(Об!$A:$A,$A:$A,Об!AB:AB)*BI$455</f>
        <v>15691.381623331545</v>
      </c>
      <c r="BJ30" s="89">
        <f>SUMIF(Об!$A:$A,$A:$A,Об!AC:AC)*BJ$455</f>
        <v>14890.569064257359</v>
      </c>
      <c r="BK30" s="84">
        <f>SUMIF(ПП1!$H:$H,$A:$A,ПП1!$M:$M)</f>
        <v>0</v>
      </c>
      <c r="BL30" s="89">
        <f t="shared" si="1"/>
        <v>3519.6061974987751</v>
      </c>
      <c r="BM30" s="84">
        <f>SUMIF(Об!$A:$A,$A:$A,Об!Z:Z)</f>
        <v>0</v>
      </c>
      <c r="BN30" s="89">
        <f t="shared" si="3"/>
        <v>137.8977974375947</v>
      </c>
      <c r="BO30" s="89">
        <f>SUMIF(Об!$A:$A,$A:$A,Об!$AG:$AG)*$BO$455</f>
        <v>0</v>
      </c>
      <c r="BP30" s="89">
        <f>SUMIF(Об!$A:$A,$A:$A,Об!$AE:$AE)*BP$455</f>
        <v>121.51327899424385</v>
      </c>
      <c r="BQ30" s="89">
        <f>SUMIF(Об!$A:$A,$A:$A,Об!AI:AI)*BQ$455</f>
        <v>11034.37281745019</v>
      </c>
      <c r="BR30" s="89">
        <f>SUMIF(Об!$A:$A,$A:$A,Об!AJ:AJ)*BR$455</f>
        <v>0</v>
      </c>
      <c r="BS30" s="89">
        <f>SUMIF(Об!$A:$A,$A:$A,Об!AK:AK)*BS$455</f>
        <v>6034.797973634566</v>
      </c>
      <c r="BT30" s="89">
        <f>SUMIF(Об!$A:$A,$A:$A,Об!AL:AL)*BT$455</f>
        <v>5432.2730775747095</v>
      </c>
      <c r="BU30" s="89">
        <f>SUMIF(Об!$A:$A,$A:$A,Об!AM:AM)*BU$455</f>
        <v>0</v>
      </c>
      <c r="BV30" s="89">
        <f>SUMIF(Об!$A:$A,$A:$A,Об!AN:AN)*BV$455</f>
        <v>2271.0083271049762</v>
      </c>
    </row>
    <row r="31" spans="1:74" ht="32.25" hidden="1" customHeight="1" x14ac:dyDescent="0.25">
      <c r="A31" s="84" t="s">
        <v>185</v>
      </c>
      <c r="B31" s="84">
        <f>SUMIF(Об!$A:$A,$A:$A,Об!B:B)</f>
        <v>70</v>
      </c>
      <c r="C31" s="84">
        <f>SUMIF(Об!$A:$A,$A:$A,Об!C:C)</f>
        <v>70</v>
      </c>
      <c r="D31" s="84">
        <v>12</v>
      </c>
      <c r="E31" s="84">
        <f>SUMIF(Об!$A:$A,$A:$A,Об!F:F)</f>
        <v>25.37</v>
      </c>
      <c r="F31" s="84">
        <f t="shared" si="4"/>
        <v>25.37</v>
      </c>
      <c r="G31" s="89">
        <v>14207.2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2777.38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21115.08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0</v>
      </c>
      <c r="AG31" s="89">
        <v>3805.9199999999996</v>
      </c>
      <c r="AH31" s="90">
        <v>14207.2</v>
      </c>
      <c r="AI31" s="90">
        <v>23325.989999999998</v>
      </c>
      <c r="AJ31" s="90">
        <v>0</v>
      </c>
      <c r="AK31" s="90">
        <v>23325.989999999998</v>
      </c>
      <c r="AL31" s="90">
        <v>10131.42</v>
      </c>
      <c r="AM31" s="90">
        <v>0</v>
      </c>
      <c r="AN31" s="90">
        <v>10131.42</v>
      </c>
      <c r="AP31" s="91">
        <f t="shared" si="0"/>
        <v>0</v>
      </c>
      <c r="AQ31" s="92">
        <f>SUMIF('20-1'!K:K,$A:$A,'20-1'!$E:$E)</f>
        <v>0</v>
      </c>
      <c r="AR31" s="92">
        <f>SUMIF('20-1'!L:L,$A:$A,'20-1'!$E:$E)</f>
        <v>0</v>
      </c>
      <c r="AS31" s="92">
        <f>SUMIF('20-1'!M:M,$A:$A,'20-1'!$E:$E)</f>
        <v>0</v>
      </c>
      <c r="AT31" s="92">
        <f>SUMIF('20-1'!N:N,$A:$A,'20-1'!$E:$E)</f>
        <v>0</v>
      </c>
      <c r="AU31" s="92">
        <f>SUMIF('20-1'!O:O,$A:$A,'20-1'!$E:$E)</f>
        <v>0</v>
      </c>
      <c r="AV31" s="92">
        <f>SUMIF('20-1'!P:P,$A:$A,'20-1'!$E:$E)</f>
        <v>0</v>
      </c>
      <c r="AW31" s="92">
        <f>SUMIF('20-1'!Q:Q,$A:$A,'20-1'!$E:$E)</f>
        <v>0</v>
      </c>
      <c r="AX31" s="92">
        <f>SUMIF('20-1'!R:R,$A:$A,'20-1'!$E:$E)</f>
        <v>0</v>
      </c>
      <c r="AY31" s="92">
        <f>SUMIF('20-1'!S:S,$A:$A,'20-1'!$E:$E)</f>
        <v>0</v>
      </c>
      <c r="AZ31" s="92">
        <f>SUMIF('20-1'!T:T,$A:$A,'20-1'!$E:$E)</f>
        <v>0</v>
      </c>
      <c r="BA31" s="92">
        <f>SUMIF('20-1'!U:U,$A:$A,'20-1'!$E:$E)</f>
        <v>0</v>
      </c>
      <c r="BB31" s="92">
        <f>SUMIF('20-1'!V:V,$A:$A,'20-1'!$E:$E)</f>
        <v>0</v>
      </c>
      <c r="BC31" s="92">
        <f>SUMIF('20-1'!W:W,$A:$A,'20-1'!$E:$E)</f>
        <v>0</v>
      </c>
      <c r="BD31" s="92">
        <f>SUMIF('20-1'!X:X,$A:$A,'20-1'!$E:$E)</f>
        <v>0</v>
      </c>
      <c r="BE31" s="92">
        <f>SUMIF('20-1'!Y:Y,$A:$A,'20-1'!$E:$E)</f>
        <v>0</v>
      </c>
      <c r="BF31" s="92">
        <f>SUMIF('20-1'!Z:Z,$A:$A,'20-1'!$E:$E)</f>
        <v>0</v>
      </c>
      <c r="BG31" s="92">
        <f>SUMIF('20-1'!AA:AA,$A:$A,'20-1'!$E:$E)</f>
        <v>0</v>
      </c>
      <c r="BH31" s="92">
        <f>SUMIF('20-1'!AB:AB,$A:$A,'20-1'!$E:$E)</f>
        <v>0</v>
      </c>
      <c r="BI31" s="89">
        <f>SUMIF(Об!$A:$A,$A:$A,Об!AB:AB)*BI$455</f>
        <v>6467.6247637826546</v>
      </c>
      <c r="BJ31" s="89">
        <f>SUMIF(Об!$A:$A,$A:$A,Об!AC:AC)*BJ$455</f>
        <v>6137.5483395042984</v>
      </c>
      <c r="BK31" s="84">
        <f>SUMIF(ПП1!$H:$H,$A:$A,ПП1!$M:$M)</f>
        <v>0</v>
      </c>
      <c r="BL31" s="89">
        <f t="shared" si="1"/>
        <v>1450.7003110458356</v>
      </c>
      <c r="BM31" s="84">
        <f>SUMIF(Об!$A:$A,$A:$A,Об!Z:Z)</f>
        <v>0</v>
      </c>
      <c r="BN31" s="89">
        <f t="shared" si="3"/>
        <v>56.838284288003464</v>
      </c>
      <c r="BO31" s="89">
        <f>SUMIF(Об!$A:$A,$A:$A,Об!$AG:$AG)*$BO$455</f>
        <v>0</v>
      </c>
      <c r="BP31" s="89">
        <f>SUMIF(Об!$A:$A,$A:$A,Об!$AE:$AE)*BP$455</f>
        <v>50.084964550415528</v>
      </c>
      <c r="BQ31" s="89">
        <f>SUMIF(Об!$A:$A,$A:$A,Об!AI:AI)*BQ$455</f>
        <v>4548.1133911647721</v>
      </c>
      <c r="BR31" s="89">
        <f>SUMIF(Об!$A:$A,$A:$A,Об!AJ:AJ)*BR$455</f>
        <v>0</v>
      </c>
      <c r="BS31" s="89">
        <f>SUMIF(Об!$A:$A,$A:$A,Об!AK:AK)*BS$455</f>
        <v>2487.4042168899464</v>
      </c>
      <c r="BT31" s="89">
        <f>SUMIF(Об!$A:$A,$A:$A,Об!AL:AL)*BT$455</f>
        <v>2239.0573834436177</v>
      </c>
      <c r="BU31" s="89">
        <f>SUMIF(Об!$A:$A,$A:$A,Об!AM:AM)*BU$455</f>
        <v>0</v>
      </c>
      <c r="BV31" s="89">
        <f>SUMIF(Об!$A:$A,$A:$A,Об!AN:AN)*BV$455</f>
        <v>936.05713299975457</v>
      </c>
    </row>
    <row r="32" spans="1:74" ht="32.25" hidden="1" customHeight="1" x14ac:dyDescent="0.25">
      <c r="A32" s="84" t="s">
        <v>186</v>
      </c>
      <c r="B32" s="84">
        <f>SUMIF(Об!$A:$A,$A:$A,Об!B:B)</f>
        <v>10456.400000000001</v>
      </c>
      <c r="C32" s="84">
        <f>SUMIF(Об!$A:$A,$A:$A,Об!C:C)</f>
        <v>10456.400000000001</v>
      </c>
      <c r="D32" s="84">
        <v>12</v>
      </c>
      <c r="E32" s="84">
        <f>SUMIF(Об!$A:$A,$A:$A,Об!F:F)</f>
        <v>41.41</v>
      </c>
      <c r="F32" s="84">
        <f t="shared" si="4"/>
        <v>41.41</v>
      </c>
      <c r="G32" s="89">
        <v>4753075.5799999991</v>
      </c>
      <c r="H32" s="89">
        <v>4422269.84</v>
      </c>
      <c r="I32" s="89">
        <v>0</v>
      </c>
      <c r="J32" s="89">
        <v>628054.83000000007</v>
      </c>
      <c r="K32" s="89">
        <v>333576.02999999997</v>
      </c>
      <c r="L32" s="89">
        <v>0</v>
      </c>
      <c r="M32" s="89">
        <v>3469.37</v>
      </c>
      <c r="N32" s="89">
        <v>3437.69</v>
      </c>
      <c r="O32" s="89">
        <v>370013.06</v>
      </c>
      <c r="P32" s="89">
        <v>1100855.1000000001</v>
      </c>
      <c r="Q32" s="89">
        <v>426305.02</v>
      </c>
      <c r="R32" s="89">
        <v>0</v>
      </c>
      <c r="S32" s="89">
        <v>10406.160000000002</v>
      </c>
      <c r="T32" s="89">
        <v>1295426.21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6944.3599999999988</v>
      </c>
      <c r="AF32" s="89">
        <v>0</v>
      </c>
      <c r="AG32" s="89">
        <v>213840</v>
      </c>
      <c r="AH32" s="90">
        <v>4753075.5799999991</v>
      </c>
      <c r="AI32" s="90">
        <v>4845942.17</v>
      </c>
      <c r="AJ32" s="90">
        <v>0</v>
      </c>
      <c r="AK32" s="90">
        <v>4845942.17</v>
      </c>
      <c r="AL32" s="90">
        <v>350437.51</v>
      </c>
      <c r="AM32" s="90">
        <v>0</v>
      </c>
      <c r="AN32" s="90">
        <v>350437.51</v>
      </c>
      <c r="AP32" s="91">
        <f t="shared" si="0"/>
        <v>1066796.75</v>
      </c>
      <c r="AQ32" s="92">
        <f>SUMIF('20-1'!K:K,$A:$A,'20-1'!$E:$E)</f>
        <v>815219.95</v>
      </c>
      <c r="AR32" s="92">
        <f>SUMIF('20-1'!L:L,$A:$A,'20-1'!$E:$E)</f>
        <v>15000</v>
      </c>
      <c r="AS32" s="92">
        <f>SUMIF('20-1'!M:M,$A:$A,'20-1'!$E:$E)</f>
        <v>166400</v>
      </c>
      <c r="AT32" s="92">
        <f>SUMIF('20-1'!N:N,$A:$A,'20-1'!$E:$E)</f>
        <v>0</v>
      </c>
      <c r="AU32" s="92">
        <f>SUMIF('20-1'!O:O,$A:$A,'20-1'!$E:$E)</f>
        <v>0</v>
      </c>
      <c r="AV32" s="92">
        <f>SUMIF('20-1'!P:P,$A:$A,'20-1'!$E:$E)</f>
        <v>70176.800000000003</v>
      </c>
      <c r="AW32" s="92">
        <f>SUMIF('20-1'!Q:Q,$A:$A,'20-1'!$E:$E)</f>
        <v>0</v>
      </c>
      <c r="AX32" s="92">
        <f>SUMIF('20-1'!R:R,$A:$A,'20-1'!$E:$E)</f>
        <v>0</v>
      </c>
      <c r="AY32" s="92">
        <f>SUMIF('20-1'!S:S,$A:$A,'20-1'!$E:$E)</f>
        <v>0</v>
      </c>
      <c r="AZ32" s="92">
        <f>SUMIF('20-1'!T:T,$A:$A,'20-1'!$E:$E)</f>
        <v>0</v>
      </c>
      <c r="BA32" s="92">
        <f>SUMIF('20-1'!U:U,$A:$A,'20-1'!$E:$E)</f>
        <v>0</v>
      </c>
      <c r="BB32" s="92">
        <f>SUMIF('20-1'!V:V,$A:$A,'20-1'!$E:$E)</f>
        <v>0</v>
      </c>
      <c r="BC32" s="92">
        <f>SUMIF('20-1'!W:W,$A:$A,'20-1'!$E:$E)</f>
        <v>0</v>
      </c>
      <c r="BD32" s="92">
        <f>SUMIF('20-1'!X:X,$A:$A,'20-1'!$E:$E)</f>
        <v>0</v>
      </c>
      <c r="BE32" s="92">
        <f>SUMIF('20-1'!Y:Y,$A:$A,'20-1'!$E:$E)</f>
        <v>0</v>
      </c>
      <c r="BF32" s="92">
        <f>SUMIF('20-1'!Z:Z,$A:$A,'20-1'!$E:$E)</f>
        <v>0</v>
      </c>
      <c r="BG32" s="92">
        <f>SUMIF('20-1'!AA:AA,$A:$A,'20-1'!$E:$E)</f>
        <v>0</v>
      </c>
      <c r="BH32" s="92">
        <f>SUMIF('20-1'!AB:AB,$A:$A,'20-1'!$E:$E)</f>
        <v>9211.0499999999993</v>
      </c>
      <c r="BI32" s="89">
        <f>SUMIF(Об!$A:$A,$A:$A,Об!AB:AB)*BI$455</f>
        <v>966115.30828595662</v>
      </c>
      <c r="BJ32" s="89">
        <f>SUMIF(Об!$A:$A,$A:$A,Об!AC:AC)*BJ$455</f>
        <v>916809.43510275369</v>
      </c>
      <c r="BK32" s="84">
        <f>SUMIF(ПП1!$H:$H,$A:$A,ПП1!$M:$M)</f>
        <v>0</v>
      </c>
      <c r="BL32" s="89">
        <f t="shared" si="1"/>
        <v>216701.46760599539</v>
      </c>
      <c r="BM32" s="89">
        <f>$BM$454*B32/$BM$455</f>
        <v>30448.355400585329</v>
      </c>
      <c r="BN32" s="89">
        <f t="shared" si="3"/>
        <v>8490.3405118439932</v>
      </c>
      <c r="BO32" s="89">
        <f>SUMIF(Об!$A:$A,$A:$A,Об!$AG:$AG)*$BO$455</f>
        <v>0</v>
      </c>
      <c r="BP32" s="89">
        <f>SUMIF(Об!$A:$A,$A:$A,Об!$AE:$AE)*BP$455</f>
        <v>7481.5489046423572</v>
      </c>
      <c r="BQ32" s="89">
        <f>SUMIF(Об!$A:$A,$A:$A,Об!AI:AI)*BQ$455</f>
        <v>679384.18376250484</v>
      </c>
      <c r="BR32" s="89">
        <f>SUMIF(Об!$A:$A,$A:$A,Об!AJ:AJ)*BR$455</f>
        <v>253822.23116693576</v>
      </c>
      <c r="BS32" s="89">
        <f>SUMIF(Об!$A:$A,$A:$A,Об!AK:AK)*BS$455</f>
        <v>371561.33504982915</v>
      </c>
      <c r="BT32" s="89">
        <f>SUMIF(Об!$A:$A,$A:$A,Об!AL:AL)*BT$455</f>
        <v>334463.99463199789</v>
      </c>
      <c r="BU32" s="89">
        <f>SUMIF(Об!$A:$A,$A:$A,Об!AM:AM)*BU$455</f>
        <v>210589.96080424794</v>
      </c>
      <c r="BV32" s="89">
        <f>SUMIF(Об!$A:$A,$A:$A,Об!AN:AN)*BV$455</f>
        <v>139825.54007855192</v>
      </c>
    </row>
    <row r="33" spans="1:74" ht="32.25" hidden="1" customHeight="1" x14ac:dyDescent="0.25">
      <c r="A33" s="84" t="s">
        <v>187</v>
      </c>
      <c r="B33" s="84">
        <f>SUMIF(Об!$A:$A,$A:$A,Об!B:B)</f>
        <v>8950.9</v>
      </c>
      <c r="C33" s="84">
        <f>SUMIF(Об!$A:$A,$A:$A,Об!C:C)</f>
        <v>8950.9</v>
      </c>
      <c r="D33" s="84">
        <v>12</v>
      </c>
      <c r="E33" s="84">
        <f>SUMIF(Об!$A:$A,$A:$A,Об!F:F)</f>
        <v>41.2</v>
      </c>
      <c r="F33" s="84">
        <f t="shared" si="4"/>
        <v>41.2</v>
      </c>
      <c r="G33" s="89">
        <v>4327181.17</v>
      </c>
      <c r="H33" s="89">
        <v>4053723.5399999991</v>
      </c>
      <c r="I33" s="89">
        <v>0</v>
      </c>
      <c r="J33" s="89">
        <v>466853.28000000009</v>
      </c>
      <c r="K33" s="89">
        <v>146917.21</v>
      </c>
      <c r="L33" s="89">
        <v>0</v>
      </c>
      <c r="M33" s="89">
        <v>1487.5199999999998</v>
      </c>
      <c r="N33" s="89">
        <v>1487.5199999999998</v>
      </c>
      <c r="O33" s="89">
        <v>0</v>
      </c>
      <c r="P33" s="89">
        <v>814490.61999999988</v>
      </c>
      <c r="Q33" s="89">
        <v>313533.59999999998</v>
      </c>
      <c r="R33" s="89">
        <v>0</v>
      </c>
      <c r="S33" s="89">
        <v>4452.78</v>
      </c>
      <c r="T33" s="89">
        <v>951529.87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89">
        <v>0</v>
      </c>
      <c r="AE33" s="89">
        <v>2875.4799999999996</v>
      </c>
      <c r="AF33" s="89">
        <v>0</v>
      </c>
      <c r="AG33" s="89">
        <v>0</v>
      </c>
      <c r="AH33" s="90">
        <v>4327181.17</v>
      </c>
      <c r="AI33" s="90">
        <v>4376988.9300000006</v>
      </c>
      <c r="AJ33" s="90">
        <v>0</v>
      </c>
      <c r="AK33" s="90">
        <v>4376988.9300000006</v>
      </c>
      <c r="AL33" s="90">
        <v>531395.05999999994</v>
      </c>
      <c r="AM33" s="90">
        <v>0</v>
      </c>
      <c r="AN33" s="90">
        <v>531395.05999999994</v>
      </c>
      <c r="AP33" s="91">
        <f t="shared" si="0"/>
        <v>16121.76</v>
      </c>
      <c r="AQ33" s="92">
        <f>SUMIF('20-1'!K:K,$A:$A,'20-1'!$E:$E)</f>
        <v>0</v>
      </c>
      <c r="AR33" s="92">
        <f>SUMIF('20-1'!L:L,$A:$A,'20-1'!$E:$E)</f>
        <v>0</v>
      </c>
      <c r="AS33" s="92">
        <f>SUMIF('20-1'!M:M,$A:$A,'20-1'!$E:$E)</f>
        <v>6000</v>
      </c>
      <c r="AT33" s="92">
        <f>SUMIF('20-1'!N:N,$A:$A,'20-1'!$E:$E)</f>
        <v>0</v>
      </c>
      <c r="AU33" s="92">
        <f>SUMIF('20-1'!O:O,$A:$A,'20-1'!$E:$E)</f>
        <v>0</v>
      </c>
      <c r="AV33" s="92">
        <f>SUMIF('20-1'!P:P,$A:$A,'20-1'!$E:$E)</f>
        <v>10121.76</v>
      </c>
      <c r="AW33" s="92">
        <f>SUMIF('20-1'!Q:Q,$A:$A,'20-1'!$E:$E)</f>
        <v>0</v>
      </c>
      <c r="AX33" s="92">
        <f>SUMIF('20-1'!R:R,$A:$A,'20-1'!$E:$E)</f>
        <v>0</v>
      </c>
      <c r="AY33" s="92">
        <f>SUMIF('20-1'!S:S,$A:$A,'20-1'!$E:$E)</f>
        <v>0</v>
      </c>
      <c r="AZ33" s="92">
        <f>SUMIF('20-1'!T:T,$A:$A,'20-1'!$E:$E)</f>
        <v>0</v>
      </c>
      <c r="BA33" s="92">
        <f>SUMIF('20-1'!U:U,$A:$A,'20-1'!$E:$E)</f>
        <v>0</v>
      </c>
      <c r="BB33" s="92">
        <f>SUMIF('20-1'!V:V,$A:$A,'20-1'!$E:$E)</f>
        <v>0</v>
      </c>
      <c r="BC33" s="92">
        <f>SUMIF('20-1'!W:W,$A:$A,'20-1'!$E:$E)</f>
        <v>0</v>
      </c>
      <c r="BD33" s="92">
        <f>SUMIF('20-1'!X:X,$A:$A,'20-1'!$E:$E)</f>
        <v>0</v>
      </c>
      <c r="BE33" s="92">
        <f>SUMIF('20-1'!Y:Y,$A:$A,'20-1'!$E:$E)</f>
        <v>0</v>
      </c>
      <c r="BF33" s="92">
        <f>SUMIF('20-1'!Z:Z,$A:$A,'20-1'!$E:$E)</f>
        <v>0</v>
      </c>
      <c r="BG33" s="92">
        <f>SUMIF('20-1'!AA:AA,$A:$A,'20-1'!$E:$E)</f>
        <v>0</v>
      </c>
      <c r="BH33" s="92">
        <f>SUMIF('20-1'!AB:AB,$A:$A,'20-1'!$E:$E)</f>
        <v>22843.77</v>
      </c>
      <c r="BI33" s="89">
        <f>SUMIF(Об!$A:$A,$A:$A,Об!AB:AB)*BI$455</f>
        <v>827015.17854488804</v>
      </c>
      <c r="BJ33" s="89">
        <f>SUMIF(Об!$A:$A,$A:$A,Об!AC:AC)*BJ$455</f>
        <v>784808.30617241468</v>
      </c>
      <c r="BK33" s="84">
        <f>SUMIF(ПП1!$H:$H,$A:$A,ПП1!$M:$M)</f>
        <v>0</v>
      </c>
      <c r="BL33" s="89">
        <f t="shared" si="1"/>
        <v>185501.04877343099</v>
      </c>
      <c r="BM33" s="84">
        <f>SUMIF(Об!$A:$A,$A:$A,Об!Z:Z)</f>
        <v>0</v>
      </c>
      <c r="BN33" s="89">
        <f t="shared" si="3"/>
        <v>7267.9114119070027</v>
      </c>
      <c r="BO33" s="89">
        <f>SUMIF(Об!$A:$A,$A:$A,Об!$AG:$AG)*$BO$455</f>
        <v>0</v>
      </c>
      <c r="BP33" s="89">
        <f>SUMIF(Об!$A:$A,$A:$A,Об!$AE:$AE)*BP$455</f>
        <v>0</v>
      </c>
      <c r="BQ33" s="89">
        <f>SUMIF(Об!$A:$A,$A:$A,Об!AI:AI)*BQ$455</f>
        <v>581567.25932823936</v>
      </c>
      <c r="BR33" s="89">
        <f>SUMIF(Об!$A:$A,$A:$A,Об!AJ:AJ)*BR$455</f>
        <v>217277.20907311549</v>
      </c>
      <c r="BS33" s="89">
        <f>SUMIF(Об!$A:$A,$A:$A,Об!AK:AK)*BS$455</f>
        <v>318064.37721371744</v>
      </c>
      <c r="BT33" s="89">
        <f>SUMIF(Об!$A:$A,$A:$A,Об!AL:AL)*BT$455</f>
        <v>286308.26762093545</v>
      </c>
      <c r="BU33" s="89">
        <f>SUMIF(Об!$A:$A,$A:$A,Об!AM:AM)*BU$455</f>
        <v>180269.46943142405</v>
      </c>
      <c r="BV33" s="89">
        <f>SUMIF(Об!$A:$A,$A:$A,Об!AN:AN)*BV$455</f>
        <v>119693.6255966786</v>
      </c>
    </row>
    <row r="34" spans="1:74" ht="32.25" hidden="1" customHeight="1" x14ac:dyDescent="0.25">
      <c r="A34" s="84" t="s">
        <v>188</v>
      </c>
      <c r="B34" s="84">
        <f>SUMIF(Об!$A:$A,$A:$A,Об!B:B)</f>
        <v>3846.63</v>
      </c>
      <c r="C34" s="84">
        <f>SUMIF(Об!$A:$A,$A:$A,Об!C:C)</f>
        <v>3846.6299999999997</v>
      </c>
      <c r="D34" s="84">
        <v>12</v>
      </c>
      <c r="E34" s="84">
        <f>SUMIF(Об!$A:$A,$A:$A,Об!F:F)</f>
        <v>41.41</v>
      </c>
      <c r="F34" s="84">
        <f t="shared" si="4"/>
        <v>41.41</v>
      </c>
      <c r="G34" s="89">
        <v>1739444.45</v>
      </c>
      <c r="H34" s="89">
        <v>1623531.7999999998</v>
      </c>
      <c r="I34" s="89">
        <v>0</v>
      </c>
      <c r="J34" s="89">
        <v>208678.53</v>
      </c>
      <c r="K34" s="89">
        <v>136103.19</v>
      </c>
      <c r="L34" s="89">
        <v>0</v>
      </c>
      <c r="M34" s="89">
        <v>1685.0900000000001</v>
      </c>
      <c r="N34" s="89">
        <v>1685.0900000000001</v>
      </c>
      <c r="O34" s="89">
        <v>136003.01</v>
      </c>
      <c r="P34" s="89">
        <v>352851.37</v>
      </c>
      <c r="Q34" s="89">
        <v>129242.34999999998</v>
      </c>
      <c r="R34" s="89">
        <v>0</v>
      </c>
      <c r="S34" s="89">
        <v>5120.1399999999994</v>
      </c>
      <c r="T34" s="89">
        <v>392852.76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  <c r="AC34" s="89">
        <v>0</v>
      </c>
      <c r="AD34" s="89">
        <v>0</v>
      </c>
      <c r="AE34" s="89">
        <v>3294.2400000000002</v>
      </c>
      <c r="AF34" s="89">
        <v>0</v>
      </c>
      <c r="AG34" s="89">
        <v>79332.75</v>
      </c>
      <c r="AH34" s="90">
        <v>1739444.45</v>
      </c>
      <c r="AI34" s="90">
        <v>1731849.6199999996</v>
      </c>
      <c r="AJ34" s="90">
        <v>0</v>
      </c>
      <c r="AK34" s="90">
        <v>1731849.6199999996</v>
      </c>
      <c r="AL34" s="90">
        <v>250763</v>
      </c>
      <c r="AM34" s="90">
        <v>0</v>
      </c>
      <c r="AN34" s="90">
        <v>250763</v>
      </c>
      <c r="AP34" s="91">
        <f t="shared" si="0"/>
        <v>511166.89</v>
      </c>
      <c r="AQ34" s="92">
        <f>SUMIF('20-1'!K:K,$A:$A,'20-1'!$E:$E)</f>
        <v>506359.21</v>
      </c>
      <c r="AR34" s="92">
        <f>SUMIF('20-1'!L:L,$A:$A,'20-1'!$E:$E)</f>
        <v>0</v>
      </c>
      <c r="AS34" s="92">
        <f>SUMIF('20-1'!M:M,$A:$A,'20-1'!$E:$E)</f>
        <v>0</v>
      </c>
      <c r="AT34" s="92">
        <f>SUMIF('20-1'!N:N,$A:$A,'20-1'!$E:$E)</f>
        <v>0</v>
      </c>
      <c r="AU34" s="92">
        <f>SUMIF('20-1'!O:O,$A:$A,'20-1'!$E:$E)</f>
        <v>0</v>
      </c>
      <c r="AV34" s="92">
        <f>SUMIF('20-1'!P:P,$A:$A,'20-1'!$E:$E)</f>
        <v>4807.68</v>
      </c>
      <c r="AW34" s="92">
        <f>SUMIF('20-1'!Q:Q,$A:$A,'20-1'!$E:$E)</f>
        <v>0</v>
      </c>
      <c r="AX34" s="92">
        <f>SUMIF('20-1'!R:R,$A:$A,'20-1'!$E:$E)</f>
        <v>0</v>
      </c>
      <c r="AY34" s="92">
        <f>SUMIF('20-1'!S:S,$A:$A,'20-1'!$E:$E)</f>
        <v>0</v>
      </c>
      <c r="AZ34" s="92">
        <f>SUMIF('20-1'!T:T,$A:$A,'20-1'!$E:$E)</f>
        <v>0</v>
      </c>
      <c r="BA34" s="92">
        <f>SUMIF('20-1'!U:U,$A:$A,'20-1'!$E:$E)</f>
        <v>0</v>
      </c>
      <c r="BB34" s="92">
        <f>SUMIF('20-1'!V:V,$A:$A,'20-1'!$E:$E)</f>
        <v>0</v>
      </c>
      <c r="BC34" s="92">
        <f>SUMIF('20-1'!W:W,$A:$A,'20-1'!$E:$E)</f>
        <v>0</v>
      </c>
      <c r="BD34" s="92">
        <f>SUMIF('20-1'!X:X,$A:$A,'20-1'!$E:$E)</f>
        <v>0</v>
      </c>
      <c r="BE34" s="92">
        <f>SUMIF('20-1'!Y:Y,$A:$A,'20-1'!$E:$E)</f>
        <v>0</v>
      </c>
      <c r="BF34" s="92">
        <f>SUMIF('20-1'!Z:Z,$A:$A,'20-1'!$E:$E)</f>
        <v>0</v>
      </c>
      <c r="BG34" s="92">
        <f>SUMIF('20-1'!AA:AA,$A:$A,'20-1'!$E:$E)</f>
        <v>0</v>
      </c>
      <c r="BH34" s="92">
        <f>SUMIF('20-1'!AB:AB,$A:$A,'20-1'!$E:$E)</f>
        <v>4236.6499999999996</v>
      </c>
      <c r="BI34" s="89">
        <f>SUMIF(Об!$A:$A,$A:$A,Об!AB:AB)*BI$455</f>
        <v>355407.99207298958</v>
      </c>
      <c r="BJ34" s="89">
        <f>SUMIF(Об!$A:$A,$A:$A,Об!AC:AC)*BJ$455</f>
        <v>337269.67955982033</v>
      </c>
      <c r="BK34" s="84">
        <f>SUMIF(ПП1!$H:$H,$A:$A,ПП1!$M:$M)</f>
        <v>0</v>
      </c>
      <c r="BL34" s="89">
        <f t="shared" si="1"/>
        <v>79718.67624968919</v>
      </c>
      <c r="BM34" s="89">
        <f t="shared" ref="BM34:BM35" si="7">$BM$454*B34/$BM$455</f>
        <v>11201.135891373084</v>
      </c>
      <c r="BN34" s="89">
        <f t="shared" si="3"/>
        <v>3123.3692784394684</v>
      </c>
      <c r="BO34" s="89">
        <f>SUMIF(Об!$A:$A,$A:$A,Об!$AG:$AG)*$BO$455</f>
        <v>0</v>
      </c>
      <c r="BP34" s="89">
        <f>SUMIF(Об!$A:$A,$A:$A,Об!$AE:$AE)*BP$455</f>
        <v>2752.2618169794982</v>
      </c>
      <c r="BQ34" s="89">
        <f>SUMIF(Об!$A:$A,$A:$A,Об!AI:AI)*BQ$455</f>
        <v>249927.27734080207</v>
      </c>
      <c r="BR34" s="89">
        <f>SUMIF(Об!$A:$A,$A:$A,Об!AJ:AJ)*BR$455</f>
        <v>93374.4127112266</v>
      </c>
      <c r="BS34" s="89">
        <f>SUMIF(Об!$A:$A,$A:$A,Об!AK:AK)*BS$455</f>
        <v>136687.48118307674</v>
      </c>
      <c r="BT34" s="89">
        <f>SUMIF(Об!$A:$A,$A:$A,Об!AL:AL)*BT$455</f>
        <v>123040.36146965319</v>
      </c>
      <c r="BU34" s="89">
        <f>SUMIF(Об!$A:$A,$A:$A,Об!AM:AM)*BU$455</f>
        <v>77470.416293221759</v>
      </c>
      <c r="BV34" s="89">
        <f>SUMIF(Об!$A:$A,$A:$A,Об!AN:AN)*BV$455</f>
        <v>51438.077850154936</v>
      </c>
    </row>
    <row r="35" spans="1:74" ht="32.25" hidden="1" customHeight="1" x14ac:dyDescent="0.25">
      <c r="A35" s="84" t="s">
        <v>189</v>
      </c>
      <c r="B35" s="84">
        <f>SUMIF(Об!$A:$A,$A:$A,Об!B:B)</f>
        <v>7626.5999999999995</v>
      </c>
      <c r="C35" s="84">
        <f>SUMIF(Об!$A:$A,$A:$A,Об!C:C)</f>
        <v>7626.5999999999995</v>
      </c>
      <c r="D35" s="84">
        <v>12</v>
      </c>
      <c r="E35" s="84">
        <f>SUMIF(Об!$A:$A,$A:$A,Об!F:F)</f>
        <v>41.41</v>
      </c>
      <c r="F35" s="84">
        <f t="shared" si="4"/>
        <v>41.41</v>
      </c>
      <c r="G35" s="89">
        <v>3669391.379999999</v>
      </c>
      <c r="H35" s="89">
        <v>3416759.5700000003</v>
      </c>
      <c r="I35" s="89">
        <v>0</v>
      </c>
      <c r="J35" s="89">
        <v>438635.36</v>
      </c>
      <c r="K35" s="89">
        <v>186217.14</v>
      </c>
      <c r="L35" s="89">
        <v>0</v>
      </c>
      <c r="M35" s="89">
        <v>1048.9000000000001</v>
      </c>
      <c r="N35" s="89">
        <v>1048.9000000000001</v>
      </c>
      <c r="O35" s="89">
        <v>256694.26999999996</v>
      </c>
      <c r="P35" s="89">
        <v>772979.51000000013</v>
      </c>
      <c r="Q35" s="89">
        <v>301679.99</v>
      </c>
      <c r="R35" s="89">
        <v>0</v>
      </c>
      <c r="S35" s="89">
        <v>3165.3100000000009</v>
      </c>
      <c r="T35" s="89">
        <v>916806.79999999993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89">
        <v>2172.2399999999993</v>
      </c>
      <c r="AF35" s="89">
        <v>0</v>
      </c>
      <c r="AG35" s="89">
        <v>202864.5</v>
      </c>
      <c r="AH35" s="90">
        <v>3669391.379999999</v>
      </c>
      <c r="AI35" s="90">
        <v>3726596.6700000004</v>
      </c>
      <c r="AJ35" s="90">
        <v>0</v>
      </c>
      <c r="AK35" s="90">
        <v>3726596.6700000004</v>
      </c>
      <c r="AL35" s="90">
        <v>281607.2</v>
      </c>
      <c r="AM35" s="90">
        <v>0</v>
      </c>
      <c r="AN35" s="90">
        <v>281607.2</v>
      </c>
      <c r="AP35" s="91">
        <f t="shared" si="0"/>
        <v>5567.24</v>
      </c>
      <c r="AQ35" s="92">
        <f>SUMIF('20-1'!K:K,$A:$A,'20-1'!$E:$E)</f>
        <v>0</v>
      </c>
      <c r="AR35" s="92">
        <f>SUMIF('20-1'!L:L,$A:$A,'20-1'!$E:$E)</f>
        <v>0</v>
      </c>
      <c r="AS35" s="92">
        <f>SUMIF('20-1'!M:M,$A:$A,'20-1'!$E:$E)</f>
        <v>0</v>
      </c>
      <c r="AT35" s="92">
        <f>SUMIF('20-1'!N:N,$A:$A,'20-1'!$E:$E)</f>
        <v>0</v>
      </c>
      <c r="AU35" s="92">
        <f>SUMIF('20-1'!O:O,$A:$A,'20-1'!$E:$E)</f>
        <v>0</v>
      </c>
      <c r="AV35" s="92">
        <f>SUMIF('20-1'!P:P,$A:$A,'20-1'!$E:$E)</f>
        <v>5567.24</v>
      </c>
      <c r="AW35" s="92">
        <f>SUMIF('20-1'!Q:Q,$A:$A,'20-1'!$E:$E)</f>
        <v>0</v>
      </c>
      <c r="AX35" s="92">
        <f>SUMIF('20-1'!R:R,$A:$A,'20-1'!$E:$E)</f>
        <v>0</v>
      </c>
      <c r="AY35" s="92">
        <f>SUMIF('20-1'!S:S,$A:$A,'20-1'!$E:$E)</f>
        <v>0</v>
      </c>
      <c r="AZ35" s="92">
        <f>SUMIF('20-1'!T:T,$A:$A,'20-1'!$E:$E)</f>
        <v>0</v>
      </c>
      <c r="BA35" s="92">
        <f>SUMIF('20-1'!U:U,$A:$A,'20-1'!$E:$E)</f>
        <v>0</v>
      </c>
      <c r="BB35" s="92">
        <f>SUMIF('20-1'!V:V,$A:$A,'20-1'!$E:$E)</f>
        <v>0</v>
      </c>
      <c r="BC35" s="92">
        <f>SUMIF('20-1'!W:W,$A:$A,'20-1'!$E:$E)</f>
        <v>0</v>
      </c>
      <c r="BD35" s="92">
        <f>SUMIF('20-1'!X:X,$A:$A,'20-1'!$E:$E)</f>
        <v>0</v>
      </c>
      <c r="BE35" s="92">
        <f>SUMIF('20-1'!Y:Y,$A:$A,'20-1'!$E:$E)</f>
        <v>0</v>
      </c>
      <c r="BF35" s="92">
        <f>SUMIF('20-1'!Z:Z,$A:$A,'20-1'!$E:$E)</f>
        <v>0</v>
      </c>
      <c r="BG35" s="92">
        <f>SUMIF('20-1'!AA:AA,$A:$A,'20-1'!$E:$E)</f>
        <v>0</v>
      </c>
      <c r="BH35" s="92">
        <f>SUMIF('20-1'!AB:AB,$A:$A,'20-1'!$E:$E)</f>
        <v>32018.75</v>
      </c>
      <c r="BI35" s="89">
        <f>SUMIF(Об!$A:$A,$A:$A,Об!AB:AB)*BI$455</f>
        <v>704656.95747806842</v>
      </c>
      <c r="BJ35" s="89">
        <f>SUMIF(Об!$A:$A,$A:$A,Об!AC:AC)*BJ$455</f>
        <v>668694.65951519262</v>
      </c>
      <c r="BK35" s="89">
        <f>SUMIF(ПП1!$H:$H,$A:$A,ПП1!$M:$M)*$BK$454/$BK$455*B35</f>
        <v>103701.93593268972</v>
      </c>
      <c r="BL35" s="89">
        <f t="shared" si="1"/>
        <v>158055.87131745956</v>
      </c>
      <c r="BM35" s="89">
        <f t="shared" si="7"/>
        <v>22208.162206696761</v>
      </c>
      <c r="BN35" s="89">
        <f t="shared" si="3"/>
        <v>6192.6122707269606</v>
      </c>
      <c r="BO35" s="89">
        <f>SUMIF(Об!$A:$A,$A:$A,Об!$AG:$AG)*$BO$455</f>
        <v>0</v>
      </c>
      <c r="BP35" s="89">
        <f>SUMIF(Об!$A:$A,$A:$A,Об!$AE:$AE)*BP$455</f>
        <v>5456.8284377171294</v>
      </c>
      <c r="BQ35" s="89">
        <f>SUMIF(Об!$A:$A,$A:$A,Об!AI:AI)*BQ$455</f>
        <v>495523.45127224643</v>
      </c>
      <c r="BR35" s="89">
        <f>SUMIF(Об!$A:$A,$A:$A,Об!AJ:AJ)*BR$455</f>
        <v>185130.69777531002</v>
      </c>
      <c r="BS35" s="89">
        <f>SUMIF(Об!$A:$A,$A:$A,Об!AK:AK)*BS$455</f>
        <v>271006.24286475522</v>
      </c>
      <c r="BT35" s="89">
        <f>SUMIF(Об!$A:$A,$A:$A,Об!AL:AL)*BT$455</f>
        <v>243948.50057958707</v>
      </c>
      <c r="BU35" s="89">
        <f>SUMIF(Об!$A:$A,$A:$A,Об!AM:AM)*BU$455</f>
        <v>153598.31252339974</v>
      </c>
      <c r="BV35" s="89">
        <f>SUMIF(Об!$A:$A,$A:$A,Об!AN:AN)*BV$455</f>
        <v>101984.76186479896</v>
      </c>
    </row>
    <row r="36" spans="1:74" ht="32.25" hidden="1" customHeight="1" x14ac:dyDescent="0.25">
      <c r="A36" s="84" t="s">
        <v>190</v>
      </c>
      <c r="B36" s="84">
        <f>SUMIF(Об!$A:$A,$A:$A,Об!B:B)</f>
        <v>10216.5</v>
      </c>
      <c r="C36" s="84">
        <f>SUMIF(Об!$A:$A,$A:$A,Об!C:C)</f>
        <v>10216.5</v>
      </c>
      <c r="D36" s="84">
        <v>11</v>
      </c>
      <c r="E36" s="84">
        <f>SUMIF(Об!$A:$A,$A:$A,Об!F:F)</f>
        <v>41.2</v>
      </c>
      <c r="F36" s="84">
        <f t="shared" si="4"/>
        <v>41.2</v>
      </c>
      <c r="G36" s="89">
        <v>4562441.9299999988</v>
      </c>
      <c r="H36" s="89">
        <v>4260822.33</v>
      </c>
      <c r="I36" s="89">
        <v>0</v>
      </c>
      <c r="J36" s="89">
        <v>459044.28</v>
      </c>
      <c r="K36" s="89">
        <v>188276.55000000005</v>
      </c>
      <c r="L36" s="89">
        <v>0</v>
      </c>
      <c r="M36" s="89">
        <v>3438.92</v>
      </c>
      <c r="N36" s="89">
        <v>3438.92</v>
      </c>
      <c r="O36" s="89">
        <v>0</v>
      </c>
      <c r="P36" s="89">
        <v>805169.33</v>
      </c>
      <c r="Q36" s="89">
        <v>312246.94</v>
      </c>
      <c r="R36" s="89">
        <v>0</v>
      </c>
      <c r="S36" s="89">
        <v>10451.210000000003</v>
      </c>
      <c r="T36" s="89">
        <v>948985.81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89">
        <v>0</v>
      </c>
      <c r="AE36" s="89">
        <v>7180.380000000001</v>
      </c>
      <c r="AF36" s="89">
        <v>0</v>
      </c>
      <c r="AG36" s="89">
        <v>0</v>
      </c>
      <c r="AH36" s="90">
        <v>4562441.9299999988</v>
      </c>
      <c r="AI36" s="90">
        <v>4907903.67</v>
      </c>
      <c r="AJ36" s="90">
        <v>0</v>
      </c>
      <c r="AK36" s="90">
        <v>4907903.67</v>
      </c>
      <c r="AL36" s="90">
        <v>227912.43000000002</v>
      </c>
      <c r="AM36" s="90">
        <v>0</v>
      </c>
      <c r="AN36" s="90">
        <v>227912.43000000002</v>
      </c>
      <c r="AP36" s="91">
        <f t="shared" si="0"/>
        <v>87786.44</v>
      </c>
      <c r="AQ36" s="92">
        <f>SUMIF('20-1'!K:K,$A:$A,'20-1'!$E:$E)</f>
        <v>0</v>
      </c>
      <c r="AR36" s="92">
        <f>SUMIF('20-1'!L:L,$A:$A,'20-1'!$E:$E)</f>
        <v>15000</v>
      </c>
      <c r="AS36" s="92">
        <f>SUMIF('20-1'!M:M,$A:$A,'20-1'!$E:$E)</f>
        <v>55200</v>
      </c>
      <c r="AT36" s="92">
        <f>SUMIF('20-1'!N:N,$A:$A,'20-1'!$E:$E)</f>
        <v>0</v>
      </c>
      <c r="AU36" s="92">
        <f>SUMIF('20-1'!O:O,$A:$A,'20-1'!$E:$E)</f>
        <v>0</v>
      </c>
      <c r="AV36" s="92">
        <f>SUMIF('20-1'!P:P,$A:$A,'20-1'!$E:$E)</f>
        <v>17586.439999999999</v>
      </c>
      <c r="AW36" s="92">
        <f>SUMIF('20-1'!Q:Q,$A:$A,'20-1'!$E:$E)</f>
        <v>0</v>
      </c>
      <c r="AX36" s="92">
        <f>SUMIF('20-1'!R:R,$A:$A,'20-1'!$E:$E)</f>
        <v>0</v>
      </c>
      <c r="AY36" s="92">
        <f>SUMIF('20-1'!S:S,$A:$A,'20-1'!$E:$E)</f>
        <v>0</v>
      </c>
      <c r="AZ36" s="92">
        <f>SUMIF('20-1'!T:T,$A:$A,'20-1'!$E:$E)</f>
        <v>0</v>
      </c>
      <c r="BA36" s="92">
        <f>SUMIF('20-1'!U:U,$A:$A,'20-1'!$E:$E)</f>
        <v>0</v>
      </c>
      <c r="BB36" s="92">
        <f>SUMIF('20-1'!V:V,$A:$A,'20-1'!$E:$E)</f>
        <v>0</v>
      </c>
      <c r="BC36" s="92">
        <f>SUMIF('20-1'!W:W,$A:$A,'20-1'!$E:$E)</f>
        <v>0</v>
      </c>
      <c r="BD36" s="92">
        <f>SUMIF('20-1'!X:X,$A:$A,'20-1'!$E:$E)</f>
        <v>0</v>
      </c>
      <c r="BE36" s="92">
        <f>SUMIF('20-1'!Y:Y,$A:$A,'20-1'!$E:$E)</f>
        <v>0</v>
      </c>
      <c r="BF36" s="92">
        <f>SUMIF('20-1'!Z:Z,$A:$A,'20-1'!$E:$E)</f>
        <v>0</v>
      </c>
      <c r="BG36" s="92">
        <f>SUMIF('20-1'!AA:AA,$A:$A,'20-1'!$E:$E)</f>
        <v>0</v>
      </c>
      <c r="BH36" s="92">
        <f>SUMIF('20-1'!AB:AB,$A:$A,'20-1'!$E:$E)</f>
        <v>13783.2</v>
      </c>
      <c r="BI36" s="89">
        <f>SUMIF(Об!$A:$A,$A:$A,Об!AB:AB)*BI$455</f>
        <v>943949.83427407837</v>
      </c>
      <c r="BJ36" s="89">
        <f>SUMIF(Об!$A:$A,$A:$A,Об!AC:AC)*BJ$455</f>
        <v>895775.18015065242</v>
      </c>
      <c r="BK36" s="84">
        <f>SUMIF(ПП1!$H:$H,$A:$A,ПП1!$M:$M)</f>
        <v>0</v>
      </c>
      <c r="BL36" s="89">
        <f t="shared" si="1"/>
        <v>211729.71039713972</v>
      </c>
      <c r="BM36" s="84">
        <f>SUMIF(Об!$A:$A,$A:$A,Об!Z:Z)</f>
        <v>0</v>
      </c>
      <c r="BN36" s="89">
        <f t="shared" si="3"/>
        <v>8295.5475918341053</v>
      </c>
      <c r="BO36" s="89">
        <f>SUMIF(Об!$A:$A,$A:$A,Об!$AG:$AG)*$BO$455</f>
        <v>0</v>
      </c>
      <c r="BP36" s="89">
        <f>SUMIF(Об!$A:$A,$A:$A,Об!$AE:$AE)*BP$455</f>
        <v>0</v>
      </c>
      <c r="BQ36" s="89">
        <f>SUMIF(Об!$A:$A,$A:$A,Об!AI:AI)*BQ$455</f>
        <v>663797.14944049844</v>
      </c>
      <c r="BR36" s="89">
        <f>SUMIF(Об!$A:$A,$A:$A,Об!AJ:AJ)*BR$455</f>
        <v>247998.816487223</v>
      </c>
      <c r="BS36" s="89">
        <f>SUMIF(Об!$A:$A,$A:$A,Об!AK:AK)*BS$455</f>
        <v>363036.64545508765</v>
      </c>
      <c r="BT36" s="89">
        <f>SUMIF(Об!$A:$A,$A:$A,Об!AL:AL)*BT$455</f>
        <v>326790.42511359602</v>
      </c>
      <c r="BU36" s="89">
        <f>SUMIF(Об!$A:$A,$A:$A,Об!AM:AM)*BU$455</f>
        <v>205758.41920322468</v>
      </c>
      <c r="BV36" s="89">
        <f>SUMIF(Об!$A:$A,$A:$A,Об!AN:AN)*BV$455</f>
        <v>136617.53856131417</v>
      </c>
    </row>
    <row r="37" spans="1:74" ht="32.25" hidden="1" customHeight="1" x14ac:dyDescent="0.25">
      <c r="A37" s="84" t="s">
        <v>191</v>
      </c>
      <c r="B37" s="84">
        <f>SUMIF(Об!$A:$A,$A:$A,Об!B:B)</f>
        <v>4497.04</v>
      </c>
      <c r="C37" s="84">
        <f>SUMIF(Об!$A:$A,$A:$A,Об!C:C)</f>
        <v>4497.04</v>
      </c>
      <c r="D37" s="84">
        <v>12</v>
      </c>
      <c r="E37" s="84">
        <f>SUMIF(Об!$A:$A,$A:$A,Об!F:F)</f>
        <v>25.37</v>
      </c>
      <c r="F37" s="84">
        <f t="shared" si="4"/>
        <v>25.37</v>
      </c>
      <c r="G37" s="89">
        <v>998756.85999999975</v>
      </c>
      <c r="H37" s="89">
        <v>1523603.47</v>
      </c>
      <c r="I37" s="89">
        <v>0</v>
      </c>
      <c r="J37" s="89">
        <v>217531.81</v>
      </c>
      <c r="K37" s="89">
        <v>12403.949999999997</v>
      </c>
      <c r="L37" s="89">
        <v>0</v>
      </c>
      <c r="M37" s="89">
        <v>740.09000000000015</v>
      </c>
      <c r="N37" s="89">
        <v>0</v>
      </c>
      <c r="O37" s="89">
        <v>192318.63999999996</v>
      </c>
      <c r="P37" s="89">
        <v>227122.24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  <c r="AC37" s="89">
        <v>0</v>
      </c>
      <c r="AD37" s="89">
        <v>0</v>
      </c>
      <c r="AE37" s="89">
        <v>761.56999999999982</v>
      </c>
      <c r="AF37" s="89">
        <v>0</v>
      </c>
      <c r="AG37" s="89">
        <v>52389.64</v>
      </c>
      <c r="AH37" s="90">
        <v>998756.85999999975</v>
      </c>
      <c r="AI37" s="90">
        <v>998932.99000000022</v>
      </c>
      <c r="AJ37" s="90">
        <v>0</v>
      </c>
      <c r="AK37" s="90">
        <v>998932.99000000022</v>
      </c>
      <c r="AL37" s="90">
        <v>100706.41</v>
      </c>
      <c r="AM37" s="90">
        <v>0</v>
      </c>
      <c r="AN37" s="90">
        <v>100706.41</v>
      </c>
      <c r="AP37" s="91">
        <f t="shared" si="0"/>
        <v>15000</v>
      </c>
      <c r="AQ37" s="92">
        <f>SUMIF('20-1'!K:K,$A:$A,'20-1'!$E:$E)</f>
        <v>0</v>
      </c>
      <c r="AR37" s="92">
        <f>SUMIF('20-1'!L:L,$A:$A,'20-1'!$E:$E)</f>
        <v>15000</v>
      </c>
      <c r="AS37" s="92">
        <f>SUMIF('20-1'!M:M,$A:$A,'20-1'!$E:$E)</f>
        <v>0</v>
      </c>
      <c r="AT37" s="92">
        <f>SUMIF('20-1'!N:N,$A:$A,'20-1'!$E:$E)</f>
        <v>0</v>
      </c>
      <c r="AU37" s="92">
        <f>SUMIF('20-1'!O:O,$A:$A,'20-1'!$E:$E)</f>
        <v>0</v>
      </c>
      <c r="AV37" s="92">
        <f>SUMIF('20-1'!P:P,$A:$A,'20-1'!$E:$E)</f>
        <v>0</v>
      </c>
      <c r="AW37" s="92">
        <f>SUMIF('20-1'!Q:Q,$A:$A,'20-1'!$E:$E)</f>
        <v>0</v>
      </c>
      <c r="AX37" s="92">
        <f>SUMIF('20-1'!R:R,$A:$A,'20-1'!$E:$E)</f>
        <v>0</v>
      </c>
      <c r="AY37" s="92">
        <f>SUMIF('20-1'!S:S,$A:$A,'20-1'!$E:$E)</f>
        <v>0</v>
      </c>
      <c r="AZ37" s="92">
        <f>SUMIF('20-1'!T:T,$A:$A,'20-1'!$E:$E)</f>
        <v>0</v>
      </c>
      <c r="BA37" s="92">
        <f>SUMIF('20-1'!U:U,$A:$A,'20-1'!$E:$E)</f>
        <v>0</v>
      </c>
      <c r="BB37" s="92">
        <f>SUMIF('20-1'!V:V,$A:$A,'20-1'!$E:$E)</f>
        <v>0</v>
      </c>
      <c r="BC37" s="92">
        <f>SUMIF('20-1'!W:W,$A:$A,'20-1'!$E:$E)</f>
        <v>0</v>
      </c>
      <c r="BD37" s="92">
        <f>SUMIF('20-1'!X:X,$A:$A,'20-1'!$E:$E)</f>
        <v>0</v>
      </c>
      <c r="BE37" s="92">
        <f>SUMIF('20-1'!Y:Y,$A:$A,'20-1'!$E:$E)</f>
        <v>0</v>
      </c>
      <c r="BF37" s="92">
        <f>SUMIF('20-1'!Z:Z,$A:$A,'20-1'!$E:$E)</f>
        <v>0</v>
      </c>
      <c r="BG37" s="92">
        <f>SUMIF('20-1'!AA:AA,$A:$A,'20-1'!$E:$E)</f>
        <v>0</v>
      </c>
      <c r="BH37" s="92">
        <f>SUMIF('20-1'!AB:AB,$A:$A,'20-1'!$E:$E)</f>
        <v>9059.5</v>
      </c>
      <c r="BI37" s="89">
        <f>SUMIF(Об!$A:$A,$A:$A,Об!AB:AB)*BI$455</f>
        <v>415502.38953887351</v>
      </c>
      <c r="BJ37" s="89">
        <f>SUMIF(Об!$A:$A,$A:$A,Об!AC:AC)*BJ$455</f>
        <v>394297.14835263445</v>
      </c>
      <c r="BK37" s="84">
        <f>SUMIF(ПП1!$H:$H,$A:$A,ПП1!$M:$M)</f>
        <v>0</v>
      </c>
      <c r="BL37" s="89">
        <f t="shared" si="1"/>
        <v>93197.961811222354</v>
      </c>
      <c r="BM37" s="89">
        <f t="shared" ref="BM37:BM38" si="8">$BM$454*B37/$BM$455</f>
        <v>13095.087426901058</v>
      </c>
      <c r="BN37" s="89">
        <f t="shared" si="3"/>
        <v>3651.4862567789014</v>
      </c>
      <c r="BO37" s="89">
        <f>SUMIF(Об!$A:$A,$A:$A,Об!$AG:$AG)*$BO$455</f>
        <v>0</v>
      </c>
      <c r="BP37" s="89">
        <f>SUMIF(Об!$A:$A,$A:$A,Об!$AE:$AE)*BP$455</f>
        <v>3217.6298425971522</v>
      </c>
      <c r="BQ37" s="89">
        <f>SUMIF(Об!$A:$A,$A:$A,Об!AI:AI)*BQ$455</f>
        <v>292186.39778005175</v>
      </c>
      <c r="BR37" s="89">
        <f>SUMIF(Об!$A:$A,$A:$A,Об!AJ:AJ)*BR$455</f>
        <v>0</v>
      </c>
      <c r="BS37" s="89">
        <f>SUMIF(Об!$A:$A,$A:$A,Об!AK:AK)*BS$455</f>
        <v>159799.37513603948</v>
      </c>
      <c r="BT37" s="89">
        <f>SUMIF(Об!$A:$A,$A:$A,Об!AL:AL)*BT$455</f>
        <v>143844.72308058981</v>
      </c>
      <c r="BU37" s="89">
        <f>SUMIF(Об!$A:$A,$A:$A,Об!AM:AM)*BU$455</f>
        <v>0</v>
      </c>
      <c r="BV37" s="89">
        <f>SUMIF(Об!$A:$A,$A:$A,Об!AN:AN)*BV$455</f>
        <v>60135.519562645946</v>
      </c>
    </row>
    <row r="38" spans="1:74" ht="32.25" hidden="1" customHeight="1" x14ac:dyDescent="0.25">
      <c r="A38" s="84" t="s">
        <v>192</v>
      </c>
      <c r="B38" s="84">
        <f>SUMIF(Об!$A:$A,$A:$A,Об!B:B)</f>
        <v>1597.2</v>
      </c>
      <c r="C38" s="84">
        <f>SUMIF(Об!$A:$A,$A:$A,Об!C:C)</f>
        <v>1597.2</v>
      </c>
      <c r="D38" s="84">
        <v>12</v>
      </c>
      <c r="E38" s="84">
        <f>SUMIF(Об!$A:$A,$A:$A,Об!F:F)</f>
        <v>25.37</v>
      </c>
      <c r="F38" s="84">
        <f t="shared" si="4"/>
        <v>25.37</v>
      </c>
      <c r="G38" s="89">
        <v>470840.17999999988</v>
      </c>
      <c r="H38" s="89">
        <v>705003.41999999993</v>
      </c>
      <c r="I38" s="89">
        <v>0</v>
      </c>
      <c r="J38" s="89">
        <v>180906.1</v>
      </c>
      <c r="K38" s="89">
        <v>3199.1400000000003</v>
      </c>
      <c r="L38" s="89">
        <v>0</v>
      </c>
      <c r="M38" s="89">
        <v>99.349999999999966</v>
      </c>
      <c r="N38" s="89">
        <v>0</v>
      </c>
      <c r="O38" s="89">
        <v>135949.09000000003</v>
      </c>
      <c r="P38" s="89">
        <v>188895.32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0</v>
      </c>
      <c r="AD38" s="89">
        <v>0</v>
      </c>
      <c r="AE38" s="89">
        <v>103.68</v>
      </c>
      <c r="AF38" s="89">
        <v>0</v>
      </c>
      <c r="AG38" s="89">
        <v>48600</v>
      </c>
      <c r="AH38" s="90">
        <v>470840.17999999988</v>
      </c>
      <c r="AI38" s="90">
        <v>472596.17000000004</v>
      </c>
      <c r="AJ38" s="90">
        <v>0</v>
      </c>
      <c r="AK38" s="90">
        <v>472596.17000000004</v>
      </c>
      <c r="AL38" s="90">
        <v>73379.87000000001</v>
      </c>
      <c r="AM38" s="90">
        <v>0</v>
      </c>
      <c r="AN38" s="90">
        <v>73379.87000000001</v>
      </c>
      <c r="AP38" s="91">
        <f t="shared" si="0"/>
        <v>0</v>
      </c>
      <c r="AQ38" s="92">
        <f>SUMIF('20-1'!K:K,$A:$A,'20-1'!$E:$E)</f>
        <v>0</v>
      </c>
      <c r="AR38" s="92">
        <f>SUMIF('20-1'!L:L,$A:$A,'20-1'!$E:$E)</f>
        <v>0</v>
      </c>
      <c r="AS38" s="92">
        <f>SUMIF('20-1'!M:M,$A:$A,'20-1'!$E:$E)</f>
        <v>0</v>
      </c>
      <c r="AT38" s="92">
        <f>SUMIF('20-1'!N:N,$A:$A,'20-1'!$E:$E)</f>
        <v>0</v>
      </c>
      <c r="AU38" s="92">
        <f>SUMIF('20-1'!O:O,$A:$A,'20-1'!$E:$E)</f>
        <v>0</v>
      </c>
      <c r="AV38" s="92">
        <f>SUMIF('20-1'!P:P,$A:$A,'20-1'!$E:$E)</f>
        <v>0</v>
      </c>
      <c r="AW38" s="92">
        <f>SUMIF('20-1'!Q:Q,$A:$A,'20-1'!$E:$E)</f>
        <v>0</v>
      </c>
      <c r="AX38" s="92">
        <f>SUMIF('20-1'!R:R,$A:$A,'20-1'!$E:$E)</f>
        <v>0</v>
      </c>
      <c r="AY38" s="92">
        <f>SUMIF('20-1'!S:S,$A:$A,'20-1'!$E:$E)</f>
        <v>0</v>
      </c>
      <c r="AZ38" s="92">
        <f>SUMIF('20-1'!T:T,$A:$A,'20-1'!$E:$E)</f>
        <v>0</v>
      </c>
      <c r="BA38" s="92">
        <f>SUMIF('20-1'!U:U,$A:$A,'20-1'!$E:$E)</f>
        <v>0</v>
      </c>
      <c r="BB38" s="92">
        <f>SUMIF('20-1'!V:V,$A:$A,'20-1'!$E:$E)</f>
        <v>0</v>
      </c>
      <c r="BC38" s="92">
        <f>SUMIF('20-1'!W:W,$A:$A,'20-1'!$E:$E)</f>
        <v>0</v>
      </c>
      <c r="BD38" s="92">
        <f>SUMIF('20-1'!X:X,$A:$A,'20-1'!$E:$E)</f>
        <v>0</v>
      </c>
      <c r="BE38" s="92">
        <f>SUMIF('20-1'!Y:Y,$A:$A,'20-1'!$E:$E)</f>
        <v>0</v>
      </c>
      <c r="BF38" s="92">
        <f>SUMIF('20-1'!Z:Z,$A:$A,'20-1'!$E:$E)</f>
        <v>0</v>
      </c>
      <c r="BG38" s="92">
        <f>SUMIF('20-1'!AA:AA,$A:$A,'20-1'!$E:$E)</f>
        <v>0</v>
      </c>
      <c r="BH38" s="92">
        <f>SUMIF('20-1'!AB:AB,$A:$A,'20-1'!$E:$E)</f>
        <v>8002.61</v>
      </c>
      <c r="BI38" s="89">
        <f>SUMIF(Об!$A:$A,$A:$A,Об!AB:AB)*BI$455</f>
        <v>147572.71818162364</v>
      </c>
      <c r="BJ38" s="89">
        <f>SUMIF(Об!$A:$A,$A:$A,Об!AC:AC)*BJ$455</f>
        <v>140041.31725508953</v>
      </c>
      <c r="BK38" s="84">
        <f>SUMIF(ПП1!$H:$H,$A:$A,ПП1!$M:$M)</f>
        <v>0</v>
      </c>
      <c r="BL38" s="89">
        <f t="shared" si="1"/>
        <v>33100.836240034412</v>
      </c>
      <c r="BM38" s="89">
        <f t="shared" si="8"/>
        <v>4650.942317223411</v>
      </c>
      <c r="BN38" s="89">
        <f t="shared" si="3"/>
        <v>1296.8872523542734</v>
      </c>
      <c r="BO38" s="89">
        <f>SUMIF(Об!$A:$A,$A:$A,Об!$AG:$AG)*$BO$455</f>
        <v>0</v>
      </c>
      <c r="BP38" s="89">
        <f>SUMIF(Об!$A:$A,$A:$A,Об!$AE:$AE)*BP$455</f>
        <v>1142.7957911417668</v>
      </c>
      <c r="BQ38" s="89">
        <f>SUMIF(Об!$A:$A,$A:$A,Об!AI:AI)*BQ$455</f>
        <v>103774.95297669107</v>
      </c>
      <c r="BR38" s="89">
        <f>SUMIF(Об!$A:$A,$A:$A,Об!AJ:AJ)*BR$455</f>
        <v>0</v>
      </c>
      <c r="BS38" s="89">
        <f>SUMIF(Об!$A:$A,$A:$A,Об!AK:AK)*BS$455</f>
        <v>56755.457360237466</v>
      </c>
      <c r="BT38" s="89">
        <f>SUMIF(Об!$A:$A,$A:$A,Об!AL:AL)*BT$455</f>
        <v>51088.892183373522</v>
      </c>
      <c r="BU38" s="89">
        <f>SUMIF(Об!$A:$A,$A:$A,Об!AM:AM)*BU$455</f>
        <v>0</v>
      </c>
      <c r="BV38" s="89">
        <f>SUMIF(Об!$A:$A,$A:$A,Об!AN:AN)*BV$455</f>
        <v>21358.149326102975</v>
      </c>
    </row>
    <row r="39" spans="1:74" ht="32.25" hidden="1" customHeight="1" x14ac:dyDescent="0.25">
      <c r="A39" s="84" t="s">
        <v>193</v>
      </c>
      <c r="B39" s="84">
        <f>SUMIF(Об!$A:$A,$A:$A,Об!B:B)</f>
        <v>8082.3</v>
      </c>
      <c r="C39" s="84">
        <f>SUMIF(Об!$A:$A,$A:$A,Об!C:C)</f>
        <v>8082.3</v>
      </c>
      <c r="D39" s="84">
        <v>12</v>
      </c>
      <c r="E39" s="84">
        <f>SUMIF(Об!$A:$A,$A:$A,Об!F:F)</f>
        <v>41.2</v>
      </c>
      <c r="F39" s="84">
        <f t="shared" si="4"/>
        <v>41.2</v>
      </c>
      <c r="G39" s="89">
        <v>3650279.5300000003</v>
      </c>
      <c r="H39" s="89">
        <v>3438277.58</v>
      </c>
      <c r="I39" s="89">
        <v>0</v>
      </c>
      <c r="J39" s="89">
        <v>376912.59</v>
      </c>
      <c r="K39" s="89">
        <v>196621.37999999995</v>
      </c>
      <c r="L39" s="89">
        <v>0</v>
      </c>
      <c r="M39" s="89">
        <v>2569.7699999999995</v>
      </c>
      <c r="N39" s="89">
        <v>2569.7699999999995</v>
      </c>
      <c r="O39" s="89">
        <v>0</v>
      </c>
      <c r="P39" s="89">
        <v>660885.57999999996</v>
      </c>
      <c r="Q39" s="89">
        <v>256106.49</v>
      </c>
      <c r="R39" s="89">
        <v>0</v>
      </c>
      <c r="S39" s="89">
        <v>7820.7300000000005</v>
      </c>
      <c r="T39" s="89">
        <v>777802.8</v>
      </c>
      <c r="U39" s="89">
        <v>0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89">
        <v>0</v>
      </c>
      <c r="AD39" s="89">
        <v>0</v>
      </c>
      <c r="AE39" s="89">
        <v>5366.5099999999984</v>
      </c>
      <c r="AF39" s="89">
        <v>0</v>
      </c>
      <c r="AG39" s="89">
        <v>0</v>
      </c>
      <c r="AH39" s="90">
        <v>3650279.5300000003</v>
      </c>
      <c r="AI39" s="90">
        <v>3711888.38</v>
      </c>
      <c r="AJ39" s="90">
        <v>0</v>
      </c>
      <c r="AK39" s="90">
        <v>3711888.38</v>
      </c>
      <c r="AL39" s="90">
        <v>296979.34999999998</v>
      </c>
      <c r="AM39" s="90">
        <v>0</v>
      </c>
      <c r="AN39" s="90">
        <v>296979.34999999998</v>
      </c>
      <c r="AP39" s="91">
        <f t="shared" si="0"/>
        <v>5567.24</v>
      </c>
      <c r="AQ39" s="92">
        <f>SUMIF('20-1'!K:K,$A:$A,'20-1'!$E:$E)</f>
        <v>0</v>
      </c>
      <c r="AR39" s="92">
        <f>SUMIF('20-1'!L:L,$A:$A,'20-1'!$E:$E)</f>
        <v>0</v>
      </c>
      <c r="AS39" s="92">
        <f>SUMIF('20-1'!M:M,$A:$A,'20-1'!$E:$E)</f>
        <v>0</v>
      </c>
      <c r="AT39" s="92">
        <f>SUMIF('20-1'!N:N,$A:$A,'20-1'!$E:$E)</f>
        <v>0</v>
      </c>
      <c r="AU39" s="92">
        <f>SUMIF('20-1'!O:O,$A:$A,'20-1'!$E:$E)</f>
        <v>0</v>
      </c>
      <c r="AV39" s="92">
        <f>SUMIF('20-1'!P:P,$A:$A,'20-1'!$E:$E)</f>
        <v>5567.24</v>
      </c>
      <c r="AW39" s="92">
        <f>SUMIF('20-1'!Q:Q,$A:$A,'20-1'!$E:$E)</f>
        <v>0</v>
      </c>
      <c r="AX39" s="92">
        <f>SUMIF('20-1'!R:R,$A:$A,'20-1'!$E:$E)</f>
        <v>0</v>
      </c>
      <c r="AY39" s="92">
        <f>SUMIF('20-1'!S:S,$A:$A,'20-1'!$E:$E)</f>
        <v>0</v>
      </c>
      <c r="AZ39" s="92">
        <f>SUMIF('20-1'!T:T,$A:$A,'20-1'!$E:$E)</f>
        <v>0</v>
      </c>
      <c r="BA39" s="92">
        <f>SUMIF('20-1'!U:U,$A:$A,'20-1'!$E:$E)</f>
        <v>0</v>
      </c>
      <c r="BB39" s="92">
        <f>SUMIF('20-1'!V:V,$A:$A,'20-1'!$E:$E)</f>
        <v>0</v>
      </c>
      <c r="BC39" s="92">
        <f>SUMIF('20-1'!W:W,$A:$A,'20-1'!$E:$E)</f>
        <v>0</v>
      </c>
      <c r="BD39" s="92">
        <f>SUMIF('20-1'!X:X,$A:$A,'20-1'!$E:$E)</f>
        <v>0</v>
      </c>
      <c r="BE39" s="92">
        <f>SUMIF('20-1'!Y:Y,$A:$A,'20-1'!$E:$E)</f>
        <v>0</v>
      </c>
      <c r="BF39" s="92">
        <f>SUMIF('20-1'!Z:Z,$A:$A,'20-1'!$E:$E)</f>
        <v>0</v>
      </c>
      <c r="BG39" s="92">
        <f>SUMIF('20-1'!AA:AA,$A:$A,'20-1'!$E:$E)</f>
        <v>0</v>
      </c>
      <c r="BH39" s="92">
        <f>SUMIF('20-1'!AB:AB,$A:$A,'20-1'!$E:$E)</f>
        <v>35996.780000000006</v>
      </c>
      <c r="BI39" s="89">
        <f>SUMIF(Об!$A:$A,$A:$A,Об!AB:AB)*BI$455</f>
        <v>746761.19469029352</v>
      </c>
      <c r="BJ39" s="89">
        <f>SUMIF(Об!$A:$A,$A:$A,Об!AC:AC)*BJ$455</f>
        <v>708650.09920536564</v>
      </c>
      <c r="BK39" s="89">
        <f>SUMIF(ПП1!$H:$H,$A:$A,ПП1!$M:$M)*$BK$454/$BK$455*B39</f>
        <v>109898.27141698505</v>
      </c>
      <c r="BL39" s="89">
        <f t="shared" si="1"/>
        <v>167499.93034236797</v>
      </c>
      <c r="BM39" s="84">
        <f>SUMIF(Об!$A:$A,$A:$A,Об!Z:Z)</f>
        <v>0</v>
      </c>
      <c r="BN39" s="89">
        <f t="shared" si="3"/>
        <v>6562.6295014418638</v>
      </c>
      <c r="BO39" s="89">
        <f>SUMIF(Об!$A:$A,$A:$A,Об!$AG:$AG)*$BO$455</f>
        <v>0</v>
      </c>
      <c r="BP39" s="89">
        <f>SUMIF(Об!$A:$A,$A:$A,Об!$AE:$AE)*BP$455</f>
        <v>0</v>
      </c>
      <c r="BQ39" s="89">
        <f>SUMIF(Об!$A:$A,$A:$A,Об!AI:AI)*BQ$455</f>
        <v>525131.66944872914</v>
      </c>
      <c r="BR39" s="89">
        <f>SUMIF(Об!$A:$A,$A:$A,Об!AJ:AJ)*BR$455</f>
        <v>196192.51548912865</v>
      </c>
      <c r="BS39" s="89">
        <f>SUMIF(Об!$A:$A,$A:$A,Об!AK:AK)*BS$455</f>
        <v>287199.24431670876</v>
      </c>
      <c r="BT39" s="89">
        <f>SUMIF(Об!$A:$A,$A:$A,Об!AL:AL)*BT$455</f>
        <v>258524.76414580503</v>
      </c>
      <c r="BU39" s="89">
        <f>SUMIF(Об!$A:$A,$A:$A,Об!AM:AM)*BU$455</f>
        <v>162776.02618570186</v>
      </c>
      <c r="BV39" s="89">
        <f>SUMIF(Об!$A:$A,$A:$A,Об!AN:AN)*BV$455</f>
        <v>108078.49380062737</v>
      </c>
    </row>
    <row r="40" spans="1:74" ht="32.25" hidden="1" customHeight="1" x14ac:dyDescent="0.25">
      <c r="A40" s="84" t="s">
        <v>194</v>
      </c>
      <c r="B40" s="84">
        <f>SUMIF(Об!$A:$A,$A:$A,Об!B:B)</f>
        <v>2617.8000000000002</v>
      </c>
      <c r="C40" s="84">
        <f>SUMIF(Об!$A:$A,$A:$A,Об!C:C)</f>
        <v>2617.8000000000002</v>
      </c>
      <c r="D40" s="84">
        <v>12</v>
      </c>
      <c r="E40" s="84">
        <f>SUMIF(Об!$A:$A,$A:$A,Об!F:F)</f>
        <v>25.37</v>
      </c>
      <c r="F40" s="84">
        <f t="shared" si="4"/>
        <v>25.37</v>
      </c>
      <c r="G40" s="89">
        <v>758075.72</v>
      </c>
      <c r="H40" s="89">
        <v>1150862.9400000002</v>
      </c>
      <c r="I40" s="89">
        <v>0</v>
      </c>
      <c r="J40" s="89">
        <v>305069.90000000002</v>
      </c>
      <c r="K40" s="89">
        <v>7087.1399999999985</v>
      </c>
      <c r="L40" s="89">
        <v>0</v>
      </c>
      <c r="M40" s="89">
        <v>200.98000000000002</v>
      </c>
      <c r="N40" s="89">
        <v>0</v>
      </c>
      <c r="O40" s="89">
        <v>243133.64</v>
      </c>
      <c r="P40" s="89">
        <v>318528.40000000002</v>
      </c>
      <c r="Q40" s="89">
        <v>0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  <c r="AC40" s="89">
        <v>0</v>
      </c>
      <c r="AD40" s="89">
        <v>0</v>
      </c>
      <c r="AE40" s="89">
        <v>204.65000000000003</v>
      </c>
      <c r="AF40" s="89">
        <v>0</v>
      </c>
      <c r="AG40" s="89">
        <v>71685</v>
      </c>
      <c r="AH40" s="90">
        <v>758075.72</v>
      </c>
      <c r="AI40" s="90">
        <v>738808.57000000007</v>
      </c>
      <c r="AJ40" s="90">
        <v>0</v>
      </c>
      <c r="AK40" s="90">
        <v>738808.57000000007</v>
      </c>
      <c r="AL40" s="90">
        <v>165914.09</v>
      </c>
      <c r="AM40" s="90">
        <v>0</v>
      </c>
      <c r="AN40" s="90">
        <v>165914.09</v>
      </c>
      <c r="AP40" s="91">
        <f t="shared" si="0"/>
        <v>0</v>
      </c>
      <c r="AQ40" s="92">
        <f>SUMIF('20-1'!K:K,$A:$A,'20-1'!$E:$E)</f>
        <v>0</v>
      </c>
      <c r="AR40" s="92">
        <f>SUMIF('20-1'!L:L,$A:$A,'20-1'!$E:$E)</f>
        <v>0</v>
      </c>
      <c r="AS40" s="92">
        <f>SUMIF('20-1'!M:M,$A:$A,'20-1'!$E:$E)</f>
        <v>0</v>
      </c>
      <c r="AT40" s="92">
        <f>SUMIF('20-1'!N:N,$A:$A,'20-1'!$E:$E)</f>
        <v>0</v>
      </c>
      <c r="AU40" s="92">
        <f>SUMIF('20-1'!O:O,$A:$A,'20-1'!$E:$E)</f>
        <v>0</v>
      </c>
      <c r="AV40" s="92">
        <f>SUMIF('20-1'!P:P,$A:$A,'20-1'!$E:$E)</f>
        <v>0</v>
      </c>
      <c r="AW40" s="92">
        <f>SUMIF('20-1'!Q:Q,$A:$A,'20-1'!$E:$E)</f>
        <v>0</v>
      </c>
      <c r="AX40" s="92">
        <f>SUMIF('20-1'!R:R,$A:$A,'20-1'!$E:$E)</f>
        <v>0</v>
      </c>
      <c r="AY40" s="92">
        <f>SUMIF('20-1'!S:S,$A:$A,'20-1'!$E:$E)</f>
        <v>0</v>
      </c>
      <c r="AZ40" s="92">
        <f>SUMIF('20-1'!T:T,$A:$A,'20-1'!$E:$E)</f>
        <v>0</v>
      </c>
      <c r="BA40" s="92">
        <f>SUMIF('20-1'!U:U,$A:$A,'20-1'!$E:$E)</f>
        <v>0</v>
      </c>
      <c r="BB40" s="92">
        <f>SUMIF('20-1'!V:V,$A:$A,'20-1'!$E:$E)</f>
        <v>0</v>
      </c>
      <c r="BC40" s="92">
        <f>SUMIF('20-1'!W:W,$A:$A,'20-1'!$E:$E)</f>
        <v>0</v>
      </c>
      <c r="BD40" s="92">
        <f>SUMIF('20-1'!X:X,$A:$A,'20-1'!$E:$E)</f>
        <v>0</v>
      </c>
      <c r="BE40" s="92">
        <f>SUMIF('20-1'!Y:Y,$A:$A,'20-1'!$E:$E)</f>
        <v>0</v>
      </c>
      <c r="BF40" s="92">
        <f>SUMIF('20-1'!Z:Z,$A:$A,'20-1'!$E:$E)</f>
        <v>0</v>
      </c>
      <c r="BG40" s="92">
        <f>SUMIF('20-1'!AA:AA,$A:$A,'20-1'!$E:$E)</f>
        <v>0</v>
      </c>
      <c r="BH40" s="92">
        <f>SUMIF('20-1'!AB:AB,$A:$A,'20-1'!$E:$E)</f>
        <v>10858.05</v>
      </c>
      <c r="BI40" s="89">
        <f>SUMIF(Об!$A:$A,$A:$A,Об!AB:AB)*BI$455</f>
        <v>241870.68723757478</v>
      </c>
      <c r="BJ40" s="89">
        <f>SUMIF(Об!$A:$A,$A:$A,Об!AC:AC)*BJ$455</f>
        <v>229526.77204506221</v>
      </c>
      <c r="BK40" s="84">
        <f>SUMIF(ПП1!$H:$H,$A:$A,ПП1!$M:$M)</f>
        <v>0</v>
      </c>
      <c r="BL40" s="89">
        <f t="shared" si="1"/>
        <v>54252.046775082701</v>
      </c>
      <c r="BM40" s="89">
        <f>$BM$454*B40/$BM$455</f>
        <v>7622.8630090329616</v>
      </c>
      <c r="BN40" s="89">
        <f t="shared" si="3"/>
        <v>2125.5894372733642</v>
      </c>
      <c r="BO40" s="89">
        <f>SUMIF(Об!$A:$A,$A:$A,Об!$AG:$AG)*$BO$455</f>
        <v>0</v>
      </c>
      <c r="BP40" s="89">
        <f>SUMIF(Об!$A:$A,$A:$A,Об!$AE:$AE)*BP$455</f>
        <v>1873.0345742868253</v>
      </c>
      <c r="BQ40" s="89">
        <f>SUMIF(Об!$A:$A,$A:$A,Об!AI:AI)*BQ$455</f>
        <v>170086.44621987344</v>
      </c>
      <c r="BR40" s="89">
        <f>SUMIF(Об!$A:$A,$A:$A,Об!AJ:AJ)*BR$455</f>
        <v>0</v>
      </c>
      <c r="BS40" s="89">
        <f>SUMIF(Об!$A:$A,$A:$A,Об!AK:AK)*BS$455</f>
        <v>93021.81084249288</v>
      </c>
      <c r="BT40" s="89">
        <f>SUMIF(Об!$A:$A,$A:$A,Об!AL:AL)*BT$455</f>
        <v>83734.348833981479</v>
      </c>
      <c r="BU40" s="89">
        <f>SUMIF(Об!$A:$A,$A:$A,Об!AM:AM)*BU$455</f>
        <v>0</v>
      </c>
      <c r="BV40" s="89">
        <f>SUMIF(Об!$A:$A,$A:$A,Об!AN:AN)*BV$455</f>
        <v>35005.862325239395</v>
      </c>
    </row>
    <row r="41" spans="1:74" ht="32.25" hidden="1" customHeight="1" x14ac:dyDescent="0.25">
      <c r="A41" s="84" t="s">
        <v>195</v>
      </c>
      <c r="B41" s="84">
        <f>SUMIF(Об!$A:$A,$A:$A,Об!B:B)</f>
        <v>723.76</v>
      </c>
      <c r="C41" s="84">
        <f>SUMIF(Об!$A:$A,$A:$A,Об!C:C)</f>
        <v>723.75999999999988</v>
      </c>
      <c r="D41" s="84">
        <v>12</v>
      </c>
      <c r="E41" s="84">
        <f>SUMIF(Об!$A:$A,$A:$A,Об!F:F)</f>
        <v>21.23</v>
      </c>
      <c r="F41" s="84">
        <f t="shared" si="4"/>
        <v>21.23</v>
      </c>
      <c r="G41" s="89">
        <v>184385.15999999995</v>
      </c>
      <c r="H41" s="89">
        <v>330005.15999999997</v>
      </c>
      <c r="I41" s="89">
        <v>0</v>
      </c>
      <c r="J41" s="89">
        <v>60692.230000000018</v>
      </c>
      <c r="K41" s="89">
        <v>2543.6999999999998</v>
      </c>
      <c r="L41" s="89">
        <v>0</v>
      </c>
      <c r="M41" s="89">
        <v>17.220000000000002</v>
      </c>
      <c r="N41" s="89">
        <v>0</v>
      </c>
      <c r="O41" s="89">
        <v>0</v>
      </c>
      <c r="P41" s="89">
        <v>63355.289999999986</v>
      </c>
      <c r="Q41" s="89">
        <v>0</v>
      </c>
      <c r="R41" s="89">
        <v>0</v>
      </c>
      <c r="S41" s="89">
        <v>0</v>
      </c>
      <c r="T41" s="89">
        <v>0</v>
      </c>
      <c r="U41" s="89">
        <v>0</v>
      </c>
      <c r="V41" s="89">
        <v>0</v>
      </c>
      <c r="W41" s="89">
        <v>0</v>
      </c>
      <c r="X41" s="89">
        <v>0</v>
      </c>
      <c r="Y41" s="89">
        <v>0</v>
      </c>
      <c r="Z41" s="89">
        <v>0</v>
      </c>
      <c r="AA41" s="89">
        <v>0</v>
      </c>
      <c r="AB41" s="89">
        <v>0</v>
      </c>
      <c r="AC41" s="89">
        <v>0</v>
      </c>
      <c r="AD41" s="89">
        <v>0</v>
      </c>
      <c r="AE41" s="89">
        <v>0</v>
      </c>
      <c r="AF41" s="89">
        <v>0</v>
      </c>
      <c r="AG41" s="89">
        <v>0</v>
      </c>
      <c r="AH41" s="90">
        <v>184385.15999999995</v>
      </c>
      <c r="AI41" s="90">
        <v>180816.36999999997</v>
      </c>
      <c r="AJ41" s="90">
        <v>0</v>
      </c>
      <c r="AK41" s="90">
        <v>180816.36999999997</v>
      </c>
      <c r="AL41" s="90">
        <v>33347.519999999997</v>
      </c>
      <c r="AM41" s="90">
        <v>0</v>
      </c>
      <c r="AN41" s="90">
        <v>33347.519999999997</v>
      </c>
      <c r="AP41" s="91">
        <f t="shared" si="0"/>
        <v>0</v>
      </c>
      <c r="AQ41" s="92">
        <f>SUMIF('20-1'!K:K,$A:$A,'20-1'!$E:$E)</f>
        <v>0</v>
      </c>
      <c r="AR41" s="92">
        <f>SUMIF('20-1'!L:L,$A:$A,'20-1'!$E:$E)</f>
        <v>0</v>
      </c>
      <c r="AS41" s="92">
        <f>SUMIF('20-1'!M:M,$A:$A,'20-1'!$E:$E)</f>
        <v>0</v>
      </c>
      <c r="AT41" s="92">
        <f>SUMIF('20-1'!N:N,$A:$A,'20-1'!$E:$E)</f>
        <v>0</v>
      </c>
      <c r="AU41" s="92">
        <f>SUMIF('20-1'!O:O,$A:$A,'20-1'!$E:$E)</f>
        <v>0</v>
      </c>
      <c r="AV41" s="92">
        <f>SUMIF('20-1'!P:P,$A:$A,'20-1'!$E:$E)</f>
        <v>0</v>
      </c>
      <c r="AW41" s="92">
        <f>SUMIF('20-1'!Q:Q,$A:$A,'20-1'!$E:$E)</f>
        <v>0</v>
      </c>
      <c r="AX41" s="92">
        <f>SUMIF('20-1'!R:R,$A:$A,'20-1'!$E:$E)</f>
        <v>0</v>
      </c>
      <c r="AY41" s="92">
        <f>SUMIF('20-1'!S:S,$A:$A,'20-1'!$E:$E)</f>
        <v>0</v>
      </c>
      <c r="AZ41" s="92">
        <f>SUMIF('20-1'!T:T,$A:$A,'20-1'!$E:$E)</f>
        <v>0</v>
      </c>
      <c r="BA41" s="92">
        <f>SUMIF('20-1'!U:U,$A:$A,'20-1'!$E:$E)</f>
        <v>0</v>
      </c>
      <c r="BB41" s="92">
        <f>SUMIF('20-1'!V:V,$A:$A,'20-1'!$E:$E)</f>
        <v>0</v>
      </c>
      <c r="BC41" s="92">
        <f>SUMIF('20-1'!W:W,$A:$A,'20-1'!$E:$E)</f>
        <v>0</v>
      </c>
      <c r="BD41" s="92">
        <f>SUMIF('20-1'!X:X,$A:$A,'20-1'!$E:$E)</f>
        <v>0</v>
      </c>
      <c r="BE41" s="92">
        <f>SUMIF('20-1'!Y:Y,$A:$A,'20-1'!$E:$E)</f>
        <v>0</v>
      </c>
      <c r="BF41" s="92">
        <f>SUMIF('20-1'!Z:Z,$A:$A,'20-1'!$E:$E)</f>
        <v>0</v>
      </c>
      <c r="BG41" s="92">
        <f>SUMIF('20-1'!AA:AA,$A:$A,'20-1'!$E:$E)</f>
        <v>0</v>
      </c>
      <c r="BH41" s="92">
        <f>SUMIF('20-1'!AB:AB,$A:$A,'20-1'!$E:$E)</f>
        <v>7841.46</v>
      </c>
      <c r="BI41" s="89">
        <f>SUMIF(Об!$A:$A,$A:$A,Об!AB:AB)*BI$455</f>
        <v>66871.544271933337</v>
      </c>
      <c r="BJ41" s="89">
        <f>SUMIF(Об!$A:$A,$A:$A,Об!AC:AC)*BJ$455</f>
        <v>63458.742659994721</v>
      </c>
      <c r="BK41" s="84">
        <f>SUMIF(ПП1!$H:$H,$A:$A,ПП1!$M:$M)</f>
        <v>0</v>
      </c>
      <c r="BL41" s="89">
        <f t="shared" si="1"/>
        <v>14999.412244607627</v>
      </c>
      <c r="BM41" s="84">
        <f>SUMIF(Об!$A:$A,$A:$A,Об!Z:Z)</f>
        <v>0</v>
      </c>
      <c r="BN41" s="89">
        <f t="shared" si="3"/>
        <v>587.67538051836266</v>
      </c>
      <c r="BO41" s="89">
        <f>SUMIF(Об!$A:$A,$A:$A,Об!$AG:$AG)*$BO$455</f>
        <v>0</v>
      </c>
      <c r="BP41" s="89">
        <f>SUMIF(Об!$A:$A,$A:$A,Об!$AE:$AE)*BP$455</f>
        <v>517.84991347155346</v>
      </c>
      <c r="BQ41" s="89">
        <f>SUMIF(Об!$A:$A,$A:$A,Об!AI:AI)*BQ$455</f>
        <v>47024.893542705933</v>
      </c>
      <c r="BR41" s="89">
        <f>SUMIF(Об!$A:$A,$A:$A,Об!AJ:AJ)*BR$455</f>
        <v>0</v>
      </c>
      <c r="BS41" s="89">
        <f>SUMIF(Об!$A:$A,$A:$A,Об!AK:AK)*BS$455</f>
        <v>25718.338228803816</v>
      </c>
      <c r="BT41" s="89">
        <f>SUMIF(Об!$A:$A,$A:$A,Об!AL:AL)*BT$455</f>
        <v>23150.573883445039</v>
      </c>
      <c r="BU41" s="89">
        <f>SUMIF(Об!$A:$A,$A:$A,Об!AM:AM)*BU$455</f>
        <v>0</v>
      </c>
      <c r="BV41" s="89">
        <f>SUMIF(Об!$A:$A,$A:$A,Об!AN:AN)*BV$455</f>
        <v>9678.2958654271733</v>
      </c>
    </row>
    <row r="42" spans="1:74" ht="32.25" hidden="1" customHeight="1" x14ac:dyDescent="0.25">
      <c r="A42" s="84" t="s">
        <v>196</v>
      </c>
      <c r="B42" s="84">
        <f>SUMIF(Об!$A:$A,$A:$A,Об!B:B)</f>
        <v>3903.3</v>
      </c>
      <c r="C42" s="84">
        <f>SUMIF(Об!$A:$A,$A:$A,Об!C:C)</f>
        <v>3903.3000000000006</v>
      </c>
      <c r="D42" s="84">
        <v>12</v>
      </c>
      <c r="E42" s="84">
        <f>SUMIF(Об!$A:$A,$A:$A,Об!F:F)</f>
        <v>41.2</v>
      </c>
      <c r="F42" s="84">
        <f t="shared" si="4"/>
        <v>41.2</v>
      </c>
      <c r="G42" s="89">
        <v>1892061.6999999995</v>
      </c>
      <c r="H42" s="89">
        <v>1779745.1399999997</v>
      </c>
      <c r="I42" s="89">
        <v>0</v>
      </c>
      <c r="J42" s="89">
        <v>222196.43</v>
      </c>
      <c r="K42" s="89">
        <v>78567.750000000015</v>
      </c>
      <c r="L42" s="89">
        <v>0</v>
      </c>
      <c r="M42" s="89">
        <v>804.59</v>
      </c>
      <c r="N42" s="89">
        <v>804.59</v>
      </c>
      <c r="O42" s="89">
        <v>0</v>
      </c>
      <c r="P42" s="89">
        <v>382273.18000000005</v>
      </c>
      <c r="Q42" s="89">
        <v>143917.85999999999</v>
      </c>
      <c r="R42" s="89">
        <v>0</v>
      </c>
      <c r="S42" s="89">
        <v>2449.02</v>
      </c>
      <c r="T42" s="89">
        <v>437363.8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89">
        <v>0</v>
      </c>
      <c r="AC42" s="89">
        <v>0</v>
      </c>
      <c r="AD42" s="89">
        <v>0</v>
      </c>
      <c r="AE42" s="89">
        <v>1717.2400000000002</v>
      </c>
      <c r="AF42" s="89">
        <v>0</v>
      </c>
      <c r="AG42" s="89">
        <v>0</v>
      </c>
      <c r="AH42" s="90">
        <v>1892061.6999999995</v>
      </c>
      <c r="AI42" s="90">
        <v>1925094.8299999998</v>
      </c>
      <c r="AJ42" s="90">
        <v>0</v>
      </c>
      <c r="AK42" s="90">
        <v>1925094.8299999998</v>
      </c>
      <c r="AL42" s="90">
        <v>310886.32</v>
      </c>
      <c r="AM42" s="90">
        <v>0</v>
      </c>
      <c r="AN42" s="90">
        <v>310886.32</v>
      </c>
      <c r="AP42" s="91">
        <f t="shared" si="0"/>
        <v>6073.62</v>
      </c>
      <c r="AQ42" s="92">
        <f>SUMIF('20-1'!K:K,$A:$A,'20-1'!$E:$E)</f>
        <v>0</v>
      </c>
      <c r="AR42" s="92">
        <f>SUMIF('20-1'!L:L,$A:$A,'20-1'!$E:$E)</f>
        <v>0</v>
      </c>
      <c r="AS42" s="92">
        <f>SUMIF('20-1'!M:M,$A:$A,'20-1'!$E:$E)</f>
        <v>0</v>
      </c>
      <c r="AT42" s="92">
        <f>SUMIF('20-1'!N:N,$A:$A,'20-1'!$E:$E)</f>
        <v>0</v>
      </c>
      <c r="AU42" s="92">
        <f>SUMIF('20-1'!O:O,$A:$A,'20-1'!$E:$E)</f>
        <v>0</v>
      </c>
      <c r="AV42" s="92">
        <f>SUMIF('20-1'!P:P,$A:$A,'20-1'!$E:$E)</f>
        <v>6073.62</v>
      </c>
      <c r="AW42" s="92">
        <f>SUMIF('20-1'!Q:Q,$A:$A,'20-1'!$E:$E)</f>
        <v>0</v>
      </c>
      <c r="AX42" s="92">
        <f>SUMIF('20-1'!R:R,$A:$A,'20-1'!$E:$E)</f>
        <v>0</v>
      </c>
      <c r="AY42" s="92">
        <f>SUMIF('20-1'!S:S,$A:$A,'20-1'!$E:$E)</f>
        <v>0</v>
      </c>
      <c r="AZ42" s="92">
        <f>SUMIF('20-1'!T:T,$A:$A,'20-1'!$E:$E)</f>
        <v>0</v>
      </c>
      <c r="BA42" s="92">
        <f>SUMIF('20-1'!U:U,$A:$A,'20-1'!$E:$E)</f>
        <v>0</v>
      </c>
      <c r="BB42" s="92">
        <f>SUMIF('20-1'!V:V,$A:$A,'20-1'!$E:$E)</f>
        <v>0</v>
      </c>
      <c r="BC42" s="92">
        <f>SUMIF('20-1'!W:W,$A:$A,'20-1'!$E:$E)</f>
        <v>0</v>
      </c>
      <c r="BD42" s="92">
        <f>SUMIF('20-1'!X:X,$A:$A,'20-1'!$E:$E)</f>
        <v>0</v>
      </c>
      <c r="BE42" s="92">
        <f>SUMIF('20-1'!Y:Y,$A:$A,'20-1'!$E:$E)</f>
        <v>0</v>
      </c>
      <c r="BF42" s="92">
        <f>SUMIF('20-1'!Z:Z,$A:$A,'20-1'!$E:$E)</f>
        <v>0</v>
      </c>
      <c r="BG42" s="92">
        <f>SUMIF('20-1'!AA:AA,$A:$A,'20-1'!$E:$E)</f>
        <v>0</v>
      </c>
      <c r="BH42" s="92">
        <f>SUMIF('20-1'!AB:AB,$A:$A,'20-1'!$E:$E)</f>
        <v>14520.07</v>
      </c>
      <c r="BI42" s="89">
        <f>SUMIF(Об!$A:$A,$A:$A,Об!AB:AB)*BI$455</f>
        <v>360643.99629246915</v>
      </c>
      <c r="BJ42" s="89">
        <f>SUMIF(Об!$A:$A,$A:$A,Об!AC:AC)*BJ$455</f>
        <v>342238.46333695907</v>
      </c>
      <c r="BK42" s="89">
        <f>SUMIF(ПП1!$H:$H,$A:$A,ПП1!$M:$M)*$BK$454/$BK$455*B42</f>
        <v>53074.734026442697</v>
      </c>
      <c r="BL42" s="89">
        <f t="shared" si="1"/>
        <v>80893.121772931583</v>
      </c>
      <c r="BM42" s="84">
        <f>SUMIF(Об!$A:$A,$A:$A,Об!Z:Z)</f>
        <v>0</v>
      </c>
      <c r="BN42" s="89">
        <f t="shared" si="3"/>
        <v>3169.3839294480563</v>
      </c>
      <c r="BO42" s="89">
        <f>SUMIF(Об!$A:$A,$A:$A,Об!$AG:$AG)*$BO$455</f>
        <v>0</v>
      </c>
      <c r="BP42" s="89">
        <f>SUMIF(Об!$A:$A,$A:$A,Об!$AE:$AE)*BP$455</f>
        <v>0</v>
      </c>
      <c r="BQ42" s="89">
        <f>SUMIF(Об!$A:$A,$A:$A,Об!AI:AI)*BQ$455</f>
        <v>253609.29999619231</v>
      </c>
      <c r="BR42" s="89">
        <f>SUMIF(Об!$A:$A,$A:$A,Об!AJ:AJ)*BR$455</f>
        <v>94750.039680377595</v>
      </c>
      <c r="BS42" s="89">
        <f>SUMIF(Об!$A:$A,$A:$A,Об!AK:AK)*BS$455</f>
        <v>138701.21256837901</v>
      </c>
      <c r="BT42" s="89">
        <f>SUMIF(Об!$A:$A,$A:$A,Об!AL:AL)*BT$455</f>
        <v>124853.03835422109</v>
      </c>
      <c r="BU42" s="89">
        <f>SUMIF(Об!$A:$A,$A:$A,Об!AM:AM)*BU$455</f>
        <v>78611.739605143361</v>
      </c>
      <c r="BV42" s="89">
        <f>SUMIF(Об!$A:$A,$A:$A,Об!AN:AN)*BV$455</f>
        <v>52195.882960542047</v>
      </c>
    </row>
    <row r="43" spans="1:74" ht="32.25" customHeight="1" x14ac:dyDescent="0.25">
      <c r="A43" s="84" t="s">
        <v>197</v>
      </c>
      <c r="B43" s="84">
        <f>SUMIF(Об!$A:$A,$A:$A,Об!B:B)</f>
        <v>0</v>
      </c>
      <c r="C43" s="84">
        <f>SUMIF(Об!$A:$A,$A:$A,Об!C:C)</f>
        <v>0</v>
      </c>
      <c r="D43" s="84">
        <v>12</v>
      </c>
      <c r="E43" s="84">
        <f>SUMIF(Об!$A:$A,$A:$A,Об!F:F)</f>
        <v>21.02</v>
      </c>
      <c r="F43" s="84">
        <f t="shared" si="4"/>
        <v>21.02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89">
        <v>0</v>
      </c>
      <c r="V43" s="89">
        <v>0</v>
      </c>
      <c r="W43" s="89">
        <v>0</v>
      </c>
      <c r="X43" s="89">
        <v>0</v>
      </c>
      <c r="Y43" s="89">
        <v>0</v>
      </c>
      <c r="Z43" s="89">
        <v>0</v>
      </c>
      <c r="AA43" s="89">
        <v>0</v>
      </c>
      <c r="AB43" s="89">
        <v>0</v>
      </c>
      <c r="AC43" s="89">
        <v>0</v>
      </c>
      <c r="AD43" s="89">
        <v>0</v>
      </c>
      <c r="AE43" s="89">
        <v>0</v>
      </c>
      <c r="AF43" s="89">
        <v>0</v>
      </c>
      <c r="AG43" s="89">
        <v>0</v>
      </c>
      <c r="AH43" s="90">
        <v>0</v>
      </c>
      <c r="AI43" s="90">
        <v>0</v>
      </c>
      <c r="AJ43" s="90">
        <v>0</v>
      </c>
      <c r="AK43" s="90">
        <v>0</v>
      </c>
      <c r="AL43" s="90">
        <v>56995.33</v>
      </c>
      <c r="AM43" s="90">
        <v>0</v>
      </c>
      <c r="AN43" s="90">
        <v>56995.33</v>
      </c>
      <c r="AP43" s="91">
        <f t="shared" si="0"/>
        <v>0</v>
      </c>
      <c r="AQ43" s="92">
        <f>SUMIF('20-1'!K:K,$A:$A,'20-1'!$E:$E)</f>
        <v>0</v>
      </c>
      <c r="AR43" s="92">
        <f>SUMIF('20-1'!L:L,$A:$A,'20-1'!$E:$E)</f>
        <v>0</v>
      </c>
      <c r="AS43" s="92">
        <f>SUMIF('20-1'!M:M,$A:$A,'20-1'!$E:$E)</f>
        <v>0</v>
      </c>
      <c r="AT43" s="92">
        <f>SUMIF('20-1'!N:N,$A:$A,'20-1'!$E:$E)</f>
        <v>0</v>
      </c>
      <c r="AU43" s="92">
        <f>SUMIF('20-1'!O:O,$A:$A,'20-1'!$E:$E)</f>
        <v>0</v>
      </c>
      <c r="AV43" s="92">
        <f>SUMIF('20-1'!P:P,$A:$A,'20-1'!$E:$E)</f>
        <v>0</v>
      </c>
      <c r="AW43" s="92">
        <f>SUMIF('20-1'!Q:Q,$A:$A,'20-1'!$E:$E)</f>
        <v>0</v>
      </c>
      <c r="AX43" s="92">
        <f>SUMIF('20-1'!R:R,$A:$A,'20-1'!$E:$E)</f>
        <v>0</v>
      </c>
      <c r="AY43" s="92">
        <f>SUMIF('20-1'!S:S,$A:$A,'20-1'!$E:$E)</f>
        <v>0</v>
      </c>
      <c r="AZ43" s="92">
        <f>SUMIF('20-1'!T:T,$A:$A,'20-1'!$E:$E)</f>
        <v>0</v>
      </c>
      <c r="BA43" s="92">
        <f>SUMIF('20-1'!U:U,$A:$A,'20-1'!$E:$E)</f>
        <v>0</v>
      </c>
      <c r="BB43" s="92">
        <f>SUMIF('20-1'!V:V,$A:$A,'20-1'!$E:$E)</f>
        <v>0</v>
      </c>
      <c r="BC43" s="92">
        <f>SUMIF('20-1'!W:W,$A:$A,'20-1'!$E:$E)</f>
        <v>0</v>
      </c>
      <c r="BD43" s="92">
        <f>SUMIF('20-1'!X:X,$A:$A,'20-1'!$E:$E)</f>
        <v>0</v>
      </c>
      <c r="BE43" s="92">
        <f>SUMIF('20-1'!Y:Y,$A:$A,'20-1'!$E:$E)</f>
        <v>0</v>
      </c>
      <c r="BF43" s="92">
        <f>SUMIF('20-1'!Z:Z,$A:$A,'20-1'!$E:$E)</f>
        <v>0</v>
      </c>
      <c r="BG43" s="92">
        <f>SUMIF('20-1'!AA:AA,$A:$A,'20-1'!$E:$E)</f>
        <v>0</v>
      </c>
      <c r="BH43" s="92">
        <f>SUMIF('20-1'!AB:AB,$A:$A,'20-1'!$E:$E)</f>
        <v>0</v>
      </c>
      <c r="BI43" s="89">
        <f>SUMIF(Об!$A:$A,$A:$A,Об!AB:AB)*BI$455</f>
        <v>0</v>
      </c>
      <c r="BJ43" s="89">
        <f>SUMIF(Об!$A:$A,$A:$A,Об!AC:AC)*BJ$455</f>
        <v>0</v>
      </c>
      <c r="BK43" s="84">
        <f>SUMIF(ПП1!$H:$H,$A:$A,ПП1!$M:$M)</f>
        <v>0</v>
      </c>
      <c r="BL43" s="89">
        <f t="shared" si="1"/>
        <v>0</v>
      </c>
      <c r="BM43" s="84">
        <f>SUMIF(Об!$A:$A,$A:$A,Об!Z:Z)</f>
        <v>0</v>
      </c>
      <c r="BN43" s="89">
        <f t="shared" si="3"/>
        <v>0</v>
      </c>
      <c r="BO43" s="89">
        <f>SUMIF(Об!$A:$A,$A:$A,Об!$AG:$AG)*$BO$455</f>
        <v>0</v>
      </c>
      <c r="BP43" s="89">
        <f>SUMIF(Об!$A:$A,$A:$A,Об!$AE:$AE)*BP$455</f>
        <v>0</v>
      </c>
      <c r="BQ43" s="89">
        <f>SUMIF(Об!$A:$A,$A:$A,Об!AI:AI)*BQ$455</f>
        <v>0</v>
      </c>
      <c r="BR43" s="89">
        <f>SUMIF(Об!$A:$A,$A:$A,Об!AJ:AJ)*BR$455</f>
        <v>0</v>
      </c>
      <c r="BS43" s="89">
        <f>SUMIF(Об!$A:$A,$A:$A,Об!AK:AK)*BS$455</f>
        <v>0</v>
      </c>
      <c r="BT43" s="89">
        <f>SUMIF(Об!$A:$A,$A:$A,Об!AL:AL)*BT$455</f>
        <v>0</v>
      </c>
      <c r="BU43" s="89">
        <f>SUMIF(Об!$A:$A,$A:$A,Об!AM:AM)*BU$455</f>
        <v>0</v>
      </c>
      <c r="BV43" s="89">
        <f>SUMIF(Об!$A:$A,$A:$A,Об!AN:AN)*BV$455</f>
        <v>0</v>
      </c>
    </row>
    <row r="44" spans="1:74" ht="32.25" hidden="1" customHeight="1" x14ac:dyDescent="0.25">
      <c r="A44" s="84" t="s">
        <v>198</v>
      </c>
      <c r="B44" s="84">
        <f>SUMIF(Об!$A:$A,$A:$A,Об!B:B)</f>
        <v>330.3</v>
      </c>
      <c r="C44" s="84">
        <f>SUMIF(Об!$A:$A,$A:$A,Об!C:C)</f>
        <v>330.3</v>
      </c>
      <c r="D44" s="84">
        <v>12</v>
      </c>
      <c r="E44" s="84">
        <f>SUMIF(Об!$A:$A,$A:$A,Об!F:F)</f>
        <v>21.02</v>
      </c>
      <c r="F44" s="84">
        <f t="shared" si="4"/>
        <v>21.02</v>
      </c>
      <c r="G44" s="89">
        <v>83314.680000000008</v>
      </c>
      <c r="H44" s="89">
        <v>194124.18</v>
      </c>
      <c r="I44" s="89">
        <v>0</v>
      </c>
      <c r="J44" s="89">
        <v>37691.040000000001</v>
      </c>
      <c r="K44" s="89">
        <v>3937.6800000000012</v>
      </c>
      <c r="L44" s="89">
        <v>115898.84999999999</v>
      </c>
      <c r="M44" s="89">
        <v>34.620000000000005</v>
      </c>
      <c r="N44" s="89">
        <v>0</v>
      </c>
      <c r="O44" s="89">
        <v>0</v>
      </c>
      <c r="P44" s="89">
        <v>39353.82</v>
      </c>
      <c r="Q44" s="89">
        <v>0</v>
      </c>
      <c r="R44" s="89">
        <v>0</v>
      </c>
      <c r="S44" s="89">
        <v>0</v>
      </c>
      <c r="T44" s="89">
        <v>0</v>
      </c>
      <c r="U44" s="89">
        <v>0</v>
      </c>
      <c r="V44" s="89">
        <v>0</v>
      </c>
      <c r="W44" s="89">
        <v>0</v>
      </c>
      <c r="X44" s="89">
        <v>0</v>
      </c>
      <c r="Y44" s="89">
        <v>0</v>
      </c>
      <c r="Z44" s="89">
        <v>0</v>
      </c>
      <c r="AA44" s="89">
        <v>0</v>
      </c>
      <c r="AB44" s="89">
        <v>0</v>
      </c>
      <c r="AC44" s="89">
        <v>0</v>
      </c>
      <c r="AD44" s="89">
        <v>0</v>
      </c>
      <c r="AE44" s="89">
        <v>0</v>
      </c>
      <c r="AF44" s="89">
        <v>0</v>
      </c>
      <c r="AG44" s="89">
        <v>0</v>
      </c>
      <c r="AH44" s="90">
        <v>83314.680000000008</v>
      </c>
      <c r="AI44" s="90">
        <v>75485.210000000006</v>
      </c>
      <c r="AJ44" s="90">
        <v>0</v>
      </c>
      <c r="AK44" s="90">
        <v>75485.210000000006</v>
      </c>
      <c r="AL44" s="90">
        <v>46151.64</v>
      </c>
      <c r="AM44" s="90">
        <v>0</v>
      </c>
      <c r="AN44" s="90">
        <v>46151.64</v>
      </c>
      <c r="AP44" s="91">
        <f t="shared" si="0"/>
        <v>0</v>
      </c>
      <c r="AQ44" s="92">
        <f>SUMIF('20-1'!K:K,$A:$A,'20-1'!$E:$E)</f>
        <v>0</v>
      </c>
      <c r="AR44" s="92">
        <f>SUMIF('20-1'!L:L,$A:$A,'20-1'!$E:$E)</f>
        <v>0</v>
      </c>
      <c r="AS44" s="92">
        <f>SUMIF('20-1'!M:M,$A:$A,'20-1'!$E:$E)</f>
        <v>0</v>
      </c>
      <c r="AT44" s="92">
        <f>SUMIF('20-1'!N:N,$A:$A,'20-1'!$E:$E)</f>
        <v>0</v>
      </c>
      <c r="AU44" s="92">
        <f>SUMIF('20-1'!O:O,$A:$A,'20-1'!$E:$E)</f>
        <v>0</v>
      </c>
      <c r="AV44" s="92">
        <f>SUMIF('20-1'!P:P,$A:$A,'20-1'!$E:$E)</f>
        <v>0</v>
      </c>
      <c r="AW44" s="92">
        <f>SUMIF('20-1'!Q:Q,$A:$A,'20-1'!$E:$E)</f>
        <v>0</v>
      </c>
      <c r="AX44" s="92">
        <f>SUMIF('20-1'!R:R,$A:$A,'20-1'!$E:$E)</f>
        <v>0</v>
      </c>
      <c r="AY44" s="92">
        <f>SUMIF('20-1'!S:S,$A:$A,'20-1'!$E:$E)</f>
        <v>0</v>
      </c>
      <c r="AZ44" s="92">
        <f>SUMIF('20-1'!T:T,$A:$A,'20-1'!$E:$E)</f>
        <v>0</v>
      </c>
      <c r="BA44" s="92">
        <f>SUMIF('20-1'!U:U,$A:$A,'20-1'!$E:$E)</f>
        <v>0</v>
      </c>
      <c r="BB44" s="92">
        <f>SUMIF('20-1'!V:V,$A:$A,'20-1'!$E:$E)</f>
        <v>0</v>
      </c>
      <c r="BC44" s="92">
        <f>SUMIF('20-1'!W:W,$A:$A,'20-1'!$E:$E)</f>
        <v>0</v>
      </c>
      <c r="BD44" s="92">
        <f>SUMIF('20-1'!X:X,$A:$A,'20-1'!$E:$E)</f>
        <v>0</v>
      </c>
      <c r="BE44" s="92">
        <f>SUMIF('20-1'!Y:Y,$A:$A,'20-1'!$E:$E)</f>
        <v>0</v>
      </c>
      <c r="BF44" s="92">
        <f>SUMIF('20-1'!Z:Z,$A:$A,'20-1'!$E:$E)</f>
        <v>0</v>
      </c>
      <c r="BG44" s="92">
        <f>SUMIF('20-1'!AA:AA,$A:$A,'20-1'!$E:$E)</f>
        <v>0</v>
      </c>
      <c r="BH44" s="92">
        <f>SUMIF('20-1'!AB:AB,$A:$A,'20-1'!$E:$E)</f>
        <v>1823.6</v>
      </c>
      <c r="BI44" s="89">
        <f>SUMIF(Об!$A:$A,$A:$A,Об!AB:AB)*BI$455</f>
        <v>30517.949421105866</v>
      </c>
      <c r="BJ44" s="89">
        <f>SUMIF(Об!$A:$A,$A:$A,Об!AC:AC)*BJ$455</f>
        <v>28960.460236260998</v>
      </c>
      <c r="BK44" s="84">
        <f>SUMIF(ПП1!$H:$H,$A:$A,ПП1!$M:$M)</f>
        <v>0</v>
      </c>
      <c r="BL44" s="89">
        <f t="shared" si="1"/>
        <v>6845.2330391205651</v>
      </c>
      <c r="BM44" s="84">
        <f>SUMIF(Об!$A:$A,$A:$A,Об!Z:Z)</f>
        <v>0</v>
      </c>
      <c r="BN44" s="89">
        <f t="shared" si="3"/>
        <v>268.1955042903935</v>
      </c>
      <c r="BO44" s="89">
        <f>SUMIF(Об!$A:$A,$A:$A,Об!$AG:$AG)*$BO$455</f>
        <v>0</v>
      </c>
      <c r="BP44" s="89">
        <f>SUMIF(Об!$A:$A,$A:$A,Об!$AE:$AE)*BP$455</f>
        <v>0</v>
      </c>
      <c r="BQ44" s="89">
        <f>SUMIF(Об!$A:$A,$A:$A,Об!AI:AI)*BQ$455</f>
        <v>21460.597901453206</v>
      </c>
      <c r="BR44" s="89">
        <f>SUMIF(Об!$A:$A,$A:$A,Об!AJ:AJ)*BR$455</f>
        <v>0</v>
      </c>
      <c r="BS44" s="89">
        <f>SUMIF(Об!$A:$A,$A:$A,Об!AK:AK)*BS$455</f>
        <v>11736.994469124989</v>
      </c>
      <c r="BT44" s="89">
        <f>SUMIF(Об!$A:$A,$A:$A,Об!AL:AL)*BT$455</f>
        <v>10565.152196448957</v>
      </c>
      <c r="BU44" s="89">
        <f>SUMIF(Об!$A:$A,$A:$A,Об!AM:AM)*BU$455</f>
        <v>0</v>
      </c>
      <c r="BV44" s="89">
        <f>SUMIF(Об!$A:$A,$A:$A,Об!AN:AN)*BV$455</f>
        <v>4416.8524432831273</v>
      </c>
    </row>
    <row r="45" spans="1:74" ht="32.25" hidden="1" customHeight="1" x14ac:dyDescent="0.25">
      <c r="A45" s="84" t="s">
        <v>199</v>
      </c>
      <c r="B45" s="84">
        <f>SUMIF(Об!$A:$A,$A:$A,Об!B:B)</f>
        <v>331.2</v>
      </c>
      <c r="C45" s="84">
        <f>SUMIF(Об!$A:$A,$A:$A,Об!C:C)</f>
        <v>331.2</v>
      </c>
      <c r="D45" s="84">
        <v>12</v>
      </c>
      <c r="E45" s="84">
        <f>SUMIF(Об!$A:$A,$A:$A,Об!F:F)</f>
        <v>21.02</v>
      </c>
      <c r="F45" s="84">
        <f t="shared" si="4"/>
        <v>21.02</v>
      </c>
      <c r="G45" s="89">
        <v>83541.84</v>
      </c>
      <c r="H45" s="89">
        <v>189364.02000000002</v>
      </c>
      <c r="I45" s="89">
        <v>0</v>
      </c>
      <c r="J45" s="89">
        <v>29471.979999999996</v>
      </c>
      <c r="K45" s="89">
        <v>1097.0400000000002</v>
      </c>
      <c r="L45" s="89">
        <v>0</v>
      </c>
      <c r="M45" s="89">
        <v>0</v>
      </c>
      <c r="N45" s="89">
        <v>0</v>
      </c>
      <c r="O45" s="89">
        <v>0</v>
      </c>
      <c r="P45" s="89">
        <v>30773.980000000007</v>
      </c>
      <c r="Q45" s="89">
        <v>0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  <c r="AC45" s="89">
        <v>0</v>
      </c>
      <c r="AD45" s="89">
        <v>0</v>
      </c>
      <c r="AE45" s="89">
        <v>0</v>
      </c>
      <c r="AF45" s="89">
        <v>0</v>
      </c>
      <c r="AG45" s="89">
        <v>0</v>
      </c>
      <c r="AH45" s="90">
        <v>83541.84</v>
      </c>
      <c r="AI45" s="90">
        <v>83144.56</v>
      </c>
      <c r="AJ45" s="90">
        <v>0</v>
      </c>
      <c r="AK45" s="90">
        <v>83144.56</v>
      </c>
      <c r="AL45" s="90">
        <v>4960.72</v>
      </c>
      <c r="AM45" s="90">
        <v>0</v>
      </c>
      <c r="AN45" s="90">
        <v>4960.72</v>
      </c>
      <c r="AP45" s="91">
        <f t="shared" si="0"/>
        <v>0</v>
      </c>
      <c r="AQ45" s="92">
        <f>SUMIF('20-1'!K:K,$A:$A,'20-1'!$E:$E)</f>
        <v>0</v>
      </c>
      <c r="AR45" s="92">
        <f>SUMIF('20-1'!L:L,$A:$A,'20-1'!$E:$E)</f>
        <v>0</v>
      </c>
      <c r="AS45" s="92">
        <f>SUMIF('20-1'!M:M,$A:$A,'20-1'!$E:$E)</f>
        <v>0</v>
      </c>
      <c r="AT45" s="92">
        <f>SUMIF('20-1'!N:N,$A:$A,'20-1'!$E:$E)</f>
        <v>0</v>
      </c>
      <c r="AU45" s="92">
        <f>SUMIF('20-1'!O:O,$A:$A,'20-1'!$E:$E)</f>
        <v>0</v>
      </c>
      <c r="AV45" s="92">
        <f>SUMIF('20-1'!P:P,$A:$A,'20-1'!$E:$E)</f>
        <v>0</v>
      </c>
      <c r="AW45" s="92">
        <f>SUMIF('20-1'!Q:Q,$A:$A,'20-1'!$E:$E)</f>
        <v>0</v>
      </c>
      <c r="AX45" s="92">
        <f>SUMIF('20-1'!R:R,$A:$A,'20-1'!$E:$E)</f>
        <v>0</v>
      </c>
      <c r="AY45" s="92">
        <f>SUMIF('20-1'!S:S,$A:$A,'20-1'!$E:$E)</f>
        <v>0</v>
      </c>
      <c r="AZ45" s="92">
        <f>SUMIF('20-1'!T:T,$A:$A,'20-1'!$E:$E)</f>
        <v>0</v>
      </c>
      <c r="BA45" s="92">
        <f>SUMIF('20-1'!U:U,$A:$A,'20-1'!$E:$E)</f>
        <v>0</v>
      </c>
      <c r="BB45" s="92">
        <f>SUMIF('20-1'!V:V,$A:$A,'20-1'!$E:$E)</f>
        <v>0</v>
      </c>
      <c r="BC45" s="92">
        <f>SUMIF('20-1'!W:W,$A:$A,'20-1'!$E:$E)</f>
        <v>0</v>
      </c>
      <c r="BD45" s="92">
        <f>SUMIF('20-1'!X:X,$A:$A,'20-1'!$E:$E)</f>
        <v>0</v>
      </c>
      <c r="BE45" s="92">
        <f>SUMIF('20-1'!Y:Y,$A:$A,'20-1'!$E:$E)</f>
        <v>0</v>
      </c>
      <c r="BF45" s="92">
        <f>SUMIF('20-1'!Z:Z,$A:$A,'20-1'!$E:$E)</f>
        <v>0</v>
      </c>
      <c r="BG45" s="92">
        <f>SUMIF('20-1'!AA:AA,$A:$A,'20-1'!$E:$E)</f>
        <v>0</v>
      </c>
      <c r="BH45" s="92">
        <f>SUMIF('20-1'!AB:AB,$A:$A,'20-1'!$E:$E)</f>
        <v>181.35</v>
      </c>
      <c r="BI45" s="89">
        <f>SUMIF(Об!$A:$A,$A:$A,Об!AB:AB)*BI$455</f>
        <v>30601.104596640213</v>
      </c>
      <c r="BJ45" s="89">
        <f>SUMIF(Об!$A:$A,$A:$A,Об!AC:AC)*BJ$455</f>
        <v>29039.371572054624</v>
      </c>
      <c r="BK45" s="84">
        <f>SUMIF(ПП1!$H:$H,$A:$A,ПП1!$M:$M)</f>
        <v>0</v>
      </c>
      <c r="BL45" s="89">
        <f t="shared" si="1"/>
        <v>6863.8849002625821</v>
      </c>
      <c r="BM45" s="84">
        <f>SUMIF(Об!$A:$A,$A:$A,Об!Z:Z)</f>
        <v>0</v>
      </c>
      <c r="BN45" s="89">
        <f t="shared" si="3"/>
        <v>268.92628223123927</v>
      </c>
      <c r="BO45" s="89">
        <f>SUMIF(Об!$A:$A,$A:$A,Об!$AG:$AG)*$BO$455</f>
        <v>0</v>
      </c>
      <c r="BP45" s="89">
        <f>SUMIF(Об!$A:$A,$A:$A,Об!$AE:$AE)*BP$455</f>
        <v>0</v>
      </c>
      <c r="BQ45" s="89">
        <f>SUMIF(Об!$A:$A,$A:$A,Об!AI:AI)*BQ$455</f>
        <v>21519.07364505389</v>
      </c>
      <c r="BR45" s="89">
        <f>SUMIF(Об!$A:$A,$A:$A,Об!AJ:AJ)*BR$455</f>
        <v>0</v>
      </c>
      <c r="BS45" s="89">
        <f>SUMIF(Об!$A:$A,$A:$A,Об!AK:AK)*BS$455</f>
        <v>11768.975380485002</v>
      </c>
      <c r="BT45" s="89">
        <f>SUMIF(Об!$A:$A,$A:$A,Об!AL:AL)*BT$455</f>
        <v>10593.940077093232</v>
      </c>
      <c r="BU45" s="89">
        <f>SUMIF(Об!$A:$A,$A:$A,Об!AM:AM)*BU$455</f>
        <v>0</v>
      </c>
      <c r="BV45" s="89">
        <f>SUMIF(Об!$A:$A,$A:$A,Об!AN:AN)*BV$455</f>
        <v>4428.8874635645534</v>
      </c>
    </row>
    <row r="46" spans="1:74" ht="32.25" customHeight="1" x14ac:dyDescent="0.25">
      <c r="A46" s="84" t="s">
        <v>200</v>
      </c>
      <c r="B46" s="84">
        <f>SUMIF(Об!$A:$A,$A:$A,Об!B:B)</f>
        <v>439.8</v>
      </c>
      <c r="C46" s="84">
        <f>SUMIF(Об!$A:$A,$A:$A,Об!C:C)</f>
        <v>439.8</v>
      </c>
      <c r="D46" s="84">
        <v>12</v>
      </c>
      <c r="E46" s="84">
        <f>SUMIF(Об!$A:$A,$A:$A,Об!F:F)</f>
        <v>0</v>
      </c>
      <c r="F46" s="84">
        <f t="shared" si="4"/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89">
        <v>0</v>
      </c>
      <c r="AC46" s="89">
        <v>0</v>
      </c>
      <c r="AD46" s="89">
        <v>0</v>
      </c>
      <c r="AE46" s="89">
        <v>0</v>
      </c>
      <c r="AF46" s="89">
        <v>0</v>
      </c>
      <c r="AG46" s="89">
        <v>0</v>
      </c>
      <c r="AH46" s="90">
        <v>0</v>
      </c>
      <c r="AI46" s="90">
        <v>0</v>
      </c>
      <c r="AJ46" s="90">
        <v>0</v>
      </c>
      <c r="AK46" s="90">
        <v>0</v>
      </c>
      <c r="AL46" s="90">
        <v>76478.62</v>
      </c>
      <c r="AM46" s="90">
        <v>0</v>
      </c>
      <c r="AN46" s="90">
        <v>76478.62</v>
      </c>
      <c r="AP46" s="91">
        <f t="shared" si="0"/>
        <v>0</v>
      </c>
      <c r="AQ46" s="92">
        <f>SUMIF('20-1'!K:K,$A:$A,'20-1'!$E:$E)</f>
        <v>0</v>
      </c>
      <c r="AR46" s="92">
        <f>SUMIF('20-1'!L:L,$A:$A,'20-1'!$E:$E)</f>
        <v>0</v>
      </c>
      <c r="AS46" s="92">
        <f>SUMIF('20-1'!M:M,$A:$A,'20-1'!$E:$E)</f>
        <v>0</v>
      </c>
      <c r="AT46" s="92">
        <f>SUMIF('20-1'!N:N,$A:$A,'20-1'!$E:$E)</f>
        <v>0</v>
      </c>
      <c r="AU46" s="92">
        <f>SUMIF('20-1'!O:O,$A:$A,'20-1'!$E:$E)</f>
        <v>0</v>
      </c>
      <c r="AV46" s="92">
        <f>SUMIF('20-1'!P:P,$A:$A,'20-1'!$E:$E)</f>
        <v>0</v>
      </c>
      <c r="AW46" s="92">
        <f>SUMIF('20-1'!Q:Q,$A:$A,'20-1'!$E:$E)</f>
        <v>0</v>
      </c>
      <c r="AX46" s="92">
        <f>SUMIF('20-1'!R:R,$A:$A,'20-1'!$E:$E)</f>
        <v>0</v>
      </c>
      <c r="AY46" s="92">
        <f>SUMIF('20-1'!S:S,$A:$A,'20-1'!$E:$E)</f>
        <v>0</v>
      </c>
      <c r="AZ46" s="92">
        <f>SUMIF('20-1'!T:T,$A:$A,'20-1'!$E:$E)</f>
        <v>0</v>
      </c>
      <c r="BA46" s="92">
        <f>SUMIF('20-1'!U:U,$A:$A,'20-1'!$E:$E)</f>
        <v>0</v>
      </c>
      <c r="BB46" s="92">
        <f>SUMIF('20-1'!V:V,$A:$A,'20-1'!$E:$E)</f>
        <v>0</v>
      </c>
      <c r="BC46" s="92">
        <f>SUMIF('20-1'!W:W,$A:$A,'20-1'!$E:$E)</f>
        <v>0</v>
      </c>
      <c r="BD46" s="92">
        <f>SUMIF('20-1'!X:X,$A:$A,'20-1'!$E:$E)</f>
        <v>0</v>
      </c>
      <c r="BE46" s="92">
        <f>SUMIF('20-1'!Y:Y,$A:$A,'20-1'!$E:$E)</f>
        <v>0</v>
      </c>
      <c r="BF46" s="92">
        <f>SUMIF('20-1'!Z:Z,$A:$A,'20-1'!$E:$E)</f>
        <v>0</v>
      </c>
      <c r="BG46" s="92">
        <f>SUMIF('20-1'!AA:AA,$A:$A,'20-1'!$E:$E)</f>
        <v>0</v>
      </c>
      <c r="BH46" s="92">
        <f>SUMIF('20-1'!AB:AB,$A:$A,'20-1'!$E:$E)</f>
        <v>767.46</v>
      </c>
      <c r="BI46" s="89">
        <f>SUMIF(Об!$A:$A,$A:$A,Об!AB:AB)*BI$455</f>
        <v>40635.162444451591</v>
      </c>
      <c r="BJ46" s="89">
        <f>SUMIF(Об!$A:$A,$A:$A,Об!AC:AC)*BJ$455</f>
        <v>38561.339424485581</v>
      </c>
      <c r="BK46" s="84">
        <f>SUMIF(ПП1!$H:$H,$A:$A,ПП1!$M:$M)</f>
        <v>0</v>
      </c>
      <c r="BL46" s="89">
        <f t="shared" si="1"/>
        <v>9114.5428113994076</v>
      </c>
      <c r="BM46" s="84">
        <f>SUMIF(Об!$A:$A,$A:$A,Об!Z:Z)</f>
        <v>0</v>
      </c>
      <c r="BN46" s="89">
        <f t="shared" si="3"/>
        <v>357.10682042662751</v>
      </c>
      <c r="BO46" s="89">
        <f>SUMIF(Об!$A:$A,$A:$A,Об!$AG:$AG)*$BO$455</f>
        <v>0</v>
      </c>
      <c r="BP46" s="89">
        <f>SUMIF(Об!$A:$A,$A:$A,Об!$AE:$AE)*BP$455</f>
        <v>0</v>
      </c>
      <c r="BQ46" s="89">
        <f>SUMIF(Об!$A:$A,$A:$A,Об!AI:AI)*BQ$455</f>
        <v>28575.146706203814</v>
      </c>
      <c r="BR46" s="89">
        <f>SUMIF(Об!$A:$A,$A:$A,Об!AJ:AJ)*BR$455</f>
        <v>0</v>
      </c>
      <c r="BS46" s="89">
        <f>SUMIF(Об!$A:$A,$A:$A,Об!AK:AK)*BS$455</f>
        <v>15628.005351259979</v>
      </c>
      <c r="BT46" s="89">
        <f>SUMIF(Об!$A:$A,$A:$A,Об!AL:AL)*BT$455</f>
        <v>14067.677674835761</v>
      </c>
      <c r="BU46" s="89">
        <f>SUMIF(Об!$A:$A,$A:$A,Об!AM:AM)*BU$455</f>
        <v>0</v>
      </c>
      <c r="BV46" s="89">
        <f>SUMIF(Об!$A:$A,$A:$A,Об!AN:AN)*BV$455</f>
        <v>5881.1132441898872</v>
      </c>
    </row>
    <row r="47" spans="1:74" ht="32.25" hidden="1" customHeight="1" x14ac:dyDescent="0.25">
      <c r="A47" s="84" t="s">
        <v>201</v>
      </c>
      <c r="B47" s="84">
        <f>SUMIF(Об!$A:$A,$A:$A,Об!B:B)</f>
        <v>11673.449999999999</v>
      </c>
      <c r="C47" s="84">
        <f>SUMIF(Об!$A:$A,$A:$A,Об!C:C)</f>
        <v>11673.449999999999</v>
      </c>
      <c r="D47" s="84">
        <v>12</v>
      </c>
      <c r="E47" s="84">
        <f>SUMIF(Об!$A:$A,$A:$A,Об!F:F)</f>
        <v>41.41</v>
      </c>
      <c r="F47" s="84">
        <f t="shared" si="4"/>
        <v>41.41</v>
      </c>
      <c r="G47" s="89">
        <v>5053026.7299999986</v>
      </c>
      <c r="H47" s="89">
        <v>4776598.18</v>
      </c>
      <c r="I47" s="89">
        <v>0</v>
      </c>
      <c r="J47" s="89">
        <v>580779.87000000011</v>
      </c>
      <c r="K47" s="89">
        <v>134110.11000000002</v>
      </c>
      <c r="L47" s="89">
        <v>0</v>
      </c>
      <c r="M47" s="89">
        <v>2088.5300000000002</v>
      </c>
      <c r="N47" s="89">
        <v>2086.4900000000002</v>
      </c>
      <c r="O47" s="89">
        <v>411380.93000000005</v>
      </c>
      <c r="P47" s="89">
        <v>1044228.9799999999</v>
      </c>
      <c r="Q47" s="89">
        <v>424123.63000000006</v>
      </c>
      <c r="R47" s="89">
        <v>0</v>
      </c>
      <c r="S47" s="89">
        <v>6304.63</v>
      </c>
      <c r="T47" s="89">
        <v>1288940.8599999999</v>
      </c>
      <c r="U47" s="89">
        <v>0</v>
      </c>
      <c r="V47" s="89">
        <v>0</v>
      </c>
      <c r="W47" s="89">
        <v>0</v>
      </c>
      <c r="X47" s="89">
        <v>0</v>
      </c>
      <c r="Y47" s="89">
        <v>0</v>
      </c>
      <c r="Z47" s="89">
        <v>0</v>
      </c>
      <c r="AA47" s="89">
        <v>0</v>
      </c>
      <c r="AB47" s="89">
        <v>0</v>
      </c>
      <c r="AC47" s="89">
        <v>0</v>
      </c>
      <c r="AD47" s="89">
        <v>0</v>
      </c>
      <c r="AE47" s="89">
        <v>4339.2599999999993</v>
      </c>
      <c r="AF47" s="89">
        <v>0</v>
      </c>
      <c r="AG47" s="89">
        <v>274549.5</v>
      </c>
      <c r="AH47" s="90">
        <v>5053026.7299999986</v>
      </c>
      <c r="AI47" s="90">
        <v>5172687.1499999994</v>
      </c>
      <c r="AJ47" s="90">
        <v>0</v>
      </c>
      <c r="AK47" s="90">
        <v>5172687.1499999994</v>
      </c>
      <c r="AL47" s="90">
        <v>581214.14</v>
      </c>
      <c r="AM47" s="90">
        <v>0</v>
      </c>
      <c r="AN47" s="90">
        <v>581214.14</v>
      </c>
      <c r="AP47" s="91">
        <f t="shared" si="0"/>
        <v>42912.32</v>
      </c>
      <c r="AQ47" s="92">
        <f>SUMIF('20-1'!K:K,$A:$A,'20-1'!$E:$E)</f>
        <v>0</v>
      </c>
      <c r="AR47" s="92">
        <f>SUMIF('20-1'!L:L,$A:$A,'20-1'!$E:$E)</f>
        <v>0</v>
      </c>
      <c r="AS47" s="92">
        <f>SUMIF('20-1'!M:M,$A:$A,'20-1'!$E:$E)</f>
        <v>28489.279999999999</v>
      </c>
      <c r="AT47" s="92">
        <f>SUMIF('20-1'!N:N,$A:$A,'20-1'!$E:$E)</f>
        <v>0</v>
      </c>
      <c r="AU47" s="92">
        <f>SUMIF('20-1'!O:O,$A:$A,'20-1'!$E:$E)</f>
        <v>0</v>
      </c>
      <c r="AV47" s="92">
        <f>SUMIF('20-1'!P:P,$A:$A,'20-1'!$E:$E)</f>
        <v>14423.04</v>
      </c>
      <c r="AW47" s="92">
        <f>SUMIF('20-1'!Q:Q,$A:$A,'20-1'!$E:$E)</f>
        <v>0</v>
      </c>
      <c r="AX47" s="92">
        <f>SUMIF('20-1'!R:R,$A:$A,'20-1'!$E:$E)</f>
        <v>0</v>
      </c>
      <c r="AY47" s="92">
        <f>SUMIF('20-1'!S:S,$A:$A,'20-1'!$E:$E)</f>
        <v>0</v>
      </c>
      <c r="AZ47" s="92">
        <f>SUMIF('20-1'!T:T,$A:$A,'20-1'!$E:$E)</f>
        <v>0</v>
      </c>
      <c r="BA47" s="92">
        <f>SUMIF('20-1'!U:U,$A:$A,'20-1'!$E:$E)</f>
        <v>0</v>
      </c>
      <c r="BB47" s="92">
        <f>SUMIF('20-1'!V:V,$A:$A,'20-1'!$E:$E)</f>
        <v>0</v>
      </c>
      <c r="BC47" s="92">
        <f>SUMIF('20-1'!W:W,$A:$A,'20-1'!$E:$E)</f>
        <v>0</v>
      </c>
      <c r="BD47" s="92">
        <f>SUMIF('20-1'!X:X,$A:$A,'20-1'!$E:$E)</f>
        <v>0</v>
      </c>
      <c r="BE47" s="92">
        <f>SUMIF('20-1'!Y:Y,$A:$A,'20-1'!$E:$E)</f>
        <v>0</v>
      </c>
      <c r="BF47" s="92">
        <f>SUMIF('20-1'!Z:Z,$A:$A,'20-1'!$E:$E)</f>
        <v>0</v>
      </c>
      <c r="BG47" s="92">
        <f>SUMIF('20-1'!AA:AA,$A:$A,'20-1'!$E:$E)</f>
        <v>0</v>
      </c>
      <c r="BH47" s="92">
        <f>SUMIF('20-1'!AB:AB,$A:$A,'20-1'!$E:$E)</f>
        <v>33310.29</v>
      </c>
      <c r="BI47" s="89">
        <f>SUMIF(Об!$A:$A,$A:$A,Об!AB:AB)*BI$455</f>
        <v>1078564.204268266</v>
      </c>
      <c r="BJ47" s="89">
        <f>SUMIF(Об!$A:$A,$A:$A,Об!AC:AC)*BJ$455</f>
        <v>1023519.480911235</v>
      </c>
      <c r="BK47" s="84">
        <f>SUMIF(ПП1!$H:$H,$A:$A,ПП1!$M:$M)</f>
        <v>0</v>
      </c>
      <c r="BL47" s="89">
        <f t="shared" si="1"/>
        <v>241923.96494254298</v>
      </c>
      <c r="BM47" s="89">
        <f>$BM$454*B47/$BM$455</f>
        <v>33992.325690578276</v>
      </c>
      <c r="BN47" s="89">
        <f t="shared" si="3"/>
        <v>9478.5552817399148</v>
      </c>
      <c r="BO47" s="89">
        <f>SUMIF(Об!$A:$A,$A:$A,Об!$AG:$AG)*$BO$455</f>
        <v>0</v>
      </c>
      <c r="BP47" s="89">
        <f>SUMIF(Об!$A:$A,$A:$A,Об!$AE:$AE)*BP$455</f>
        <v>8352.3475633006874</v>
      </c>
      <c r="BQ47" s="89">
        <f>SUMIF(Об!$A:$A,$A:$A,Об!AI:AI)*BQ$455</f>
        <v>758459.63237274869</v>
      </c>
      <c r="BR47" s="89">
        <f>SUMIF(Об!$A:$A,$A:$A,Об!AJ:AJ)*BR$455</f>
        <v>283365.31927008013</v>
      </c>
      <c r="BS47" s="89">
        <f>SUMIF(Об!$A:$A,$A:$A,Об!AK:AK)*BS$455</f>
        <v>414808.41079505632</v>
      </c>
      <c r="BT47" s="89">
        <f>SUMIF(Об!$A:$A,$A:$A,Об!AL:AL)*BT$455</f>
        <v>373393.20589657</v>
      </c>
      <c r="BU47" s="89">
        <f>SUMIF(Об!$A:$A,$A:$A,Об!AM:AM)*BU$455</f>
        <v>235101.12256133542</v>
      </c>
      <c r="BV47" s="89">
        <f>SUMIF(Об!$A:$A,$A:$A,Об!AN:AN)*BV$455</f>
        <v>156100.23056022834</v>
      </c>
    </row>
    <row r="48" spans="1:74" ht="32.25" customHeight="1" x14ac:dyDescent="0.25">
      <c r="A48" s="84" t="s">
        <v>202</v>
      </c>
      <c r="B48" s="84">
        <f>SUMIF(Об!$A:$A,$A:$A,Об!B:B)</f>
        <v>0</v>
      </c>
      <c r="C48" s="84">
        <f>SUMIF(Об!$A:$A,$A:$A,Об!C:C)</f>
        <v>0</v>
      </c>
      <c r="D48" s="84">
        <v>12</v>
      </c>
      <c r="E48" s="84">
        <f>SUMIF(Об!$A:$A,$A:$A,Об!F:F)</f>
        <v>21.02</v>
      </c>
      <c r="F48" s="84">
        <f t="shared" si="4"/>
        <v>21.02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89">
        <v>0</v>
      </c>
      <c r="AE48" s="89">
        <v>0</v>
      </c>
      <c r="AF48" s="89">
        <v>0</v>
      </c>
      <c r="AG48" s="89">
        <v>0</v>
      </c>
      <c r="AH48" s="90">
        <v>0</v>
      </c>
      <c r="AI48" s="90">
        <v>0</v>
      </c>
      <c r="AJ48" s="90">
        <v>0</v>
      </c>
      <c r="AK48" s="90">
        <v>0</v>
      </c>
      <c r="AL48" s="90">
        <v>126301.67</v>
      </c>
      <c r="AM48" s="90">
        <v>0</v>
      </c>
      <c r="AN48" s="90">
        <v>126301.67</v>
      </c>
      <c r="AP48" s="91">
        <f t="shared" si="0"/>
        <v>0</v>
      </c>
      <c r="AQ48" s="92">
        <f>SUMIF('20-1'!K:K,$A:$A,'20-1'!$E:$E)</f>
        <v>0</v>
      </c>
      <c r="AR48" s="92">
        <f>SUMIF('20-1'!L:L,$A:$A,'20-1'!$E:$E)</f>
        <v>0</v>
      </c>
      <c r="AS48" s="92">
        <f>SUMIF('20-1'!M:M,$A:$A,'20-1'!$E:$E)</f>
        <v>0</v>
      </c>
      <c r="AT48" s="92">
        <f>SUMIF('20-1'!N:N,$A:$A,'20-1'!$E:$E)</f>
        <v>0</v>
      </c>
      <c r="AU48" s="92">
        <f>SUMIF('20-1'!O:O,$A:$A,'20-1'!$E:$E)</f>
        <v>0</v>
      </c>
      <c r="AV48" s="92">
        <f>SUMIF('20-1'!P:P,$A:$A,'20-1'!$E:$E)</f>
        <v>0</v>
      </c>
      <c r="AW48" s="92">
        <f>SUMIF('20-1'!Q:Q,$A:$A,'20-1'!$E:$E)</f>
        <v>0</v>
      </c>
      <c r="AX48" s="92">
        <f>SUMIF('20-1'!R:R,$A:$A,'20-1'!$E:$E)</f>
        <v>0</v>
      </c>
      <c r="AY48" s="92">
        <f>SUMIF('20-1'!S:S,$A:$A,'20-1'!$E:$E)</f>
        <v>0</v>
      </c>
      <c r="AZ48" s="92">
        <f>SUMIF('20-1'!T:T,$A:$A,'20-1'!$E:$E)</f>
        <v>0</v>
      </c>
      <c r="BA48" s="92">
        <f>SUMIF('20-1'!U:U,$A:$A,'20-1'!$E:$E)</f>
        <v>0</v>
      </c>
      <c r="BB48" s="92">
        <f>SUMIF('20-1'!V:V,$A:$A,'20-1'!$E:$E)</f>
        <v>0</v>
      </c>
      <c r="BC48" s="92">
        <f>SUMIF('20-1'!W:W,$A:$A,'20-1'!$E:$E)</f>
        <v>0</v>
      </c>
      <c r="BD48" s="92">
        <f>SUMIF('20-1'!X:X,$A:$A,'20-1'!$E:$E)</f>
        <v>0</v>
      </c>
      <c r="BE48" s="92">
        <f>SUMIF('20-1'!Y:Y,$A:$A,'20-1'!$E:$E)</f>
        <v>0</v>
      </c>
      <c r="BF48" s="92">
        <f>SUMIF('20-1'!Z:Z,$A:$A,'20-1'!$E:$E)</f>
        <v>0</v>
      </c>
      <c r="BG48" s="92">
        <f>SUMIF('20-1'!AA:AA,$A:$A,'20-1'!$E:$E)</f>
        <v>0</v>
      </c>
      <c r="BH48" s="92">
        <f>SUMIF('20-1'!AB:AB,$A:$A,'20-1'!$E:$E)</f>
        <v>0</v>
      </c>
      <c r="BI48" s="89">
        <f>SUMIF(Об!$A:$A,$A:$A,Об!AB:AB)*BI$455</f>
        <v>0</v>
      </c>
      <c r="BJ48" s="89">
        <f>SUMIF(Об!$A:$A,$A:$A,Об!AC:AC)*BJ$455</f>
        <v>0</v>
      </c>
      <c r="BK48" s="84">
        <f>SUMIF(ПП1!$H:$H,$A:$A,ПП1!$M:$M)</f>
        <v>0</v>
      </c>
      <c r="BL48" s="89">
        <f t="shared" si="1"/>
        <v>0</v>
      </c>
      <c r="BM48" s="84">
        <f>SUMIF(Об!$A:$A,$A:$A,Об!Z:Z)</f>
        <v>0</v>
      </c>
      <c r="BN48" s="89">
        <f t="shared" si="3"/>
        <v>0</v>
      </c>
      <c r="BO48" s="89">
        <f>SUMIF(Об!$A:$A,$A:$A,Об!$AG:$AG)*$BO$455</f>
        <v>0</v>
      </c>
      <c r="BP48" s="89">
        <f>SUMIF(Об!$A:$A,$A:$A,Об!$AE:$AE)*BP$455</f>
        <v>0</v>
      </c>
      <c r="BQ48" s="89">
        <f>SUMIF(Об!$A:$A,$A:$A,Об!AI:AI)*BQ$455</f>
        <v>0</v>
      </c>
      <c r="BR48" s="89">
        <f>SUMIF(Об!$A:$A,$A:$A,Об!AJ:AJ)*BR$455</f>
        <v>0</v>
      </c>
      <c r="BS48" s="89">
        <f>SUMIF(Об!$A:$A,$A:$A,Об!AK:AK)*BS$455</f>
        <v>0</v>
      </c>
      <c r="BT48" s="89">
        <f>SUMIF(Об!$A:$A,$A:$A,Об!AL:AL)*BT$455</f>
        <v>0</v>
      </c>
      <c r="BU48" s="89">
        <f>SUMIF(Об!$A:$A,$A:$A,Об!AM:AM)*BU$455</f>
        <v>0</v>
      </c>
      <c r="BV48" s="89">
        <f>SUMIF(Об!$A:$A,$A:$A,Об!AN:AN)*BV$455</f>
        <v>0</v>
      </c>
    </row>
    <row r="49" spans="1:74" ht="32.25" customHeight="1" x14ac:dyDescent="0.25">
      <c r="A49" s="84" t="s">
        <v>203</v>
      </c>
      <c r="B49" s="84">
        <f>SUMIF(Об!$A:$A,$A:$A,Об!B:B)</f>
        <v>0</v>
      </c>
      <c r="C49" s="84">
        <f>SUMIF(Об!$A:$A,$A:$A,Об!C:C)</f>
        <v>0</v>
      </c>
      <c r="D49" s="84">
        <v>12</v>
      </c>
      <c r="E49" s="84">
        <f>SUMIF(Об!$A:$A,$A:$A,Об!F:F)</f>
        <v>21.02</v>
      </c>
      <c r="F49" s="84">
        <f t="shared" si="4"/>
        <v>21.02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-1925.5</v>
      </c>
      <c r="AM49" s="90">
        <v>0</v>
      </c>
      <c r="AN49" s="90">
        <v>-1925.5</v>
      </c>
      <c r="AP49" s="91">
        <f t="shared" si="0"/>
        <v>0</v>
      </c>
      <c r="AQ49" s="92">
        <f>SUMIF('20-1'!K:K,$A:$A,'20-1'!$E:$E)</f>
        <v>0</v>
      </c>
      <c r="AR49" s="92">
        <f>SUMIF('20-1'!L:L,$A:$A,'20-1'!$E:$E)</f>
        <v>0</v>
      </c>
      <c r="AS49" s="92">
        <f>SUMIF('20-1'!M:M,$A:$A,'20-1'!$E:$E)</f>
        <v>0</v>
      </c>
      <c r="AT49" s="92">
        <f>SUMIF('20-1'!N:N,$A:$A,'20-1'!$E:$E)</f>
        <v>0</v>
      </c>
      <c r="AU49" s="92">
        <f>SUMIF('20-1'!O:O,$A:$A,'20-1'!$E:$E)</f>
        <v>0</v>
      </c>
      <c r="AV49" s="92">
        <f>SUMIF('20-1'!P:P,$A:$A,'20-1'!$E:$E)</f>
        <v>0</v>
      </c>
      <c r="AW49" s="92">
        <f>SUMIF('20-1'!Q:Q,$A:$A,'20-1'!$E:$E)</f>
        <v>0</v>
      </c>
      <c r="AX49" s="92">
        <f>SUMIF('20-1'!R:R,$A:$A,'20-1'!$E:$E)</f>
        <v>0</v>
      </c>
      <c r="AY49" s="92">
        <f>SUMIF('20-1'!S:S,$A:$A,'20-1'!$E:$E)</f>
        <v>0</v>
      </c>
      <c r="AZ49" s="92">
        <f>SUMIF('20-1'!T:T,$A:$A,'20-1'!$E:$E)</f>
        <v>0</v>
      </c>
      <c r="BA49" s="92">
        <f>SUMIF('20-1'!U:U,$A:$A,'20-1'!$E:$E)</f>
        <v>0</v>
      </c>
      <c r="BB49" s="92">
        <f>SUMIF('20-1'!V:V,$A:$A,'20-1'!$E:$E)</f>
        <v>0</v>
      </c>
      <c r="BC49" s="92">
        <f>SUMIF('20-1'!W:W,$A:$A,'20-1'!$E:$E)</f>
        <v>0</v>
      </c>
      <c r="BD49" s="92">
        <f>SUMIF('20-1'!X:X,$A:$A,'20-1'!$E:$E)</f>
        <v>0</v>
      </c>
      <c r="BE49" s="92">
        <f>SUMIF('20-1'!Y:Y,$A:$A,'20-1'!$E:$E)</f>
        <v>0</v>
      </c>
      <c r="BF49" s="92">
        <f>SUMIF('20-1'!Z:Z,$A:$A,'20-1'!$E:$E)</f>
        <v>0</v>
      </c>
      <c r="BG49" s="92">
        <f>SUMIF('20-1'!AA:AA,$A:$A,'20-1'!$E:$E)</f>
        <v>0</v>
      </c>
      <c r="BH49" s="92">
        <f>SUMIF('20-1'!AB:AB,$A:$A,'20-1'!$E:$E)</f>
        <v>0</v>
      </c>
      <c r="BI49" s="89">
        <f>SUMIF(Об!$A:$A,$A:$A,Об!AB:AB)*BI$455</f>
        <v>0</v>
      </c>
      <c r="BJ49" s="89">
        <f>SUMIF(Об!$A:$A,$A:$A,Об!AC:AC)*BJ$455</f>
        <v>0</v>
      </c>
      <c r="BK49" s="84">
        <f>SUMIF(ПП1!$H:$H,$A:$A,ПП1!$M:$M)</f>
        <v>0</v>
      </c>
      <c r="BL49" s="89">
        <f t="shared" si="1"/>
        <v>0</v>
      </c>
      <c r="BM49" s="84">
        <f>SUMIF(Об!$A:$A,$A:$A,Об!Z:Z)</f>
        <v>0</v>
      </c>
      <c r="BN49" s="89">
        <f t="shared" si="3"/>
        <v>0</v>
      </c>
      <c r="BO49" s="89">
        <f>SUMIF(Об!$A:$A,$A:$A,Об!$AG:$AG)*$BO$455</f>
        <v>0</v>
      </c>
      <c r="BP49" s="89">
        <f>SUMIF(Об!$A:$A,$A:$A,Об!$AE:$AE)*BP$455</f>
        <v>0</v>
      </c>
      <c r="BQ49" s="89">
        <f>SUMIF(Об!$A:$A,$A:$A,Об!AI:AI)*BQ$455</f>
        <v>0</v>
      </c>
      <c r="BR49" s="89">
        <f>SUMIF(Об!$A:$A,$A:$A,Об!AJ:AJ)*BR$455</f>
        <v>0</v>
      </c>
      <c r="BS49" s="89">
        <f>SUMIF(Об!$A:$A,$A:$A,Об!AK:AK)*BS$455</f>
        <v>0</v>
      </c>
      <c r="BT49" s="89">
        <f>SUMIF(Об!$A:$A,$A:$A,Об!AL:AL)*BT$455</f>
        <v>0</v>
      </c>
      <c r="BU49" s="89">
        <f>SUMIF(Об!$A:$A,$A:$A,Об!AM:AM)*BU$455</f>
        <v>0</v>
      </c>
      <c r="BV49" s="89">
        <f>SUMIF(Об!$A:$A,$A:$A,Об!AN:AN)*BV$455</f>
        <v>0</v>
      </c>
    </row>
    <row r="50" spans="1:74" ht="32.25" hidden="1" customHeight="1" x14ac:dyDescent="0.25">
      <c r="A50" s="84" t="s">
        <v>204</v>
      </c>
      <c r="B50" s="84">
        <f>SUMIF(Об!$A:$A,$A:$A,Об!B:B)</f>
        <v>169.6</v>
      </c>
      <c r="C50" s="84">
        <f>SUMIF(Об!$A:$A,$A:$A,Об!C:C)</f>
        <v>169.6</v>
      </c>
      <c r="D50" s="84">
        <v>12</v>
      </c>
      <c r="E50" s="84">
        <f>SUMIF(Об!$A:$A,$A:$A,Об!F:F)</f>
        <v>21.02</v>
      </c>
      <c r="F50" s="84">
        <f t="shared" si="4"/>
        <v>21.02</v>
      </c>
      <c r="G50" s="89">
        <v>42779.879999999983</v>
      </c>
      <c r="H50" s="89">
        <v>99677.639999999956</v>
      </c>
      <c r="I50" s="89">
        <v>0</v>
      </c>
      <c r="J50" s="89">
        <v>8615.0399999999972</v>
      </c>
      <c r="K50" s="89">
        <v>315.36</v>
      </c>
      <c r="L50" s="89">
        <v>0</v>
      </c>
      <c r="M50" s="89">
        <v>0</v>
      </c>
      <c r="N50" s="89">
        <v>0</v>
      </c>
      <c r="O50" s="89">
        <v>0</v>
      </c>
      <c r="P50" s="89">
        <v>8995.1999999999989</v>
      </c>
      <c r="Q50" s="89">
        <v>0</v>
      </c>
      <c r="R50" s="89">
        <v>0</v>
      </c>
      <c r="S50" s="89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  <c r="Y50" s="89">
        <v>0</v>
      </c>
      <c r="Z50" s="89">
        <v>0</v>
      </c>
      <c r="AA50" s="89">
        <v>0</v>
      </c>
      <c r="AB50" s="89">
        <v>0</v>
      </c>
      <c r="AC50" s="89">
        <v>0</v>
      </c>
      <c r="AD50" s="89">
        <v>0</v>
      </c>
      <c r="AE50" s="89">
        <v>0</v>
      </c>
      <c r="AF50" s="89">
        <v>0</v>
      </c>
      <c r="AG50" s="89">
        <v>0</v>
      </c>
      <c r="AH50" s="90">
        <v>42779.879999999983</v>
      </c>
      <c r="AI50" s="90">
        <v>43412.219999999994</v>
      </c>
      <c r="AJ50" s="90">
        <v>0</v>
      </c>
      <c r="AK50" s="90">
        <v>43412.219999999994</v>
      </c>
      <c r="AL50" s="90">
        <v>2610.0300000000002</v>
      </c>
      <c r="AM50" s="90">
        <v>0</v>
      </c>
      <c r="AN50" s="90">
        <v>2610.0300000000002</v>
      </c>
      <c r="AP50" s="91">
        <f t="shared" si="0"/>
        <v>0</v>
      </c>
      <c r="AQ50" s="92">
        <f>SUMIF('20-1'!K:K,$A:$A,'20-1'!$E:$E)</f>
        <v>0</v>
      </c>
      <c r="AR50" s="92">
        <f>SUMIF('20-1'!L:L,$A:$A,'20-1'!$E:$E)</f>
        <v>0</v>
      </c>
      <c r="AS50" s="92">
        <f>SUMIF('20-1'!M:M,$A:$A,'20-1'!$E:$E)</f>
        <v>0</v>
      </c>
      <c r="AT50" s="92">
        <f>SUMIF('20-1'!N:N,$A:$A,'20-1'!$E:$E)</f>
        <v>0</v>
      </c>
      <c r="AU50" s="92">
        <f>SUMIF('20-1'!O:O,$A:$A,'20-1'!$E:$E)</f>
        <v>0</v>
      </c>
      <c r="AV50" s="92">
        <f>SUMIF('20-1'!P:P,$A:$A,'20-1'!$E:$E)</f>
        <v>0</v>
      </c>
      <c r="AW50" s="92">
        <f>SUMIF('20-1'!Q:Q,$A:$A,'20-1'!$E:$E)</f>
        <v>0</v>
      </c>
      <c r="AX50" s="92">
        <f>SUMIF('20-1'!R:R,$A:$A,'20-1'!$E:$E)</f>
        <v>0</v>
      </c>
      <c r="AY50" s="92">
        <f>SUMIF('20-1'!S:S,$A:$A,'20-1'!$E:$E)</f>
        <v>0</v>
      </c>
      <c r="AZ50" s="92">
        <f>SUMIF('20-1'!T:T,$A:$A,'20-1'!$E:$E)</f>
        <v>0</v>
      </c>
      <c r="BA50" s="92">
        <f>SUMIF('20-1'!U:U,$A:$A,'20-1'!$E:$E)</f>
        <v>0</v>
      </c>
      <c r="BB50" s="92">
        <f>SUMIF('20-1'!V:V,$A:$A,'20-1'!$E:$E)</f>
        <v>0</v>
      </c>
      <c r="BC50" s="92">
        <f>SUMIF('20-1'!W:W,$A:$A,'20-1'!$E:$E)</f>
        <v>0</v>
      </c>
      <c r="BD50" s="92">
        <f>SUMIF('20-1'!X:X,$A:$A,'20-1'!$E:$E)</f>
        <v>0</v>
      </c>
      <c r="BE50" s="92">
        <f>SUMIF('20-1'!Y:Y,$A:$A,'20-1'!$E:$E)</f>
        <v>0</v>
      </c>
      <c r="BF50" s="92">
        <f>SUMIF('20-1'!Z:Z,$A:$A,'20-1'!$E:$E)</f>
        <v>0</v>
      </c>
      <c r="BG50" s="92">
        <f>SUMIF('20-1'!AA:AA,$A:$A,'20-1'!$E:$E)</f>
        <v>0</v>
      </c>
      <c r="BH50" s="92">
        <f>SUMIF('20-1'!AB:AB,$A:$A,'20-1'!$E:$E)</f>
        <v>0</v>
      </c>
      <c r="BI50" s="89">
        <f>SUMIF(Об!$A:$A,$A:$A,Об!AB:AB)*BI$455</f>
        <v>15670.130856250544</v>
      </c>
      <c r="BJ50" s="89">
        <f>SUMIF(Об!$A:$A,$A:$A,Об!AC:AC)*BJ$455</f>
        <v>14870.402833998985</v>
      </c>
      <c r="BK50" s="84">
        <f>SUMIF(ПП1!$H:$H,$A:$A,ПП1!$M:$M)</f>
        <v>0</v>
      </c>
      <c r="BL50" s="89">
        <f t="shared" si="1"/>
        <v>3514.8396107624817</v>
      </c>
      <c r="BM50" s="84">
        <f>SUMIF(Об!$A:$A,$A:$A,Об!Z:Z)</f>
        <v>0</v>
      </c>
      <c r="BN50" s="89">
        <f t="shared" si="3"/>
        <v>137.71104307493411</v>
      </c>
      <c r="BO50" s="89">
        <f>SUMIF(Об!$A:$A,$A:$A,Об!$AG:$AG)*$BO$455</f>
        <v>0</v>
      </c>
      <c r="BP50" s="89">
        <f>SUMIF(Об!$A:$A,$A:$A,Об!$AE:$AE)*BP$455</f>
        <v>0</v>
      </c>
      <c r="BQ50" s="89">
        <f>SUMIF(Об!$A:$A,$A:$A,Об!AI:AI)*BQ$455</f>
        <v>11019.429016307789</v>
      </c>
      <c r="BR50" s="89">
        <f>SUMIF(Об!$A:$A,$A:$A,Об!AJ:AJ)*BR$455</f>
        <v>0</v>
      </c>
      <c r="BS50" s="89">
        <f>SUMIF(Об!$A:$A,$A:$A,Об!AK:AK)*BS$455</f>
        <v>6026.6250740647847</v>
      </c>
      <c r="BT50" s="89">
        <f>SUMIF(Об!$A:$A,$A:$A,Об!AL:AL)*BT$455</f>
        <v>5424.9161747433945</v>
      </c>
      <c r="BU50" s="89">
        <f>SUMIF(Об!$A:$A,$A:$A,Об!AM:AM)*BU$455</f>
        <v>0</v>
      </c>
      <c r="BV50" s="89">
        <f>SUMIF(Об!$A:$A,$A:$A,Об!AN:AN)*BV$455</f>
        <v>2267.9327108108341</v>
      </c>
    </row>
    <row r="51" spans="1:74" ht="32.25" hidden="1" customHeight="1" x14ac:dyDescent="0.25">
      <c r="A51" s="84" t="s">
        <v>205</v>
      </c>
      <c r="B51" s="84">
        <f>SUMIF(Об!$A:$A,$A:$A,Об!B:B)</f>
        <v>10736.800000000001</v>
      </c>
      <c r="C51" s="84">
        <f>SUMIF(Об!$A:$A,$A:$A,Об!C:C)</f>
        <v>10736.800000000001</v>
      </c>
      <c r="D51" s="84">
        <v>12</v>
      </c>
      <c r="E51" s="84">
        <f>SUMIF(Об!$A:$A,$A:$A,Об!F:F)</f>
        <v>41.41</v>
      </c>
      <c r="F51" s="84">
        <f t="shared" si="4"/>
        <v>41.41</v>
      </c>
      <c r="G51" s="89">
        <v>5011586.42</v>
      </c>
      <c r="H51" s="89">
        <v>4826983.2699999996</v>
      </c>
      <c r="I51" s="89">
        <v>0</v>
      </c>
      <c r="J51" s="89">
        <v>558472.08000000007</v>
      </c>
      <c r="K51" s="89">
        <v>161630.76</v>
      </c>
      <c r="L51" s="89">
        <v>0</v>
      </c>
      <c r="M51" s="89">
        <v>1694.74</v>
      </c>
      <c r="N51" s="89">
        <v>1705.6600000000003</v>
      </c>
      <c r="O51" s="89">
        <v>346559.07999999996</v>
      </c>
      <c r="P51" s="89">
        <v>959512.16999999993</v>
      </c>
      <c r="Q51" s="89">
        <v>360531.4</v>
      </c>
      <c r="R51" s="89">
        <v>0</v>
      </c>
      <c r="S51" s="89">
        <v>5128.47</v>
      </c>
      <c r="T51" s="89">
        <v>1095671.75</v>
      </c>
      <c r="U51" s="89">
        <v>0</v>
      </c>
      <c r="V51" s="89">
        <v>0</v>
      </c>
      <c r="W51" s="89">
        <v>0</v>
      </c>
      <c r="X51" s="89">
        <v>0</v>
      </c>
      <c r="Y51" s="89">
        <v>0</v>
      </c>
      <c r="Z51" s="89">
        <v>0</v>
      </c>
      <c r="AA51" s="89">
        <v>0</v>
      </c>
      <c r="AB51" s="89">
        <v>0</v>
      </c>
      <c r="AC51" s="89">
        <v>0</v>
      </c>
      <c r="AD51" s="89">
        <v>0</v>
      </c>
      <c r="AE51" s="89">
        <v>4143.41</v>
      </c>
      <c r="AF51" s="89">
        <v>0</v>
      </c>
      <c r="AG51" s="89">
        <v>243000.07000000004</v>
      </c>
      <c r="AH51" s="90">
        <v>5011586.42</v>
      </c>
      <c r="AI51" s="90">
        <v>4983118.55</v>
      </c>
      <c r="AJ51" s="90">
        <v>0</v>
      </c>
      <c r="AK51" s="90">
        <v>4983118.55</v>
      </c>
      <c r="AL51" s="90">
        <v>817736.37</v>
      </c>
      <c r="AM51" s="90">
        <v>0</v>
      </c>
      <c r="AN51" s="90">
        <v>817736.37</v>
      </c>
      <c r="AP51" s="91">
        <f t="shared" si="0"/>
        <v>1926779.48</v>
      </c>
      <c r="AQ51" s="92">
        <f>SUMIF('20-1'!K:K,$A:$A,'20-1'!$E:$E)</f>
        <v>1823868.94</v>
      </c>
      <c r="AR51" s="92">
        <f>SUMIF('20-1'!L:L,$A:$A,'20-1'!$E:$E)</f>
        <v>0</v>
      </c>
      <c r="AS51" s="92">
        <f>SUMIF('20-1'!M:M,$A:$A,'20-1'!$E:$E)</f>
        <v>0</v>
      </c>
      <c r="AT51" s="92">
        <f>SUMIF('20-1'!N:N,$A:$A,'20-1'!$E:$E)</f>
        <v>0</v>
      </c>
      <c r="AU51" s="92">
        <f>SUMIF('20-1'!O:O,$A:$A,'20-1'!$E:$E)</f>
        <v>0</v>
      </c>
      <c r="AV51" s="92">
        <f>SUMIF('20-1'!P:P,$A:$A,'20-1'!$E:$E)</f>
        <v>14423.04</v>
      </c>
      <c r="AW51" s="92">
        <f>SUMIF('20-1'!Q:Q,$A:$A,'20-1'!$E:$E)</f>
        <v>0</v>
      </c>
      <c r="AX51" s="92">
        <f>SUMIF('20-1'!R:R,$A:$A,'20-1'!$E:$E)</f>
        <v>0</v>
      </c>
      <c r="AY51" s="92">
        <f>SUMIF('20-1'!S:S,$A:$A,'20-1'!$E:$E)</f>
        <v>0</v>
      </c>
      <c r="AZ51" s="92">
        <f>SUMIF('20-1'!T:T,$A:$A,'20-1'!$E:$E)</f>
        <v>0</v>
      </c>
      <c r="BA51" s="92">
        <f>SUMIF('20-1'!U:U,$A:$A,'20-1'!$E:$E)</f>
        <v>0</v>
      </c>
      <c r="BB51" s="92">
        <f>SUMIF('20-1'!V:V,$A:$A,'20-1'!$E:$E)</f>
        <v>0</v>
      </c>
      <c r="BC51" s="92">
        <f>SUMIF('20-1'!W:W,$A:$A,'20-1'!$E:$E)</f>
        <v>0</v>
      </c>
      <c r="BD51" s="92">
        <f>SUMIF('20-1'!X:X,$A:$A,'20-1'!$E:$E)</f>
        <v>0</v>
      </c>
      <c r="BE51" s="92">
        <f>SUMIF('20-1'!Y:Y,$A:$A,'20-1'!$E:$E)</f>
        <v>88487.5</v>
      </c>
      <c r="BF51" s="92">
        <f>SUMIF('20-1'!Z:Z,$A:$A,'20-1'!$E:$E)</f>
        <v>0</v>
      </c>
      <c r="BG51" s="92">
        <f>SUMIF('20-1'!AA:AA,$A:$A,'20-1'!$E:$E)</f>
        <v>0</v>
      </c>
      <c r="BH51" s="92">
        <f>SUMIF('20-1'!AB:AB,$A:$A,'20-1'!$E:$E)</f>
        <v>35130.11</v>
      </c>
      <c r="BI51" s="89">
        <f>SUMIF(Об!$A:$A,$A:$A,Об!AB:AB)*BI$455</f>
        <v>992022.76519688021</v>
      </c>
      <c r="BJ51" s="89">
        <f>SUMIF(Об!$A:$A,$A:$A,Об!AC:AC)*BJ$455</f>
        <v>941394.70016556804</v>
      </c>
      <c r="BK51" s="84">
        <f>SUMIF(ПП1!$H:$H,$A:$A,ПП1!$M:$M)</f>
        <v>0</v>
      </c>
      <c r="BL51" s="89">
        <f t="shared" si="1"/>
        <v>222512.55856624185</v>
      </c>
      <c r="BM51" s="89">
        <f t="shared" ref="BM51:BM53" si="9">$BM$454*B51/$BM$455</f>
        <v>31264.861928101884</v>
      </c>
      <c r="BN51" s="89">
        <f t="shared" si="3"/>
        <v>8718.0184391919374</v>
      </c>
      <c r="BO51" s="89">
        <f>SUMIF(Об!$A:$A,$A:$A,Об!$AG:$AG)*$BO$455</f>
        <v>0</v>
      </c>
      <c r="BP51" s="89">
        <f>SUMIF(Об!$A:$A,$A:$A,Об!$AE:$AE)*BP$455</f>
        <v>7682.1749626414503</v>
      </c>
      <c r="BQ51" s="89">
        <f>SUMIF(Об!$A:$A,$A:$A,Об!AI:AI)*BQ$455</f>
        <v>697602.62654654193</v>
      </c>
      <c r="BR51" s="89">
        <f>SUMIF(Об!$A:$A,$A:$A,Об!AJ:AJ)*BR$455</f>
        <v>260628.7567033736</v>
      </c>
      <c r="BS51" s="89">
        <f>SUMIF(Об!$A:$A,$A:$A,Об!AK:AK)*BS$455</f>
        <v>381525.16565577115</v>
      </c>
      <c r="BT51" s="89">
        <f>SUMIF(Об!$A:$A,$A:$A,Об!AL:AL)*BT$455</f>
        <v>343433.018779392</v>
      </c>
      <c r="BU51" s="89">
        <f>SUMIF(Об!$A:$A,$A:$A,Об!AM:AM)*BU$455</f>
        <v>216237.16490982071</v>
      </c>
      <c r="BV51" s="89">
        <f>SUMIF(Об!$A:$A,$A:$A,Об!AN:AN)*BV$455</f>
        <v>143575.11750845378</v>
      </c>
    </row>
    <row r="52" spans="1:74" ht="32.25" hidden="1" customHeight="1" x14ac:dyDescent="0.25">
      <c r="A52" s="84" t="s">
        <v>206</v>
      </c>
      <c r="B52" s="84">
        <f>SUMIF(Об!$A:$A,$A:$A,Об!B:B)</f>
        <v>4052.1</v>
      </c>
      <c r="C52" s="84">
        <f>SUMIF(Об!$A:$A,$A:$A,Об!C:C)</f>
        <v>4052.1</v>
      </c>
      <c r="D52" s="84">
        <v>12</v>
      </c>
      <c r="E52" s="84">
        <f>SUMIF(Об!$A:$A,$A:$A,Об!F:F)</f>
        <v>41.41</v>
      </c>
      <c r="F52" s="84">
        <f t="shared" si="4"/>
        <v>41.41</v>
      </c>
      <c r="G52" s="89">
        <v>1667664.8300000005</v>
      </c>
      <c r="H52" s="89">
        <v>1544082.18</v>
      </c>
      <c r="I52" s="89">
        <v>0</v>
      </c>
      <c r="J52" s="89">
        <v>174084.63999999998</v>
      </c>
      <c r="K52" s="89">
        <v>66766.619999999981</v>
      </c>
      <c r="L52" s="89">
        <v>0</v>
      </c>
      <c r="M52" s="89">
        <v>667.28000000000009</v>
      </c>
      <c r="N52" s="89">
        <v>667.28000000000009</v>
      </c>
      <c r="O52" s="89">
        <v>120300.81999999999</v>
      </c>
      <c r="P52" s="89">
        <v>303362.2</v>
      </c>
      <c r="Q52" s="89">
        <v>116465.06</v>
      </c>
      <c r="R52" s="89">
        <v>0</v>
      </c>
      <c r="S52" s="89">
        <v>2018.3399999999992</v>
      </c>
      <c r="T52" s="89">
        <v>353569.89000000007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89">
        <v>0</v>
      </c>
      <c r="AC52" s="89">
        <v>0</v>
      </c>
      <c r="AD52" s="89">
        <v>0</v>
      </c>
      <c r="AE52" s="89">
        <v>1380.69</v>
      </c>
      <c r="AF52" s="89">
        <v>0</v>
      </c>
      <c r="AG52" s="89">
        <v>92340.010000000009</v>
      </c>
      <c r="AH52" s="90">
        <v>1667664.8300000005</v>
      </c>
      <c r="AI52" s="90">
        <v>1650989.73</v>
      </c>
      <c r="AJ52" s="90">
        <v>0</v>
      </c>
      <c r="AK52" s="90">
        <v>1650989.73</v>
      </c>
      <c r="AL52" s="90">
        <v>227128.73</v>
      </c>
      <c r="AM52" s="90">
        <v>0</v>
      </c>
      <c r="AN52" s="90">
        <v>227128.73</v>
      </c>
      <c r="AP52" s="91">
        <f t="shared" si="0"/>
        <v>0</v>
      </c>
      <c r="AQ52" s="92">
        <f>SUMIF('20-1'!K:K,$A:$A,'20-1'!$E:$E)</f>
        <v>0</v>
      </c>
      <c r="AR52" s="92">
        <f>SUMIF('20-1'!L:L,$A:$A,'20-1'!$E:$E)</f>
        <v>0</v>
      </c>
      <c r="AS52" s="92">
        <f>SUMIF('20-1'!M:M,$A:$A,'20-1'!$E:$E)</f>
        <v>0</v>
      </c>
      <c r="AT52" s="92">
        <f>SUMIF('20-1'!N:N,$A:$A,'20-1'!$E:$E)</f>
        <v>0</v>
      </c>
      <c r="AU52" s="92">
        <f>SUMIF('20-1'!O:O,$A:$A,'20-1'!$E:$E)</f>
        <v>0</v>
      </c>
      <c r="AV52" s="92">
        <f>SUMIF('20-1'!P:P,$A:$A,'20-1'!$E:$E)</f>
        <v>0</v>
      </c>
      <c r="AW52" s="92">
        <f>SUMIF('20-1'!Q:Q,$A:$A,'20-1'!$E:$E)</f>
        <v>0</v>
      </c>
      <c r="AX52" s="92">
        <f>SUMIF('20-1'!R:R,$A:$A,'20-1'!$E:$E)</f>
        <v>0</v>
      </c>
      <c r="AY52" s="92">
        <f>SUMIF('20-1'!S:S,$A:$A,'20-1'!$E:$E)</f>
        <v>0</v>
      </c>
      <c r="AZ52" s="92">
        <f>SUMIF('20-1'!T:T,$A:$A,'20-1'!$E:$E)</f>
        <v>0</v>
      </c>
      <c r="BA52" s="92">
        <f>SUMIF('20-1'!U:U,$A:$A,'20-1'!$E:$E)</f>
        <v>0</v>
      </c>
      <c r="BB52" s="92">
        <f>SUMIF('20-1'!V:V,$A:$A,'20-1'!$E:$E)</f>
        <v>0</v>
      </c>
      <c r="BC52" s="92">
        <f>SUMIF('20-1'!W:W,$A:$A,'20-1'!$E:$E)</f>
        <v>0</v>
      </c>
      <c r="BD52" s="92">
        <f>SUMIF('20-1'!X:X,$A:$A,'20-1'!$E:$E)</f>
        <v>0</v>
      </c>
      <c r="BE52" s="92">
        <f>SUMIF('20-1'!Y:Y,$A:$A,'20-1'!$E:$E)</f>
        <v>0</v>
      </c>
      <c r="BF52" s="92">
        <f>SUMIF('20-1'!Z:Z,$A:$A,'20-1'!$E:$E)</f>
        <v>0</v>
      </c>
      <c r="BG52" s="92">
        <f>SUMIF('20-1'!AA:AA,$A:$A,'20-1'!$E:$E)</f>
        <v>0</v>
      </c>
      <c r="BH52" s="92">
        <f>SUMIF('20-1'!AB:AB,$A:$A,'20-1'!$E:$E)</f>
        <v>2484.41</v>
      </c>
      <c r="BI52" s="89">
        <f>SUMIF(Об!$A:$A,$A:$A,Об!AB:AB)*BI$455</f>
        <v>374392.31864748138</v>
      </c>
      <c r="BJ52" s="89">
        <f>SUMIF(Об!$A:$A,$A:$A,Об!AC:AC)*BJ$455</f>
        <v>355285.1375215053</v>
      </c>
      <c r="BK52" s="89">
        <f>SUMIF(ПП1!$H:$H,$A:$A,ПП1!$M:$M)*$BK$454/$BK$455*B52</f>
        <v>55098.027245804427</v>
      </c>
      <c r="BL52" s="89">
        <f t="shared" si="1"/>
        <v>83976.896148411863</v>
      </c>
      <c r="BM52" s="89">
        <f t="shared" si="9"/>
        <v>11799.451141761198</v>
      </c>
      <c r="BN52" s="89">
        <f t="shared" si="3"/>
        <v>3290.2058823345546</v>
      </c>
      <c r="BO52" s="89">
        <f>SUMIF(Об!$A:$A,$A:$A,Об!$AG:$AG)*$BO$455</f>
        <v>0</v>
      </c>
      <c r="BP52" s="89">
        <f>SUMIF(Об!$A:$A,$A:$A,Об!$AE:$AE)*BP$455</f>
        <v>2899.2754979248389</v>
      </c>
      <c r="BQ52" s="89">
        <f>SUMIF(Об!$A:$A,$A:$A,Об!AI:AI)*BQ$455</f>
        <v>263277.28960483964</v>
      </c>
      <c r="BR52" s="89">
        <f>SUMIF(Об!$A:$A,$A:$A,Об!AJ:AJ)*BR$455</f>
        <v>98362.061791012224</v>
      </c>
      <c r="BS52" s="89">
        <f>SUMIF(Об!$A:$A,$A:$A,Об!AK:AK)*BS$455</f>
        <v>143988.72324656785</v>
      </c>
      <c r="BT52" s="89">
        <f>SUMIF(Об!$A:$A,$A:$A,Об!AL:AL)*BT$455</f>
        <v>129612.63462074121</v>
      </c>
      <c r="BU52" s="89">
        <f>SUMIF(Об!$A:$A,$A:$A,Об!AM:AM)*BU$455</f>
        <v>81608.54406630322</v>
      </c>
      <c r="BV52" s="89">
        <f>SUMIF(Об!$A:$A,$A:$A,Об!AN:AN)*BV$455</f>
        <v>54185.672980404372</v>
      </c>
    </row>
    <row r="53" spans="1:74" ht="32.25" hidden="1" customHeight="1" x14ac:dyDescent="0.25">
      <c r="A53" s="84" t="s">
        <v>207</v>
      </c>
      <c r="B53" s="84">
        <f>SUMIF(Об!$A:$A,$A:$A,Об!B:B)</f>
        <v>3563.4</v>
      </c>
      <c r="C53" s="84">
        <f>SUMIF(Об!$A:$A,$A:$A,Об!C:C)</f>
        <v>3563.4</v>
      </c>
      <c r="D53" s="84">
        <v>12</v>
      </c>
      <c r="E53" s="84">
        <f>SUMIF(Об!$A:$A,$A:$A,Об!F:F)</f>
        <v>41.41</v>
      </c>
      <c r="F53" s="84">
        <f t="shared" si="4"/>
        <v>41.41</v>
      </c>
      <c r="G53" s="89">
        <v>1732449.89</v>
      </c>
      <c r="H53" s="89">
        <v>1615817.0599999998</v>
      </c>
      <c r="I53" s="89">
        <v>0</v>
      </c>
      <c r="J53" s="89">
        <v>190314.55000000002</v>
      </c>
      <c r="K53" s="89">
        <v>122399.17999999998</v>
      </c>
      <c r="L53" s="89">
        <v>0</v>
      </c>
      <c r="M53" s="89">
        <v>841.8</v>
      </c>
      <c r="N53" s="89">
        <v>841.8</v>
      </c>
      <c r="O53" s="89">
        <v>108237.44</v>
      </c>
      <c r="P53" s="89">
        <v>340811.14999999997</v>
      </c>
      <c r="Q53" s="89">
        <v>136162.49000000002</v>
      </c>
      <c r="R53" s="89">
        <v>0</v>
      </c>
      <c r="S53" s="89">
        <v>2538.44</v>
      </c>
      <c r="T53" s="89">
        <v>413809.14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0</v>
      </c>
      <c r="AC53" s="89">
        <v>0</v>
      </c>
      <c r="AD53" s="89">
        <v>0</v>
      </c>
      <c r="AE53" s="89">
        <v>1727.8400000000004</v>
      </c>
      <c r="AF53" s="89">
        <v>0</v>
      </c>
      <c r="AG53" s="89">
        <v>85050</v>
      </c>
      <c r="AH53" s="90">
        <v>1732449.89</v>
      </c>
      <c r="AI53" s="90">
        <v>1733729.4899999998</v>
      </c>
      <c r="AJ53" s="90">
        <v>0</v>
      </c>
      <c r="AK53" s="90">
        <v>1733729.4899999998</v>
      </c>
      <c r="AL53" s="90">
        <v>299349.98</v>
      </c>
      <c r="AM53" s="90">
        <v>0</v>
      </c>
      <c r="AN53" s="90">
        <v>299349.98</v>
      </c>
      <c r="AP53" s="91">
        <f t="shared" si="0"/>
        <v>40410.799999999996</v>
      </c>
      <c r="AQ53" s="92">
        <f>SUMIF('20-1'!K:K,$A:$A,'20-1'!$E:$E)</f>
        <v>0</v>
      </c>
      <c r="AR53" s="92">
        <f>SUMIF('20-1'!L:L,$A:$A,'20-1'!$E:$E)</f>
        <v>0</v>
      </c>
      <c r="AS53" s="92">
        <f>SUMIF('20-1'!M:M,$A:$A,'20-1'!$E:$E)</f>
        <v>0</v>
      </c>
      <c r="AT53" s="92">
        <f>SUMIF('20-1'!N:N,$A:$A,'20-1'!$E:$E)</f>
        <v>0</v>
      </c>
      <c r="AU53" s="92">
        <f>SUMIF('20-1'!O:O,$A:$A,'20-1'!$E:$E)</f>
        <v>0</v>
      </c>
      <c r="AV53" s="92">
        <f>SUMIF('20-1'!P:P,$A:$A,'20-1'!$E:$E)</f>
        <v>5060.88</v>
      </c>
      <c r="AW53" s="92">
        <f>SUMIF('20-1'!Q:Q,$A:$A,'20-1'!$E:$E)</f>
        <v>0</v>
      </c>
      <c r="AX53" s="92">
        <f>SUMIF('20-1'!R:R,$A:$A,'20-1'!$E:$E)</f>
        <v>0</v>
      </c>
      <c r="AY53" s="92">
        <f>SUMIF('20-1'!S:S,$A:$A,'20-1'!$E:$E)</f>
        <v>0</v>
      </c>
      <c r="AZ53" s="92">
        <f>SUMIF('20-1'!T:T,$A:$A,'20-1'!$E:$E)</f>
        <v>0</v>
      </c>
      <c r="BA53" s="92">
        <f>SUMIF('20-1'!U:U,$A:$A,'20-1'!$E:$E)</f>
        <v>0</v>
      </c>
      <c r="BB53" s="92">
        <f>SUMIF('20-1'!V:V,$A:$A,'20-1'!$E:$E)</f>
        <v>0</v>
      </c>
      <c r="BC53" s="92">
        <f>SUMIF('20-1'!W:W,$A:$A,'20-1'!$E:$E)</f>
        <v>0</v>
      </c>
      <c r="BD53" s="92">
        <f>SUMIF('20-1'!X:X,$A:$A,'20-1'!$E:$E)</f>
        <v>35349.919999999998</v>
      </c>
      <c r="BE53" s="92">
        <f>SUMIF('20-1'!Y:Y,$A:$A,'20-1'!$E:$E)</f>
        <v>0</v>
      </c>
      <c r="BF53" s="92">
        <f>SUMIF('20-1'!Z:Z,$A:$A,'20-1'!$E:$E)</f>
        <v>0</v>
      </c>
      <c r="BG53" s="92">
        <f>SUMIF('20-1'!AA:AA,$A:$A,'20-1'!$E:$E)</f>
        <v>0</v>
      </c>
      <c r="BH53" s="92">
        <f>SUMIF('20-1'!AB:AB,$A:$A,'20-1'!$E:$E)</f>
        <v>21403.050000000003</v>
      </c>
      <c r="BI53" s="89">
        <f>SUMIF(Об!$A:$A,$A:$A,Об!AB:AB)*BI$455</f>
        <v>329239.0583323302</v>
      </c>
      <c r="BJ53" s="89">
        <f>SUMIF(Об!$A:$A,$A:$A,Об!AC:AC)*BJ$455</f>
        <v>312436.28218556603</v>
      </c>
      <c r="BK53" s="84">
        <f>SUMIF(ПП1!$H:$H,$A:$A,ПП1!$M:$M)</f>
        <v>0</v>
      </c>
      <c r="BL53" s="89">
        <f t="shared" si="1"/>
        <v>73848.935548296155</v>
      </c>
      <c r="BM53" s="89">
        <f t="shared" si="9"/>
        <v>10376.388588275673</v>
      </c>
      <c r="BN53" s="89">
        <f t="shared" si="3"/>
        <v>2893.3934604553078</v>
      </c>
      <c r="BO53" s="89">
        <f>SUMIF(Об!$A:$A,$A:$A,Об!$AG:$AG)*$BO$455</f>
        <v>0</v>
      </c>
      <c r="BP53" s="89">
        <f>SUMIF(Об!$A:$A,$A:$A,Об!$AE:$AE)*BP$455</f>
        <v>2549.6108954135816</v>
      </c>
      <c r="BQ53" s="89">
        <f>SUMIF(Об!$A:$A,$A:$A,Об!AI:AI)*BQ$455</f>
        <v>231524.96082966504</v>
      </c>
      <c r="BR53" s="89">
        <f>SUMIF(Об!$A:$A,$A:$A,Об!AJ:AJ)*BR$455</f>
        <v>86499.190786528707</v>
      </c>
      <c r="BS53" s="89">
        <f>SUMIF(Об!$A:$A,$A:$A,Об!AK:AK)*BS$455</f>
        <v>126623.08837808049</v>
      </c>
      <c r="BT53" s="89">
        <f>SUMIF(Об!$A:$A,$A:$A,Об!AL:AL)*BT$455</f>
        <v>113980.81543089982</v>
      </c>
      <c r="BU53" s="89">
        <f>SUMIF(Об!$A:$A,$A:$A,Об!AM:AM)*BU$455</f>
        <v>71766.21651140516</v>
      </c>
      <c r="BV53" s="89">
        <f>SUMIF(Об!$A:$A,$A:$A,Об!AN:AN)*BV$455</f>
        <v>47650.656967590367</v>
      </c>
    </row>
    <row r="54" spans="1:74" ht="32.25" hidden="1" customHeight="1" x14ac:dyDescent="0.25">
      <c r="A54" s="84" t="s">
        <v>208</v>
      </c>
      <c r="B54" s="84">
        <v>0</v>
      </c>
      <c r="C54" s="84">
        <v>0</v>
      </c>
      <c r="D54" s="84">
        <v>0</v>
      </c>
      <c r="E54" s="84">
        <f>SUMIF(Об!$A:$A,$A:$A,Об!F:F)</f>
        <v>41.2</v>
      </c>
      <c r="F54" s="84">
        <f t="shared" si="4"/>
        <v>41.2</v>
      </c>
      <c r="G54" s="89">
        <v>56.57</v>
      </c>
      <c r="H54" s="89">
        <v>0</v>
      </c>
      <c r="I54" s="89">
        <v>0</v>
      </c>
      <c r="J54" s="89">
        <v>-3825.06</v>
      </c>
      <c r="K54" s="89">
        <v>-0.01</v>
      </c>
      <c r="L54" s="89">
        <v>0</v>
      </c>
      <c r="M54" s="89">
        <v>-0.01</v>
      </c>
      <c r="N54" s="89">
        <v>-0.01</v>
      </c>
      <c r="O54" s="89">
        <v>0</v>
      </c>
      <c r="P54" s="89">
        <v>-6478.8700000000008</v>
      </c>
      <c r="Q54" s="89">
        <v>-2401.9399999999996</v>
      </c>
      <c r="R54" s="89">
        <v>0</v>
      </c>
      <c r="S54" s="89">
        <v>0.01</v>
      </c>
      <c r="T54" s="89">
        <v>-7259.47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0</v>
      </c>
      <c r="AC54" s="89">
        <v>0</v>
      </c>
      <c r="AD54" s="89">
        <v>0</v>
      </c>
      <c r="AE54" s="89">
        <v>0.01</v>
      </c>
      <c r="AF54" s="89">
        <v>0</v>
      </c>
      <c r="AG54" s="89">
        <v>0</v>
      </c>
      <c r="AH54" s="90">
        <v>56.57</v>
      </c>
      <c r="AI54" s="90">
        <v>444788.61999999994</v>
      </c>
      <c r="AJ54" s="90">
        <v>0</v>
      </c>
      <c r="AK54" s="90">
        <v>444788.61999999994</v>
      </c>
      <c r="AL54" s="90">
        <v>911635.54</v>
      </c>
      <c r="AM54" s="90">
        <v>0</v>
      </c>
      <c r="AN54" s="90">
        <v>911635.54</v>
      </c>
      <c r="AP54" s="91">
        <f t="shared" si="0"/>
        <v>0</v>
      </c>
      <c r="AQ54" s="92">
        <f>SUMIF('20-1'!K:K,$A:$A,'20-1'!$E:$E)</f>
        <v>0</v>
      </c>
      <c r="AR54" s="92">
        <f>SUMIF('20-1'!L:L,$A:$A,'20-1'!$E:$E)</f>
        <v>0</v>
      </c>
      <c r="AS54" s="92">
        <f>SUMIF('20-1'!M:M,$A:$A,'20-1'!$E:$E)</f>
        <v>0</v>
      </c>
      <c r="AT54" s="92">
        <f>SUMIF('20-1'!N:N,$A:$A,'20-1'!$E:$E)</f>
        <v>0</v>
      </c>
      <c r="AU54" s="92">
        <f>SUMIF('20-1'!O:O,$A:$A,'20-1'!$E:$E)</f>
        <v>0</v>
      </c>
      <c r="AV54" s="92">
        <f>SUMIF('20-1'!P:P,$A:$A,'20-1'!$E:$E)</f>
        <v>0</v>
      </c>
      <c r="AW54" s="92">
        <f>SUMIF('20-1'!Q:Q,$A:$A,'20-1'!$E:$E)</f>
        <v>0</v>
      </c>
      <c r="AX54" s="92">
        <f>SUMIF('20-1'!R:R,$A:$A,'20-1'!$E:$E)</f>
        <v>0</v>
      </c>
      <c r="AY54" s="92">
        <f>SUMIF('20-1'!S:S,$A:$A,'20-1'!$E:$E)</f>
        <v>0</v>
      </c>
      <c r="AZ54" s="92">
        <f>SUMIF('20-1'!T:T,$A:$A,'20-1'!$E:$E)</f>
        <v>0</v>
      </c>
      <c r="BA54" s="92">
        <f>SUMIF('20-1'!U:U,$A:$A,'20-1'!$E:$E)</f>
        <v>0</v>
      </c>
      <c r="BB54" s="92">
        <f>SUMIF('20-1'!V:V,$A:$A,'20-1'!$E:$E)</f>
        <v>0</v>
      </c>
      <c r="BC54" s="92">
        <f>SUMIF('20-1'!W:W,$A:$A,'20-1'!$E:$E)</f>
        <v>0</v>
      </c>
      <c r="BD54" s="92">
        <f>SUMIF('20-1'!X:X,$A:$A,'20-1'!$E:$E)</f>
        <v>0</v>
      </c>
      <c r="BE54" s="92">
        <f>SUMIF('20-1'!Y:Y,$A:$A,'20-1'!$E:$E)</f>
        <v>0</v>
      </c>
      <c r="BF54" s="92">
        <f>SUMIF('20-1'!Z:Z,$A:$A,'20-1'!$E:$E)</f>
        <v>0</v>
      </c>
      <c r="BG54" s="92">
        <f>SUMIF('20-1'!AA:AA,$A:$A,'20-1'!$E:$E)</f>
        <v>0</v>
      </c>
      <c r="BH54" s="92">
        <f>SUMIF('20-1'!AB:AB,$A:$A,'20-1'!$E:$E)</f>
        <v>0</v>
      </c>
      <c r="BI54" s="89">
        <f>SUMIF(Об!$A:$A,$A:$A,Об!AB:AB)*BI$455</f>
        <v>676752.23644366232</v>
      </c>
      <c r="BJ54" s="89">
        <f>SUMIF(Об!$A:$A,$A:$A,Об!AC:AC)*BJ$455</f>
        <v>642214.06107229809</v>
      </c>
      <c r="BK54" s="84">
        <f>SUMIF(ПП1!$H:$H,$A:$A,ПП1!$M:$M)</f>
        <v>0</v>
      </c>
      <c r="BL54" s="89">
        <f t="shared" si="1"/>
        <v>0</v>
      </c>
      <c r="BM54" s="84">
        <f>SUMIF(Об!$A:$A,$A:$A,Об!Z:Z)</f>
        <v>0</v>
      </c>
      <c r="BN54" s="89">
        <f t="shared" si="3"/>
        <v>0</v>
      </c>
      <c r="BO54" s="89">
        <f>SUMIF(Об!$A:$A,$A:$A,Об!$AG:$AG)*$BO$455</f>
        <v>0</v>
      </c>
      <c r="BP54" s="89">
        <f>SUMIF(Об!$A:$A,$A:$A,Об!$AE:$AE)*BP$455</f>
        <v>0</v>
      </c>
      <c r="BQ54" s="89">
        <f>SUMIF(Об!$A:$A,$A:$A,Об!AI:AI)*BQ$455</f>
        <v>475900.50775765203</v>
      </c>
      <c r="BR54" s="89">
        <f>SUMIF(Об!$A:$A,$A:$A,Об!AJ:AJ)*BR$455</f>
        <v>177799.44187624977</v>
      </c>
      <c r="BS54" s="89">
        <f>SUMIF(Об!$A:$A,$A:$A,Об!AK:AK)*BS$455</f>
        <v>260274.27814707364</v>
      </c>
      <c r="BT54" s="89">
        <f>SUMIF(Об!$A:$A,$A:$A,Об!AL:AL)*BT$455</f>
        <v>234288.0341878295</v>
      </c>
      <c r="BU54" s="89">
        <f>SUMIF(Об!$A:$A,$A:$A,Об!AM:AM)*BU$455</f>
        <v>0</v>
      </c>
      <c r="BV54" s="89">
        <f>SUMIF(Об!$A:$A,$A:$A,Об!AN:AN)*BV$455</f>
        <v>97946.121077396936</v>
      </c>
    </row>
    <row r="55" spans="1:74" ht="32.25" customHeight="1" x14ac:dyDescent="0.25">
      <c r="A55" s="84" t="s">
        <v>209</v>
      </c>
      <c r="B55" s="84">
        <v>0</v>
      </c>
      <c r="C55" s="84">
        <f>SUMIF(Об!$A:$A,$A:$A,Об!C:C)</f>
        <v>0</v>
      </c>
      <c r="D55" s="84">
        <v>0</v>
      </c>
      <c r="E55" s="84">
        <f>SUMIF(Об!$A:$A,$A:$A,Об!F:F)</f>
        <v>41.2</v>
      </c>
      <c r="F55" s="84">
        <f t="shared" si="4"/>
        <v>41.2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0</v>
      </c>
      <c r="U55" s="89">
        <v>0</v>
      </c>
      <c r="V55" s="89">
        <v>0</v>
      </c>
      <c r="W55" s="89">
        <v>0</v>
      </c>
      <c r="X55" s="89">
        <v>0</v>
      </c>
      <c r="Y55" s="89">
        <v>0</v>
      </c>
      <c r="Z55" s="89">
        <v>0</v>
      </c>
      <c r="AA55" s="89">
        <v>0</v>
      </c>
      <c r="AB55" s="89">
        <v>0</v>
      </c>
      <c r="AC55" s="89">
        <v>0</v>
      </c>
      <c r="AD55" s="89">
        <v>0</v>
      </c>
      <c r="AE55" s="89">
        <v>0</v>
      </c>
      <c r="AF55" s="89">
        <v>0</v>
      </c>
      <c r="AG55" s="89">
        <v>0</v>
      </c>
      <c r="AH55" s="90">
        <v>0</v>
      </c>
      <c r="AI55" s="90">
        <v>-379.08999999999935</v>
      </c>
      <c r="AJ55" s="90">
        <v>0</v>
      </c>
      <c r="AK55" s="90">
        <v>-379.08999999999935</v>
      </c>
      <c r="AL55" s="90">
        <v>17996072.350000001</v>
      </c>
      <c r="AM55" s="90">
        <v>0</v>
      </c>
      <c r="AN55" s="90">
        <v>17996072.350000001</v>
      </c>
      <c r="AP55" s="91">
        <f t="shared" si="0"/>
        <v>0</v>
      </c>
      <c r="AQ55" s="92">
        <f>SUMIF('20-1'!K:K,$A:$A,'20-1'!$E:$E)</f>
        <v>0</v>
      </c>
      <c r="AR55" s="92">
        <f>SUMIF('20-1'!L:L,$A:$A,'20-1'!$E:$E)</f>
        <v>0</v>
      </c>
      <c r="AS55" s="92">
        <f>SUMIF('20-1'!M:M,$A:$A,'20-1'!$E:$E)</f>
        <v>0</v>
      </c>
      <c r="AT55" s="92">
        <f>SUMIF('20-1'!N:N,$A:$A,'20-1'!$E:$E)</f>
        <v>0</v>
      </c>
      <c r="AU55" s="92">
        <f>SUMIF('20-1'!O:O,$A:$A,'20-1'!$E:$E)</f>
        <v>0</v>
      </c>
      <c r="AV55" s="92">
        <f>SUMIF('20-1'!P:P,$A:$A,'20-1'!$E:$E)</f>
        <v>0</v>
      </c>
      <c r="AW55" s="92">
        <f>SUMIF('20-1'!Q:Q,$A:$A,'20-1'!$E:$E)</f>
        <v>0</v>
      </c>
      <c r="AX55" s="92">
        <f>SUMIF('20-1'!R:R,$A:$A,'20-1'!$E:$E)</f>
        <v>0</v>
      </c>
      <c r="AY55" s="92">
        <f>SUMIF('20-1'!S:S,$A:$A,'20-1'!$E:$E)</f>
        <v>0</v>
      </c>
      <c r="AZ55" s="92">
        <f>SUMIF('20-1'!T:T,$A:$A,'20-1'!$E:$E)</f>
        <v>0</v>
      </c>
      <c r="BA55" s="92">
        <f>SUMIF('20-1'!U:U,$A:$A,'20-1'!$E:$E)</f>
        <v>0</v>
      </c>
      <c r="BB55" s="92">
        <f>SUMIF('20-1'!V:V,$A:$A,'20-1'!$E:$E)</f>
        <v>0</v>
      </c>
      <c r="BC55" s="92">
        <f>SUMIF('20-1'!W:W,$A:$A,'20-1'!$E:$E)</f>
        <v>0</v>
      </c>
      <c r="BD55" s="92">
        <f>SUMIF('20-1'!X:X,$A:$A,'20-1'!$E:$E)</f>
        <v>0</v>
      </c>
      <c r="BE55" s="92">
        <f>SUMIF('20-1'!Y:Y,$A:$A,'20-1'!$E:$E)</f>
        <v>0</v>
      </c>
      <c r="BF55" s="92">
        <f>SUMIF('20-1'!Z:Z,$A:$A,'20-1'!$E:$E)</f>
        <v>0</v>
      </c>
      <c r="BG55" s="92">
        <f>SUMIF('20-1'!AA:AA,$A:$A,'20-1'!$E:$E)</f>
        <v>0</v>
      </c>
      <c r="BH55" s="92">
        <f>SUMIF('20-1'!AB:AB,$A:$A,'20-1'!$E:$E)</f>
        <v>0</v>
      </c>
      <c r="BI55" s="89">
        <f>SUMIF(Об!$A:$A,$A:$A,Об!AB:AB)*BI$455</f>
        <v>0</v>
      </c>
      <c r="BJ55" s="89">
        <f>SUMIF(Об!$A:$A,$A:$A,Об!AC:AC)*BJ$455</f>
        <v>0</v>
      </c>
      <c r="BK55" s="84">
        <f>SUMIF(ПП1!$H:$H,$A:$A,ПП1!$M:$M)</f>
        <v>0</v>
      </c>
      <c r="BL55" s="89">
        <f t="shared" si="1"/>
        <v>0</v>
      </c>
      <c r="BM55" s="84">
        <f>SUMIF(Об!$A:$A,$A:$A,Об!Z:Z)</f>
        <v>0</v>
      </c>
      <c r="BN55" s="89">
        <f t="shared" si="3"/>
        <v>0</v>
      </c>
      <c r="BO55" s="89">
        <f>SUMIF(Об!$A:$A,$A:$A,Об!$AG:$AG)*$BO$455</f>
        <v>0</v>
      </c>
      <c r="BP55" s="89">
        <f>SUMIF(Об!$A:$A,$A:$A,Об!$AE:$AE)*BP$455</f>
        <v>0</v>
      </c>
      <c r="BQ55" s="89">
        <f>SUMIF(Об!$A:$A,$A:$A,Об!AI:AI)*BQ$455</f>
        <v>0</v>
      </c>
      <c r="BR55" s="89">
        <f>SUMIF(Об!$A:$A,$A:$A,Об!AJ:AJ)*BR$455</f>
        <v>0</v>
      </c>
      <c r="BS55" s="89">
        <f>SUMIF(Об!$A:$A,$A:$A,Об!AK:AK)*BS$455</f>
        <v>0</v>
      </c>
      <c r="BT55" s="89">
        <f>SUMIF(Об!$A:$A,$A:$A,Об!AL:AL)*BT$455</f>
        <v>0</v>
      </c>
      <c r="BU55" s="89">
        <f>SUMIF(Об!$A:$A,$A:$A,Об!AM:AM)*BU$455</f>
        <v>0</v>
      </c>
      <c r="BV55" s="89">
        <f>SUMIF(Об!$A:$A,$A:$A,Об!AN:AN)*BV$455</f>
        <v>0</v>
      </c>
    </row>
    <row r="56" spans="1:74" ht="32.25" hidden="1" customHeight="1" x14ac:dyDescent="0.25">
      <c r="A56" s="84" t="s">
        <v>210</v>
      </c>
      <c r="B56" s="84">
        <f>SUMIF(Об!$A:$A,$A:$A,Об!B:B)</f>
        <v>12594.3</v>
      </c>
      <c r="C56" s="84">
        <f>SUMIF(Об!$A:$A,$A:$A,Об!C:C)</f>
        <v>12594.299999999997</v>
      </c>
      <c r="D56" s="84">
        <v>11</v>
      </c>
      <c r="E56" s="84">
        <f>SUMIF(Об!$A:$A,$A:$A,Об!F:F)</f>
        <v>41.2</v>
      </c>
      <c r="F56" s="84">
        <f t="shared" si="4"/>
        <v>41.2</v>
      </c>
      <c r="G56" s="89">
        <v>5279232.49</v>
      </c>
      <c r="H56" s="89">
        <v>770478.2</v>
      </c>
      <c r="I56" s="89">
        <v>0</v>
      </c>
      <c r="J56" s="89">
        <v>371818.67</v>
      </c>
      <c r="K56" s="89">
        <v>223833.93999999994</v>
      </c>
      <c r="L56" s="89">
        <v>0</v>
      </c>
      <c r="M56" s="89">
        <v>3966.8200000000006</v>
      </c>
      <c r="N56" s="89">
        <v>3954.17</v>
      </c>
      <c r="O56" s="89">
        <v>0</v>
      </c>
      <c r="P56" s="89">
        <v>624166.93999999994</v>
      </c>
      <c r="Q56" s="89">
        <v>226028.94999999995</v>
      </c>
      <c r="R56" s="89">
        <v>0</v>
      </c>
      <c r="S56" s="89">
        <v>12016.519999999999</v>
      </c>
      <c r="T56" s="89">
        <v>687011.44000000006</v>
      </c>
      <c r="U56" s="89">
        <v>0</v>
      </c>
      <c r="V56" s="89">
        <v>0</v>
      </c>
      <c r="W56" s="89">
        <v>0</v>
      </c>
      <c r="X56" s="89">
        <v>0</v>
      </c>
      <c r="Y56" s="89">
        <v>766042.63</v>
      </c>
      <c r="Z56" s="89">
        <v>0</v>
      </c>
      <c r="AA56" s="89">
        <v>104617.48000000001</v>
      </c>
      <c r="AB56" s="89">
        <v>0</v>
      </c>
      <c r="AC56" s="89">
        <v>1719763.25</v>
      </c>
      <c r="AD56" s="89">
        <v>778051.36</v>
      </c>
      <c r="AE56" s="89">
        <v>8282.2800000000007</v>
      </c>
      <c r="AF56" s="89">
        <v>0</v>
      </c>
      <c r="AG56" s="89">
        <v>0</v>
      </c>
      <c r="AH56" s="90">
        <v>5279232.49</v>
      </c>
      <c r="AI56" s="90">
        <v>4201213.1500000004</v>
      </c>
      <c r="AJ56" s="90">
        <v>0</v>
      </c>
      <c r="AK56" s="90">
        <v>4201213.1500000004</v>
      </c>
      <c r="AL56" s="90">
        <v>2815095.99</v>
      </c>
      <c r="AM56" s="90">
        <v>0</v>
      </c>
      <c r="AN56" s="90">
        <v>2815095.99</v>
      </c>
      <c r="AP56" s="91">
        <f t="shared" si="0"/>
        <v>124478.20999999999</v>
      </c>
      <c r="AQ56" s="92">
        <f>SUMIF('20-1'!K:K,$A:$A,'20-1'!$E:$E)</f>
        <v>0</v>
      </c>
      <c r="AR56" s="92">
        <f>SUMIF('20-1'!L:L,$A:$A,'20-1'!$E:$E)</f>
        <v>0</v>
      </c>
      <c r="AS56" s="92">
        <f>SUMIF('20-1'!M:M,$A:$A,'20-1'!$E:$E)</f>
        <v>0</v>
      </c>
      <c r="AT56" s="92">
        <f>SUMIF('20-1'!N:N,$A:$A,'20-1'!$E:$E)</f>
        <v>0</v>
      </c>
      <c r="AU56" s="92">
        <f>SUMIF('20-1'!O:O,$A:$A,'20-1'!$E:$E)</f>
        <v>0</v>
      </c>
      <c r="AV56" s="92">
        <f>SUMIF('20-1'!P:P,$A:$A,'20-1'!$E:$E)</f>
        <v>26576.04</v>
      </c>
      <c r="AW56" s="92">
        <f>SUMIF('20-1'!Q:Q,$A:$A,'20-1'!$E:$E)</f>
        <v>0</v>
      </c>
      <c r="AX56" s="92">
        <f>SUMIF('20-1'!R:R,$A:$A,'20-1'!$E:$E)</f>
        <v>0</v>
      </c>
      <c r="AY56" s="92">
        <f>SUMIF('20-1'!S:S,$A:$A,'20-1'!$E:$E)</f>
        <v>0</v>
      </c>
      <c r="AZ56" s="92">
        <f>SUMIF('20-1'!T:T,$A:$A,'20-1'!$E:$E)</f>
        <v>97902.17</v>
      </c>
      <c r="BA56" s="92">
        <f>SUMIF('20-1'!U:U,$A:$A,'20-1'!$E:$E)</f>
        <v>0</v>
      </c>
      <c r="BB56" s="92">
        <f>SUMIF('20-1'!V:V,$A:$A,'20-1'!$E:$E)</f>
        <v>0</v>
      </c>
      <c r="BC56" s="92">
        <f>SUMIF('20-1'!W:W,$A:$A,'20-1'!$E:$E)</f>
        <v>0</v>
      </c>
      <c r="BD56" s="92">
        <f>SUMIF('20-1'!X:X,$A:$A,'20-1'!$E:$E)</f>
        <v>0</v>
      </c>
      <c r="BE56" s="92">
        <f>SUMIF('20-1'!Y:Y,$A:$A,'20-1'!$E:$E)</f>
        <v>0</v>
      </c>
      <c r="BF56" s="92">
        <f>SUMIF('20-1'!Z:Z,$A:$A,'20-1'!$E:$E)</f>
        <v>0</v>
      </c>
      <c r="BG56" s="92">
        <f>SUMIF('20-1'!AA:AA,$A:$A,'20-1'!$E:$E)</f>
        <v>0</v>
      </c>
      <c r="BH56" s="92">
        <f>SUMIF('20-1'!AB:AB,$A:$A,'20-1'!$E:$E)</f>
        <v>26147.86</v>
      </c>
      <c r="BI56" s="89">
        <f>SUMIF(Об!$A:$A,$A:$A,Об!AB:AB)*BI$455</f>
        <v>1163645.8080358265</v>
      </c>
      <c r="BJ56" s="89">
        <f>SUMIF(Об!$A:$A,$A:$A,Об!AC:AC)*BJ$455</f>
        <v>1104258.9293174141</v>
      </c>
      <c r="BK56" s="89">
        <f>SUMIF(ПП1!$H:$H,$A:$A,ПП1!$M:$M)*$BK$454/$BK$455*B56</f>
        <v>171249.74322988937</v>
      </c>
      <c r="BL56" s="89">
        <f t="shared" si="1"/>
        <v>261007.92753435098</v>
      </c>
      <c r="BM56" s="84">
        <f>SUMIF(Об!$A:$A,$A:$A,Об!Z:Z)</f>
        <v>0</v>
      </c>
      <c r="BN56" s="89">
        <f t="shared" si="3"/>
        <v>10226.262911548602</v>
      </c>
      <c r="BO56" s="89">
        <f>SUMIF(Об!$A:$A,$A:$A,Об!$AG:$AG)*$BO$455</f>
        <v>0</v>
      </c>
      <c r="BP56" s="89">
        <f>SUMIF(Об!$A:$A,$A:$A,Об!$AE:$AE)*BP$455</f>
        <v>0</v>
      </c>
      <c r="BQ56" s="89">
        <f>SUMIF(Об!$A:$A,$A:$A,Об!AI:AI)*BQ$455</f>
        <v>818290.06403352111</v>
      </c>
      <c r="BR56" s="89">
        <f>SUMIF(Об!$A:$A,$A:$A,Об!AJ:AJ)*BR$455</f>
        <v>305718.34723095311</v>
      </c>
      <c r="BS56" s="89">
        <f>SUMIF(Об!$A:$A,$A:$A,Об!AK:AK)*BS$455</f>
        <v>447530.21326824359</v>
      </c>
      <c r="BT56" s="89">
        <f>SUMIF(Об!$A:$A,$A:$A,Об!AL:AL)*BT$455</f>
        <v>402848.00577577081</v>
      </c>
      <c r="BU56" s="89">
        <f>SUMIF(Об!$A:$A,$A:$A,Об!AM:AM)*BU$455</f>
        <v>0</v>
      </c>
      <c r="BV56" s="89">
        <f>SUMIF(Об!$A:$A,$A:$A,Об!AN:AN)*BV$455</f>
        <v>168414.06214484011</v>
      </c>
    </row>
    <row r="57" spans="1:74" ht="32.25" hidden="1" customHeight="1" x14ac:dyDescent="0.25">
      <c r="A57" s="84" t="s">
        <v>211</v>
      </c>
      <c r="B57" s="84">
        <f>SUMIF(Об!$A:$A,$A:$A,Об!B:B)</f>
        <v>21982.1</v>
      </c>
      <c r="C57" s="84">
        <f>SUMIF(Об!$A:$A,$A:$A,Об!C:C)</f>
        <v>21982.099999999995</v>
      </c>
      <c r="D57" s="84">
        <v>12</v>
      </c>
      <c r="E57" s="84">
        <f>SUMIF(Об!$A:$A,$A:$A,Об!F:F)</f>
        <v>41.2</v>
      </c>
      <c r="F57" s="84">
        <f t="shared" si="4"/>
        <v>41.2</v>
      </c>
      <c r="G57" s="89">
        <v>9744609.6600000001</v>
      </c>
      <c r="H57" s="89">
        <v>9002415.8200000003</v>
      </c>
      <c r="I57" s="89">
        <v>0</v>
      </c>
      <c r="J57" s="89">
        <v>896904.94000000018</v>
      </c>
      <c r="K57" s="89">
        <v>428897.86</v>
      </c>
      <c r="L57" s="89">
        <v>0</v>
      </c>
      <c r="M57" s="89">
        <v>5369.85</v>
      </c>
      <c r="N57" s="89">
        <v>5369.85</v>
      </c>
      <c r="O57" s="89">
        <v>0</v>
      </c>
      <c r="P57" s="89">
        <v>1577872.7899999998</v>
      </c>
      <c r="Q57" s="89">
        <v>614423.75</v>
      </c>
      <c r="R57" s="89">
        <v>0</v>
      </c>
      <c r="S57" s="89">
        <v>16258.14</v>
      </c>
      <c r="T57" s="89">
        <v>1867437.0999999999</v>
      </c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0</v>
      </c>
      <c r="AC57" s="89">
        <v>0</v>
      </c>
      <c r="AD57" s="89">
        <v>0</v>
      </c>
      <c r="AE57" s="89">
        <v>11155.84</v>
      </c>
      <c r="AF57" s="89">
        <v>0</v>
      </c>
      <c r="AG57" s="89">
        <v>0</v>
      </c>
      <c r="AH57" s="90">
        <v>9744609.6600000001</v>
      </c>
      <c r="AI57" s="90">
        <v>9775256.9499999993</v>
      </c>
      <c r="AJ57" s="90">
        <v>0</v>
      </c>
      <c r="AK57" s="90">
        <v>9775256.9499999993</v>
      </c>
      <c r="AL57" s="90">
        <v>1285251.27</v>
      </c>
      <c r="AM57" s="90">
        <v>0</v>
      </c>
      <c r="AN57" s="90">
        <v>1285251.27</v>
      </c>
      <c r="AP57" s="91">
        <f t="shared" si="0"/>
        <v>77100.510000000009</v>
      </c>
      <c r="AQ57" s="92">
        <f>SUMIF('20-1'!K:K,$A:$A,'20-1'!$E:$E)</f>
        <v>0</v>
      </c>
      <c r="AR57" s="92">
        <f>SUMIF('20-1'!L:L,$A:$A,'20-1'!$E:$E)</f>
        <v>0</v>
      </c>
      <c r="AS57" s="92">
        <f>SUMIF('20-1'!M:M,$A:$A,'20-1'!$E:$E)</f>
        <v>31802.97</v>
      </c>
      <c r="AT57" s="92">
        <f>SUMIF('20-1'!N:N,$A:$A,'20-1'!$E:$E)</f>
        <v>0</v>
      </c>
      <c r="AU57" s="92">
        <f>SUMIF('20-1'!O:O,$A:$A,'20-1'!$E:$E)</f>
        <v>0</v>
      </c>
      <c r="AV57" s="92">
        <f>SUMIF('20-1'!P:P,$A:$A,'20-1'!$E:$E)</f>
        <v>45297.54</v>
      </c>
      <c r="AW57" s="92">
        <f>SUMIF('20-1'!Q:Q,$A:$A,'20-1'!$E:$E)</f>
        <v>0</v>
      </c>
      <c r="AX57" s="92">
        <f>SUMIF('20-1'!R:R,$A:$A,'20-1'!$E:$E)</f>
        <v>0</v>
      </c>
      <c r="AY57" s="92">
        <f>SUMIF('20-1'!S:S,$A:$A,'20-1'!$E:$E)</f>
        <v>0</v>
      </c>
      <c r="AZ57" s="92">
        <f>SUMIF('20-1'!T:T,$A:$A,'20-1'!$E:$E)</f>
        <v>0</v>
      </c>
      <c r="BA57" s="92">
        <f>SUMIF('20-1'!U:U,$A:$A,'20-1'!$E:$E)</f>
        <v>0</v>
      </c>
      <c r="BB57" s="92">
        <f>SUMIF('20-1'!V:V,$A:$A,'20-1'!$E:$E)</f>
        <v>0</v>
      </c>
      <c r="BC57" s="92">
        <f>SUMIF('20-1'!W:W,$A:$A,'20-1'!$E:$E)</f>
        <v>0</v>
      </c>
      <c r="BD57" s="92">
        <f>SUMIF('20-1'!X:X,$A:$A,'20-1'!$E:$E)</f>
        <v>0</v>
      </c>
      <c r="BE57" s="92">
        <f>SUMIF('20-1'!Y:Y,$A:$A,'20-1'!$E:$E)</f>
        <v>0</v>
      </c>
      <c r="BF57" s="92">
        <f>SUMIF('20-1'!Z:Z,$A:$A,'20-1'!$E:$E)</f>
        <v>0</v>
      </c>
      <c r="BG57" s="92">
        <f>SUMIF('20-1'!AA:AA,$A:$A,'20-1'!$E:$E)</f>
        <v>0</v>
      </c>
      <c r="BH57" s="92">
        <f>SUMIF('20-1'!AB:AB,$A:$A,'20-1'!$E:$E)</f>
        <v>212655.91</v>
      </c>
      <c r="BI57" s="89">
        <f>SUMIF(Об!$A:$A,$A:$A,Об!AB:AB)*BI$455</f>
        <v>2031028.2045706664</v>
      </c>
      <c r="BJ57" s="89">
        <f>SUMIF(Об!$A:$A,$A:$A,Об!AC:AC)*BJ$455</f>
        <v>1927374.3050545347</v>
      </c>
      <c r="BK57" s="89">
        <f>SUMIF(ПП1!$H:$H,$A:$A,ПП1!$M:$M)*$BK$454/$BK$455*B57</f>
        <v>298899.42121862673</v>
      </c>
      <c r="BL57" s="89">
        <f t="shared" si="1"/>
        <v>455563.41867772373</v>
      </c>
      <c r="BM57" s="89">
        <f t="shared" ref="BM57:BM60" si="10">$BM$454*B57/$BM$455</f>
        <v>64010.442719406929</v>
      </c>
      <c r="BN57" s="89">
        <f t="shared" si="3"/>
        <v>17848.926414961727</v>
      </c>
      <c r="BO57" s="89">
        <f>SUMIF(Об!$A:$A,$A:$A,Об!$AG:$AG)*$BO$455</f>
        <v>0</v>
      </c>
      <c r="BP57" s="89">
        <f>SUMIF(Об!$A:$A,$A:$A,Об!$AE:$AE)*BP$455</f>
        <v>0</v>
      </c>
      <c r="BQ57" s="89">
        <f>SUMIF(Об!$A:$A,$A:$A,Об!AI:AI)*BQ$455</f>
        <v>1428244.0482274732</v>
      </c>
      <c r="BR57" s="89">
        <f>SUMIF(Об!$A:$A,$A:$A,Об!AJ:AJ)*BR$455</f>
        <v>533601.01638562954</v>
      </c>
      <c r="BS57" s="89">
        <f>SUMIF(Об!$A:$A,$A:$A,Об!AK:AK)*BS$455</f>
        <v>781119.54622994969</v>
      </c>
      <c r="BT57" s="89">
        <f>SUMIF(Об!$A:$A,$A:$A,Об!AL:AL)*BT$455</f>
        <v>703131.19012279913</v>
      </c>
      <c r="BU57" s="89">
        <f>SUMIF(Об!$A:$A,$A:$A,Об!AM:AM)*BU$455</f>
        <v>442715.42571009684</v>
      </c>
      <c r="BV57" s="89">
        <f>SUMIF(Об!$A:$A,$A:$A,Об!AN:AN)*BV$455</f>
        <v>293950.02147591289</v>
      </c>
    </row>
    <row r="58" spans="1:74" ht="32.25" hidden="1" customHeight="1" x14ac:dyDescent="0.25">
      <c r="A58" s="84" t="s">
        <v>212</v>
      </c>
      <c r="B58" s="84">
        <f>SUMIF(Об!$A:$A,$A:$A,Об!B:B)</f>
        <v>644.9</v>
      </c>
      <c r="C58" s="84">
        <f>SUMIF(Об!$A:$A,$A:$A,Об!C:C)</f>
        <v>644.9</v>
      </c>
      <c r="D58" s="84">
        <v>12</v>
      </c>
      <c r="E58" s="84">
        <f>SUMIF(Об!$A:$A,$A:$A,Об!F:F)</f>
        <v>30.14</v>
      </c>
      <c r="F58" s="84">
        <f t="shared" si="4"/>
        <v>30.14</v>
      </c>
      <c r="G58" s="89">
        <v>233247.59999999995</v>
      </c>
      <c r="H58" s="89">
        <v>289260.18</v>
      </c>
      <c r="I58" s="89">
        <v>0</v>
      </c>
      <c r="J58" s="89">
        <v>47232.37</v>
      </c>
      <c r="K58" s="89">
        <v>2351.7600000000002</v>
      </c>
      <c r="L58" s="89">
        <v>0</v>
      </c>
      <c r="M58" s="89">
        <v>93.8</v>
      </c>
      <c r="N58" s="89">
        <v>93.8</v>
      </c>
      <c r="O58" s="89">
        <v>27614.25</v>
      </c>
      <c r="P58" s="89">
        <v>88281.87999999999</v>
      </c>
      <c r="Q58" s="89">
        <v>37317.310000000005</v>
      </c>
      <c r="R58" s="89">
        <v>0</v>
      </c>
      <c r="S58" s="89">
        <v>254.93999999999994</v>
      </c>
      <c r="T58" s="89">
        <v>113405.78000000001</v>
      </c>
      <c r="U58" s="89">
        <v>0</v>
      </c>
      <c r="V58" s="89">
        <v>0</v>
      </c>
      <c r="W58" s="89">
        <v>0</v>
      </c>
      <c r="X58" s="89">
        <v>0</v>
      </c>
      <c r="Y58" s="89">
        <v>0</v>
      </c>
      <c r="Z58" s="89">
        <v>0</v>
      </c>
      <c r="AA58" s="89">
        <v>0</v>
      </c>
      <c r="AB58" s="89">
        <v>0</v>
      </c>
      <c r="AC58" s="89">
        <v>0</v>
      </c>
      <c r="AD58" s="89">
        <v>0</v>
      </c>
      <c r="AE58" s="89">
        <v>175.01999999999995</v>
      </c>
      <c r="AF58" s="89">
        <v>0</v>
      </c>
      <c r="AG58" s="89">
        <v>21870</v>
      </c>
      <c r="AH58" s="90">
        <v>233247.59999999995</v>
      </c>
      <c r="AI58" s="90">
        <v>231822.90000000002</v>
      </c>
      <c r="AJ58" s="90">
        <v>0</v>
      </c>
      <c r="AK58" s="90">
        <v>231822.90000000002</v>
      </c>
      <c r="AL58" s="90">
        <v>31299.5</v>
      </c>
      <c r="AM58" s="90">
        <v>0</v>
      </c>
      <c r="AN58" s="90">
        <v>31299.5</v>
      </c>
      <c r="AP58" s="91">
        <f t="shared" si="0"/>
        <v>0</v>
      </c>
      <c r="AQ58" s="92">
        <f>SUMIF('20-1'!K:K,$A:$A,'20-1'!$E:$E)</f>
        <v>0</v>
      </c>
      <c r="AR58" s="92">
        <f>SUMIF('20-1'!L:L,$A:$A,'20-1'!$E:$E)</f>
        <v>0</v>
      </c>
      <c r="AS58" s="92">
        <f>SUMIF('20-1'!M:M,$A:$A,'20-1'!$E:$E)</f>
        <v>0</v>
      </c>
      <c r="AT58" s="92">
        <f>SUMIF('20-1'!N:N,$A:$A,'20-1'!$E:$E)</f>
        <v>0</v>
      </c>
      <c r="AU58" s="92">
        <f>SUMIF('20-1'!O:O,$A:$A,'20-1'!$E:$E)</f>
        <v>0</v>
      </c>
      <c r="AV58" s="92">
        <f>SUMIF('20-1'!P:P,$A:$A,'20-1'!$E:$E)</f>
        <v>0</v>
      </c>
      <c r="AW58" s="92">
        <f>SUMIF('20-1'!Q:Q,$A:$A,'20-1'!$E:$E)</f>
        <v>0</v>
      </c>
      <c r="AX58" s="92">
        <f>SUMIF('20-1'!R:R,$A:$A,'20-1'!$E:$E)</f>
        <v>0</v>
      </c>
      <c r="AY58" s="92">
        <f>SUMIF('20-1'!S:S,$A:$A,'20-1'!$E:$E)</f>
        <v>0</v>
      </c>
      <c r="AZ58" s="92">
        <f>SUMIF('20-1'!T:T,$A:$A,'20-1'!$E:$E)</f>
        <v>0</v>
      </c>
      <c r="BA58" s="92">
        <f>SUMIF('20-1'!U:U,$A:$A,'20-1'!$E:$E)</f>
        <v>0</v>
      </c>
      <c r="BB58" s="92">
        <f>SUMIF('20-1'!V:V,$A:$A,'20-1'!$E:$E)</f>
        <v>0</v>
      </c>
      <c r="BC58" s="92">
        <f>SUMIF('20-1'!W:W,$A:$A,'20-1'!$E:$E)</f>
        <v>0</v>
      </c>
      <c r="BD58" s="92">
        <f>SUMIF('20-1'!X:X,$A:$A,'20-1'!$E:$E)</f>
        <v>0</v>
      </c>
      <c r="BE58" s="92">
        <f>SUMIF('20-1'!Y:Y,$A:$A,'20-1'!$E:$E)</f>
        <v>0</v>
      </c>
      <c r="BF58" s="92">
        <f>SUMIF('20-1'!Z:Z,$A:$A,'20-1'!$E:$E)</f>
        <v>0</v>
      </c>
      <c r="BG58" s="92">
        <f>SUMIF('20-1'!AA:AA,$A:$A,'20-1'!$E:$E)</f>
        <v>0</v>
      </c>
      <c r="BH58" s="92">
        <f>SUMIF('20-1'!AB:AB,$A:$A,'20-1'!$E:$E)</f>
        <v>43250.05</v>
      </c>
      <c r="BI58" s="89">
        <f>SUMIF(Об!$A:$A,$A:$A,Об!AB:AB)*BI$455</f>
        <v>59585.30300233476</v>
      </c>
      <c r="BJ58" s="89">
        <f>SUMIF(Об!$A:$A,$A:$A,Об!AC:AC)*BJ$455</f>
        <v>56544.356059233178</v>
      </c>
      <c r="BK58" s="84">
        <f>SUMIF(ПП1!$H:$H,$A:$A,ПП1!$M:$M)</f>
        <v>0</v>
      </c>
      <c r="BL58" s="89">
        <f t="shared" si="1"/>
        <v>13365.094722763704</v>
      </c>
      <c r="BM58" s="89">
        <f t="shared" si="10"/>
        <v>1877.906774591396</v>
      </c>
      <c r="BN58" s="89">
        <f t="shared" si="3"/>
        <v>523.64299339047761</v>
      </c>
      <c r="BO58" s="89">
        <f>SUMIF(Об!$A:$A,$A:$A,Об!$AG:$AG)*$BO$455</f>
        <v>0</v>
      </c>
      <c r="BP58" s="89">
        <f>SUMIF(Об!$A:$A,$A:$A,Об!$AE:$AE)*BP$455</f>
        <v>461.42562340804244</v>
      </c>
      <c r="BQ58" s="89">
        <f>SUMIF(Об!$A:$A,$A:$A,Об!AI:AI)*BQ$455</f>
        <v>41901.118942316592</v>
      </c>
      <c r="BR58" s="89">
        <f>SUMIF(Об!$A:$A,$A:$A,Об!AJ:AJ)*BR$455</f>
        <v>0</v>
      </c>
      <c r="BS58" s="89">
        <f>SUMIF(Об!$A:$A,$A:$A,Об!AK:AK)*BS$455</f>
        <v>22916.099706747522</v>
      </c>
      <c r="BT58" s="89">
        <f>SUMIF(Об!$A:$A,$A:$A,Об!AL:AL)*BT$455</f>
        <v>20628.115808325561</v>
      </c>
      <c r="BU58" s="89">
        <f>SUMIF(Об!$A:$A,$A:$A,Об!AM:AM)*BU$455</f>
        <v>0</v>
      </c>
      <c r="BV58" s="89">
        <f>SUMIF(Об!$A:$A,$A:$A,Об!AN:AN)*BV$455</f>
        <v>8623.7606438791681</v>
      </c>
    </row>
    <row r="59" spans="1:74" ht="32.25" hidden="1" customHeight="1" x14ac:dyDescent="0.25">
      <c r="A59" s="84" t="s">
        <v>213</v>
      </c>
      <c r="B59" s="84">
        <f>SUMIF(Об!$A:$A,$A:$A,Об!B:B)</f>
        <v>10787.3</v>
      </c>
      <c r="C59" s="84">
        <f>SUMIF(Об!$A:$A,$A:$A,Об!C:C)</f>
        <v>10787.3</v>
      </c>
      <c r="D59" s="84">
        <v>12</v>
      </c>
      <c r="E59" s="84">
        <f>SUMIF(Об!$A:$A,$A:$A,Об!F:F)</f>
        <v>41.41</v>
      </c>
      <c r="F59" s="84">
        <f t="shared" si="4"/>
        <v>41.41</v>
      </c>
      <c r="G59" s="89">
        <v>5187283.08</v>
      </c>
      <c r="H59" s="89">
        <v>4899609.120000002</v>
      </c>
      <c r="I59" s="89">
        <v>0</v>
      </c>
      <c r="J59" s="89">
        <v>615469.61</v>
      </c>
      <c r="K59" s="89">
        <v>435023.63999999996</v>
      </c>
      <c r="L59" s="89">
        <v>0</v>
      </c>
      <c r="M59" s="89">
        <v>5216.8099999999995</v>
      </c>
      <c r="N59" s="89">
        <v>5247.49</v>
      </c>
      <c r="O59" s="89">
        <v>379071.67000000004</v>
      </c>
      <c r="P59" s="89">
        <v>1082482.4000000001</v>
      </c>
      <c r="Q59" s="89">
        <v>421309.63</v>
      </c>
      <c r="R59" s="89">
        <v>0</v>
      </c>
      <c r="S59" s="89">
        <v>15906.799999999997</v>
      </c>
      <c r="T59" s="89">
        <v>1280389.6300000001</v>
      </c>
      <c r="U59" s="89">
        <v>0</v>
      </c>
      <c r="V59" s="89">
        <v>0</v>
      </c>
      <c r="W59" s="89">
        <v>0</v>
      </c>
      <c r="X59" s="89">
        <v>0</v>
      </c>
      <c r="Y59" s="89">
        <v>0</v>
      </c>
      <c r="Z59" s="89">
        <v>0</v>
      </c>
      <c r="AA59" s="89">
        <v>0</v>
      </c>
      <c r="AB59" s="89">
        <v>0</v>
      </c>
      <c r="AC59" s="89">
        <v>0</v>
      </c>
      <c r="AD59" s="89">
        <v>0</v>
      </c>
      <c r="AE59" s="89">
        <v>11063.33</v>
      </c>
      <c r="AF59" s="89">
        <v>0</v>
      </c>
      <c r="AG59" s="89">
        <v>257580</v>
      </c>
      <c r="AH59" s="90">
        <v>5187283.08</v>
      </c>
      <c r="AI59" s="90">
        <v>5142389.1899999995</v>
      </c>
      <c r="AJ59" s="90">
        <v>0</v>
      </c>
      <c r="AK59" s="90">
        <v>5142389.1899999995</v>
      </c>
      <c r="AL59" s="90">
        <v>829002.65</v>
      </c>
      <c r="AM59" s="90">
        <v>0</v>
      </c>
      <c r="AN59" s="90">
        <v>829002.65</v>
      </c>
      <c r="AP59" s="91">
        <f t="shared" si="0"/>
        <v>560245.15</v>
      </c>
      <c r="AQ59" s="92">
        <f>SUMIF('20-1'!K:K,$A:$A,'20-1'!$E:$E)</f>
        <v>260144.15</v>
      </c>
      <c r="AR59" s="92">
        <f>SUMIF('20-1'!L:L,$A:$A,'20-1'!$E:$E)</f>
        <v>0</v>
      </c>
      <c r="AS59" s="92">
        <f>SUMIF('20-1'!M:M,$A:$A,'20-1'!$E:$E)</f>
        <v>0</v>
      </c>
      <c r="AT59" s="92">
        <f>SUMIF('20-1'!N:N,$A:$A,'20-1'!$E:$E)</f>
        <v>0</v>
      </c>
      <c r="AU59" s="92">
        <f>SUMIF('20-1'!O:O,$A:$A,'20-1'!$E:$E)</f>
        <v>270762.71000000002</v>
      </c>
      <c r="AV59" s="92">
        <f>SUMIF('20-1'!P:P,$A:$A,'20-1'!$E:$E)</f>
        <v>14423.04</v>
      </c>
      <c r="AW59" s="92">
        <f>SUMIF('20-1'!Q:Q,$A:$A,'20-1'!$E:$E)</f>
        <v>0</v>
      </c>
      <c r="AX59" s="92">
        <f>SUMIF('20-1'!R:R,$A:$A,'20-1'!$E:$E)</f>
        <v>0</v>
      </c>
      <c r="AY59" s="92">
        <f>SUMIF('20-1'!S:S,$A:$A,'20-1'!$E:$E)</f>
        <v>0</v>
      </c>
      <c r="AZ59" s="92">
        <f>SUMIF('20-1'!T:T,$A:$A,'20-1'!$E:$E)</f>
        <v>0</v>
      </c>
      <c r="BA59" s="92">
        <f>SUMIF('20-1'!U:U,$A:$A,'20-1'!$E:$E)</f>
        <v>14915.25</v>
      </c>
      <c r="BB59" s="92">
        <f>SUMIF('20-1'!V:V,$A:$A,'20-1'!$E:$E)</f>
        <v>0</v>
      </c>
      <c r="BC59" s="92">
        <f>SUMIF('20-1'!W:W,$A:$A,'20-1'!$E:$E)</f>
        <v>0</v>
      </c>
      <c r="BD59" s="92">
        <f>SUMIF('20-1'!X:X,$A:$A,'20-1'!$E:$E)</f>
        <v>0</v>
      </c>
      <c r="BE59" s="92">
        <f>SUMIF('20-1'!Y:Y,$A:$A,'20-1'!$E:$E)</f>
        <v>0</v>
      </c>
      <c r="BF59" s="92">
        <f>SUMIF('20-1'!Z:Z,$A:$A,'20-1'!$E:$E)</f>
        <v>0</v>
      </c>
      <c r="BG59" s="92">
        <f>SUMIF('20-1'!AA:AA,$A:$A,'20-1'!$E:$E)</f>
        <v>0</v>
      </c>
      <c r="BH59" s="92">
        <f>SUMIF('20-1'!AB:AB,$A:$A,'20-1'!$E:$E)</f>
        <v>36391.440000000002</v>
      </c>
      <c r="BI59" s="89">
        <f>SUMIF(Об!$A:$A,$A:$A,Об!AB:AB)*BI$455</f>
        <v>996688.69449075183</v>
      </c>
      <c r="BJ59" s="89">
        <f>SUMIF(Об!$A:$A,$A:$A,Об!AC:AC)*BJ$455</f>
        <v>945822.5028962103</v>
      </c>
      <c r="BK59" s="84">
        <f>SUMIF(ПП1!$H:$H,$A:$A,ПП1!$M:$M)</f>
        <v>0</v>
      </c>
      <c r="BL59" s="89">
        <f t="shared" si="1"/>
        <v>223559.13521921061</v>
      </c>
      <c r="BM59" s="89">
        <f t="shared" si="10"/>
        <v>31411.914637230217</v>
      </c>
      <c r="BN59" s="89">
        <f t="shared" si="3"/>
        <v>8759.0232014282828</v>
      </c>
      <c r="BO59" s="89">
        <f>SUMIF(Об!$A:$A,$A:$A,Об!$AG:$AG)*$BO$455</f>
        <v>0</v>
      </c>
      <c r="BP59" s="89">
        <f>SUMIF(Об!$A:$A,$A:$A,Об!$AE:$AE)*BP$455</f>
        <v>7718.3076870671057</v>
      </c>
      <c r="BQ59" s="89">
        <f>SUMIF(Об!$A:$A,$A:$A,Об!AI:AI)*BQ$455</f>
        <v>700883.76549302484</v>
      </c>
      <c r="BR59" s="89">
        <f>SUMIF(Об!$A:$A,$A:$A,Об!AJ:AJ)*BR$455</f>
        <v>261854.61098151232</v>
      </c>
      <c r="BS59" s="89">
        <f>SUMIF(Об!$A:$A,$A:$A,Об!AK:AK)*BS$455</f>
        <v>383319.65012652741</v>
      </c>
      <c r="BT59" s="89">
        <f>SUMIF(Об!$A:$A,$A:$A,Об!AL:AL)*BT$455</f>
        <v>345048.33874887624</v>
      </c>
      <c r="BU59" s="89">
        <f>SUMIF(Об!$A:$A,$A:$A,Об!AM:AM)*BU$455</f>
        <v>217254.22556364167</v>
      </c>
      <c r="BV59" s="89">
        <f>SUMIF(Об!$A:$A,$A:$A,Об!AN:AN)*BV$455</f>
        <v>144250.41586868931</v>
      </c>
    </row>
    <row r="60" spans="1:74" ht="32.25" hidden="1" customHeight="1" x14ac:dyDescent="0.25">
      <c r="A60" s="84" t="s">
        <v>214</v>
      </c>
      <c r="B60" s="84">
        <f>SUMIF(Об!$A:$A,$A:$A,Об!B:B)</f>
        <v>10783.4</v>
      </c>
      <c r="C60" s="84">
        <f>SUMIF(Об!$A:$A,$A:$A,Об!C:C)</f>
        <v>10783.4</v>
      </c>
      <c r="D60" s="84">
        <v>12</v>
      </c>
      <c r="E60" s="84">
        <f>SUMIF(Об!$A:$A,$A:$A,Об!F:F)</f>
        <v>41.41</v>
      </c>
      <c r="F60" s="84">
        <f t="shared" si="4"/>
        <v>41.41</v>
      </c>
      <c r="G60" s="89">
        <v>5179511.2299999986</v>
      </c>
      <c r="H60" s="89">
        <v>4893005.9400000013</v>
      </c>
      <c r="I60" s="89">
        <v>0</v>
      </c>
      <c r="J60" s="89">
        <v>575048.97</v>
      </c>
      <c r="K60" s="89">
        <v>184142.58000000005</v>
      </c>
      <c r="L60" s="89">
        <v>0</v>
      </c>
      <c r="M60" s="89">
        <v>2683.9200000000005</v>
      </c>
      <c r="N60" s="89">
        <v>2681.9000000000005</v>
      </c>
      <c r="O60" s="89">
        <v>369093.38999999996</v>
      </c>
      <c r="P60" s="89">
        <v>1012278.73</v>
      </c>
      <c r="Q60" s="89">
        <v>394522.98999999993</v>
      </c>
      <c r="R60" s="89">
        <v>0</v>
      </c>
      <c r="S60" s="89">
        <v>8067.3000000000029</v>
      </c>
      <c r="T60" s="89">
        <v>1198813.56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89">
        <v>0</v>
      </c>
      <c r="AC60" s="89">
        <v>0</v>
      </c>
      <c r="AD60" s="89">
        <v>0</v>
      </c>
      <c r="AE60" s="89">
        <v>5553.6000000000022</v>
      </c>
      <c r="AF60" s="89">
        <v>0</v>
      </c>
      <c r="AG60" s="89">
        <v>264870</v>
      </c>
      <c r="AH60" s="90">
        <v>5179511.2299999986</v>
      </c>
      <c r="AI60" s="90">
        <v>5052167.8899999997</v>
      </c>
      <c r="AJ60" s="90">
        <v>0</v>
      </c>
      <c r="AK60" s="90">
        <v>5052167.8899999997</v>
      </c>
      <c r="AL60" s="90">
        <v>891499.26</v>
      </c>
      <c r="AM60" s="90">
        <v>0</v>
      </c>
      <c r="AN60" s="90">
        <v>891499.26</v>
      </c>
      <c r="AP60" s="91">
        <f t="shared" si="0"/>
        <v>1660240.9000000001</v>
      </c>
      <c r="AQ60" s="92">
        <f>SUMIF('20-1'!K:K,$A:$A,'20-1'!$E:$E)</f>
        <v>1562961.58</v>
      </c>
      <c r="AR60" s="92">
        <f>SUMIF('20-1'!L:L,$A:$A,'20-1'!$E:$E)</f>
        <v>0</v>
      </c>
      <c r="AS60" s="92">
        <f>SUMIF('20-1'!M:M,$A:$A,'20-1'!$E:$E)</f>
        <v>0</v>
      </c>
      <c r="AT60" s="92">
        <f>SUMIF('20-1'!N:N,$A:$A,'20-1'!$E:$E)</f>
        <v>0</v>
      </c>
      <c r="AU60" s="92">
        <f>SUMIF('20-1'!O:O,$A:$A,'20-1'!$E:$E)</f>
        <v>0</v>
      </c>
      <c r="AV60" s="92">
        <f>SUMIF('20-1'!P:P,$A:$A,'20-1'!$E:$E)</f>
        <v>14423.04</v>
      </c>
      <c r="AW60" s="92">
        <f>SUMIF('20-1'!Q:Q,$A:$A,'20-1'!$E:$E)</f>
        <v>0</v>
      </c>
      <c r="AX60" s="92">
        <f>SUMIF('20-1'!R:R,$A:$A,'20-1'!$E:$E)</f>
        <v>0</v>
      </c>
      <c r="AY60" s="92">
        <f>SUMIF('20-1'!S:S,$A:$A,'20-1'!$E:$E)</f>
        <v>0</v>
      </c>
      <c r="AZ60" s="92">
        <f>SUMIF('20-1'!T:T,$A:$A,'20-1'!$E:$E)</f>
        <v>0</v>
      </c>
      <c r="BA60" s="92">
        <f>SUMIF('20-1'!U:U,$A:$A,'20-1'!$E:$E)</f>
        <v>0</v>
      </c>
      <c r="BB60" s="92">
        <f>SUMIF('20-1'!V:V,$A:$A,'20-1'!$E:$E)</f>
        <v>0</v>
      </c>
      <c r="BC60" s="92">
        <f>SUMIF('20-1'!W:W,$A:$A,'20-1'!$E:$E)</f>
        <v>0</v>
      </c>
      <c r="BD60" s="92">
        <f>SUMIF('20-1'!X:X,$A:$A,'20-1'!$E:$E)</f>
        <v>0</v>
      </c>
      <c r="BE60" s="92">
        <f>SUMIF('20-1'!Y:Y,$A:$A,'20-1'!$E:$E)</f>
        <v>82856.28</v>
      </c>
      <c r="BF60" s="92">
        <f>SUMIF('20-1'!Z:Z,$A:$A,'20-1'!$E:$E)</f>
        <v>0</v>
      </c>
      <c r="BG60" s="92">
        <f>SUMIF('20-1'!AA:AA,$A:$A,'20-1'!$E:$E)</f>
        <v>0</v>
      </c>
      <c r="BH60" s="92">
        <f>SUMIF('20-1'!AB:AB,$A:$A,'20-1'!$E:$E)</f>
        <v>47300.26</v>
      </c>
      <c r="BI60" s="89">
        <f>SUMIF(Об!$A:$A,$A:$A,Об!AB:AB)*BI$455</f>
        <v>996328.35539676959</v>
      </c>
      <c r="BJ60" s="89">
        <f>SUMIF(Об!$A:$A,$A:$A,Об!AC:AC)*BJ$455</f>
        <v>945480.55377443787</v>
      </c>
      <c r="BK60" s="84">
        <f>SUMIF(ПП1!$H:$H,$A:$A,ПП1!$M:$M)</f>
        <v>0</v>
      </c>
      <c r="BL60" s="89">
        <f t="shared" si="1"/>
        <v>223478.31048759518</v>
      </c>
      <c r="BM60" s="89">
        <f t="shared" si="10"/>
        <v>31400.558091376741</v>
      </c>
      <c r="BN60" s="89">
        <f t="shared" si="3"/>
        <v>8755.8564970179505</v>
      </c>
      <c r="BO60" s="89">
        <f>SUMIF(Об!$A:$A,$A:$A,Об!$AG:$AG)*$BO$455</f>
        <v>0</v>
      </c>
      <c r="BP60" s="89">
        <f>SUMIF(Об!$A:$A,$A:$A,Об!$AE:$AE)*BP$455</f>
        <v>7715.517239042154</v>
      </c>
      <c r="BQ60" s="89">
        <f>SUMIF(Об!$A:$A,$A:$A,Об!AI:AI)*BQ$455</f>
        <v>700630.37060408865</v>
      </c>
      <c r="BR60" s="89">
        <f>SUMIF(Об!$A:$A,$A:$A,Об!AJ:AJ)*BR$455</f>
        <v>261759.941047161</v>
      </c>
      <c r="BS60" s="89">
        <f>SUMIF(Об!$A:$A,$A:$A,Об!AK:AK)*BS$455</f>
        <v>383181.06617730064</v>
      </c>
      <c r="BT60" s="89">
        <f>SUMIF(Об!$A:$A,$A:$A,Об!AL:AL)*BT$455</f>
        <v>344923.5912660844</v>
      </c>
      <c r="BU60" s="89">
        <f>SUMIF(Об!$A:$A,$A:$A,Об!AM:AM)*BU$455</f>
        <v>217175.68028542586</v>
      </c>
      <c r="BV60" s="89">
        <f>SUMIF(Об!$A:$A,$A:$A,Об!AN:AN)*BV$455</f>
        <v>144198.26411413649</v>
      </c>
    </row>
    <row r="61" spans="1:74" ht="32.25" hidden="1" customHeight="1" x14ac:dyDescent="0.25">
      <c r="A61" s="84" t="s">
        <v>215</v>
      </c>
      <c r="B61" s="84">
        <f>SUMIF(Об!$A:$A,$A:$A,Об!B:B)</f>
        <v>34.5</v>
      </c>
      <c r="C61" s="84">
        <f>SUMIF(Об!$A:$A,$A:$A,Об!C:C)</f>
        <v>34.5</v>
      </c>
      <c r="D61" s="84">
        <v>12</v>
      </c>
      <c r="E61" s="84">
        <f>SUMIF(Об!$A:$A,$A:$A,Об!F:F)</f>
        <v>25.37</v>
      </c>
      <c r="F61" s="84">
        <f t="shared" si="4"/>
        <v>25.37</v>
      </c>
      <c r="G61" s="89">
        <v>10503.240000000003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869.27999999999986</v>
      </c>
      <c r="P61" s="89">
        <v>0</v>
      </c>
      <c r="Q61" s="89">
        <v>0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</v>
      </c>
      <c r="Z61" s="89">
        <v>0</v>
      </c>
      <c r="AA61" s="89">
        <v>0</v>
      </c>
      <c r="AB61" s="89">
        <v>0</v>
      </c>
      <c r="AC61" s="89">
        <v>0</v>
      </c>
      <c r="AD61" s="89">
        <v>0</v>
      </c>
      <c r="AE61" s="89">
        <v>0</v>
      </c>
      <c r="AF61" s="89">
        <v>0</v>
      </c>
      <c r="AG61" s="89">
        <v>1215</v>
      </c>
      <c r="AH61" s="90">
        <v>10503.240000000003</v>
      </c>
      <c r="AI61" s="90">
        <v>0</v>
      </c>
      <c r="AJ61" s="90">
        <v>0</v>
      </c>
      <c r="AK61" s="90">
        <v>0</v>
      </c>
      <c r="AL61" s="90">
        <v>37007.620000000003</v>
      </c>
      <c r="AM61" s="90">
        <v>0</v>
      </c>
      <c r="AN61" s="90">
        <v>37007.620000000003</v>
      </c>
      <c r="AP61" s="91">
        <f t="shared" si="0"/>
        <v>0</v>
      </c>
      <c r="AQ61" s="92">
        <f>SUMIF('20-1'!K:K,$A:$A,'20-1'!$E:$E)</f>
        <v>0</v>
      </c>
      <c r="AR61" s="92">
        <f>SUMIF('20-1'!L:L,$A:$A,'20-1'!$E:$E)</f>
        <v>0</v>
      </c>
      <c r="AS61" s="92">
        <f>SUMIF('20-1'!M:M,$A:$A,'20-1'!$E:$E)</f>
        <v>0</v>
      </c>
      <c r="AT61" s="92">
        <f>SUMIF('20-1'!N:N,$A:$A,'20-1'!$E:$E)</f>
        <v>0</v>
      </c>
      <c r="AU61" s="92">
        <f>SUMIF('20-1'!O:O,$A:$A,'20-1'!$E:$E)</f>
        <v>0</v>
      </c>
      <c r="AV61" s="92">
        <f>SUMIF('20-1'!P:P,$A:$A,'20-1'!$E:$E)</f>
        <v>0</v>
      </c>
      <c r="AW61" s="92">
        <f>SUMIF('20-1'!Q:Q,$A:$A,'20-1'!$E:$E)</f>
        <v>0</v>
      </c>
      <c r="AX61" s="92">
        <f>SUMIF('20-1'!R:R,$A:$A,'20-1'!$E:$E)</f>
        <v>0</v>
      </c>
      <c r="AY61" s="92">
        <f>SUMIF('20-1'!S:S,$A:$A,'20-1'!$E:$E)</f>
        <v>0</v>
      </c>
      <c r="AZ61" s="92">
        <f>SUMIF('20-1'!T:T,$A:$A,'20-1'!$E:$E)</f>
        <v>0</v>
      </c>
      <c r="BA61" s="92">
        <f>SUMIF('20-1'!U:U,$A:$A,'20-1'!$E:$E)</f>
        <v>0</v>
      </c>
      <c r="BB61" s="92">
        <f>SUMIF('20-1'!V:V,$A:$A,'20-1'!$E:$E)</f>
        <v>0</v>
      </c>
      <c r="BC61" s="92">
        <f>SUMIF('20-1'!W:W,$A:$A,'20-1'!$E:$E)</f>
        <v>0</v>
      </c>
      <c r="BD61" s="92">
        <f>SUMIF('20-1'!X:X,$A:$A,'20-1'!$E:$E)</f>
        <v>0</v>
      </c>
      <c r="BE61" s="92">
        <f>SUMIF('20-1'!Y:Y,$A:$A,'20-1'!$E:$E)</f>
        <v>0</v>
      </c>
      <c r="BF61" s="92">
        <f>SUMIF('20-1'!Z:Z,$A:$A,'20-1'!$E:$E)</f>
        <v>0</v>
      </c>
      <c r="BG61" s="92">
        <f>SUMIF('20-1'!AA:AA,$A:$A,'20-1'!$E:$E)</f>
        <v>0</v>
      </c>
      <c r="BH61" s="92">
        <f>SUMIF('20-1'!AB:AB,$A:$A,'20-1'!$E:$E)</f>
        <v>0</v>
      </c>
      <c r="BI61" s="89">
        <f>SUMIF(Об!$A:$A,$A:$A,Об!AB:AB)*BI$455</f>
        <v>3187.6150621500219</v>
      </c>
      <c r="BJ61" s="89">
        <f>SUMIF(Об!$A:$A,$A:$A,Об!AC:AC)*BJ$455</f>
        <v>3024.93453875569</v>
      </c>
      <c r="BK61" s="84">
        <f>SUMIF(ПП1!$H:$H,$A:$A,ПП1!$M:$M)</f>
        <v>0</v>
      </c>
      <c r="BL61" s="89">
        <f t="shared" si="1"/>
        <v>714.98801044401898</v>
      </c>
      <c r="BM61" s="84">
        <f>SUMIF(Об!$A:$A,$A:$A,Об!Z:Z)</f>
        <v>0</v>
      </c>
      <c r="BN61" s="89">
        <f t="shared" si="3"/>
        <v>28.013154399087423</v>
      </c>
      <c r="BO61" s="89">
        <f>SUMIF(Об!$A:$A,$A:$A,Об!$AG:$AG)*$BO$455</f>
        <v>0</v>
      </c>
      <c r="BP61" s="89">
        <f>SUMIF(Об!$A:$A,$A:$A,Об!$AE:$AE)*BP$455</f>
        <v>24.68473252841908</v>
      </c>
      <c r="BQ61" s="89">
        <f>SUMIF(Об!$A:$A,$A:$A,Об!AI:AI)*BQ$455</f>
        <v>2241.5701713597805</v>
      </c>
      <c r="BR61" s="89">
        <f>SUMIF(Об!$A:$A,$A:$A,Об!AJ:AJ)*BR$455</f>
        <v>0</v>
      </c>
      <c r="BS61" s="89">
        <f>SUMIF(Об!$A:$A,$A:$A,Об!AK:AK)*BS$455</f>
        <v>1225.9349354671879</v>
      </c>
      <c r="BT61" s="89">
        <f>SUMIF(Об!$A:$A,$A:$A,Об!AL:AL)*BT$455</f>
        <v>1103.5354246972117</v>
      </c>
      <c r="BU61" s="89">
        <f>SUMIF(Об!$A:$A,$A:$A,Об!AM:AM)*BU$455</f>
        <v>0</v>
      </c>
      <c r="BV61" s="89">
        <f>SUMIF(Об!$A:$A,$A:$A,Об!AN:AN)*BV$455</f>
        <v>461.34244412130761</v>
      </c>
    </row>
    <row r="62" spans="1:74" ht="32.25" customHeight="1" x14ac:dyDescent="0.25">
      <c r="A62" s="84" t="s">
        <v>216</v>
      </c>
      <c r="B62" s="84">
        <f>SUMIF(Об!$A:$A,$A:$A,Об!B:B)</f>
        <v>0</v>
      </c>
      <c r="C62" s="84">
        <f>SUMIF(Об!$A:$A,$A:$A,Об!C:C)</f>
        <v>0</v>
      </c>
      <c r="D62" s="84">
        <v>12</v>
      </c>
      <c r="E62" s="84">
        <f>SUMIF(Об!$A:$A,$A:$A,Об!F:F)</f>
        <v>0</v>
      </c>
      <c r="F62" s="84">
        <f t="shared" si="4"/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89">
        <v>0</v>
      </c>
      <c r="U62" s="89">
        <v>0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89">
        <v>0</v>
      </c>
      <c r="AB62" s="89">
        <v>0</v>
      </c>
      <c r="AC62" s="89">
        <v>0</v>
      </c>
      <c r="AD62" s="89">
        <v>0</v>
      </c>
      <c r="AE62" s="89">
        <v>0</v>
      </c>
      <c r="AF62" s="89">
        <v>0</v>
      </c>
      <c r="AG62" s="89">
        <v>0</v>
      </c>
      <c r="AH62" s="90">
        <v>0</v>
      </c>
      <c r="AI62" s="90">
        <v>0</v>
      </c>
      <c r="AJ62" s="90">
        <v>0</v>
      </c>
      <c r="AK62" s="90">
        <v>0</v>
      </c>
      <c r="AL62" s="90">
        <v>-663.15</v>
      </c>
      <c r="AM62" s="90">
        <v>0</v>
      </c>
      <c r="AN62" s="90">
        <v>-663.15</v>
      </c>
      <c r="AP62" s="91">
        <f t="shared" si="0"/>
        <v>0</v>
      </c>
      <c r="AQ62" s="92">
        <f>SUMIF('20-1'!K:K,$A:$A,'20-1'!$E:$E)</f>
        <v>0</v>
      </c>
      <c r="AR62" s="92">
        <f>SUMIF('20-1'!L:L,$A:$A,'20-1'!$E:$E)</f>
        <v>0</v>
      </c>
      <c r="AS62" s="92">
        <f>SUMIF('20-1'!M:M,$A:$A,'20-1'!$E:$E)</f>
        <v>0</v>
      </c>
      <c r="AT62" s="92">
        <f>SUMIF('20-1'!N:N,$A:$A,'20-1'!$E:$E)</f>
        <v>0</v>
      </c>
      <c r="AU62" s="92">
        <f>SUMIF('20-1'!O:O,$A:$A,'20-1'!$E:$E)</f>
        <v>0</v>
      </c>
      <c r="AV62" s="92">
        <f>SUMIF('20-1'!P:P,$A:$A,'20-1'!$E:$E)</f>
        <v>0</v>
      </c>
      <c r="AW62" s="92">
        <f>SUMIF('20-1'!Q:Q,$A:$A,'20-1'!$E:$E)</f>
        <v>0</v>
      </c>
      <c r="AX62" s="92">
        <f>SUMIF('20-1'!R:R,$A:$A,'20-1'!$E:$E)</f>
        <v>0</v>
      </c>
      <c r="AY62" s="92">
        <f>SUMIF('20-1'!S:S,$A:$A,'20-1'!$E:$E)</f>
        <v>0</v>
      </c>
      <c r="AZ62" s="92">
        <f>SUMIF('20-1'!T:T,$A:$A,'20-1'!$E:$E)</f>
        <v>0</v>
      </c>
      <c r="BA62" s="92">
        <f>SUMIF('20-1'!U:U,$A:$A,'20-1'!$E:$E)</f>
        <v>0</v>
      </c>
      <c r="BB62" s="92">
        <f>SUMIF('20-1'!V:V,$A:$A,'20-1'!$E:$E)</f>
        <v>0</v>
      </c>
      <c r="BC62" s="92">
        <f>SUMIF('20-1'!W:W,$A:$A,'20-1'!$E:$E)</f>
        <v>0</v>
      </c>
      <c r="BD62" s="92">
        <f>SUMIF('20-1'!X:X,$A:$A,'20-1'!$E:$E)</f>
        <v>0</v>
      </c>
      <c r="BE62" s="92">
        <f>SUMIF('20-1'!Y:Y,$A:$A,'20-1'!$E:$E)</f>
        <v>0</v>
      </c>
      <c r="BF62" s="92">
        <f>SUMIF('20-1'!Z:Z,$A:$A,'20-1'!$E:$E)</f>
        <v>0</v>
      </c>
      <c r="BG62" s="92">
        <f>SUMIF('20-1'!AA:AA,$A:$A,'20-1'!$E:$E)</f>
        <v>0</v>
      </c>
      <c r="BH62" s="92">
        <f>SUMIF('20-1'!AB:AB,$A:$A,'20-1'!$E:$E)</f>
        <v>0</v>
      </c>
      <c r="BI62" s="89">
        <f>SUMIF(Об!$A:$A,$A:$A,Об!AB:AB)*BI$455</f>
        <v>0</v>
      </c>
      <c r="BJ62" s="89">
        <f>SUMIF(Об!$A:$A,$A:$A,Об!AC:AC)*BJ$455</f>
        <v>0</v>
      </c>
      <c r="BK62" s="84">
        <f>SUMIF(ПП1!$H:$H,$A:$A,ПП1!$M:$M)</f>
        <v>0</v>
      </c>
      <c r="BL62" s="89">
        <f t="shared" si="1"/>
        <v>0</v>
      </c>
      <c r="BM62" s="84">
        <f>SUMIF(Об!$A:$A,$A:$A,Об!Z:Z)</f>
        <v>0</v>
      </c>
      <c r="BN62" s="89">
        <f t="shared" si="3"/>
        <v>0</v>
      </c>
      <c r="BO62" s="89">
        <f>SUMIF(Об!$A:$A,$A:$A,Об!$AG:$AG)*$BO$455</f>
        <v>0</v>
      </c>
      <c r="BP62" s="89">
        <f>SUMIF(Об!$A:$A,$A:$A,Об!$AE:$AE)*BP$455</f>
        <v>0</v>
      </c>
      <c r="BQ62" s="89">
        <f>SUMIF(Об!$A:$A,$A:$A,Об!AI:AI)*BQ$455</f>
        <v>0</v>
      </c>
      <c r="BR62" s="89">
        <f>SUMIF(Об!$A:$A,$A:$A,Об!AJ:AJ)*BR$455</f>
        <v>0</v>
      </c>
      <c r="BS62" s="89">
        <f>SUMIF(Об!$A:$A,$A:$A,Об!AK:AK)*BS$455</f>
        <v>0</v>
      </c>
      <c r="BT62" s="89">
        <f>SUMIF(Об!$A:$A,$A:$A,Об!AL:AL)*BT$455</f>
        <v>0</v>
      </c>
      <c r="BU62" s="89">
        <f>SUMIF(Об!$A:$A,$A:$A,Об!AM:AM)*BU$455</f>
        <v>0</v>
      </c>
      <c r="BV62" s="89">
        <f>SUMIF(Об!$A:$A,$A:$A,Об!AN:AN)*BV$455</f>
        <v>0</v>
      </c>
    </row>
    <row r="63" spans="1:74" ht="32.25" hidden="1" customHeight="1" x14ac:dyDescent="0.25">
      <c r="A63" s="84" t="s">
        <v>217</v>
      </c>
      <c r="B63" s="84">
        <f>SUMIF(Об!$A:$A,$A:$A,Об!B:B)</f>
        <v>228</v>
      </c>
      <c r="C63" s="84">
        <f>SUMIF(Об!$A:$A,$A:$A,Об!C:C)</f>
        <v>228</v>
      </c>
      <c r="D63" s="84">
        <v>12</v>
      </c>
      <c r="E63" s="84">
        <f>SUMIF(Об!$A:$A,$A:$A,Об!F:F)</f>
        <v>30.14</v>
      </c>
      <c r="F63" s="84">
        <f t="shared" si="4"/>
        <v>30.14</v>
      </c>
      <c r="G63" s="89">
        <v>69412.319999999992</v>
      </c>
      <c r="H63" s="89">
        <v>103958.69999999998</v>
      </c>
      <c r="I63" s="89">
        <v>0</v>
      </c>
      <c r="J63" s="89">
        <v>24362.519999999993</v>
      </c>
      <c r="K63" s="89">
        <v>890.4</v>
      </c>
      <c r="L63" s="89">
        <v>0</v>
      </c>
      <c r="M63" s="89">
        <v>52.79999999999999</v>
      </c>
      <c r="N63" s="89">
        <v>0</v>
      </c>
      <c r="O63" s="89">
        <v>26012.519999999993</v>
      </c>
      <c r="P63" s="89">
        <v>42183.96</v>
      </c>
      <c r="Q63" s="89">
        <v>0</v>
      </c>
      <c r="R63" s="89">
        <v>0</v>
      </c>
      <c r="S63" s="89">
        <v>0</v>
      </c>
      <c r="T63" s="89">
        <v>0</v>
      </c>
      <c r="U63" s="89">
        <v>0</v>
      </c>
      <c r="V63" s="89">
        <v>0</v>
      </c>
      <c r="W63" s="89">
        <v>0</v>
      </c>
      <c r="X63" s="89">
        <v>0</v>
      </c>
      <c r="Y63" s="89">
        <v>0</v>
      </c>
      <c r="Z63" s="89">
        <v>0</v>
      </c>
      <c r="AA63" s="89">
        <v>0</v>
      </c>
      <c r="AB63" s="89">
        <v>0</v>
      </c>
      <c r="AC63" s="89">
        <v>0</v>
      </c>
      <c r="AD63" s="89">
        <v>0</v>
      </c>
      <c r="AE63" s="89">
        <v>0</v>
      </c>
      <c r="AF63" s="89">
        <v>0</v>
      </c>
      <c r="AG63" s="89">
        <v>4860</v>
      </c>
      <c r="AH63" s="90">
        <v>69412.319999999992</v>
      </c>
      <c r="AI63" s="90">
        <v>69399.400000000009</v>
      </c>
      <c r="AJ63" s="90">
        <v>0</v>
      </c>
      <c r="AK63" s="90">
        <v>69399.400000000009</v>
      </c>
      <c r="AL63" s="90">
        <v>4315.4399999999996</v>
      </c>
      <c r="AM63" s="90">
        <v>0</v>
      </c>
      <c r="AN63" s="90">
        <v>4315.4399999999996</v>
      </c>
      <c r="AP63" s="91">
        <f t="shared" si="0"/>
        <v>0</v>
      </c>
      <c r="AQ63" s="92">
        <f>SUMIF('20-1'!K:K,$A:$A,'20-1'!$E:$E)</f>
        <v>0</v>
      </c>
      <c r="AR63" s="92">
        <f>SUMIF('20-1'!L:L,$A:$A,'20-1'!$E:$E)</f>
        <v>0</v>
      </c>
      <c r="AS63" s="92">
        <f>SUMIF('20-1'!M:M,$A:$A,'20-1'!$E:$E)</f>
        <v>0</v>
      </c>
      <c r="AT63" s="92">
        <f>SUMIF('20-1'!N:N,$A:$A,'20-1'!$E:$E)</f>
        <v>0</v>
      </c>
      <c r="AU63" s="92">
        <f>SUMIF('20-1'!O:O,$A:$A,'20-1'!$E:$E)</f>
        <v>0</v>
      </c>
      <c r="AV63" s="92">
        <f>SUMIF('20-1'!P:P,$A:$A,'20-1'!$E:$E)</f>
        <v>0</v>
      </c>
      <c r="AW63" s="92">
        <f>SUMIF('20-1'!Q:Q,$A:$A,'20-1'!$E:$E)</f>
        <v>0</v>
      </c>
      <c r="AX63" s="92">
        <f>SUMIF('20-1'!R:R,$A:$A,'20-1'!$E:$E)</f>
        <v>0</v>
      </c>
      <c r="AY63" s="92">
        <f>SUMIF('20-1'!S:S,$A:$A,'20-1'!$E:$E)</f>
        <v>0</v>
      </c>
      <c r="AZ63" s="92">
        <f>SUMIF('20-1'!T:T,$A:$A,'20-1'!$E:$E)</f>
        <v>0</v>
      </c>
      <c r="BA63" s="92">
        <f>SUMIF('20-1'!U:U,$A:$A,'20-1'!$E:$E)</f>
        <v>0</v>
      </c>
      <c r="BB63" s="92">
        <f>SUMIF('20-1'!V:V,$A:$A,'20-1'!$E:$E)</f>
        <v>0</v>
      </c>
      <c r="BC63" s="92">
        <f>SUMIF('20-1'!W:W,$A:$A,'20-1'!$E:$E)</f>
        <v>0</v>
      </c>
      <c r="BD63" s="92">
        <f>SUMIF('20-1'!X:X,$A:$A,'20-1'!$E:$E)</f>
        <v>0</v>
      </c>
      <c r="BE63" s="92">
        <f>SUMIF('20-1'!Y:Y,$A:$A,'20-1'!$E:$E)</f>
        <v>0</v>
      </c>
      <c r="BF63" s="92">
        <f>SUMIF('20-1'!Z:Z,$A:$A,'20-1'!$E:$E)</f>
        <v>0</v>
      </c>
      <c r="BG63" s="92">
        <f>SUMIF('20-1'!AA:AA,$A:$A,'20-1'!$E:$E)</f>
        <v>0</v>
      </c>
      <c r="BH63" s="92">
        <f>SUMIF('20-1'!AB:AB,$A:$A,'20-1'!$E:$E)</f>
        <v>1418.8</v>
      </c>
      <c r="BI63" s="89">
        <f>SUMIF(Об!$A:$A,$A:$A,Об!AB:AB)*BI$455</f>
        <v>21065.977802034929</v>
      </c>
      <c r="BJ63" s="89">
        <f>SUMIF(Об!$A:$A,$A:$A,Об!AC:AC)*BJ$455</f>
        <v>19990.87173438543</v>
      </c>
      <c r="BK63" s="84">
        <f>SUMIF(ПП1!$H:$H,$A:$A,ПП1!$M:$M)</f>
        <v>0</v>
      </c>
      <c r="BL63" s="89">
        <f t="shared" si="1"/>
        <v>4725.1381559778647</v>
      </c>
      <c r="BM63" s="89">
        <f t="shared" ref="BM63:BM69" si="11">$BM$454*B63/$BM$455</f>
        <v>663.92114220319172</v>
      </c>
      <c r="BN63" s="89">
        <f t="shared" si="3"/>
        <v>185.13041168092556</v>
      </c>
      <c r="BO63" s="89">
        <f>SUMIF(Об!$A:$A,$A:$A,Об!$AG:$AG)*$BO$455</f>
        <v>0</v>
      </c>
      <c r="BP63" s="89">
        <f>SUMIF(Об!$A:$A,$A:$A,Об!$AE:$AE)*BP$455</f>
        <v>163.13388453563917</v>
      </c>
      <c r="BQ63" s="89">
        <f>SUMIF(Об!$A:$A,$A:$A,Об!AI:AI)*BQ$455</f>
        <v>14813.855045508115</v>
      </c>
      <c r="BR63" s="89">
        <f>SUMIF(Об!$A:$A,$A:$A,Об!AJ:AJ)*BR$455</f>
        <v>0</v>
      </c>
      <c r="BS63" s="89">
        <f>SUMIF(Об!$A:$A,$A:$A,Об!AK:AK)*BS$455</f>
        <v>8101.8308778701112</v>
      </c>
      <c r="BT63" s="89">
        <f>SUMIF(Об!$A:$A,$A:$A,Об!AL:AL)*BT$455</f>
        <v>7292.9297632163552</v>
      </c>
      <c r="BU63" s="89">
        <f>SUMIF(Об!$A:$A,$A:$A,Об!AM:AM)*BU$455</f>
        <v>0</v>
      </c>
      <c r="BV63" s="89">
        <f>SUMIF(Об!$A:$A,$A:$A,Об!AN:AN)*BV$455</f>
        <v>3048.8718046277722</v>
      </c>
    </row>
    <row r="64" spans="1:74" ht="32.25" hidden="1" customHeight="1" x14ac:dyDescent="0.25">
      <c r="A64" s="84" t="s">
        <v>218</v>
      </c>
      <c r="B64" s="84">
        <f>SUMIF(Об!$A:$A,$A:$A,Об!B:B)</f>
        <v>229.1</v>
      </c>
      <c r="C64" s="84">
        <f>SUMIF(Об!$A:$A,$A:$A,Об!C:C)</f>
        <v>229.1</v>
      </c>
      <c r="D64" s="84">
        <v>12</v>
      </c>
      <c r="E64" s="84">
        <f>SUMIF(Об!$A:$A,$A:$A,Об!F:F)</f>
        <v>30.14</v>
      </c>
      <c r="F64" s="84">
        <f t="shared" si="4"/>
        <v>30.14</v>
      </c>
      <c r="G64" s="89">
        <v>69747.360000000001</v>
      </c>
      <c r="H64" s="89">
        <v>104460.23999999998</v>
      </c>
      <c r="I64" s="89">
        <v>0</v>
      </c>
      <c r="J64" s="89">
        <v>12356.089999999998</v>
      </c>
      <c r="K64" s="89">
        <v>890.40000000000009</v>
      </c>
      <c r="L64" s="89">
        <v>0</v>
      </c>
      <c r="M64" s="89">
        <v>52.79999999999999</v>
      </c>
      <c r="N64" s="89">
        <v>0</v>
      </c>
      <c r="O64" s="89">
        <v>16831.620000000003</v>
      </c>
      <c r="P64" s="89">
        <v>21388.220000000005</v>
      </c>
      <c r="Q64" s="89">
        <v>0</v>
      </c>
      <c r="R64" s="89">
        <v>0</v>
      </c>
      <c r="S64" s="89">
        <v>0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89">
        <v>0</v>
      </c>
      <c r="AB64" s="89">
        <v>0</v>
      </c>
      <c r="AC64" s="89">
        <v>0</v>
      </c>
      <c r="AD64" s="89">
        <v>0</v>
      </c>
      <c r="AE64" s="89">
        <v>46.080000000000005</v>
      </c>
      <c r="AF64" s="89">
        <v>0</v>
      </c>
      <c r="AG64" s="89">
        <v>4860</v>
      </c>
      <c r="AH64" s="90">
        <v>69747.360000000001</v>
      </c>
      <c r="AI64" s="90">
        <v>68245.45</v>
      </c>
      <c r="AJ64" s="90">
        <v>0</v>
      </c>
      <c r="AK64" s="90">
        <v>68245.45</v>
      </c>
      <c r="AL64" s="90">
        <v>2932.78</v>
      </c>
      <c r="AM64" s="90">
        <v>0</v>
      </c>
      <c r="AN64" s="90">
        <v>2932.78</v>
      </c>
      <c r="AP64" s="91">
        <f t="shared" si="0"/>
        <v>0</v>
      </c>
      <c r="AQ64" s="92">
        <f>SUMIF('20-1'!K:K,$A:$A,'20-1'!$E:$E)</f>
        <v>0</v>
      </c>
      <c r="AR64" s="92">
        <f>SUMIF('20-1'!L:L,$A:$A,'20-1'!$E:$E)</f>
        <v>0</v>
      </c>
      <c r="AS64" s="92">
        <f>SUMIF('20-1'!M:M,$A:$A,'20-1'!$E:$E)</f>
        <v>0</v>
      </c>
      <c r="AT64" s="92">
        <f>SUMIF('20-1'!N:N,$A:$A,'20-1'!$E:$E)</f>
        <v>0</v>
      </c>
      <c r="AU64" s="92">
        <f>SUMIF('20-1'!O:O,$A:$A,'20-1'!$E:$E)</f>
        <v>0</v>
      </c>
      <c r="AV64" s="92">
        <f>SUMIF('20-1'!P:P,$A:$A,'20-1'!$E:$E)</f>
        <v>0</v>
      </c>
      <c r="AW64" s="92">
        <f>SUMIF('20-1'!Q:Q,$A:$A,'20-1'!$E:$E)</f>
        <v>0</v>
      </c>
      <c r="AX64" s="92">
        <f>SUMIF('20-1'!R:R,$A:$A,'20-1'!$E:$E)</f>
        <v>0</v>
      </c>
      <c r="AY64" s="92">
        <f>SUMIF('20-1'!S:S,$A:$A,'20-1'!$E:$E)</f>
        <v>0</v>
      </c>
      <c r="AZ64" s="92">
        <f>SUMIF('20-1'!T:T,$A:$A,'20-1'!$E:$E)</f>
        <v>0</v>
      </c>
      <c r="BA64" s="92">
        <f>SUMIF('20-1'!U:U,$A:$A,'20-1'!$E:$E)</f>
        <v>0</v>
      </c>
      <c r="BB64" s="92">
        <f>SUMIF('20-1'!V:V,$A:$A,'20-1'!$E:$E)</f>
        <v>0</v>
      </c>
      <c r="BC64" s="92">
        <f>SUMIF('20-1'!W:W,$A:$A,'20-1'!$E:$E)</f>
        <v>0</v>
      </c>
      <c r="BD64" s="92">
        <f>SUMIF('20-1'!X:X,$A:$A,'20-1'!$E:$E)</f>
        <v>0</v>
      </c>
      <c r="BE64" s="92">
        <f>SUMIF('20-1'!Y:Y,$A:$A,'20-1'!$E:$E)</f>
        <v>0</v>
      </c>
      <c r="BF64" s="92">
        <f>SUMIF('20-1'!Z:Z,$A:$A,'20-1'!$E:$E)</f>
        <v>0</v>
      </c>
      <c r="BG64" s="92">
        <f>SUMIF('20-1'!AA:AA,$A:$A,'20-1'!$E:$E)</f>
        <v>0</v>
      </c>
      <c r="BH64" s="92">
        <f>SUMIF('20-1'!AB:AB,$A:$A,'20-1'!$E:$E)</f>
        <v>187.83</v>
      </c>
      <c r="BI64" s="89">
        <f>SUMIF(Об!$A:$A,$A:$A,Об!AB:AB)*BI$455</f>
        <v>21167.611905465801</v>
      </c>
      <c r="BJ64" s="89">
        <f>SUMIF(Об!$A:$A,$A:$A,Об!AC:AC)*BJ$455</f>
        <v>20087.31892257764</v>
      </c>
      <c r="BK64" s="84">
        <f>SUMIF(ПП1!$H:$H,$A:$A,ПП1!$M:$M)</f>
        <v>0</v>
      </c>
      <c r="BL64" s="89">
        <f t="shared" si="1"/>
        <v>4747.9348751514426</v>
      </c>
      <c r="BM64" s="89">
        <f t="shared" si="11"/>
        <v>667.12427052083865</v>
      </c>
      <c r="BN64" s="89">
        <f t="shared" si="3"/>
        <v>186.02358471973707</v>
      </c>
      <c r="BO64" s="89">
        <f>SUMIF(Об!$A:$A,$A:$A,Об!$AG:$AG)*$BO$455</f>
        <v>0</v>
      </c>
      <c r="BP64" s="89">
        <f>SUMIF(Об!$A:$A,$A:$A,Об!$AE:$AE)*BP$455</f>
        <v>163.92093397857425</v>
      </c>
      <c r="BQ64" s="89">
        <f>SUMIF(Об!$A:$A,$A:$A,Об!AI:AI)*BQ$455</f>
        <v>14885.325398797844</v>
      </c>
      <c r="BR64" s="89">
        <f>SUMIF(Об!$A:$A,$A:$A,Об!AJ:AJ)*BR$455</f>
        <v>0</v>
      </c>
      <c r="BS64" s="89">
        <f>SUMIF(Об!$A:$A,$A:$A,Об!AK:AK)*BS$455</f>
        <v>8140.9186584212384</v>
      </c>
      <c r="BT64" s="89">
        <f>SUMIF(Об!$A:$A,$A:$A,Об!AL:AL)*BT$455</f>
        <v>7328.1149506704696</v>
      </c>
      <c r="BU64" s="89">
        <f>SUMIF(Об!$A:$A,$A:$A,Об!AM:AM)*BU$455</f>
        <v>0</v>
      </c>
      <c r="BV64" s="89">
        <f>SUMIF(Об!$A:$A,$A:$A,Об!AN:AN)*BV$455</f>
        <v>3063.5812738606251</v>
      </c>
    </row>
    <row r="65" spans="1:74" ht="32.25" hidden="1" customHeight="1" x14ac:dyDescent="0.25">
      <c r="A65" s="84" t="s">
        <v>219</v>
      </c>
      <c r="B65" s="84">
        <f>SUMIF(Об!$A:$A,$A:$A,Об!B:B)</f>
        <v>886.63</v>
      </c>
      <c r="C65" s="84">
        <f>SUMIF(Об!$A:$A,$A:$A,Об!C:C)</f>
        <v>886.63</v>
      </c>
      <c r="D65" s="84">
        <v>12</v>
      </c>
      <c r="E65" s="84">
        <f>SUMIF(Об!$A:$A,$A:$A,Об!F:F)</f>
        <v>25.37</v>
      </c>
      <c r="F65" s="84">
        <f t="shared" si="4"/>
        <v>25.37</v>
      </c>
      <c r="G65" s="89">
        <v>250396.38</v>
      </c>
      <c r="H65" s="89">
        <v>396896.77000000008</v>
      </c>
      <c r="I65" s="89">
        <v>0</v>
      </c>
      <c r="J65" s="89">
        <v>89814.09</v>
      </c>
      <c r="K65" s="89">
        <v>3337.52</v>
      </c>
      <c r="L65" s="89">
        <v>0</v>
      </c>
      <c r="M65" s="89">
        <v>117.95999999999998</v>
      </c>
      <c r="N65" s="89">
        <v>0</v>
      </c>
      <c r="O65" s="89">
        <v>65182.83</v>
      </c>
      <c r="P65" s="89">
        <v>93772.76999999999</v>
      </c>
      <c r="Q65" s="89">
        <v>0</v>
      </c>
      <c r="R65" s="89">
        <v>0</v>
      </c>
      <c r="S65" s="89">
        <v>0</v>
      </c>
      <c r="T65" s="89">
        <v>0</v>
      </c>
      <c r="U65" s="89">
        <v>0</v>
      </c>
      <c r="V65" s="89">
        <v>0</v>
      </c>
      <c r="W65" s="89">
        <v>0</v>
      </c>
      <c r="X65" s="89">
        <v>0</v>
      </c>
      <c r="Y65" s="89">
        <v>0</v>
      </c>
      <c r="Z65" s="89">
        <v>0</v>
      </c>
      <c r="AA65" s="89">
        <v>0</v>
      </c>
      <c r="AB65" s="89">
        <v>0</v>
      </c>
      <c r="AC65" s="89">
        <v>0</v>
      </c>
      <c r="AD65" s="89">
        <v>0</v>
      </c>
      <c r="AE65" s="89">
        <v>123.35999999999997</v>
      </c>
      <c r="AF65" s="89">
        <v>0</v>
      </c>
      <c r="AG65" s="89">
        <v>25080.6</v>
      </c>
      <c r="AH65" s="90">
        <v>250396.38</v>
      </c>
      <c r="AI65" s="90">
        <v>252668.94</v>
      </c>
      <c r="AJ65" s="90">
        <v>0</v>
      </c>
      <c r="AK65" s="90">
        <v>252668.94</v>
      </c>
      <c r="AL65" s="90">
        <v>29056</v>
      </c>
      <c r="AM65" s="90">
        <v>0</v>
      </c>
      <c r="AN65" s="90">
        <v>29056</v>
      </c>
      <c r="AP65" s="91">
        <f t="shared" si="0"/>
        <v>0</v>
      </c>
      <c r="AQ65" s="92">
        <f>SUMIF('20-1'!K:K,$A:$A,'20-1'!$E:$E)</f>
        <v>0</v>
      </c>
      <c r="AR65" s="92">
        <f>SUMIF('20-1'!L:L,$A:$A,'20-1'!$E:$E)</f>
        <v>0</v>
      </c>
      <c r="AS65" s="92">
        <f>SUMIF('20-1'!M:M,$A:$A,'20-1'!$E:$E)</f>
        <v>0</v>
      </c>
      <c r="AT65" s="92">
        <f>SUMIF('20-1'!N:N,$A:$A,'20-1'!$E:$E)</f>
        <v>0</v>
      </c>
      <c r="AU65" s="92">
        <f>SUMIF('20-1'!O:O,$A:$A,'20-1'!$E:$E)</f>
        <v>0</v>
      </c>
      <c r="AV65" s="92">
        <f>SUMIF('20-1'!P:P,$A:$A,'20-1'!$E:$E)</f>
        <v>0</v>
      </c>
      <c r="AW65" s="92">
        <f>SUMIF('20-1'!Q:Q,$A:$A,'20-1'!$E:$E)</f>
        <v>0</v>
      </c>
      <c r="AX65" s="92">
        <f>SUMIF('20-1'!R:R,$A:$A,'20-1'!$E:$E)</f>
        <v>0</v>
      </c>
      <c r="AY65" s="92">
        <f>SUMIF('20-1'!S:S,$A:$A,'20-1'!$E:$E)</f>
        <v>0</v>
      </c>
      <c r="AZ65" s="92">
        <f>SUMIF('20-1'!T:T,$A:$A,'20-1'!$E:$E)</f>
        <v>0</v>
      </c>
      <c r="BA65" s="92">
        <f>SUMIF('20-1'!U:U,$A:$A,'20-1'!$E:$E)</f>
        <v>0</v>
      </c>
      <c r="BB65" s="92">
        <f>SUMIF('20-1'!V:V,$A:$A,'20-1'!$E:$E)</f>
        <v>0</v>
      </c>
      <c r="BC65" s="92">
        <f>SUMIF('20-1'!W:W,$A:$A,'20-1'!$E:$E)</f>
        <v>0</v>
      </c>
      <c r="BD65" s="92">
        <f>SUMIF('20-1'!X:X,$A:$A,'20-1'!$E:$E)</f>
        <v>0</v>
      </c>
      <c r="BE65" s="92">
        <f>SUMIF('20-1'!Y:Y,$A:$A,'20-1'!$E:$E)</f>
        <v>0</v>
      </c>
      <c r="BF65" s="92">
        <f>SUMIF('20-1'!Z:Z,$A:$A,'20-1'!$E:$E)</f>
        <v>0</v>
      </c>
      <c r="BG65" s="92">
        <f>SUMIF('20-1'!AA:AA,$A:$A,'20-1'!$E:$E)</f>
        <v>0</v>
      </c>
      <c r="BH65" s="92">
        <f>SUMIF('20-1'!AB:AB,$A:$A,'20-1'!$E:$E)</f>
        <v>3539.46</v>
      </c>
      <c r="BI65" s="89">
        <f>SUMIF(Об!$A:$A,$A:$A,Об!AB:AB)*BI$455</f>
        <v>81919.859204465931</v>
      </c>
      <c r="BJ65" s="89">
        <f>SUMIF(Об!$A:$A,$A:$A,Об!AC:AC)*BJ$455</f>
        <v>77739.064060781384</v>
      </c>
      <c r="BK65" s="84">
        <f>SUMIF(ПП1!$H:$H,$A:$A,ПП1!$M:$M)</f>
        <v>0</v>
      </c>
      <c r="BL65" s="89">
        <f t="shared" si="1"/>
        <v>18374.777382608132</v>
      </c>
      <c r="BM65" s="89">
        <f t="shared" si="11"/>
        <v>2581.8087820684905</v>
      </c>
      <c r="BN65" s="89">
        <f t="shared" si="3"/>
        <v>719.92182854675013</v>
      </c>
      <c r="BO65" s="89">
        <f>SUMIF(Об!$A:$A,$A:$A,Об!$AG:$AG)*$BO$455</f>
        <v>0</v>
      </c>
      <c r="BP65" s="89">
        <f>SUMIF(Об!$A:$A,$A:$A,Об!$AE:$AE)*BP$455</f>
        <v>634.38331599049877</v>
      </c>
      <c r="BQ65" s="89">
        <f>SUMIF(Об!$A:$A,$A:$A,Об!AI:AI)*BQ$455</f>
        <v>57607.053942977458</v>
      </c>
      <c r="BR65" s="89">
        <f>SUMIF(Об!$A:$A,$A:$A,Об!AJ:AJ)*BR$455</f>
        <v>0</v>
      </c>
      <c r="BS65" s="89">
        <f>SUMIF(Об!$A:$A,$A:$A,Об!AK:AK)*BS$455</f>
        <v>31505.81715458761</v>
      </c>
      <c r="BT65" s="89">
        <f>SUMIF(Об!$A:$A,$A:$A,Об!AL:AL)*BT$455</f>
        <v>28360.220684037358</v>
      </c>
      <c r="BU65" s="89">
        <f>SUMIF(Об!$A:$A,$A:$A,Об!AM:AM)*BU$455</f>
        <v>0</v>
      </c>
      <c r="BV65" s="89">
        <f>SUMIF(Об!$A:$A,$A:$A,Об!AN:AN)*BV$455</f>
        <v>11856.233369022464</v>
      </c>
    </row>
    <row r="66" spans="1:74" ht="32.25" hidden="1" customHeight="1" x14ac:dyDescent="0.25">
      <c r="A66" s="84" t="s">
        <v>220</v>
      </c>
      <c r="B66" s="84">
        <f>SUMIF(Об!$A:$A,$A:$A,Об!B:B)</f>
        <v>882.2</v>
      </c>
      <c r="C66" s="84">
        <f>SUMIF(Об!$A:$A,$A:$A,Об!C:C)</f>
        <v>882.20000000000016</v>
      </c>
      <c r="D66" s="84">
        <v>12</v>
      </c>
      <c r="E66" s="84">
        <f>SUMIF(Об!$A:$A,$A:$A,Об!F:F)</f>
        <v>25.37</v>
      </c>
      <c r="F66" s="84">
        <f t="shared" si="4"/>
        <v>25.37</v>
      </c>
      <c r="G66" s="89">
        <v>269809.86</v>
      </c>
      <c r="H66" s="89">
        <v>394552.61999999994</v>
      </c>
      <c r="I66" s="89">
        <v>0</v>
      </c>
      <c r="J66" s="89">
        <v>95557.330000000016</v>
      </c>
      <c r="K66" s="89">
        <v>3357.1800000000007</v>
      </c>
      <c r="L66" s="89">
        <v>0</v>
      </c>
      <c r="M66" s="89">
        <v>156.17999999999998</v>
      </c>
      <c r="N66" s="89">
        <v>0</v>
      </c>
      <c r="O66" s="89">
        <v>90646.39</v>
      </c>
      <c r="P66" s="89">
        <v>99768.69</v>
      </c>
      <c r="Q66" s="89">
        <v>0</v>
      </c>
      <c r="R66" s="89">
        <v>0</v>
      </c>
      <c r="S66" s="89">
        <v>0</v>
      </c>
      <c r="T66" s="89">
        <v>0</v>
      </c>
      <c r="U66" s="89">
        <v>0</v>
      </c>
      <c r="V66" s="89">
        <v>0</v>
      </c>
      <c r="W66" s="89">
        <v>0</v>
      </c>
      <c r="X66" s="89">
        <v>0</v>
      </c>
      <c r="Y66" s="89">
        <v>0</v>
      </c>
      <c r="Z66" s="89">
        <v>0</v>
      </c>
      <c r="AA66" s="89">
        <v>0</v>
      </c>
      <c r="AB66" s="89">
        <v>0</v>
      </c>
      <c r="AC66" s="89">
        <v>0</v>
      </c>
      <c r="AD66" s="89">
        <v>0</v>
      </c>
      <c r="AE66" s="89">
        <v>156.54000000000002</v>
      </c>
      <c r="AF66" s="89">
        <v>0</v>
      </c>
      <c r="AG66" s="89">
        <v>20655</v>
      </c>
      <c r="AH66" s="90">
        <v>269809.86</v>
      </c>
      <c r="AI66" s="90">
        <v>278341.09999999998</v>
      </c>
      <c r="AJ66" s="90">
        <v>0</v>
      </c>
      <c r="AK66" s="90">
        <v>278341.09999999998</v>
      </c>
      <c r="AL66" s="90">
        <v>32095.96</v>
      </c>
      <c r="AM66" s="90">
        <v>0</v>
      </c>
      <c r="AN66" s="90">
        <v>32095.96</v>
      </c>
      <c r="AP66" s="91">
        <f t="shared" ref="AP66:AP129" si="12">SUM(AQ66:BE66)</f>
        <v>0</v>
      </c>
      <c r="AQ66" s="92">
        <f>SUMIF('20-1'!K:K,$A:$A,'20-1'!$E:$E)</f>
        <v>0</v>
      </c>
      <c r="AR66" s="92">
        <f>SUMIF('20-1'!L:L,$A:$A,'20-1'!$E:$E)</f>
        <v>0</v>
      </c>
      <c r="AS66" s="92">
        <f>SUMIF('20-1'!M:M,$A:$A,'20-1'!$E:$E)</f>
        <v>0</v>
      </c>
      <c r="AT66" s="92">
        <f>SUMIF('20-1'!N:N,$A:$A,'20-1'!$E:$E)</f>
        <v>0</v>
      </c>
      <c r="AU66" s="92">
        <f>SUMIF('20-1'!O:O,$A:$A,'20-1'!$E:$E)</f>
        <v>0</v>
      </c>
      <c r="AV66" s="92">
        <f>SUMIF('20-1'!P:P,$A:$A,'20-1'!$E:$E)</f>
        <v>0</v>
      </c>
      <c r="AW66" s="92">
        <f>SUMIF('20-1'!Q:Q,$A:$A,'20-1'!$E:$E)</f>
        <v>0</v>
      </c>
      <c r="AX66" s="92">
        <f>SUMIF('20-1'!R:R,$A:$A,'20-1'!$E:$E)</f>
        <v>0</v>
      </c>
      <c r="AY66" s="92">
        <f>SUMIF('20-1'!S:S,$A:$A,'20-1'!$E:$E)</f>
        <v>0</v>
      </c>
      <c r="AZ66" s="92">
        <f>SUMIF('20-1'!T:T,$A:$A,'20-1'!$E:$E)</f>
        <v>0</v>
      </c>
      <c r="BA66" s="92">
        <f>SUMIF('20-1'!U:U,$A:$A,'20-1'!$E:$E)</f>
        <v>0</v>
      </c>
      <c r="BB66" s="92">
        <f>SUMIF('20-1'!V:V,$A:$A,'20-1'!$E:$E)</f>
        <v>0</v>
      </c>
      <c r="BC66" s="92">
        <f>SUMIF('20-1'!W:W,$A:$A,'20-1'!$E:$E)</f>
        <v>0</v>
      </c>
      <c r="BD66" s="92">
        <f>SUMIF('20-1'!X:X,$A:$A,'20-1'!$E:$E)</f>
        <v>0</v>
      </c>
      <c r="BE66" s="92">
        <f>SUMIF('20-1'!Y:Y,$A:$A,'20-1'!$E:$E)</f>
        <v>0</v>
      </c>
      <c r="BF66" s="92">
        <f>SUMIF('20-1'!Z:Z,$A:$A,'20-1'!$E:$E)</f>
        <v>0</v>
      </c>
      <c r="BG66" s="92">
        <f>SUMIF('20-1'!AA:AA,$A:$A,'20-1'!$E:$E)</f>
        <v>0</v>
      </c>
      <c r="BH66" s="92">
        <f>SUMIF('20-1'!AB:AB,$A:$A,'20-1'!$E:$E)</f>
        <v>3380.54</v>
      </c>
      <c r="BI66" s="89">
        <f>SUMIF(Об!$A:$A,$A:$A,Об!AB:AB)*BI$455</f>
        <v>81510.550951557991</v>
      </c>
      <c r="BJ66" s="89">
        <f>SUMIF(Об!$A:$A,$A:$A,Об!AC:AC)*BJ$455</f>
        <v>77350.644930152761</v>
      </c>
      <c r="BK66" s="84">
        <f>SUMIF(ПП1!$H:$H,$A:$A,ПП1!$M:$M)</f>
        <v>0</v>
      </c>
      <c r="BL66" s="89">
        <f t="shared" ref="BL66:BL129" si="13">B66/$B$454*$BL$454</f>
        <v>18282.968777209087</v>
      </c>
      <c r="BM66" s="89">
        <f t="shared" si="11"/>
        <v>2568.9089107528762</v>
      </c>
      <c r="BN66" s="89">
        <f t="shared" ref="BN66:BN129" si="14">$B66/$B$454*BN$454</f>
        <v>716.32477712680941</v>
      </c>
      <c r="BO66" s="89">
        <f>SUMIF(Об!$A:$A,$A:$A,Об!$AG:$AG)*$BO$455</f>
        <v>0</v>
      </c>
      <c r="BP66" s="89">
        <f>SUMIF(Об!$A:$A,$A:$A,Об!$AE:$AE)*BP$455</f>
        <v>631.21365323395128</v>
      </c>
      <c r="BQ66" s="89">
        <f>SUMIF(Об!$A:$A,$A:$A,Об!AI:AI)*BQ$455</f>
        <v>57319.223338365184</v>
      </c>
      <c r="BR66" s="89">
        <f>SUMIF(Об!$A:$A,$A:$A,Об!AJ:AJ)*BR$455</f>
        <v>0</v>
      </c>
      <c r="BS66" s="89">
        <f>SUMIF(Об!$A:$A,$A:$A,Об!AK:AK)*BS$455</f>
        <v>31348.40000200444</v>
      </c>
      <c r="BT66" s="89">
        <f>SUMIF(Об!$A:$A,$A:$A,Об!AL:AL)*BT$455</f>
        <v>28218.520338199425</v>
      </c>
      <c r="BU66" s="89">
        <f>SUMIF(Об!$A:$A,$A:$A,Об!AM:AM)*BU$455</f>
        <v>0</v>
      </c>
      <c r="BV66" s="89">
        <f>SUMIF(Об!$A:$A,$A:$A,Об!AN:AN)*BV$455</f>
        <v>11796.994324748337</v>
      </c>
    </row>
    <row r="67" spans="1:74" ht="32.25" hidden="1" customHeight="1" x14ac:dyDescent="0.25">
      <c r="A67" s="84" t="s">
        <v>221</v>
      </c>
      <c r="B67" s="84">
        <f>SUMIF(Об!$A:$A,$A:$A,Об!B:B)</f>
        <v>1381.35</v>
      </c>
      <c r="C67" s="84">
        <f>SUMIF(Об!$A:$A,$A:$A,Об!C:C)</f>
        <v>1381.3499999999997</v>
      </c>
      <c r="D67" s="84">
        <v>12</v>
      </c>
      <c r="E67" s="84">
        <f>SUMIF(Об!$A:$A,$A:$A,Об!F:F)</f>
        <v>25.37</v>
      </c>
      <c r="F67" s="84">
        <f t="shared" ref="F67:F130" si="15">E67</f>
        <v>25.37</v>
      </c>
      <c r="G67" s="89">
        <v>420538.56</v>
      </c>
      <c r="H67" s="89">
        <v>629839.19999999995</v>
      </c>
      <c r="I67" s="89">
        <v>0</v>
      </c>
      <c r="J67" s="89">
        <v>153800.12</v>
      </c>
      <c r="K67" s="89">
        <v>5376.42</v>
      </c>
      <c r="L67" s="89">
        <v>0</v>
      </c>
      <c r="M67" s="89">
        <v>248.09999999999997</v>
      </c>
      <c r="N67" s="89">
        <v>0</v>
      </c>
      <c r="O67" s="89">
        <v>113984.73000000001</v>
      </c>
      <c r="P67" s="89">
        <v>160580.96000000002</v>
      </c>
      <c r="Q67" s="89">
        <v>0</v>
      </c>
      <c r="R67" s="89">
        <v>0</v>
      </c>
      <c r="S67" s="89">
        <v>0</v>
      </c>
      <c r="T67" s="89">
        <v>0</v>
      </c>
      <c r="U67" s="89">
        <v>0</v>
      </c>
      <c r="V67" s="89">
        <v>0</v>
      </c>
      <c r="W67" s="89">
        <v>0</v>
      </c>
      <c r="X67" s="89">
        <v>0</v>
      </c>
      <c r="Y67" s="89">
        <v>0</v>
      </c>
      <c r="Z67" s="89">
        <v>0</v>
      </c>
      <c r="AA67" s="89">
        <v>0</v>
      </c>
      <c r="AB67" s="89">
        <v>0</v>
      </c>
      <c r="AC67" s="89">
        <v>0</v>
      </c>
      <c r="AD67" s="89">
        <v>0</v>
      </c>
      <c r="AE67" s="89">
        <v>189.48000000000002</v>
      </c>
      <c r="AF67" s="89">
        <v>0</v>
      </c>
      <c r="AG67" s="89">
        <v>35235</v>
      </c>
      <c r="AH67" s="90">
        <v>420538.56</v>
      </c>
      <c r="AI67" s="90">
        <v>433621.5</v>
      </c>
      <c r="AJ67" s="90">
        <v>0</v>
      </c>
      <c r="AK67" s="90">
        <v>433621.5</v>
      </c>
      <c r="AL67" s="90">
        <v>72566.63</v>
      </c>
      <c r="AM67" s="90">
        <v>0</v>
      </c>
      <c r="AN67" s="90">
        <v>72566.63</v>
      </c>
      <c r="AP67" s="91">
        <f t="shared" si="12"/>
        <v>345360.81</v>
      </c>
      <c r="AQ67" s="92">
        <f>SUMIF('20-1'!K:K,$A:$A,'20-1'!$E:$E)</f>
        <v>345360.81</v>
      </c>
      <c r="AR67" s="92">
        <f>SUMIF('20-1'!L:L,$A:$A,'20-1'!$E:$E)</f>
        <v>0</v>
      </c>
      <c r="AS67" s="92">
        <f>SUMIF('20-1'!M:M,$A:$A,'20-1'!$E:$E)</f>
        <v>0</v>
      </c>
      <c r="AT67" s="92">
        <f>SUMIF('20-1'!N:N,$A:$A,'20-1'!$E:$E)</f>
        <v>0</v>
      </c>
      <c r="AU67" s="92">
        <f>SUMIF('20-1'!O:O,$A:$A,'20-1'!$E:$E)</f>
        <v>0</v>
      </c>
      <c r="AV67" s="92">
        <f>SUMIF('20-1'!P:P,$A:$A,'20-1'!$E:$E)</f>
        <v>0</v>
      </c>
      <c r="AW67" s="92">
        <f>SUMIF('20-1'!Q:Q,$A:$A,'20-1'!$E:$E)</f>
        <v>0</v>
      </c>
      <c r="AX67" s="92">
        <f>SUMIF('20-1'!R:R,$A:$A,'20-1'!$E:$E)</f>
        <v>0</v>
      </c>
      <c r="AY67" s="92">
        <f>SUMIF('20-1'!S:S,$A:$A,'20-1'!$E:$E)</f>
        <v>0</v>
      </c>
      <c r="AZ67" s="92">
        <f>SUMIF('20-1'!T:T,$A:$A,'20-1'!$E:$E)</f>
        <v>0</v>
      </c>
      <c r="BA67" s="92">
        <f>SUMIF('20-1'!U:U,$A:$A,'20-1'!$E:$E)</f>
        <v>0</v>
      </c>
      <c r="BB67" s="92">
        <f>SUMIF('20-1'!V:V,$A:$A,'20-1'!$E:$E)</f>
        <v>0</v>
      </c>
      <c r="BC67" s="92">
        <f>SUMIF('20-1'!W:W,$A:$A,'20-1'!$E:$E)</f>
        <v>0</v>
      </c>
      <c r="BD67" s="92">
        <f>SUMIF('20-1'!X:X,$A:$A,'20-1'!$E:$E)</f>
        <v>0</v>
      </c>
      <c r="BE67" s="92">
        <f>SUMIF('20-1'!Y:Y,$A:$A,'20-1'!$E:$E)</f>
        <v>0</v>
      </c>
      <c r="BF67" s="92">
        <f>SUMIF('20-1'!Z:Z,$A:$A,'20-1'!$E:$E)</f>
        <v>0</v>
      </c>
      <c r="BG67" s="92">
        <f>SUMIF('20-1'!AA:AA,$A:$A,'20-1'!$E:$E)</f>
        <v>0</v>
      </c>
      <c r="BH67" s="92">
        <f>SUMIF('20-1'!AB:AB,$A:$A,'20-1'!$E:$E)</f>
        <v>3115.56</v>
      </c>
      <c r="BI67" s="89">
        <f>SUMIF(Об!$A:$A,$A:$A,Об!AB:AB)*BI$455</f>
        <v>127629.33524930238</v>
      </c>
      <c r="BJ67" s="89">
        <f>SUMIF(Об!$A:$A,$A:$A,Об!AC:AC)*BJ$455</f>
        <v>121115.74855391802</v>
      </c>
      <c r="BK67" s="84">
        <f>SUMIF(ПП1!$H:$H,$A:$A,ПП1!$M:$M)</f>
        <v>0</v>
      </c>
      <c r="BL67" s="89">
        <f t="shared" si="13"/>
        <v>28627.498209473786</v>
      </c>
      <c r="BM67" s="89">
        <f t="shared" si="11"/>
        <v>4022.4011832560477</v>
      </c>
      <c r="BN67" s="89">
        <f t="shared" si="14"/>
        <v>1121.6223428747655</v>
      </c>
      <c r="BO67" s="89">
        <f>SUMIF(Об!$A:$A,$A:$A,Об!$AG:$AG)*$BO$455</f>
        <v>0</v>
      </c>
      <c r="BP67" s="89">
        <f>SUMIF(Об!$A:$A,$A:$A,Об!$AE:$AE)*BP$455</f>
        <v>988.35522545309254</v>
      </c>
      <c r="BQ67" s="89">
        <f>SUMIF(Об!$A:$A,$A:$A,Об!AI:AI)*BQ$455</f>
        <v>89750.520469792231</v>
      </c>
      <c r="BR67" s="89">
        <f>SUMIF(Об!$A:$A,$A:$A,Об!AJ:AJ)*BR$455</f>
        <v>0</v>
      </c>
      <c r="BS67" s="89">
        <f>SUMIF(Об!$A:$A,$A:$A,Об!AK:AK)*BS$455</f>
        <v>49085.368785727522</v>
      </c>
      <c r="BT67" s="89">
        <f>SUMIF(Об!$A:$A,$A:$A,Об!AL:AL)*BT$455</f>
        <v>44184.598808854877</v>
      </c>
      <c r="BU67" s="89">
        <f>SUMIF(Об!$A:$A,$A:$A,Об!AM:AM)*BU$455</f>
        <v>0</v>
      </c>
      <c r="BV67" s="89">
        <f>SUMIF(Об!$A:$A,$A:$A,Об!AN:AN)*BV$455</f>
        <v>18471.750295274436</v>
      </c>
    </row>
    <row r="68" spans="1:74" ht="32.25" hidden="1" customHeight="1" x14ac:dyDescent="0.25">
      <c r="A68" s="84" t="s">
        <v>222</v>
      </c>
      <c r="B68" s="84">
        <f>SUMIF(Об!$A:$A,$A:$A,Об!B:B)</f>
        <v>525.70000000000005</v>
      </c>
      <c r="C68" s="84">
        <f>SUMIF(Об!$A:$A,$A:$A,Об!C:C)</f>
        <v>525.70000000000005</v>
      </c>
      <c r="D68" s="84">
        <v>12</v>
      </c>
      <c r="E68" s="84">
        <f>SUMIF(Об!$A:$A,$A:$A,Об!F:F)</f>
        <v>25.37</v>
      </c>
      <c r="F68" s="84">
        <f t="shared" si="15"/>
        <v>25.37</v>
      </c>
      <c r="G68" s="89">
        <v>160044</v>
      </c>
      <c r="H68" s="89">
        <v>239697.84000000005</v>
      </c>
      <c r="I68" s="89">
        <v>0</v>
      </c>
      <c r="J68" s="89">
        <v>56706.659999999996</v>
      </c>
      <c r="K68" s="89">
        <v>2389.5</v>
      </c>
      <c r="L68" s="89">
        <v>0</v>
      </c>
      <c r="M68" s="89">
        <v>148.04</v>
      </c>
      <c r="N68" s="89">
        <v>0</v>
      </c>
      <c r="O68" s="89">
        <v>52368.780000000006</v>
      </c>
      <c r="P68" s="89">
        <v>59208.459999999992</v>
      </c>
      <c r="Q68" s="89">
        <v>0</v>
      </c>
      <c r="R68" s="89">
        <v>0</v>
      </c>
      <c r="S68" s="89">
        <v>0</v>
      </c>
      <c r="T68" s="89">
        <v>0</v>
      </c>
      <c r="U68" s="89">
        <v>0</v>
      </c>
      <c r="V68" s="89">
        <v>0</v>
      </c>
      <c r="W68" s="89">
        <v>0</v>
      </c>
      <c r="X68" s="89">
        <v>0</v>
      </c>
      <c r="Y68" s="89">
        <v>0</v>
      </c>
      <c r="Z68" s="89">
        <v>0</v>
      </c>
      <c r="AA68" s="89">
        <v>0</v>
      </c>
      <c r="AB68" s="89">
        <v>0</v>
      </c>
      <c r="AC68" s="89">
        <v>0</v>
      </c>
      <c r="AD68" s="89">
        <v>0</v>
      </c>
      <c r="AE68" s="89">
        <v>124.92000000000003</v>
      </c>
      <c r="AF68" s="89">
        <v>0</v>
      </c>
      <c r="AG68" s="89">
        <v>14580</v>
      </c>
      <c r="AH68" s="90">
        <v>160044</v>
      </c>
      <c r="AI68" s="90">
        <v>150225.05000000002</v>
      </c>
      <c r="AJ68" s="90">
        <v>0</v>
      </c>
      <c r="AK68" s="90">
        <v>150225.05000000002</v>
      </c>
      <c r="AL68" s="90">
        <v>47580.88</v>
      </c>
      <c r="AM68" s="90">
        <v>0</v>
      </c>
      <c r="AN68" s="90">
        <v>47580.88</v>
      </c>
      <c r="AP68" s="91">
        <f t="shared" si="12"/>
        <v>11864.41</v>
      </c>
      <c r="AQ68" s="92">
        <f>SUMIF('20-1'!K:K,$A:$A,'20-1'!$E:$E)</f>
        <v>0</v>
      </c>
      <c r="AR68" s="92">
        <f>SUMIF('20-1'!L:L,$A:$A,'20-1'!$E:$E)</f>
        <v>0</v>
      </c>
      <c r="AS68" s="92">
        <f>SUMIF('20-1'!M:M,$A:$A,'20-1'!$E:$E)</f>
        <v>0</v>
      </c>
      <c r="AT68" s="92">
        <f>SUMIF('20-1'!N:N,$A:$A,'20-1'!$E:$E)</f>
        <v>0</v>
      </c>
      <c r="AU68" s="92">
        <f>SUMIF('20-1'!O:O,$A:$A,'20-1'!$E:$E)</f>
        <v>0</v>
      </c>
      <c r="AV68" s="92">
        <f>SUMIF('20-1'!P:P,$A:$A,'20-1'!$E:$E)</f>
        <v>0</v>
      </c>
      <c r="AW68" s="92">
        <f>SUMIF('20-1'!Q:Q,$A:$A,'20-1'!$E:$E)</f>
        <v>0</v>
      </c>
      <c r="AX68" s="92">
        <f>SUMIF('20-1'!R:R,$A:$A,'20-1'!$E:$E)</f>
        <v>0</v>
      </c>
      <c r="AY68" s="92">
        <f>SUMIF('20-1'!S:S,$A:$A,'20-1'!$E:$E)</f>
        <v>11864.41</v>
      </c>
      <c r="AZ68" s="92">
        <f>SUMIF('20-1'!T:T,$A:$A,'20-1'!$E:$E)</f>
        <v>0</v>
      </c>
      <c r="BA68" s="92">
        <f>SUMIF('20-1'!U:U,$A:$A,'20-1'!$E:$E)</f>
        <v>0</v>
      </c>
      <c r="BB68" s="92">
        <f>SUMIF('20-1'!V:V,$A:$A,'20-1'!$E:$E)</f>
        <v>0</v>
      </c>
      <c r="BC68" s="92">
        <f>SUMIF('20-1'!W:W,$A:$A,'20-1'!$E:$E)</f>
        <v>0</v>
      </c>
      <c r="BD68" s="92">
        <f>SUMIF('20-1'!X:X,$A:$A,'20-1'!$E:$E)</f>
        <v>0</v>
      </c>
      <c r="BE68" s="92">
        <f>SUMIF('20-1'!Y:Y,$A:$A,'20-1'!$E:$E)</f>
        <v>0</v>
      </c>
      <c r="BF68" s="92">
        <f>SUMIF('20-1'!Z:Z,$A:$A,'20-1'!$E:$E)</f>
        <v>0</v>
      </c>
      <c r="BG68" s="92">
        <f>SUMIF('20-1'!AA:AA,$A:$A,'20-1'!$E:$E)</f>
        <v>0</v>
      </c>
      <c r="BH68" s="92">
        <f>SUMIF('20-1'!AB:AB,$A:$A,'20-1'!$E:$E)</f>
        <v>2622.65</v>
      </c>
      <c r="BI68" s="89">
        <f>SUMIF(Об!$A:$A,$A:$A,Об!AB:AB)*BI$455</f>
        <v>48571.861976007734</v>
      </c>
      <c r="BJ68" s="89">
        <f>SUMIF(Об!$A:$A,$A:$A,Об!AC:AC)*BJ$455</f>
        <v>46092.98802967729</v>
      </c>
      <c r="BK68" s="84">
        <f>SUMIF(ПП1!$H:$H,$A:$A,ПП1!$M:$M)</f>
        <v>0</v>
      </c>
      <c r="BL68" s="89">
        <f t="shared" si="13"/>
        <v>10894.759335954228</v>
      </c>
      <c r="BM68" s="89">
        <f t="shared" si="11"/>
        <v>1530.804142351833</v>
      </c>
      <c r="BN68" s="89">
        <f t="shared" si="14"/>
        <v>426.85551500290609</v>
      </c>
      <c r="BO68" s="89">
        <f>SUMIF(Об!$A:$A,$A:$A,Об!$AG:$AG)*$BO$455</f>
        <v>0</v>
      </c>
      <c r="BP68" s="89">
        <f>SUMIF(Об!$A:$A,$A:$A,Об!$AE:$AE)*BP$455</f>
        <v>376.13808377362068</v>
      </c>
      <c r="BQ68" s="89">
        <f>SUMIF(Об!$A:$A,$A:$A,Об!AI:AI)*BQ$455</f>
        <v>34156.331567647445</v>
      </c>
      <c r="BR68" s="89">
        <f>SUMIF(Об!$A:$A,$A:$A,Об!AJ:AJ)*BR$455</f>
        <v>0</v>
      </c>
      <c r="BS68" s="89">
        <f>SUMIF(Об!$A:$A,$A:$A,Об!AK:AK)*BS$455</f>
        <v>18680.405668843498</v>
      </c>
      <c r="BT68" s="89">
        <f>SUMIF(Об!$A:$A,$A:$A,Об!AL:AL)*BT$455</f>
        <v>16815.320949661575</v>
      </c>
      <c r="BU68" s="89">
        <f>SUMIF(Об!$A:$A,$A:$A,Об!AM:AM)*BU$455</f>
        <v>0</v>
      </c>
      <c r="BV68" s="89">
        <f>SUMIF(Об!$A:$A,$A:$A,Об!AN:AN)*BV$455</f>
        <v>7029.7890688281577</v>
      </c>
    </row>
    <row r="69" spans="1:74" ht="32.25" hidden="1" customHeight="1" x14ac:dyDescent="0.25">
      <c r="A69" s="84" t="s">
        <v>223</v>
      </c>
      <c r="B69" s="84">
        <f>SUMIF(Об!$A:$A,$A:$A,Об!B:B)</f>
        <v>1486.22</v>
      </c>
      <c r="C69" s="84">
        <f>SUMIF(Об!$A:$A,$A:$A,Об!C:C)</f>
        <v>1486.22</v>
      </c>
      <c r="D69" s="84">
        <v>12</v>
      </c>
      <c r="E69" s="84">
        <f>SUMIF(Об!$A:$A,$A:$A,Об!F:F)</f>
        <v>25.37</v>
      </c>
      <c r="F69" s="84">
        <f t="shared" si="15"/>
        <v>25.37</v>
      </c>
      <c r="G69" s="89">
        <v>404074.44</v>
      </c>
      <c r="H69" s="89">
        <v>614505.66</v>
      </c>
      <c r="I69" s="89">
        <v>0</v>
      </c>
      <c r="J69" s="89">
        <v>128837.85</v>
      </c>
      <c r="K69" s="89">
        <v>3108.9599999999996</v>
      </c>
      <c r="L69" s="89">
        <v>0</v>
      </c>
      <c r="M69" s="89">
        <v>48.239999999999981</v>
      </c>
      <c r="N69" s="89">
        <v>0</v>
      </c>
      <c r="O69" s="89">
        <v>87848.09</v>
      </c>
      <c r="P69" s="89">
        <v>134527.41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0</v>
      </c>
      <c r="AB69" s="89">
        <v>0</v>
      </c>
      <c r="AC69" s="89">
        <v>0</v>
      </c>
      <c r="AD69" s="89">
        <v>0</v>
      </c>
      <c r="AE69" s="89">
        <v>31.440000000000005</v>
      </c>
      <c r="AF69" s="89">
        <v>0</v>
      </c>
      <c r="AG69" s="89">
        <v>38880</v>
      </c>
      <c r="AH69" s="90">
        <v>404074.44</v>
      </c>
      <c r="AI69" s="90">
        <v>406739.20000000007</v>
      </c>
      <c r="AJ69" s="90">
        <v>0</v>
      </c>
      <c r="AK69" s="90">
        <v>406739.20000000007</v>
      </c>
      <c r="AL69" s="90">
        <v>29882.68</v>
      </c>
      <c r="AM69" s="90">
        <v>0</v>
      </c>
      <c r="AN69" s="90">
        <v>29882.68</v>
      </c>
      <c r="AP69" s="91">
        <f t="shared" si="12"/>
        <v>123606.46</v>
      </c>
      <c r="AQ69" s="92">
        <f>SUMIF('20-1'!K:K,$A:$A,'20-1'!$E:$E)</f>
        <v>123606.46</v>
      </c>
      <c r="AR69" s="92">
        <f>SUMIF('20-1'!L:L,$A:$A,'20-1'!$E:$E)</f>
        <v>0</v>
      </c>
      <c r="AS69" s="92">
        <f>SUMIF('20-1'!M:M,$A:$A,'20-1'!$E:$E)</f>
        <v>0</v>
      </c>
      <c r="AT69" s="92">
        <f>SUMIF('20-1'!N:N,$A:$A,'20-1'!$E:$E)</f>
        <v>0</v>
      </c>
      <c r="AU69" s="92">
        <f>SUMIF('20-1'!O:O,$A:$A,'20-1'!$E:$E)</f>
        <v>0</v>
      </c>
      <c r="AV69" s="92">
        <f>SUMIF('20-1'!P:P,$A:$A,'20-1'!$E:$E)</f>
        <v>0</v>
      </c>
      <c r="AW69" s="92">
        <f>SUMIF('20-1'!Q:Q,$A:$A,'20-1'!$E:$E)</f>
        <v>0</v>
      </c>
      <c r="AX69" s="92">
        <f>SUMIF('20-1'!R:R,$A:$A,'20-1'!$E:$E)</f>
        <v>0</v>
      </c>
      <c r="AY69" s="92">
        <f>SUMIF('20-1'!S:S,$A:$A,'20-1'!$E:$E)</f>
        <v>0</v>
      </c>
      <c r="AZ69" s="92">
        <f>SUMIF('20-1'!T:T,$A:$A,'20-1'!$E:$E)</f>
        <v>0</v>
      </c>
      <c r="BA69" s="92">
        <f>SUMIF('20-1'!U:U,$A:$A,'20-1'!$E:$E)</f>
        <v>0</v>
      </c>
      <c r="BB69" s="92">
        <f>SUMIF('20-1'!V:V,$A:$A,'20-1'!$E:$E)</f>
        <v>0</v>
      </c>
      <c r="BC69" s="92">
        <f>SUMIF('20-1'!W:W,$A:$A,'20-1'!$E:$E)</f>
        <v>0</v>
      </c>
      <c r="BD69" s="92">
        <f>SUMIF('20-1'!X:X,$A:$A,'20-1'!$E:$E)</f>
        <v>0</v>
      </c>
      <c r="BE69" s="92">
        <f>SUMIF('20-1'!Y:Y,$A:$A,'20-1'!$E:$E)</f>
        <v>0</v>
      </c>
      <c r="BF69" s="92">
        <f>SUMIF('20-1'!Z:Z,$A:$A,'20-1'!$E:$E)</f>
        <v>0</v>
      </c>
      <c r="BG69" s="92">
        <f>SUMIF('20-1'!AA:AA,$A:$A,'20-1'!$E:$E)</f>
        <v>0</v>
      </c>
      <c r="BH69" s="92">
        <f>SUMIF('20-1'!AB:AB,$A:$A,'20-1'!$E:$E)</f>
        <v>4042.22</v>
      </c>
      <c r="BI69" s="89">
        <f>SUMIF(Об!$A:$A,$A:$A,Об!AB:AB)*BI$455</f>
        <v>137318.76109184365</v>
      </c>
      <c r="BJ69" s="89">
        <f>SUMIF(Об!$A:$A,$A:$A,Об!AC:AC)*BJ$455</f>
        <v>130310.6727591154</v>
      </c>
      <c r="BK69" s="84">
        <f>SUMIF(ПП1!$H:$H,$A:$A,ПП1!$M:$M)</f>
        <v>0</v>
      </c>
      <c r="BL69" s="89">
        <f t="shared" si="13"/>
        <v>30800.854518322027</v>
      </c>
      <c r="BM69" s="89">
        <f t="shared" si="11"/>
        <v>4327.7757893211738</v>
      </c>
      <c r="BN69" s="89">
        <f t="shared" si="14"/>
        <v>1206.774212493093</v>
      </c>
      <c r="BO69" s="89">
        <f>SUMIF(Об!$A:$A,$A:$A,Об!$AG:$AG)*$BO$455</f>
        <v>0</v>
      </c>
      <c r="BP69" s="89">
        <f>SUMIF(Об!$A:$A,$A:$A,Об!$AE:$AE)*BP$455</f>
        <v>1063.3896573445509</v>
      </c>
      <c r="BQ69" s="89">
        <f>SUMIF(Об!$A:$A,$A:$A,Об!AI:AI)*BQ$455</f>
        <v>96564.244060241545</v>
      </c>
      <c r="BR69" s="89">
        <f>SUMIF(Об!$A:$A,$A:$A,Об!AJ:AJ)*BR$455</f>
        <v>0</v>
      </c>
      <c r="BS69" s="89">
        <f>SUMIF(Об!$A:$A,$A:$A,Об!AK:AK)*BS$455</f>
        <v>52811.855646088225</v>
      </c>
      <c r="BT69" s="89">
        <f>SUMIF(Об!$A:$A,$A:$A,Об!AL:AL)*BT$455</f>
        <v>47539.026634593909</v>
      </c>
      <c r="BU69" s="89">
        <f>SUMIF(Об!$A:$A,$A:$A,Об!AM:AM)*BU$455</f>
        <v>0</v>
      </c>
      <c r="BV69" s="89">
        <f>SUMIF(Об!$A:$A,$A:$A,Об!AN:AN)*BV$455</f>
        <v>19874.097602955644</v>
      </c>
    </row>
    <row r="70" spans="1:74" ht="32.25" hidden="1" customHeight="1" x14ac:dyDescent="0.25">
      <c r="A70" s="84" t="s">
        <v>224</v>
      </c>
      <c r="B70" s="84">
        <f>SUMIF(Об!$A:$A,$A:$A,Об!B:B)</f>
        <v>379.15</v>
      </c>
      <c r="C70" s="84">
        <f>SUMIF(Об!$A:$A,$A:$A,Об!C:C)</f>
        <v>379.14999999999992</v>
      </c>
      <c r="D70" s="84">
        <v>12</v>
      </c>
      <c r="E70" s="84">
        <f>SUMIF(Об!$A:$A,$A:$A,Об!F:F)</f>
        <v>30.14</v>
      </c>
      <c r="F70" s="84">
        <f t="shared" si="15"/>
        <v>30.14</v>
      </c>
      <c r="G70" s="89">
        <v>137130.72</v>
      </c>
      <c r="H70" s="89">
        <v>172877.28000000003</v>
      </c>
      <c r="I70" s="89">
        <v>0</v>
      </c>
      <c r="J70" s="89">
        <v>83294.709999999992</v>
      </c>
      <c r="K70" s="89">
        <v>6083.4099999999989</v>
      </c>
      <c r="L70" s="89">
        <v>211113.98</v>
      </c>
      <c r="M70" s="89">
        <v>0</v>
      </c>
      <c r="N70" s="89">
        <v>0</v>
      </c>
      <c r="O70" s="89">
        <v>30640.730000000003</v>
      </c>
      <c r="P70" s="89">
        <v>149946.03999999998</v>
      </c>
      <c r="Q70" s="89">
        <v>60317.05000000001</v>
      </c>
      <c r="R70" s="89">
        <v>0</v>
      </c>
      <c r="S70" s="89">
        <v>0</v>
      </c>
      <c r="T70" s="89">
        <v>183303.73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89">
        <v>0</v>
      </c>
      <c r="AA70" s="89">
        <v>0</v>
      </c>
      <c r="AB70" s="89">
        <v>0</v>
      </c>
      <c r="AC70" s="89">
        <v>0</v>
      </c>
      <c r="AD70" s="89">
        <v>0</v>
      </c>
      <c r="AE70" s="89">
        <v>0</v>
      </c>
      <c r="AF70" s="89">
        <v>0</v>
      </c>
      <c r="AG70" s="89">
        <v>30375</v>
      </c>
      <c r="AH70" s="90">
        <v>137130.72</v>
      </c>
      <c r="AI70" s="90">
        <v>128732.87</v>
      </c>
      <c r="AJ70" s="90">
        <v>0</v>
      </c>
      <c r="AK70" s="90">
        <v>128732.87</v>
      </c>
      <c r="AL70" s="90">
        <v>31626.91</v>
      </c>
      <c r="AM70" s="90">
        <v>0</v>
      </c>
      <c r="AN70" s="90">
        <v>31626.91</v>
      </c>
      <c r="AP70" s="91">
        <f t="shared" si="12"/>
        <v>0</v>
      </c>
      <c r="AQ70" s="92">
        <f>SUMIF('20-1'!K:K,$A:$A,'20-1'!$E:$E)</f>
        <v>0</v>
      </c>
      <c r="AR70" s="92">
        <f>SUMIF('20-1'!L:L,$A:$A,'20-1'!$E:$E)</f>
        <v>0</v>
      </c>
      <c r="AS70" s="92">
        <f>SUMIF('20-1'!M:M,$A:$A,'20-1'!$E:$E)</f>
        <v>0</v>
      </c>
      <c r="AT70" s="92">
        <f>SUMIF('20-1'!N:N,$A:$A,'20-1'!$E:$E)</f>
        <v>0</v>
      </c>
      <c r="AU70" s="92">
        <f>SUMIF('20-1'!O:O,$A:$A,'20-1'!$E:$E)</f>
        <v>0</v>
      </c>
      <c r="AV70" s="92">
        <f>SUMIF('20-1'!P:P,$A:$A,'20-1'!$E:$E)</f>
        <v>0</v>
      </c>
      <c r="AW70" s="92">
        <f>SUMIF('20-1'!Q:Q,$A:$A,'20-1'!$E:$E)</f>
        <v>0</v>
      </c>
      <c r="AX70" s="92">
        <f>SUMIF('20-1'!R:R,$A:$A,'20-1'!$E:$E)</f>
        <v>0</v>
      </c>
      <c r="AY70" s="92">
        <f>SUMIF('20-1'!S:S,$A:$A,'20-1'!$E:$E)</f>
        <v>0</v>
      </c>
      <c r="AZ70" s="92">
        <f>SUMIF('20-1'!T:T,$A:$A,'20-1'!$E:$E)</f>
        <v>0</v>
      </c>
      <c r="BA70" s="92">
        <f>SUMIF('20-1'!U:U,$A:$A,'20-1'!$E:$E)</f>
        <v>0</v>
      </c>
      <c r="BB70" s="92">
        <f>SUMIF('20-1'!V:V,$A:$A,'20-1'!$E:$E)</f>
        <v>0</v>
      </c>
      <c r="BC70" s="92">
        <f>SUMIF('20-1'!W:W,$A:$A,'20-1'!$E:$E)</f>
        <v>0</v>
      </c>
      <c r="BD70" s="92">
        <f>SUMIF('20-1'!X:X,$A:$A,'20-1'!$E:$E)</f>
        <v>0</v>
      </c>
      <c r="BE70" s="92">
        <f>SUMIF('20-1'!Y:Y,$A:$A,'20-1'!$E:$E)</f>
        <v>0</v>
      </c>
      <c r="BF70" s="92">
        <f>SUMIF('20-1'!Z:Z,$A:$A,'20-1'!$E:$E)</f>
        <v>0</v>
      </c>
      <c r="BG70" s="92">
        <f>SUMIF('20-1'!AA:AA,$A:$A,'20-1'!$E:$E)</f>
        <v>0</v>
      </c>
      <c r="BH70" s="92">
        <f>SUMIF('20-1'!AB:AB,$A:$A,'20-1'!$E:$E)</f>
        <v>2581.2600000000002</v>
      </c>
      <c r="BI70" s="89">
        <f>SUMIF(Об!$A:$A,$A:$A,Об!AB:AB)*BI$455</f>
        <v>35031.427559831332</v>
      </c>
      <c r="BJ70" s="89">
        <f>SUMIF(Об!$A:$A,$A:$A,Об!AC:AC)*BJ$455</f>
        <v>33243.592184615067</v>
      </c>
      <c r="BK70" s="84">
        <f>SUMIF(ПП1!$H:$H,$A:$A,ПП1!$M:$M)</f>
        <v>0</v>
      </c>
      <c r="BL70" s="89">
        <f t="shared" si="13"/>
        <v>7857.6146133289785</v>
      </c>
      <c r="BM70" s="84">
        <f>SUMIF(Об!$A:$A,$A:$A,Об!Z:Z)</f>
        <v>0</v>
      </c>
      <c r="BN70" s="89">
        <f t="shared" si="14"/>
        <v>307.86050696852158</v>
      </c>
      <c r="BO70" s="89">
        <f>SUMIF(Об!$A:$A,$A:$A,Об!$AG:$AG)*$BO$455</f>
        <v>0</v>
      </c>
      <c r="BP70" s="89">
        <f>SUMIF(Об!$A:$A,$A:$A,Об!$AE:$AE)*BP$455</f>
        <v>271.28163298985777</v>
      </c>
      <c r="BQ70" s="89">
        <f>SUMIF(Об!$A:$A,$A:$A,Об!AI:AI)*BQ$455</f>
        <v>24634.531318001762</v>
      </c>
      <c r="BR70" s="89">
        <f>SUMIF(Об!$A:$A,$A:$A,Об!AJ:AJ)*BR$455</f>
        <v>0</v>
      </c>
      <c r="BS70" s="89">
        <f>SUMIF(Об!$A:$A,$A:$A,Об!AK:AK)*BS$455</f>
        <v>13472.847269054615</v>
      </c>
      <c r="BT70" s="89">
        <f>SUMIF(Об!$A:$A,$A:$A,Об!AL:AL)*BT$455</f>
        <v>12127.694384752109</v>
      </c>
      <c r="BU70" s="89">
        <f>SUMIF(Об!$A:$A,$A:$A,Об!AM:AM)*BU$455</f>
        <v>0</v>
      </c>
      <c r="BV70" s="89">
        <f>SUMIF(Об!$A:$A,$A:$A,Об!AN:AN)*BV$455</f>
        <v>5070.0865996693838</v>
      </c>
    </row>
    <row r="71" spans="1:74" ht="32.25" hidden="1" customHeight="1" x14ac:dyDescent="0.25">
      <c r="A71" s="84" t="s">
        <v>225</v>
      </c>
      <c r="B71" s="84">
        <f>SUMIF(Об!$A:$A,$A:$A,Об!B:B)</f>
        <v>494.18</v>
      </c>
      <c r="C71" s="84">
        <f>SUMIF(Об!$A:$A,$A:$A,Об!C:C)</f>
        <v>494.18</v>
      </c>
      <c r="D71" s="84">
        <v>12</v>
      </c>
      <c r="E71" s="84">
        <f>SUMIF(Об!$A:$A,$A:$A,Об!F:F)</f>
        <v>25.37</v>
      </c>
      <c r="F71" s="84">
        <f t="shared" si="15"/>
        <v>25.37</v>
      </c>
      <c r="G71" s="89">
        <v>150712.19000000003</v>
      </c>
      <c r="H71" s="89">
        <v>228884.74999999997</v>
      </c>
      <c r="I71" s="89">
        <v>0</v>
      </c>
      <c r="J71" s="89">
        <v>78417.17</v>
      </c>
      <c r="K71" s="89">
        <v>2465.2000000000003</v>
      </c>
      <c r="L71" s="89">
        <v>0</v>
      </c>
      <c r="M71" s="89">
        <v>83.36</v>
      </c>
      <c r="N71" s="89">
        <v>0</v>
      </c>
      <c r="O71" s="89">
        <v>59974.530000000006</v>
      </c>
      <c r="P71" s="89">
        <v>81875.789999999994</v>
      </c>
      <c r="Q71" s="89">
        <v>0</v>
      </c>
      <c r="R71" s="89">
        <v>0</v>
      </c>
      <c r="S71" s="89">
        <v>0</v>
      </c>
      <c r="T71" s="89">
        <v>0</v>
      </c>
      <c r="U71" s="89">
        <v>0</v>
      </c>
      <c r="V71" s="89">
        <v>0</v>
      </c>
      <c r="W71" s="89">
        <v>0</v>
      </c>
      <c r="X71" s="89">
        <v>0</v>
      </c>
      <c r="Y71" s="89">
        <v>0</v>
      </c>
      <c r="Z71" s="89">
        <v>0</v>
      </c>
      <c r="AA71" s="89">
        <v>0</v>
      </c>
      <c r="AB71" s="89">
        <v>0</v>
      </c>
      <c r="AC71" s="89">
        <v>0</v>
      </c>
      <c r="AD71" s="89">
        <v>0</v>
      </c>
      <c r="AE71" s="89">
        <v>70.48</v>
      </c>
      <c r="AF71" s="89">
        <v>0</v>
      </c>
      <c r="AG71" s="89">
        <v>20655</v>
      </c>
      <c r="AH71" s="90">
        <v>150712.19000000003</v>
      </c>
      <c r="AI71" s="90">
        <v>155391.18000000002</v>
      </c>
      <c r="AJ71" s="90">
        <v>0</v>
      </c>
      <c r="AK71" s="90">
        <v>155391.18000000002</v>
      </c>
      <c r="AL71" s="90">
        <v>32665.109999999997</v>
      </c>
      <c r="AM71" s="90">
        <v>0</v>
      </c>
      <c r="AN71" s="90">
        <v>32665.109999999997</v>
      </c>
      <c r="AP71" s="91">
        <f t="shared" si="12"/>
        <v>0</v>
      </c>
      <c r="AQ71" s="92">
        <f>SUMIF('20-1'!K:K,$A:$A,'20-1'!$E:$E)</f>
        <v>0</v>
      </c>
      <c r="AR71" s="92">
        <f>SUMIF('20-1'!L:L,$A:$A,'20-1'!$E:$E)</f>
        <v>0</v>
      </c>
      <c r="AS71" s="92">
        <f>SUMIF('20-1'!M:M,$A:$A,'20-1'!$E:$E)</f>
        <v>0</v>
      </c>
      <c r="AT71" s="92">
        <f>SUMIF('20-1'!N:N,$A:$A,'20-1'!$E:$E)</f>
        <v>0</v>
      </c>
      <c r="AU71" s="92">
        <f>SUMIF('20-1'!O:O,$A:$A,'20-1'!$E:$E)</f>
        <v>0</v>
      </c>
      <c r="AV71" s="92">
        <f>SUMIF('20-1'!P:P,$A:$A,'20-1'!$E:$E)</f>
        <v>0</v>
      </c>
      <c r="AW71" s="92">
        <f>SUMIF('20-1'!Q:Q,$A:$A,'20-1'!$E:$E)</f>
        <v>0</v>
      </c>
      <c r="AX71" s="92">
        <f>SUMIF('20-1'!R:R,$A:$A,'20-1'!$E:$E)</f>
        <v>0</v>
      </c>
      <c r="AY71" s="92">
        <f>SUMIF('20-1'!S:S,$A:$A,'20-1'!$E:$E)</f>
        <v>0</v>
      </c>
      <c r="AZ71" s="92">
        <f>SUMIF('20-1'!T:T,$A:$A,'20-1'!$E:$E)</f>
        <v>0</v>
      </c>
      <c r="BA71" s="92">
        <f>SUMIF('20-1'!U:U,$A:$A,'20-1'!$E:$E)</f>
        <v>0</v>
      </c>
      <c r="BB71" s="92">
        <f>SUMIF('20-1'!V:V,$A:$A,'20-1'!$E:$E)</f>
        <v>0</v>
      </c>
      <c r="BC71" s="92">
        <f>SUMIF('20-1'!W:W,$A:$A,'20-1'!$E:$E)</f>
        <v>0</v>
      </c>
      <c r="BD71" s="92">
        <f>SUMIF('20-1'!X:X,$A:$A,'20-1'!$E:$E)</f>
        <v>0</v>
      </c>
      <c r="BE71" s="92">
        <f>SUMIF('20-1'!Y:Y,$A:$A,'20-1'!$E:$E)</f>
        <v>0</v>
      </c>
      <c r="BF71" s="92">
        <f>SUMIF('20-1'!Z:Z,$A:$A,'20-1'!$E:$E)</f>
        <v>0</v>
      </c>
      <c r="BG71" s="92">
        <f>SUMIF('20-1'!AA:AA,$A:$A,'20-1'!$E:$E)</f>
        <v>0</v>
      </c>
      <c r="BH71" s="92">
        <f>SUMIF('20-1'!AB:AB,$A:$A,'20-1'!$E:$E)</f>
        <v>2118.3200000000002</v>
      </c>
      <c r="BI71" s="89">
        <f>SUMIF(Об!$A:$A,$A:$A,Об!AB:AB)*BI$455</f>
        <v>45659.582939515887</v>
      </c>
      <c r="BJ71" s="89">
        <f>SUMIF(Об!$A:$A,$A:$A,Об!AC:AC)*BJ$455</f>
        <v>43329.337691660498</v>
      </c>
      <c r="BK71" s="84">
        <f>SUMIF(ПП1!$H:$H,$A:$A,ПП1!$M:$M)</f>
        <v>0</v>
      </c>
      <c r="BL71" s="89">
        <f t="shared" si="13"/>
        <v>10241.529710180444</v>
      </c>
      <c r="BM71" s="89">
        <f t="shared" ref="BM71:BM73" si="16">$BM$454*B71/$BM$455</f>
        <v>1439.0199563770759</v>
      </c>
      <c r="BN71" s="89">
        <f t="shared" si="14"/>
        <v>401.26204756350791</v>
      </c>
      <c r="BO71" s="89">
        <f>SUMIF(Об!$A:$A,$A:$A,Об!$AG:$AG)*$BO$455</f>
        <v>0</v>
      </c>
      <c r="BP71" s="89">
        <f>SUMIF(Об!$A:$A,$A:$A,Об!$AE:$AE)*BP$455</f>
        <v>353.58553973606212</v>
      </c>
      <c r="BQ71" s="89">
        <f>SUMIF(Об!$A:$A,$A:$A,Об!AI:AI)*BQ$455</f>
        <v>32108.381080654392</v>
      </c>
      <c r="BR71" s="89">
        <f>SUMIF(Об!$A:$A,$A:$A,Об!AJ:AJ)*BR$455</f>
        <v>0</v>
      </c>
      <c r="BS71" s="89">
        <f>SUMIF(Об!$A:$A,$A:$A,Об!AK:AK)*BS$455</f>
        <v>17560.363084323908</v>
      </c>
      <c r="BT71" s="89">
        <f>SUMIF(Об!$A:$A,$A:$A,Об!AL:AL)*BT$455</f>
        <v>15807.105396430958</v>
      </c>
      <c r="BU71" s="89">
        <f>SUMIF(Об!$A:$A,$A:$A,Об!AM:AM)*BU$455</f>
        <v>0</v>
      </c>
      <c r="BV71" s="89">
        <f>SUMIF(Об!$A:$A,$A:$A,Об!AN:AN)*BV$455</f>
        <v>6608.2959140831244</v>
      </c>
    </row>
    <row r="72" spans="1:74" ht="32.25" hidden="1" customHeight="1" x14ac:dyDescent="0.25">
      <c r="A72" s="84" t="s">
        <v>226</v>
      </c>
      <c r="B72" s="84">
        <f>SUMIF(Об!$A:$A,$A:$A,Об!B:B)</f>
        <v>758.99</v>
      </c>
      <c r="C72" s="84">
        <f>SUMIF(Об!$A:$A,$A:$A,Об!C:C)</f>
        <v>758.99000000000012</v>
      </c>
      <c r="D72" s="84">
        <v>12</v>
      </c>
      <c r="E72" s="84">
        <f>SUMIF(Об!$A:$A,$A:$A,Об!F:F)</f>
        <v>25.37</v>
      </c>
      <c r="F72" s="84">
        <f t="shared" si="15"/>
        <v>25.37</v>
      </c>
      <c r="G72" s="89">
        <v>222512.40000000005</v>
      </c>
      <c r="H72" s="89">
        <v>346068.3</v>
      </c>
      <c r="I72" s="89">
        <v>0</v>
      </c>
      <c r="J72" s="89">
        <v>148878.64000000001</v>
      </c>
      <c r="K72" s="89">
        <v>3773.3400000000006</v>
      </c>
      <c r="L72" s="89">
        <v>0</v>
      </c>
      <c r="M72" s="89">
        <v>64.38</v>
      </c>
      <c r="N72" s="89">
        <v>0</v>
      </c>
      <c r="O72" s="89">
        <v>114511.26000000004</v>
      </c>
      <c r="P72" s="89">
        <v>155447.07999999999</v>
      </c>
      <c r="Q72" s="89">
        <v>0</v>
      </c>
      <c r="R72" s="89">
        <v>0</v>
      </c>
      <c r="S72" s="89">
        <v>0</v>
      </c>
      <c r="T72" s="89">
        <v>0</v>
      </c>
      <c r="U72" s="89">
        <v>0</v>
      </c>
      <c r="V72" s="89">
        <v>0</v>
      </c>
      <c r="W72" s="89">
        <v>0</v>
      </c>
      <c r="X72" s="89">
        <v>0</v>
      </c>
      <c r="Y72" s="89">
        <v>0</v>
      </c>
      <c r="Z72" s="89">
        <v>0</v>
      </c>
      <c r="AA72" s="89">
        <v>0</v>
      </c>
      <c r="AB72" s="89">
        <v>0</v>
      </c>
      <c r="AC72" s="89">
        <v>0</v>
      </c>
      <c r="AD72" s="89">
        <v>0</v>
      </c>
      <c r="AE72" s="89">
        <v>46.08</v>
      </c>
      <c r="AF72" s="89">
        <v>0</v>
      </c>
      <c r="AG72" s="89">
        <v>27945</v>
      </c>
      <c r="AH72" s="90">
        <v>222512.40000000005</v>
      </c>
      <c r="AI72" s="90">
        <v>225336.05</v>
      </c>
      <c r="AJ72" s="90">
        <v>0</v>
      </c>
      <c r="AK72" s="90">
        <v>225336.05</v>
      </c>
      <c r="AL72" s="90">
        <v>23464.41</v>
      </c>
      <c r="AM72" s="90">
        <v>0</v>
      </c>
      <c r="AN72" s="90">
        <v>23464.41</v>
      </c>
      <c r="AP72" s="91">
        <f t="shared" si="12"/>
        <v>394572.27</v>
      </c>
      <c r="AQ72" s="92">
        <f>SUMIF('20-1'!K:K,$A:$A,'20-1'!$E:$E)</f>
        <v>394572.27</v>
      </c>
      <c r="AR72" s="92">
        <f>SUMIF('20-1'!L:L,$A:$A,'20-1'!$E:$E)</f>
        <v>0</v>
      </c>
      <c r="AS72" s="92">
        <f>SUMIF('20-1'!M:M,$A:$A,'20-1'!$E:$E)</f>
        <v>0</v>
      </c>
      <c r="AT72" s="92">
        <f>SUMIF('20-1'!N:N,$A:$A,'20-1'!$E:$E)</f>
        <v>0</v>
      </c>
      <c r="AU72" s="92">
        <f>SUMIF('20-1'!O:O,$A:$A,'20-1'!$E:$E)</f>
        <v>0</v>
      </c>
      <c r="AV72" s="92">
        <f>SUMIF('20-1'!P:P,$A:$A,'20-1'!$E:$E)</f>
        <v>0</v>
      </c>
      <c r="AW72" s="92">
        <f>SUMIF('20-1'!Q:Q,$A:$A,'20-1'!$E:$E)</f>
        <v>0</v>
      </c>
      <c r="AX72" s="92">
        <f>SUMIF('20-1'!R:R,$A:$A,'20-1'!$E:$E)</f>
        <v>0</v>
      </c>
      <c r="AY72" s="92">
        <f>SUMIF('20-1'!S:S,$A:$A,'20-1'!$E:$E)</f>
        <v>0</v>
      </c>
      <c r="AZ72" s="92">
        <f>SUMIF('20-1'!T:T,$A:$A,'20-1'!$E:$E)</f>
        <v>0</v>
      </c>
      <c r="BA72" s="92">
        <f>SUMIF('20-1'!U:U,$A:$A,'20-1'!$E:$E)</f>
        <v>0</v>
      </c>
      <c r="BB72" s="92">
        <f>SUMIF('20-1'!V:V,$A:$A,'20-1'!$E:$E)</f>
        <v>0</v>
      </c>
      <c r="BC72" s="92">
        <f>SUMIF('20-1'!W:W,$A:$A,'20-1'!$E:$E)</f>
        <v>0</v>
      </c>
      <c r="BD72" s="92">
        <f>SUMIF('20-1'!X:X,$A:$A,'20-1'!$E:$E)</f>
        <v>0</v>
      </c>
      <c r="BE72" s="92">
        <f>SUMIF('20-1'!Y:Y,$A:$A,'20-1'!$E:$E)</f>
        <v>0</v>
      </c>
      <c r="BF72" s="92">
        <f>SUMIF('20-1'!Z:Z,$A:$A,'20-1'!$E:$E)</f>
        <v>0</v>
      </c>
      <c r="BG72" s="92">
        <f>SUMIF('20-1'!AA:AA,$A:$A,'20-1'!$E:$E)</f>
        <v>0</v>
      </c>
      <c r="BH72" s="92">
        <f>SUMIF('20-1'!AB:AB,$A:$A,'20-1'!$E:$E)</f>
        <v>1951.72</v>
      </c>
      <c r="BI72" s="89">
        <f>SUMIF(Об!$A:$A,$A:$A,Об!AB:AB)*BI$455</f>
        <v>70126.607420905682</v>
      </c>
      <c r="BJ72" s="89">
        <f>SUMIF(Об!$A:$A,$A:$A,Об!AC:AC)*BJ$455</f>
        <v>66547.683060005264</v>
      </c>
      <c r="BK72" s="84">
        <f>SUMIF(ПП1!$H:$H,$A:$A,ПП1!$M:$M)</f>
        <v>0</v>
      </c>
      <c r="BL72" s="89">
        <f t="shared" si="13"/>
        <v>15729.528986866841</v>
      </c>
      <c r="BM72" s="89">
        <f t="shared" si="16"/>
        <v>2210.1294198280721</v>
      </c>
      <c r="BN72" s="89">
        <f t="shared" si="14"/>
        <v>616.28127702502502</v>
      </c>
      <c r="BO72" s="89">
        <f>SUMIF(Об!$A:$A,$A:$A,Об!$AG:$AG)*$BO$455</f>
        <v>0</v>
      </c>
      <c r="BP72" s="89">
        <f>SUMIF(Об!$A:$A,$A:$A,Об!$AE:$AE)*BP$455</f>
        <v>543.05696063028415</v>
      </c>
      <c r="BQ72" s="89">
        <f>SUMIF(Об!$A:$A,$A:$A,Об!AI:AI)*BQ$455</f>
        <v>49313.894039430721</v>
      </c>
      <c r="BR72" s="89">
        <f>SUMIF(Об!$A:$A,$A:$A,Об!AJ:AJ)*BR$455</f>
        <v>0</v>
      </c>
      <c r="BS72" s="89">
        <f>SUMIF(Об!$A:$A,$A:$A,Об!AK:AK)*BS$455</f>
        <v>26970.213236818581</v>
      </c>
      <c r="BT72" s="89">
        <f>SUMIF(Об!$A:$A,$A:$A,Об!AL:AL)*BT$455</f>
        <v>24277.459477998171</v>
      </c>
      <c r="BU72" s="89">
        <f>SUMIF(Об!$A:$A,$A:$A,Об!AM:AM)*BU$455</f>
        <v>0</v>
      </c>
      <c r="BV72" s="89">
        <f>SUMIF(Об!$A:$A,$A:$A,Об!AN:AN)*BV$455</f>
        <v>10149.400048221198</v>
      </c>
    </row>
    <row r="73" spans="1:74" ht="32.25" hidden="1" customHeight="1" x14ac:dyDescent="0.25">
      <c r="A73" s="84" t="s">
        <v>227</v>
      </c>
      <c r="B73" s="84">
        <f>SUMIF(Об!$A:$A,$A:$A,Об!B:B)</f>
        <v>879.9</v>
      </c>
      <c r="C73" s="84">
        <f>SUMIF(Об!$A:$A,$A:$A,Об!C:C)</f>
        <v>879.9</v>
      </c>
      <c r="D73" s="84">
        <v>12</v>
      </c>
      <c r="E73" s="84">
        <f>SUMIF(Об!$A:$A,$A:$A,Об!F:F)</f>
        <v>25.37</v>
      </c>
      <c r="F73" s="84">
        <f t="shared" si="15"/>
        <v>25.37</v>
      </c>
      <c r="G73" s="89">
        <v>267877.2</v>
      </c>
      <c r="H73" s="89">
        <v>401198.52000000008</v>
      </c>
      <c r="I73" s="89">
        <v>0</v>
      </c>
      <c r="J73" s="89">
        <v>112921.73</v>
      </c>
      <c r="K73" s="89">
        <v>3357.18</v>
      </c>
      <c r="L73" s="89">
        <v>0</v>
      </c>
      <c r="M73" s="89">
        <v>86.17</v>
      </c>
      <c r="N73" s="89">
        <v>0</v>
      </c>
      <c r="O73" s="89">
        <v>80885.600000000006</v>
      </c>
      <c r="P73" s="89">
        <v>117901.86</v>
      </c>
      <c r="Q73" s="89">
        <v>0</v>
      </c>
      <c r="R73" s="89">
        <v>0</v>
      </c>
      <c r="S73" s="89">
        <v>0</v>
      </c>
      <c r="T73" s="89">
        <v>0</v>
      </c>
      <c r="U73" s="89">
        <v>0</v>
      </c>
      <c r="V73" s="89">
        <v>0</v>
      </c>
      <c r="W73" s="89">
        <v>0</v>
      </c>
      <c r="X73" s="89">
        <v>0</v>
      </c>
      <c r="Y73" s="89">
        <v>0</v>
      </c>
      <c r="Z73" s="89">
        <v>0</v>
      </c>
      <c r="AA73" s="89">
        <v>0</v>
      </c>
      <c r="AB73" s="89">
        <v>0</v>
      </c>
      <c r="AC73" s="89">
        <v>0</v>
      </c>
      <c r="AD73" s="89">
        <v>0</v>
      </c>
      <c r="AE73" s="89">
        <v>82.919999999999973</v>
      </c>
      <c r="AF73" s="89">
        <v>0</v>
      </c>
      <c r="AG73" s="89">
        <v>27945</v>
      </c>
      <c r="AH73" s="90">
        <v>267877.2</v>
      </c>
      <c r="AI73" s="90">
        <v>272008.38</v>
      </c>
      <c r="AJ73" s="90">
        <v>0</v>
      </c>
      <c r="AK73" s="90">
        <v>272008.38</v>
      </c>
      <c r="AL73" s="90">
        <v>20436</v>
      </c>
      <c r="AM73" s="90">
        <v>0</v>
      </c>
      <c r="AN73" s="90">
        <v>20436</v>
      </c>
      <c r="AP73" s="91">
        <f t="shared" si="12"/>
        <v>0</v>
      </c>
      <c r="AQ73" s="92">
        <f>SUMIF('20-1'!K:K,$A:$A,'20-1'!$E:$E)</f>
        <v>0</v>
      </c>
      <c r="AR73" s="92">
        <f>SUMIF('20-1'!L:L,$A:$A,'20-1'!$E:$E)</f>
        <v>0</v>
      </c>
      <c r="AS73" s="92">
        <f>SUMIF('20-1'!M:M,$A:$A,'20-1'!$E:$E)</f>
        <v>0</v>
      </c>
      <c r="AT73" s="92">
        <f>SUMIF('20-1'!N:N,$A:$A,'20-1'!$E:$E)</f>
        <v>0</v>
      </c>
      <c r="AU73" s="92">
        <f>SUMIF('20-1'!O:O,$A:$A,'20-1'!$E:$E)</f>
        <v>0</v>
      </c>
      <c r="AV73" s="92">
        <f>SUMIF('20-1'!P:P,$A:$A,'20-1'!$E:$E)</f>
        <v>0</v>
      </c>
      <c r="AW73" s="92">
        <f>SUMIF('20-1'!Q:Q,$A:$A,'20-1'!$E:$E)</f>
        <v>0</v>
      </c>
      <c r="AX73" s="92">
        <f>SUMIF('20-1'!R:R,$A:$A,'20-1'!$E:$E)</f>
        <v>0</v>
      </c>
      <c r="AY73" s="92">
        <f>SUMIF('20-1'!S:S,$A:$A,'20-1'!$E:$E)</f>
        <v>0</v>
      </c>
      <c r="AZ73" s="92">
        <f>SUMIF('20-1'!T:T,$A:$A,'20-1'!$E:$E)</f>
        <v>0</v>
      </c>
      <c r="BA73" s="92">
        <f>SUMIF('20-1'!U:U,$A:$A,'20-1'!$E:$E)</f>
        <v>0</v>
      </c>
      <c r="BB73" s="92">
        <f>SUMIF('20-1'!V:V,$A:$A,'20-1'!$E:$E)</f>
        <v>0</v>
      </c>
      <c r="BC73" s="92">
        <f>SUMIF('20-1'!W:W,$A:$A,'20-1'!$E:$E)</f>
        <v>0</v>
      </c>
      <c r="BD73" s="92">
        <f>SUMIF('20-1'!X:X,$A:$A,'20-1'!$E:$E)</f>
        <v>0</v>
      </c>
      <c r="BE73" s="92">
        <f>SUMIF('20-1'!Y:Y,$A:$A,'20-1'!$E:$E)</f>
        <v>0</v>
      </c>
      <c r="BF73" s="92">
        <f>SUMIF('20-1'!Z:Z,$A:$A,'20-1'!$E:$E)</f>
        <v>0</v>
      </c>
      <c r="BG73" s="92">
        <f>SUMIF('20-1'!AA:AA,$A:$A,'20-1'!$E:$E)</f>
        <v>0</v>
      </c>
      <c r="BH73" s="92">
        <f>SUMIF('20-1'!AB:AB,$A:$A,'20-1'!$E:$E)</f>
        <v>4075.73</v>
      </c>
      <c r="BI73" s="89">
        <f>SUMIF(Об!$A:$A,$A:$A,Об!AB:AB)*BI$455</f>
        <v>81298.043280747966</v>
      </c>
      <c r="BJ73" s="89">
        <f>SUMIF(Об!$A:$A,$A:$A,Об!AC:AC)*BJ$455</f>
        <v>77148.982627569028</v>
      </c>
      <c r="BK73" s="84">
        <f>SUMIF(ПП1!$H:$H,$A:$A,ПП1!$M:$M)</f>
        <v>0</v>
      </c>
      <c r="BL73" s="89">
        <f t="shared" si="13"/>
        <v>18235.302909846152</v>
      </c>
      <c r="BM73" s="89">
        <f t="shared" si="16"/>
        <v>2562.2114606341597</v>
      </c>
      <c r="BN73" s="89">
        <f t="shared" si="14"/>
        <v>714.45723350020353</v>
      </c>
      <c r="BO73" s="89">
        <f>SUMIF(Об!$A:$A,$A:$A,Об!$AG:$AG)*$BO$455</f>
        <v>0</v>
      </c>
      <c r="BP73" s="89">
        <f>SUMIF(Об!$A:$A,$A:$A,Об!$AE:$AE)*BP$455</f>
        <v>629.56800439872325</v>
      </c>
      <c r="BQ73" s="89">
        <f>SUMIF(Об!$A:$A,$A:$A,Об!AI:AI)*BQ$455</f>
        <v>57169.785326941186</v>
      </c>
      <c r="BR73" s="89">
        <f>SUMIF(Об!$A:$A,$A:$A,Об!AJ:AJ)*BR$455</f>
        <v>0</v>
      </c>
      <c r="BS73" s="89">
        <f>SUMIF(Об!$A:$A,$A:$A,Об!AK:AK)*BS$455</f>
        <v>31266.671006306624</v>
      </c>
      <c r="BT73" s="89">
        <f>SUMIF(Об!$A:$A,$A:$A,Об!AL:AL)*BT$455</f>
        <v>28144.951309886277</v>
      </c>
      <c r="BU73" s="89">
        <f>SUMIF(Об!$A:$A,$A:$A,Об!AM:AM)*BU$455</f>
        <v>0</v>
      </c>
      <c r="BV73" s="89">
        <f>SUMIF(Об!$A:$A,$A:$A,Об!AN:AN)*BV$455</f>
        <v>11766.238161806916</v>
      </c>
    </row>
    <row r="74" spans="1:74" ht="32.25" customHeight="1" x14ac:dyDescent="0.25">
      <c r="A74" s="84" t="s">
        <v>228</v>
      </c>
      <c r="B74" s="84">
        <v>0</v>
      </c>
      <c r="C74" s="84">
        <f>SUMIF(Об!$A:$A,$A:$A,Об!C:C)</f>
        <v>0</v>
      </c>
      <c r="D74" s="84">
        <v>0</v>
      </c>
      <c r="E74" s="84">
        <f>SUMIF(Об!$A:$A,$A:$A,Об!F:F)</f>
        <v>0</v>
      </c>
      <c r="F74" s="84">
        <f t="shared" si="15"/>
        <v>0</v>
      </c>
      <c r="G74" s="89">
        <v>0</v>
      </c>
      <c r="H74" s="89">
        <v>0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89">
        <v>0</v>
      </c>
      <c r="V74" s="89">
        <v>0</v>
      </c>
      <c r="W74" s="89">
        <v>0</v>
      </c>
      <c r="X74" s="89">
        <v>0</v>
      </c>
      <c r="Y74" s="89">
        <v>0</v>
      </c>
      <c r="Z74" s="89">
        <v>0</v>
      </c>
      <c r="AA74" s="89">
        <v>0</v>
      </c>
      <c r="AB74" s="89">
        <v>0</v>
      </c>
      <c r="AC74" s="89">
        <v>0</v>
      </c>
      <c r="AD74" s="89">
        <v>0</v>
      </c>
      <c r="AE74" s="89">
        <v>0</v>
      </c>
      <c r="AF74" s="89">
        <v>0</v>
      </c>
      <c r="AG74" s="89">
        <v>0</v>
      </c>
      <c r="AH74" s="90">
        <v>0</v>
      </c>
      <c r="AI74" s="90">
        <v>7146.4699999999993</v>
      </c>
      <c r="AJ74" s="90">
        <v>0</v>
      </c>
      <c r="AK74" s="90">
        <v>7146.4699999999993</v>
      </c>
      <c r="AL74" s="90">
        <v>49056.22</v>
      </c>
      <c r="AM74" s="90">
        <v>0</v>
      </c>
      <c r="AN74" s="90">
        <v>49056.22</v>
      </c>
      <c r="AP74" s="91">
        <f t="shared" si="12"/>
        <v>0</v>
      </c>
      <c r="AQ74" s="92">
        <f>SUMIF('20-1'!K:K,$A:$A,'20-1'!$E:$E)</f>
        <v>0</v>
      </c>
      <c r="AR74" s="92">
        <f>SUMIF('20-1'!L:L,$A:$A,'20-1'!$E:$E)</f>
        <v>0</v>
      </c>
      <c r="AS74" s="92">
        <f>SUMIF('20-1'!M:M,$A:$A,'20-1'!$E:$E)</f>
        <v>0</v>
      </c>
      <c r="AT74" s="92">
        <f>SUMIF('20-1'!N:N,$A:$A,'20-1'!$E:$E)</f>
        <v>0</v>
      </c>
      <c r="AU74" s="92">
        <f>SUMIF('20-1'!O:O,$A:$A,'20-1'!$E:$E)</f>
        <v>0</v>
      </c>
      <c r="AV74" s="92">
        <f>SUMIF('20-1'!P:P,$A:$A,'20-1'!$E:$E)</f>
        <v>0</v>
      </c>
      <c r="AW74" s="92">
        <f>SUMIF('20-1'!Q:Q,$A:$A,'20-1'!$E:$E)</f>
        <v>0</v>
      </c>
      <c r="AX74" s="92">
        <f>SUMIF('20-1'!R:R,$A:$A,'20-1'!$E:$E)</f>
        <v>0</v>
      </c>
      <c r="AY74" s="92">
        <f>SUMIF('20-1'!S:S,$A:$A,'20-1'!$E:$E)</f>
        <v>0</v>
      </c>
      <c r="AZ74" s="92">
        <f>SUMIF('20-1'!T:T,$A:$A,'20-1'!$E:$E)</f>
        <v>0</v>
      </c>
      <c r="BA74" s="92">
        <f>SUMIF('20-1'!U:U,$A:$A,'20-1'!$E:$E)</f>
        <v>0</v>
      </c>
      <c r="BB74" s="92">
        <f>SUMIF('20-1'!V:V,$A:$A,'20-1'!$E:$E)</f>
        <v>0</v>
      </c>
      <c r="BC74" s="92">
        <f>SUMIF('20-1'!W:W,$A:$A,'20-1'!$E:$E)</f>
        <v>0</v>
      </c>
      <c r="BD74" s="92">
        <f>SUMIF('20-1'!X:X,$A:$A,'20-1'!$E:$E)</f>
        <v>0</v>
      </c>
      <c r="BE74" s="92">
        <f>SUMIF('20-1'!Y:Y,$A:$A,'20-1'!$E:$E)</f>
        <v>0</v>
      </c>
      <c r="BF74" s="92">
        <f>SUMIF('20-1'!Z:Z,$A:$A,'20-1'!$E:$E)</f>
        <v>0</v>
      </c>
      <c r="BG74" s="92">
        <f>SUMIF('20-1'!AA:AA,$A:$A,'20-1'!$E:$E)</f>
        <v>0</v>
      </c>
      <c r="BH74" s="92">
        <f>SUMIF('20-1'!AB:AB,$A:$A,'20-1'!$E:$E)</f>
        <v>0</v>
      </c>
      <c r="BI74" s="89">
        <f>SUMIF(Об!$A:$A,$A:$A,Об!AB:AB)*BI$455</f>
        <v>0</v>
      </c>
      <c r="BJ74" s="89">
        <f>SUMIF(Об!$A:$A,$A:$A,Об!AC:AC)*BJ$455</f>
        <v>0</v>
      </c>
      <c r="BK74" s="84">
        <f>SUMIF(ПП1!$H:$H,$A:$A,ПП1!$M:$M)</f>
        <v>0</v>
      </c>
      <c r="BL74" s="89">
        <f t="shared" si="13"/>
        <v>0</v>
      </c>
      <c r="BM74" s="84">
        <f>SUMIF(Об!$A:$A,$A:$A,Об!Z:Z)</f>
        <v>0</v>
      </c>
      <c r="BN74" s="89">
        <f t="shared" si="14"/>
        <v>0</v>
      </c>
      <c r="BO74" s="89">
        <f>SUMIF(Об!$A:$A,$A:$A,Об!$AG:$AG)*$BO$455</f>
        <v>0</v>
      </c>
      <c r="BP74" s="89">
        <f>SUMIF(Об!$A:$A,$A:$A,Об!$AE:$AE)*BP$455</f>
        <v>0</v>
      </c>
      <c r="BQ74" s="89">
        <f>SUMIF(Об!$A:$A,$A:$A,Об!AI:AI)*BQ$455</f>
        <v>0</v>
      </c>
      <c r="BR74" s="89">
        <f>SUMIF(Об!$A:$A,$A:$A,Об!AJ:AJ)*BR$455</f>
        <v>0</v>
      </c>
      <c r="BS74" s="89">
        <f>SUMIF(Об!$A:$A,$A:$A,Об!AK:AK)*BS$455</f>
        <v>0</v>
      </c>
      <c r="BT74" s="89">
        <f>SUMIF(Об!$A:$A,$A:$A,Об!AL:AL)*BT$455</f>
        <v>0</v>
      </c>
      <c r="BU74" s="89">
        <f>SUMIF(Об!$A:$A,$A:$A,Об!AM:AM)*BU$455</f>
        <v>0</v>
      </c>
      <c r="BV74" s="89">
        <f>SUMIF(Об!$A:$A,$A:$A,Об!AN:AN)*BV$455</f>
        <v>0</v>
      </c>
    </row>
    <row r="75" spans="1:74" ht="32.25" hidden="1" customHeight="1" x14ac:dyDescent="0.25">
      <c r="A75" s="84" t="s">
        <v>229</v>
      </c>
      <c r="B75" s="84">
        <f>SUMIF(Об!$A:$A,$A:$A,Об!B:B)</f>
        <v>10303.199999999999</v>
      </c>
      <c r="C75" s="84">
        <f>SUMIF(Об!$A:$A,$A:$A,Об!C:C)</f>
        <v>10303.199999999999</v>
      </c>
      <c r="D75" s="84">
        <v>12</v>
      </c>
      <c r="E75" s="84">
        <f>SUMIF(Об!$A:$A,$A:$A,Об!F:F)</f>
        <v>41.2</v>
      </c>
      <c r="F75" s="84">
        <f t="shared" si="15"/>
        <v>41.2</v>
      </c>
      <c r="G75" s="89">
        <v>4711428</v>
      </c>
      <c r="H75" s="89">
        <v>4390842.0000000009</v>
      </c>
      <c r="I75" s="89">
        <v>0</v>
      </c>
      <c r="J75" s="89">
        <v>478198.27</v>
      </c>
      <c r="K75" s="89">
        <v>158887.00999999998</v>
      </c>
      <c r="L75" s="89">
        <v>0</v>
      </c>
      <c r="M75" s="89">
        <v>1715.1</v>
      </c>
      <c r="N75" s="89">
        <v>1715.1</v>
      </c>
      <c r="O75" s="89">
        <v>0</v>
      </c>
      <c r="P75" s="89">
        <v>850539.55999999994</v>
      </c>
      <c r="Q75" s="89">
        <v>336422.12</v>
      </c>
      <c r="R75" s="89">
        <v>0</v>
      </c>
      <c r="S75" s="89">
        <v>5131.8899999999994</v>
      </c>
      <c r="T75" s="89">
        <v>1022405.2300000001</v>
      </c>
      <c r="U75" s="89">
        <v>0</v>
      </c>
      <c r="V75" s="89">
        <v>0</v>
      </c>
      <c r="W75" s="89">
        <v>0</v>
      </c>
      <c r="X75" s="89">
        <v>0</v>
      </c>
      <c r="Y75" s="89">
        <v>0</v>
      </c>
      <c r="Z75" s="89">
        <v>0</v>
      </c>
      <c r="AA75" s="89">
        <v>0</v>
      </c>
      <c r="AB75" s="89">
        <v>0</v>
      </c>
      <c r="AC75" s="89">
        <v>0</v>
      </c>
      <c r="AD75" s="89">
        <v>0</v>
      </c>
      <c r="AE75" s="89">
        <v>3576.22</v>
      </c>
      <c r="AF75" s="89">
        <v>0</v>
      </c>
      <c r="AG75" s="89">
        <v>0</v>
      </c>
      <c r="AH75" s="90">
        <v>4711428</v>
      </c>
      <c r="AI75" s="90">
        <v>4862155.4300000006</v>
      </c>
      <c r="AJ75" s="90">
        <v>0</v>
      </c>
      <c r="AK75" s="90">
        <v>4862155.4300000006</v>
      </c>
      <c r="AL75" s="90">
        <v>460688.76</v>
      </c>
      <c r="AM75" s="90">
        <v>0</v>
      </c>
      <c r="AN75" s="90">
        <v>460688.76</v>
      </c>
      <c r="AP75" s="91">
        <f t="shared" si="12"/>
        <v>53570.78</v>
      </c>
      <c r="AQ75" s="92">
        <f>SUMIF('20-1'!K:K,$A:$A,'20-1'!$E:$E)</f>
        <v>0</v>
      </c>
      <c r="AR75" s="92">
        <f>SUMIF('20-1'!L:L,$A:$A,'20-1'!$E:$E)</f>
        <v>0</v>
      </c>
      <c r="AS75" s="92">
        <f>SUMIF('20-1'!M:M,$A:$A,'20-1'!$E:$E)</f>
        <v>0</v>
      </c>
      <c r="AT75" s="92">
        <f>SUMIF('20-1'!N:N,$A:$A,'20-1'!$E:$E)</f>
        <v>0</v>
      </c>
      <c r="AU75" s="92">
        <f>SUMIF('20-1'!O:O,$A:$A,'20-1'!$E:$E)</f>
        <v>0</v>
      </c>
      <c r="AV75" s="92">
        <f>SUMIF('20-1'!P:P,$A:$A,'20-1'!$E:$E)</f>
        <v>18220.86</v>
      </c>
      <c r="AW75" s="92">
        <f>SUMIF('20-1'!Q:Q,$A:$A,'20-1'!$E:$E)</f>
        <v>0</v>
      </c>
      <c r="AX75" s="92">
        <f>SUMIF('20-1'!R:R,$A:$A,'20-1'!$E:$E)</f>
        <v>0</v>
      </c>
      <c r="AY75" s="92">
        <f>SUMIF('20-1'!S:S,$A:$A,'20-1'!$E:$E)</f>
        <v>0</v>
      </c>
      <c r="AZ75" s="92">
        <f>SUMIF('20-1'!T:T,$A:$A,'20-1'!$E:$E)</f>
        <v>0</v>
      </c>
      <c r="BA75" s="92">
        <f>SUMIF('20-1'!U:U,$A:$A,'20-1'!$E:$E)</f>
        <v>0</v>
      </c>
      <c r="BB75" s="92">
        <f>SUMIF('20-1'!V:V,$A:$A,'20-1'!$E:$E)</f>
        <v>0</v>
      </c>
      <c r="BC75" s="92">
        <f>SUMIF('20-1'!W:W,$A:$A,'20-1'!$E:$E)</f>
        <v>0</v>
      </c>
      <c r="BD75" s="92">
        <f>SUMIF('20-1'!X:X,$A:$A,'20-1'!$E:$E)</f>
        <v>35349.919999999998</v>
      </c>
      <c r="BE75" s="92">
        <f>SUMIF('20-1'!Y:Y,$A:$A,'20-1'!$E:$E)</f>
        <v>0</v>
      </c>
      <c r="BF75" s="92">
        <f>SUMIF('20-1'!Z:Z,$A:$A,'20-1'!$E:$E)</f>
        <v>0</v>
      </c>
      <c r="BG75" s="92">
        <f>SUMIF('20-1'!AA:AA,$A:$A,'20-1'!$E:$E)</f>
        <v>4627.12</v>
      </c>
      <c r="BH75" s="92">
        <f>SUMIF('20-1'!AB:AB,$A:$A,'20-1'!$E:$E)</f>
        <v>4609.71</v>
      </c>
      <c r="BI75" s="89">
        <f>SUMIF(Об!$A:$A,$A:$A,Об!AB:AB)*BI$455</f>
        <v>951960.44951722049</v>
      </c>
      <c r="BJ75" s="89">
        <f>SUMIF(Об!$A:$A,$A:$A,Об!AC:AC)*BJ$455</f>
        <v>903376.97216543835</v>
      </c>
      <c r="BK75" s="89">
        <f>SUMIF(ПП1!$H:$H,$A:$A,ПП1!$M:$M)*$BK$454/$BK$455*B75</f>
        <v>140096.73855999904</v>
      </c>
      <c r="BL75" s="89">
        <f t="shared" si="13"/>
        <v>213526.50635382076</v>
      </c>
      <c r="BM75" s="84">
        <f>SUMIF(Об!$A:$A,$A:$A,Об!Z:Z)</f>
        <v>0</v>
      </c>
      <c r="BN75" s="89">
        <f t="shared" si="14"/>
        <v>8365.9458668022471</v>
      </c>
      <c r="BO75" s="89">
        <f>SUMIF(Об!$A:$A,$A:$A,Об!$AG:$AG)*$BO$455</f>
        <v>0</v>
      </c>
      <c r="BP75" s="89">
        <f>SUMIF(Об!$A:$A,$A:$A,Об!$AE:$AE)*BP$455</f>
        <v>0</v>
      </c>
      <c r="BQ75" s="89">
        <f>SUMIF(Об!$A:$A,$A:$A,Об!AI:AI)*BQ$455</f>
        <v>669430.31274069811</v>
      </c>
      <c r="BR75" s="89">
        <f>SUMIF(Об!$A:$A,$A:$A,Об!AJ:AJ)*BR$455</f>
        <v>250103.40195087905</v>
      </c>
      <c r="BS75" s="89">
        <f>SUMIF(Об!$A:$A,$A:$A,Об!AK:AK)*BS$455</f>
        <v>366117.47324943554</v>
      </c>
      <c r="BT75" s="89">
        <f>SUMIF(Об!$A:$A,$A:$A,Об!AL:AL)*BT$455</f>
        <v>329563.65761566116</v>
      </c>
      <c r="BU75" s="89">
        <f>SUMIF(Об!$A:$A,$A:$A,Об!AM:AM)*BU$455</f>
        <v>207504.54115740853</v>
      </c>
      <c r="BV75" s="89">
        <f>SUMIF(Об!$A:$A,$A:$A,Об!AN:AN)*BV$455</f>
        <v>137776.91218175815</v>
      </c>
    </row>
    <row r="76" spans="1:74" ht="32.25" hidden="1" customHeight="1" x14ac:dyDescent="0.25">
      <c r="A76" s="84" t="s">
        <v>230</v>
      </c>
      <c r="B76" s="84">
        <f>SUMIF(Об!$A:$A,$A:$A,Об!B:B)</f>
        <v>4915.3</v>
      </c>
      <c r="C76" s="84">
        <f>SUMIF(Об!$A:$A,$A:$A,Об!C:C)</f>
        <v>4915.3</v>
      </c>
      <c r="D76" s="84">
        <v>12</v>
      </c>
      <c r="E76" s="84">
        <f>SUMIF(Об!$A:$A,$A:$A,Об!F:F)</f>
        <v>41.2</v>
      </c>
      <c r="F76" s="84">
        <f t="shared" si="15"/>
        <v>41.2</v>
      </c>
      <c r="G76" s="89">
        <v>2407977.4099999992</v>
      </c>
      <c r="H76" s="89">
        <v>2241175.5</v>
      </c>
      <c r="I76" s="89">
        <v>0</v>
      </c>
      <c r="J76" s="89">
        <v>230871.02</v>
      </c>
      <c r="K76" s="89">
        <v>67157.820000000007</v>
      </c>
      <c r="L76" s="89">
        <v>0</v>
      </c>
      <c r="M76" s="89">
        <v>742.35</v>
      </c>
      <c r="N76" s="89">
        <v>742.35</v>
      </c>
      <c r="O76" s="89">
        <v>0</v>
      </c>
      <c r="P76" s="89">
        <v>411678.01999999996</v>
      </c>
      <c r="Q76" s="89">
        <v>163482.68</v>
      </c>
      <c r="R76" s="89">
        <v>0</v>
      </c>
      <c r="S76" s="89">
        <v>2210.59</v>
      </c>
      <c r="T76" s="89">
        <v>496751.89</v>
      </c>
      <c r="U76" s="89">
        <v>0</v>
      </c>
      <c r="V76" s="89">
        <v>0</v>
      </c>
      <c r="W76" s="89">
        <v>0</v>
      </c>
      <c r="X76" s="89">
        <v>0</v>
      </c>
      <c r="Y76" s="89">
        <v>0</v>
      </c>
      <c r="Z76" s="89">
        <v>0</v>
      </c>
      <c r="AA76" s="89">
        <v>0</v>
      </c>
      <c r="AB76" s="89">
        <v>0</v>
      </c>
      <c r="AC76" s="89">
        <v>0</v>
      </c>
      <c r="AD76" s="89">
        <v>0</v>
      </c>
      <c r="AE76" s="89">
        <v>1484.4299999999998</v>
      </c>
      <c r="AF76" s="89">
        <v>0</v>
      </c>
      <c r="AG76" s="89">
        <v>0</v>
      </c>
      <c r="AH76" s="90">
        <v>2407977.4099999992</v>
      </c>
      <c r="AI76" s="90">
        <v>2473307.1800000002</v>
      </c>
      <c r="AJ76" s="90">
        <v>0</v>
      </c>
      <c r="AK76" s="90">
        <v>2473307.1800000002</v>
      </c>
      <c r="AL76" s="90">
        <v>224418.76</v>
      </c>
      <c r="AM76" s="90">
        <v>0</v>
      </c>
      <c r="AN76" s="90">
        <v>224418.76</v>
      </c>
      <c r="AP76" s="91">
        <f t="shared" si="12"/>
        <v>15860.880000000001</v>
      </c>
      <c r="AQ76" s="92">
        <f>SUMIF('20-1'!K:K,$A:$A,'20-1'!$E:$E)</f>
        <v>0</v>
      </c>
      <c r="AR76" s="92">
        <f>SUMIF('20-1'!L:L,$A:$A,'20-1'!$E:$E)</f>
        <v>0</v>
      </c>
      <c r="AS76" s="92">
        <f>SUMIF('20-1'!M:M,$A:$A,'20-1'!$E:$E)</f>
        <v>10800</v>
      </c>
      <c r="AT76" s="92">
        <f>SUMIF('20-1'!N:N,$A:$A,'20-1'!$E:$E)</f>
        <v>0</v>
      </c>
      <c r="AU76" s="92">
        <f>SUMIF('20-1'!O:O,$A:$A,'20-1'!$E:$E)</f>
        <v>0</v>
      </c>
      <c r="AV76" s="92">
        <f>SUMIF('20-1'!P:P,$A:$A,'20-1'!$E:$E)</f>
        <v>5060.88</v>
      </c>
      <c r="AW76" s="92">
        <f>SUMIF('20-1'!Q:Q,$A:$A,'20-1'!$E:$E)</f>
        <v>0</v>
      </c>
      <c r="AX76" s="92">
        <f>SUMIF('20-1'!R:R,$A:$A,'20-1'!$E:$E)</f>
        <v>0</v>
      </c>
      <c r="AY76" s="92">
        <f>SUMIF('20-1'!S:S,$A:$A,'20-1'!$E:$E)</f>
        <v>0</v>
      </c>
      <c r="AZ76" s="92">
        <f>SUMIF('20-1'!T:T,$A:$A,'20-1'!$E:$E)</f>
        <v>0</v>
      </c>
      <c r="BA76" s="92">
        <f>SUMIF('20-1'!U:U,$A:$A,'20-1'!$E:$E)</f>
        <v>0</v>
      </c>
      <c r="BB76" s="92">
        <f>SUMIF('20-1'!V:V,$A:$A,'20-1'!$E:$E)</f>
        <v>0</v>
      </c>
      <c r="BC76" s="92">
        <f>SUMIF('20-1'!W:W,$A:$A,'20-1'!$E:$E)</f>
        <v>0</v>
      </c>
      <c r="BD76" s="92">
        <f>SUMIF('20-1'!X:X,$A:$A,'20-1'!$E:$E)</f>
        <v>0</v>
      </c>
      <c r="BE76" s="92">
        <f>SUMIF('20-1'!Y:Y,$A:$A,'20-1'!$E:$E)</f>
        <v>0</v>
      </c>
      <c r="BF76" s="92">
        <f>SUMIF('20-1'!Z:Z,$A:$A,'20-1'!$E:$E)</f>
        <v>0</v>
      </c>
      <c r="BG76" s="92">
        <f>SUMIF('20-1'!AA:AA,$A:$A,'20-1'!$E:$E)</f>
        <v>0</v>
      </c>
      <c r="BH76" s="92">
        <f>SUMIF('20-1'!AB:AB,$A:$A,'20-1'!$E:$E)</f>
        <v>4302.9399999999996</v>
      </c>
      <c r="BI76" s="89">
        <f>SUMIF(Об!$A:$A,$A:$A,Об!AB:AB)*BI$455</f>
        <v>454147.3714488697</v>
      </c>
      <c r="BJ76" s="89">
        <f>SUMIF(Об!$A:$A,$A:$A,Об!AC:AC)*BJ$455</f>
        <v>430969.87647379265</v>
      </c>
      <c r="BK76" s="84">
        <f>SUMIF(ПП1!$H:$H,$A:$A,ПП1!$M:$M)</f>
        <v>0</v>
      </c>
      <c r="BL76" s="89">
        <f t="shared" si="13"/>
        <v>101866.1034126228</v>
      </c>
      <c r="BM76" s="84">
        <f>SUMIF(Об!$A:$A,$A:$A,Об!Z:Z)</f>
        <v>0</v>
      </c>
      <c r="BN76" s="89">
        <f t="shared" si="14"/>
        <v>3991.1031251546206</v>
      </c>
      <c r="BO76" s="89">
        <f>SUMIF(Об!$A:$A,$A:$A,Об!$AG:$AG)*$BO$455</f>
        <v>0</v>
      </c>
      <c r="BP76" s="89">
        <f>SUMIF(Об!$A:$A,$A:$A,Об!$AE:$AE)*BP$455</f>
        <v>0</v>
      </c>
      <c r="BQ76" s="89">
        <f>SUMIF(Об!$A:$A,$A:$A,Об!AI:AI)*BQ$455</f>
        <v>319362.02502274583</v>
      </c>
      <c r="BR76" s="89">
        <f>SUMIF(Об!$A:$A,$A:$A,Об!AJ:AJ)*BR$455</f>
        <v>119315.67392743574</v>
      </c>
      <c r="BS76" s="89">
        <f>SUMIF(Об!$A:$A,$A:$A,Об!AK:AK)*BS$455</f>
        <v>174661.97067541649</v>
      </c>
      <c r="BT76" s="89">
        <f>SUMIF(Об!$A:$A,$A:$A,Об!AL:AL)*BT$455</f>
        <v>157223.41081200595</v>
      </c>
      <c r="BU76" s="89">
        <f>SUMIF(Об!$A:$A,$A:$A,Об!AM:AM)*BU$455</f>
        <v>98993.232311418818</v>
      </c>
      <c r="BV76" s="89">
        <f>SUMIF(Об!$A:$A,$A:$A,Об!AN:AN)*BV$455</f>
        <v>65728.594654767061</v>
      </c>
    </row>
    <row r="77" spans="1:74" ht="32.25" customHeight="1" x14ac:dyDescent="0.25">
      <c r="A77" s="84" t="s">
        <v>231</v>
      </c>
      <c r="B77" s="84">
        <v>0</v>
      </c>
      <c r="C77" s="84">
        <f>SUMIF(Об!$A:$A,$A:$A,Об!C:C)</f>
        <v>0</v>
      </c>
      <c r="D77" s="84">
        <v>0</v>
      </c>
      <c r="E77" s="84">
        <f>SUMIF(Об!$A:$A,$A:$A,Об!F:F)</f>
        <v>0</v>
      </c>
      <c r="F77" s="84">
        <f t="shared" si="15"/>
        <v>0</v>
      </c>
      <c r="G77" s="89">
        <v>0</v>
      </c>
      <c r="H77" s="89">
        <v>0</v>
      </c>
      <c r="I77" s="89">
        <v>0</v>
      </c>
      <c r="J77" s="89">
        <v>0</v>
      </c>
      <c r="K77" s="89">
        <v>0</v>
      </c>
      <c r="L77" s="89">
        <v>0</v>
      </c>
      <c r="M77" s="89">
        <v>0</v>
      </c>
      <c r="N77" s="89">
        <v>0</v>
      </c>
      <c r="O77" s="89">
        <v>0</v>
      </c>
      <c r="P77" s="89">
        <v>0</v>
      </c>
      <c r="Q77" s="89">
        <v>0</v>
      </c>
      <c r="R77" s="89">
        <v>0</v>
      </c>
      <c r="S77" s="89">
        <v>0</v>
      </c>
      <c r="T77" s="89">
        <v>0</v>
      </c>
      <c r="U77" s="89">
        <v>0</v>
      </c>
      <c r="V77" s="89">
        <v>0</v>
      </c>
      <c r="W77" s="89">
        <v>0</v>
      </c>
      <c r="X77" s="89">
        <v>0</v>
      </c>
      <c r="Y77" s="89">
        <v>0</v>
      </c>
      <c r="Z77" s="89">
        <v>0</v>
      </c>
      <c r="AA77" s="89">
        <v>0</v>
      </c>
      <c r="AB77" s="89">
        <v>0</v>
      </c>
      <c r="AC77" s="89">
        <v>0</v>
      </c>
      <c r="AD77" s="89">
        <v>0</v>
      </c>
      <c r="AE77" s="89">
        <v>0</v>
      </c>
      <c r="AF77" s="89">
        <v>0</v>
      </c>
      <c r="AG77" s="89">
        <v>0</v>
      </c>
      <c r="AH77" s="90">
        <v>0</v>
      </c>
      <c r="AI77" s="90">
        <v>11637.45</v>
      </c>
      <c r="AJ77" s="90">
        <v>0</v>
      </c>
      <c r="AK77" s="90">
        <v>11637.45</v>
      </c>
      <c r="AL77" s="90">
        <v>29448.49</v>
      </c>
      <c r="AM77" s="90">
        <v>0</v>
      </c>
      <c r="AN77" s="90">
        <v>29448.49</v>
      </c>
      <c r="AP77" s="91">
        <f t="shared" si="12"/>
        <v>0</v>
      </c>
      <c r="AQ77" s="92">
        <f>SUMIF('20-1'!K:K,$A:$A,'20-1'!$E:$E)</f>
        <v>0</v>
      </c>
      <c r="AR77" s="92">
        <f>SUMIF('20-1'!L:L,$A:$A,'20-1'!$E:$E)</f>
        <v>0</v>
      </c>
      <c r="AS77" s="92">
        <f>SUMIF('20-1'!M:M,$A:$A,'20-1'!$E:$E)</f>
        <v>0</v>
      </c>
      <c r="AT77" s="92">
        <f>SUMIF('20-1'!N:N,$A:$A,'20-1'!$E:$E)</f>
        <v>0</v>
      </c>
      <c r="AU77" s="92">
        <f>SUMIF('20-1'!O:O,$A:$A,'20-1'!$E:$E)</f>
        <v>0</v>
      </c>
      <c r="AV77" s="92">
        <f>SUMIF('20-1'!P:P,$A:$A,'20-1'!$E:$E)</f>
        <v>0</v>
      </c>
      <c r="AW77" s="92">
        <f>SUMIF('20-1'!Q:Q,$A:$A,'20-1'!$E:$E)</f>
        <v>0</v>
      </c>
      <c r="AX77" s="92">
        <f>SUMIF('20-1'!R:R,$A:$A,'20-1'!$E:$E)</f>
        <v>0</v>
      </c>
      <c r="AY77" s="92">
        <f>SUMIF('20-1'!S:S,$A:$A,'20-1'!$E:$E)</f>
        <v>0</v>
      </c>
      <c r="AZ77" s="92">
        <f>SUMIF('20-1'!T:T,$A:$A,'20-1'!$E:$E)</f>
        <v>0</v>
      </c>
      <c r="BA77" s="92">
        <f>SUMIF('20-1'!U:U,$A:$A,'20-1'!$E:$E)</f>
        <v>0</v>
      </c>
      <c r="BB77" s="92">
        <f>SUMIF('20-1'!V:V,$A:$A,'20-1'!$E:$E)</f>
        <v>0</v>
      </c>
      <c r="BC77" s="92">
        <f>SUMIF('20-1'!W:W,$A:$A,'20-1'!$E:$E)</f>
        <v>0</v>
      </c>
      <c r="BD77" s="92">
        <f>SUMIF('20-1'!X:X,$A:$A,'20-1'!$E:$E)</f>
        <v>0</v>
      </c>
      <c r="BE77" s="92">
        <f>SUMIF('20-1'!Y:Y,$A:$A,'20-1'!$E:$E)</f>
        <v>0</v>
      </c>
      <c r="BF77" s="92">
        <f>SUMIF('20-1'!Z:Z,$A:$A,'20-1'!$E:$E)</f>
        <v>0</v>
      </c>
      <c r="BG77" s="92">
        <f>SUMIF('20-1'!AA:AA,$A:$A,'20-1'!$E:$E)</f>
        <v>0</v>
      </c>
      <c r="BH77" s="92">
        <f>SUMIF('20-1'!AB:AB,$A:$A,'20-1'!$E:$E)</f>
        <v>0</v>
      </c>
      <c r="BI77" s="89">
        <f>SUMIF(Об!$A:$A,$A:$A,Об!AB:AB)*BI$455</f>
        <v>0</v>
      </c>
      <c r="BJ77" s="89">
        <f>SUMIF(Об!$A:$A,$A:$A,Об!AC:AC)*BJ$455</f>
        <v>0</v>
      </c>
      <c r="BK77" s="84">
        <f>SUMIF(ПП1!$H:$H,$A:$A,ПП1!$M:$M)</f>
        <v>0</v>
      </c>
      <c r="BL77" s="89">
        <f t="shared" si="13"/>
        <v>0</v>
      </c>
      <c r="BM77" s="84">
        <f>SUMIF(Об!$A:$A,$A:$A,Об!Z:Z)</f>
        <v>0</v>
      </c>
      <c r="BN77" s="89">
        <f t="shared" si="14"/>
        <v>0</v>
      </c>
      <c r="BO77" s="89">
        <f>SUMIF(Об!$A:$A,$A:$A,Об!$AG:$AG)*$BO$455</f>
        <v>0</v>
      </c>
      <c r="BP77" s="89">
        <f>SUMIF(Об!$A:$A,$A:$A,Об!$AE:$AE)*BP$455</f>
        <v>0</v>
      </c>
      <c r="BQ77" s="89">
        <f>SUMIF(Об!$A:$A,$A:$A,Об!AI:AI)*BQ$455</f>
        <v>0</v>
      </c>
      <c r="BR77" s="89">
        <f>SUMIF(Об!$A:$A,$A:$A,Об!AJ:AJ)*BR$455</f>
        <v>0</v>
      </c>
      <c r="BS77" s="89">
        <f>SUMIF(Об!$A:$A,$A:$A,Об!AK:AK)*BS$455</f>
        <v>0</v>
      </c>
      <c r="BT77" s="89">
        <f>SUMIF(Об!$A:$A,$A:$A,Об!AL:AL)*BT$455</f>
        <v>0</v>
      </c>
      <c r="BU77" s="89">
        <f>SUMIF(Об!$A:$A,$A:$A,Об!AM:AM)*BU$455</f>
        <v>0</v>
      </c>
      <c r="BV77" s="89">
        <f>SUMIF(Об!$A:$A,$A:$A,Об!AN:AN)*BV$455</f>
        <v>0</v>
      </c>
    </row>
    <row r="78" spans="1:74" ht="32.25" customHeight="1" x14ac:dyDescent="0.25">
      <c r="A78" s="84" t="s">
        <v>232</v>
      </c>
      <c r="B78" s="84">
        <v>0</v>
      </c>
      <c r="C78" s="84">
        <f>SUMIF(Об!$A:$A,$A:$A,Об!C:C)</f>
        <v>0</v>
      </c>
      <c r="D78" s="84">
        <v>0</v>
      </c>
      <c r="E78" s="84">
        <f>SUMIF(Об!$A:$A,$A:$A,Об!F:F)</f>
        <v>0</v>
      </c>
      <c r="F78" s="84">
        <f t="shared" si="15"/>
        <v>0</v>
      </c>
      <c r="G78" s="89">
        <v>0</v>
      </c>
      <c r="H78" s="89">
        <v>0</v>
      </c>
      <c r="I78" s="89">
        <v>0</v>
      </c>
      <c r="J78" s="89">
        <v>0</v>
      </c>
      <c r="K78" s="89">
        <v>0</v>
      </c>
      <c r="L78" s="89">
        <v>0</v>
      </c>
      <c r="M78" s="89">
        <v>0</v>
      </c>
      <c r="N78" s="89">
        <v>0</v>
      </c>
      <c r="O78" s="89">
        <v>0</v>
      </c>
      <c r="P78" s="89">
        <v>0</v>
      </c>
      <c r="Q78" s="89">
        <v>0</v>
      </c>
      <c r="R78" s="89">
        <v>0</v>
      </c>
      <c r="S78" s="89">
        <v>0</v>
      </c>
      <c r="T78" s="89">
        <v>0</v>
      </c>
      <c r="U78" s="89">
        <v>0</v>
      </c>
      <c r="V78" s="89">
        <v>0</v>
      </c>
      <c r="W78" s="89">
        <v>0</v>
      </c>
      <c r="X78" s="89">
        <v>0</v>
      </c>
      <c r="Y78" s="89">
        <v>0</v>
      </c>
      <c r="Z78" s="89">
        <v>0</v>
      </c>
      <c r="AA78" s="89">
        <v>0</v>
      </c>
      <c r="AB78" s="89">
        <v>0</v>
      </c>
      <c r="AC78" s="89">
        <v>0</v>
      </c>
      <c r="AD78" s="89">
        <v>0</v>
      </c>
      <c r="AE78" s="89">
        <v>0</v>
      </c>
      <c r="AF78" s="89">
        <v>0</v>
      </c>
      <c r="AG78" s="89">
        <v>0</v>
      </c>
      <c r="AH78" s="90">
        <v>0</v>
      </c>
      <c r="AI78" s="90">
        <v>5264.68</v>
      </c>
      <c r="AJ78" s="90">
        <v>0</v>
      </c>
      <c r="AK78" s="90">
        <v>5264.68</v>
      </c>
      <c r="AL78" s="90">
        <v>29415.420000000002</v>
      </c>
      <c r="AM78" s="90">
        <v>0</v>
      </c>
      <c r="AN78" s="90">
        <v>29415.420000000002</v>
      </c>
      <c r="AP78" s="91">
        <f t="shared" si="12"/>
        <v>0</v>
      </c>
      <c r="AQ78" s="92">
        <f>SUMIF('20-1'!K:K,$A:$A,'20-1'!$E:$E)</f>
        <v>0</v>
      </c>
      <c r="AR78" s="92">
        <f>SUMIF('20-1'!L:L,$A:$A,'20-1'!$E:$E)</f>
        <v>0</v>
      </c>
      <c r="AS78" s="92">
        <f>SUMIF('20-1'!M:M,$A:$A,'20-1'!$E:$E)</f>
        <v>0</v>
      </c>
      <c r="AT78" s="92">
        <f>SUMIF('20-1'!N:N,$A:$A,'20-1'!$E:$E)</f>
        <v>0</v>
      </c>
      <c r="AU78" s="92">
        <f>SUMIF('20-1'!O:O,$A:$A,'20-1'!$E:$E)</f>
        <v>0</v>
      </c>
      <c r="AV78" s="92">
        <f>SUMIF('20-1'!P:P,$A:$A,'20-1'!$E:$E)</f>
        <v>0</v>
      </c>
      <c r="AW78" s="92">
        <f>SUMIF('20-1'!Q:Q,$A:$A,'20-1'!$E:$E)</f>
        <v>0</v>
      </c>
      <c r="AX78" s="92">
        <f>SUMIF('20-1'!R:R,$A:$A,'20-1'!$E:$E)</f>
        <v>0</v>
      </c>
      <c r="AY78" s="92">
        <f>SUMIF('20-1'!S:S,$A:$A,'20-1'!$E:$E)</f>
        <v>0</v>
      </c>
      <c r="AZ78" s="92">
        <f>SUMIF('20-1'!T:T,$A:$A,'20-1'!$E:$E)</f>
        <v>0</v>
      </c>
      <c r="BA78" s="92">
        <f>SUMIF('20-1'!U:U,$A:$A,'20-1'!$E:$E)</f>
        <v>0</v>
      </c>
      <c r="BB78" s="92">
        <f>SUMIF('20-1'!V:V,$A:$A,'20-1'!$E:$E)</f>
        <v>0</v>
      </c>
      <c r="BC78" s="92">
        <f>SUMIF('20-1'!W:W,$A:$A,'20-1'!$E:$E)</f>
        <v>0</v>
      </c>
      <c r="BD78" s="92">
        <f>SUMIF('20-1'!X:X,$A:$A,'20-1'!$E:$E)</f>
        <v>0</v>
      </c>
      <c r="BE78" s="92">
        <f>SUMIF('20-1'!Y:Y,$A:$A,'20-1'!$E:$E)</f>
        <v>0</v>
      </c>
      <c r="BF78" s="92">
        <f>SUMIF('20-1'!Z:Z,$A:$A,'20-1'!$E:$E)</f>
        <v>0</v>
      </c>
      <c r="BG78" s="92">
        <f>SUMIF('20-1'!AA:AA,$A:$A,'20-1'!$E:$E)</f>
        <v>0</v>
      </c>
      <c r="BH78" s="92">
        <f>SUMIF('20-1'!AB:AB,$A:$A,'20-1'!$E:$E)</f>
        <v>0</v>
      </c>
      <c r="BI78" s="89">
        <f>SUMIF(Об!$A:$A,$A:$A,Об!AB:AB)*BI$455</f>
        <v>0</v>
      </c>
      <c r="BJ78" s="89">
        <f>SUMIF(Об!$A:$A,$A:$A,Об!AC:AC)*BJ$455</f>
        <v>0</v>
      </c>
      <c r="BK78" s="84">
        <f>SUMIF(ПП1!$H:$H,$A:$A,ПП1!$M:$M)</f>
        <v>0</v>
      </c>
      <c r="BL78" s="89">
        <f t="shared" si="13"/>
        <v>0</v>
      </c>
      <c r="BM78" s="84">
        <f>SUMIF(Об!$A:$A,$A:$A,Об!Z:Z)</f>
        <v>0</v>
      </c>
      <c r="BN78" s="89">
        <f t="shared" si="14"/>
        <v>0</v>
      </c>
      <c r="BO78" s="89">
        <f>SUMIF(Об!$A:$A,$A:$A,Об!$AG:$AG)*$BO$455</f>
        <v>0</v>
      </c>
      <c r="BP78" s="89">
        <f>SUMIF(Об!$A:$A,$A:$A,Об!$AE:$AE)*BP$455</f>
        <v>0</v>
      </c>
      <c r="BQ78" s="89">
        <f>SUMIF(Об!$A:$A,$A:$A,Об!AI:AI)*BQ$455</f>
        <v>0</v>
      </c>
      <c r="BR78" s="89">
        <f>SUMIF(Об!$A:$A,$A:$A,Об!AJ:AJ)*BR$455</f>
        <v>0</v>
      </c>
      <c r="BS78" s="89">
        <f>SUMIF(Об!$A:$A,$A:$A,Об!AK:AK)*BS$455</f>
        <v>0</v>
      </c>
      <c r="BT78" s="89">
        <f>SUMIF(Об!$A:$A,$A:$A,Об!AL:AL)*BT$455</f>
        <v>0</v>
      </c>
      <c r="BU78" s="89">
        <f>SUMIF(Об!$A:$A,$A:$A,Об!AM:AM)*BU$455</f>
        <v>0</v>
      </c>
      <c r="BV78" s="89">
        <f>SUMIF(Об!$A:$A,$A:$A,Об!AN:AN)*BV$455</f>
        <v>0</v>
      </c>
    </row>
    <row r="79" spans="1:74" ht="32.25" hidden="1" customHeight="1" x14ac:dyDescent="0.25">
      <c r="A79" s="84" t="s">
        <v>233</v>
      </c>
      <c r="B79" s="84">
        <f>SUMIF(Об!$A:$A,$A:$A,Об!B:B)</f>
        <v>11595.14</v>
      </c>
      <c r="C79" s="84">
        <f>SUMIF(Об!$A:$A,$A:$A,Об!C:C)</f>
        <v>11595.14</v>
      </c>
      <c r="D79" s="84">
        <v>12</v>
      </c>
      <c r="E79" s="84">
        <f>SUMIF(Об!$A:$A,$A:$A,Об!F:F)</f>
        <v>41.41</v>
      </c>
      <c r="F79" s="84">
        <f t="shared" si="15"/>
        <v>41.41</v>
      </c>
      <c r="G79" s="89">
        <v>5604963.1900000004</v>
      </c>
      <c r="H79" s="89">
        <v>5269137.6800000006</v>
      </c>
      <c r="I79" s="89">
        <v>0</v>
      </c>
      <c r="J79" s="89">
        <v>612369.94999999995</v>
      </c>
      <c r="K79" s="89">
        <v>367052.58999999997</v>
      </c>
      <c r="L79" s="89">
        <v>0</v>
      </c>
      <c r="M79" s="89">
        <v>5531.28</v>
      </c>
      <c r="N79" s="89">
        <v>5531.28</v>
      </c>
      <c r="O79" s="89">
        <v>446936.75</v>
      </c>
      <c r="P79" s="89">
        <v>1063422.96</v>
      </c>
      <c r="Q79" s="89">
        <v>406069.68</v>
      </c>
      <c r="R79" s="89">
        <v>0</v>
      </c>
      <c r="S79" s="89">
        <v>16756.750000000004</v>
      </c>
      <c r="T79" s="89">
        <v>1234443.42</v>
      </c>
      <c r="U79" s="89">
        <v>0</v>
      </c>
      <c r="V79" s="89">
        <v>0</v>
      </c>
      <c r="W79" s="89">
        <v>0</v>
      </c>
      <c r="X79" s="89">
        <v>0</v>
      </c>
      <c r="Y79" s="89">
        <v>0</v>
      </c>
      <c r="Z79" s="89">
        <v>0</v>
      </c>
      <c r="AA79" s="89">
        <v>0</v>
      </c>
      <c r="AB79" s="89">
        <v>0</v>
      </c>
      <c r="AC79" s="89">
        <v>0</v>
      </c>
      <c r="AD79" s="89">
        <v>0</v>
      </c>
      <c r="AE79" s="89">
        <v>11538.51</v>
      </c>
      <c r="AF79" s="89">
        <v>0</v>
      </c>
      <c r="AG79" s="89">
        <v>236790</v>
      </c>
      <c r="AH79" s="90">
        <v>5604963.1900000004</v>
      </c>
      <c r="AI79" s="90">
        <v>5530808.6699999999</v>
      </c>
      <c r="AJ79" s="90">
        <v>0</v>
      </c>
      <c r="AK79" s="90">
        <v>5530808.6699999999</v>
      </c>
      <c r="AL79" s="90">
        <v>886680.66</v>
      </c>
      <c r="AM79" s="90">
        <v>0</v>
      </c>
      <c r="AN79" s="90">
        <v>886680.66</v>
      </c>
      <c r="AP79" s="91">
        <f t="shared" si="12"/>
        <v>86619.47</v>
      </c>
      <c r="AQ79" s="92">
        <f>SUMIF('20-1'!K:K,$A:$A,'20-1'!$E:$E)</f>
        <v>0</v>
      </c>
      <c r="AR79" s="92">
        <f>SUMIF('20-1'!L:L,$A:$A,'20-1'!$E:$E)</f>
        <v>0</v>
      </c>
      <c r="AS79" s="92">
        <f>SUMIF('20-1'!M:M,$A:$A,'20-1'!$E:$E)</f>
        <v>68467.62</v>
      </c>
      <c r="AT79" s="92">
        <f>SUMIF('20-1'!N:N,$A:$A,'20-1'!$E:$E)</f>
        <v>0</v>
      </c>
      <c r="AU79" s="92">
        <f>SUMIF('20-1'!O:O,$A:$A,'20-1'!$E:$E)</f>
        <v>0</v>
      </c>
      <c r="AV79" s="92">
        <f>SUMIF('20-1'!P:P,$A:$A,'20-1'!$E:$E)</f>
        <v>14423.04</v>
      </c>
      <c r="AW79" s="92">
        <f>SUMIF('20-1'!Q:Q,$A:$A,'20-1'!$E:$E)</f>
        <v>0</v>
      </c>
      <c r="AX79" s="92">
        <f>SUMIF('20-1'!R:R,$A:$A,'20-1'!$E:$E)</f>
        <v>0</v>
      </c>
      <c r="AY79" s="92">
        <f>SUMIF('20-1'!S:S,$A:$A,'20-1'!$E:$E)</f>
        <v>0</v>
      </c>
      <c r="AZ79" s="92">
        <f>SUMIF('20-1'!T:T,$A:$A,'20-1'!$E:$E)</f>
        <v>0</v>
      </c>
      <c r="BA79" s="92">
        <f>SUMIF('20-1'!U:U,$A:$A,'20-1'!$E:$E)</f>
        <v>3728.81</v>
      </c>
      <c r="BB79" s="92">
        <f>SUMIF('20-1'!V:V,$A:$A,'20-1'!$E:$E)</f>
        <v>0</v>
      </c>
      <c r="BC79" s="92">
        <f>SUMIF('20-1'!W:W,$A:$A,'20-1'!$E:$E)</f>
        <v>0</v>
      </c>
      <c r="BD79" s="92">
        <f>SUMIF('20-1'!X:X,$A:$A,'20-1'!$E:$E)</f>
        <v>0</v>
      </c>
      <c r="BE79" s="92">
        <f>SUMIF('20-1'!Y:Y,$A:$A,'20-1'!$E:$E)</f>
        <v>0</v>
      </c>
      <c r="BF79" s="92">
        <f>SUMIF('20-1'!Z:Z,$A:$A,'20-1'!$E:$E)</f>
        <v>0</v>
      </c>
      <c r="BG79" s="92">
        <f>SUMIF('20-1'!AA:AA,$A:$A,'20-1'!$E:$E)</f>
        <v>4627.12</v>
      </c>
      <c r="BH79" s="92">
        <f>SUMIF('20-1'!AB:AB,$A:$A,'20-1'!$E:$E)</f>
        <v>37928.58</v>
      </c>
      <c r="BI79" s="89">
        <f>SUMIF(Об!$A:$A,$A:$A,Об!AB:AB)*BI$455</f>
        <v>1071328.7800503829</v>
      </c>
      <c r="BJ79" s="89">
        <f>SUMIF(Об!$A:$A,$A:$A,Об!AC:AC)*BJ$455</f>
        <v>1016653.3179045694</v>
      </c>
      <c r="BK79" s="84">
        <f>SUMIF(ПП1!$H:$H,$A:$A,ПП1!$M:$M)</f>
        <v>0</v>
      </c>
      <c r="BL79" s="89">
        <f t="shared" si="13"/>
        <v>240301.04578028587</v>
      </c>
      <c r="BM79" s="89">
        <f>$BM$454*B79/$BM$455</f>
        <v>33764.292073710159</v>
      </c>
      <c r="BN79" s="89">
        <f t="shared" si="14"/>
        <v>9414.9694811314366</v>
      </c>
      <c r="BO79" s="89">
        <f>SUMIF(Об!$A:$A,$A:$A,Об!$AG:$AG)*$BO$455</f>
        <v>0</v>
      </c>
      <c r="BP79" s="89">
        <f>SUMIF(Об!$A:$A,$A:$A,Об!$AE:$AE)*BP$455</f>
        <v>8296.3167979586433</v>
      </c>
      <c r="BQ79" s="89">
        <f>SUMIF(Об!$A:$A,$A:$A,Об!AI:AI)*BQ$455</f>
        <v>753371.59294900415</v>
      </c>
      <c r="BR79" s="89">
        <f>SUMIF(Об!$A:$A,$A:$A,Об!AJ:AJ)*BR$455</f>
        <v>281464.39553699008</v>
      </c>
      <c r="BS79" s="89">
        <f>SUMIF(Об!$A:$A,$A:$A,Об!AK:AK)*BS$455</f>
        <v>412025.71616327553</v>
      </c>
      <c r="BT79" s="89">
        <f>SUMIF(Об!$A:$A,$A:$A,Об!AL:AL)*BT$455</f>
        <v>370888.34041517758</v>
      </c>
      <c r="BU79" s="89">
        <f>SUMIF(Об!$A:$A,$A:$A,Об!AM:AM)*BU$455</f>
        <v>233523.97365439031</v>
      </c>
      <c r="BV79" s="89">
        <f>SUMIF(Об!$A:$A,$A:$A,Об!AN:AN)*BV$455</f>
        <v>155053.05007329676</v>
      </c>
    </row>
    <row r="80" spans="1:74" ht="32.25" customHeight="1" x14ac:dyDescent="0.25">
      <c r="A80" s="84" t="s">
        <v>234</v>
      </c>
      <c r="B80" s="84">
        <f>SUMIF(Об!$A:$A,$A:$A,Об!B:B)</f>
        <v>0</v>
      </c>
      <c r="C80" s="84">
        <f>SUMIF(Об!$A:$A,$A:$A,Об!C:C)</f>
        <v>0</v>
      </c>
      <c r="D80" s="84">
        <v>0</v>
      </c>
      <c r="E80" s="84">
        <f>SUMIF(Об!$A:$A,$A:$A,Об!F:F)</f>
        <v>0</v>
      </c>
      <c r="F80" s="84">
        <f t="shared" si="15"/>
        <v>0</v>
      </c>
      <c r="G80" s="89">
        <v>-22657.200000000001</v>
      </c>
      <c r="H80" s="89">
        <v>-20404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89">
        <v>0</v>
      </c>
      <c r="V80" s="89">
        <v>0</v>
      </c>
      <c r="W80" s="89">
        <v>0</v>
      </c>
      <c r="X80" s="89">
        <v>0</v>
      </c>
      <c r="Y80" s="89">
        <v>0</v>
      </c>
      <c r="Z80" s="89">
        <v>0</v>
      </c>
      <c r="AA80" s="89">
        <v>0</v>
      </c>
      <c r="AB80" s="89">
        <v>0</v>
      </c>
      <c r="AC80" s="89">
        <v>0</v>
      </c>
      <c r="AD80" s="89">
        <v>0</v>
      </c>
      <c r="AE80" s="89">
        <v>0</v>
      </c>
      <c r="AF80" s="89">
        <v>0</v>
      </c>
      <c r="AG80" s="89">
        <v>0</v>
      </c>
      <c r="AH80" s="90">
        <v>-22657.200000000001</v>
      </c>
      <c r="AI80" s="90">
        <v>5363.16</v>
      </c>
      <c r="AJ80" s="90">
        <v>0</v>
      </c>
      <c r="AK80" s="90">
        <v>5363.16</v>
      </c>
      <c r="AL80" s="90">
        <v>92561.87</v>
      </c>
      <c r="AM80" s="90">
        <v>0</v>
      </c>
      <c r="AN80" s="90">
        <v>92561.87</v>
      </c>
      <c r="AP80" s="91">
        <f t="shared" si="12"/>
        <v>0</v>
      </c>
      <c r="AQ80" s="92">
        <f>SUMIF('20-1'!K:K,$A:$A,'20-1'!$E:$E)</f>
        <v>0</v>
      </c>
      <c r="AR80" s="92">
        <f>SUMIF('20-1'!L:L,$A:$A,'20-1'!$E:$E)</f>
        <v>0</v>
      </c>
      <c r="AS80" s="92">
        <f>SUMIF('20-1'!M:M,$A:$A,'20-1'!$E:$E)</f>
        <v>0</v>
      </c>
      <c r="AT80" s="92">
        <f>SUMIF('20-1'!N:N,$A:$A,'20-1'!$E:$E)</f>
        <v>0</v>
      </c>
      <c r="AU80" s="92">
        <f>SUMIF('20-1'!O:O,$A:$A,'20-1'!$E:$E)</f>
        <v>0</v>
      </c>
      <c r="AV80" s="92">
        <f>SUMIF('20-1'!P:P,$A:$A,'20-1'!$E:$E)</f>
        <v>0</v>
      </c>
      <c r="AW80" s="92">
        <f>SUMIF('20-1'!Q:Q,$A:$A,'20-1'!$E:$E)</f>
        <v>0</v>
      </c>
      <c r="AX80" s="92">
        <f>SUMIF('20-1'!R:R,$A:$A,'20-1'!$E:$E)</f>
        <v>0</v>
      </c>
      <c r="AY80" s="92">
        <f>SUMIF('20-1'!S:S,$A:$A,'20-1'!$E:$E)</f>
        <v>0</v>
      </c>
      <c r="AZ80" s="92">
        <f>SUMIF('20-1'!T:T,$A:$A,'20-1'!$E:$E)</f>
        <v>0</v>
      </c>
      <c r="BA80" s="92">
        <f>SUMIF('20-1'!U:U,$A:$A,'20-1'!$E:$E)</f>
        <v>0</v>
      </c>
      <c r="BB80" s="92">
        <f>SUMIF('20-1'!V:V,$A:$A,'20-1'!$E:$E)</f>
        <v>0</v>
      </c>
      <c r="BC80" s="92">
        <f>SUMIF('20-1'!W:W,$A:$A,'20-1'!$E:$E)</f>
        <v>0</v>
      </c>
      <c r="BD80" s="92">
        <f>SUMIF('20-1'!X:X,$A:$A,'20-1'!$E:$E)</f>
        <v>0</v>
      </c>
      <c r="BE80" s="92">
        <f>SUMIF('20-1'!Y:Y,$A:$A,'20-1'!$E:$E)</f>
        <v>0</v>
      </c>
      <c r="BF80" s="92">
        <f>SUMIF('20-1'!Z:Z,$A:$A,'20-1'!$E:$E)</f>
        <v>0</v>
      </c>
      <c r="BG80" s="92">
        <f>SUMIF('20-1'!AA:AA,$A:$A,'20-1'!$E:$E)</f>
        <v>0</v>
      </c>
      <c r="BH80" s="92">
        <f>SUMIF('20-1'!AB:AB,$A:$A,'20-1'!$E:$E)</f>
        <v>0</v>
      </c>
      <c r="BI80" s="89">
        <f>SUMIF(Об!$A:$A,$A:$A,Об!AB:AB)*BI$455</f>
        <v>0</v>
      </c>
      <c r="BJ80" s="89">
        <f>SUMIF(Об!$A:$A,$A:$A,Об!AC:AC)*BJ$455</f>
        <v>0</v>
      </c>
      <c r="BK80" s="84">
        <f>SUMIF(ПП1!$H:$H,$A:$A,ПП1!$M:$M)</f>
        <v>0</v>
      </c>
      <c r="BL80" s="89">
        <f t="shared" si="13"/>
        <v>0</v>
      </c>
      <c r="BM80" s="84">
        <f>SUMIF(Об!$A:$A,$A:$A,Об!Z:Z)</f>
        <v>0</v>
      </c>
      <c r="BN80" s="89">
        <f t="shared" si="14"/>
        <v>0</v>
      </c>
      <c r="BO80" s="89">
        <f>SUMIF(Об!$A:$A,$A:$A,Об!$AG:$AG)*$BO$455</f>
        <v>0</v>
      </c>
      <c r="BP80" s="89">
        <f>SUMIF(Об!$A:$A,$A:$A,Об!$AE:$AE)*BP$455</f>
        <v>0</v>
      </c>
      <c r="BQ80" s="89">
        <f>SUMIF(Об!$A:$A,$A:$A,Об!AI:AI)*BQ$455</f>
        <v>0</v>
      </c>
      <c r="BR80" s="89">
        <f>SUMIF(Об!$A:$A,$A:$A,Об!AJ:AJ)*BR$455</f>
        <v>0</v>
      </c>
      <c r="BS80" s="89">
        <f>SUMIF(Об!$A:$A,$A:$A,Об!AK:AK)*BS$455</f>
        <v>0</v>
      </c>
      <c r="BT80" s="89">
        <f>SUMIF(Об!$A:$A,$A:$A,Об!AL:AL)*BT$455</f>
        <v>0</v>
      </c>
      <c r="BU80" s="89">
        <f>SUMIF(Об!$A:$A,$A:$A,Об!AM:AM)*BU$455</f>
        <v>0</v>
      </c>
      <c r="BV80" s="89">
        <f>SUMIF(Об!$A:$A,$A:$A,Об!AN:AN)*BV$455</f>
        <v>0</v>
      </c>
    </row>
    <row r="81" spans="1:74" ht="32.25" customHeight="1" x14ac:dyDescent="0.25">
      <c r="A81" s="84" t="s">
        <v>235</v>
      </c>
      <c r="B81" s="84">
        <v>0</v>
      </c>
      <c r="C81" s="84">
        <f>SUMIF(Об!$A:$A,$A:$A,Об!C:C)</f>
        <v>0</v>
      </c>
      <c r="D81" s="84">
        <v>0</v>
      </c>
      <c r="E81" s="84">
        <f>SUMIF(Об!$A:$A,$A:$A,Об!F:F)</f>
        <v>0</v>
      </c>
      <c r="F81" s="84">
        <f t="shared" si="15"/>
        <v>0</v>
      </c>
      <c r="G81" s="89">
        <v>0</v>
      </c>
      <c r="H81" s="89">
        <v>0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89">
        <v>0</v>
      </c>
      <c r="S81" s="89">
        <v>0</v>
      </c>
      <c r="T81" s="89">
        <v>0</v>
      </c>
      <c r="U81" s="89">
        <v>0</v>
      </c>
      <c r="V81" s="89">
        <v>0</v>
      </c>
      <c r="W81" s="89">
        <v>0</v>
      </c>
      <c r="X81" s="89">
        <v>0</v>
      </c>
      <c r="Y81" s="89">
        <v>0</v>
      </c>
      <c r="Z81" s="89">
        <v>0</v>
      </c>
      <c r="AA81" s="89">
        <v>0</v>
      </c>
      <c r="AB81" s="89">
        <v>0</v>
      </c>
      <c r="AC81" s="89">
        <v>0</v>
      </c>
      <c r="AD81" s="89">
        <v>0</v>
      </c>
      <c r="AE81" s="89">
        <v>0</v>
      </c>
      <c r="AF81" s="89">
        <v>0</v>
      </c>
      <c r="AG81" s="89">
        <v>0</v>
      </c>
      <c r="AH81" s="90">
        <v>0</v>
      </c>
      <c r="AI81" s="90">
        <v>11117.96</v>
      </c>
      <c r="AJ81" s="90">
        <v>0</v>
      </c>
      <c r="AK81" s="90">
        <v>11117.96</v>
      </c>
      <c r="AL81" s="90">
        <v>87952.900000000009</v>
      </c>
      <c r="AM81" s="90">
        <v>0</v>
      </c>
      <c r="AN81" s="90">
        <v>87952.900000000009</v>
      </c>
      <c r="AP81" s="91">
        <f t="shared" si="12"/>
        <v>0</v>
      </c>
      <c r="AQ81" s="92">
        <f>SUMIF('20-1'!K:K,$A:$A,'20-1'!$E:$E)</f>
        <v>0</v>
      </c>
      <c r="AR81" s="92">
        <f>SUMIF('20-1'!L:L,$A:$A,'20-1'!$E:$E)</f>
        <v>0</v>
      </c>
      <c r="AS81" s="92">
        <f>SUMIF('20-1'!M:M,$A:$A,'20-1'!$E:$E)</f>
        <v>0</v>
      </c>
      <c r="AT81" s="92">
        <f>SUMIF('20-1'!N:N,$A:$A,'20-1'!$E:$E)</f>
        <v>0</v>
      </c>
      <c r="AU81" s="92">
        <f>SUMIF('20-1'!O:O,$A:$A,'20-1'!$E:$E)</f>
        <v>0</v>
      </c>
      <c r="AV81" s="92">
        <f>SUMIF('20-1'!P:P,$A:$A,'20-1'!$E:$E)</f>
        <v>0</v>
      </c>
      <c r="AW81" s="92">
        <f>SUMIF('20-1'!Q:Q,$A:$A,'20-1'!$E:$E)</f>
        <v>0</v>
      </c>
      <c r="AX81" s="92">
        <f>SUMIF('20-1'!R:R,$A:$A,'20-1'!$E:$E)</f>
        <v>0</v>
      </c>
      <c r="AY81" s="92">
        <f>SUMIF('20-1'!S:S,$A:$A,'20-1'!$E:$E)</f>
        <v>0</v>
      </c>
      <c r="AZ81" s="92">
        <f>SUMIF('20-1'!T:T,$A:$A,'20-1'!$E:$E)</f>
        <v>0</v>
      </c>
      <c r="BA81" s="92">
        <f>SUMIF('20-1'!U:U,$A:$A,'20-1'!$E:$E)</f>
        <v>0</v>
      </c>
      <c r="BB81" s="92">
        <f>SUMIF('20-1'!V:V,$A:$A,'20-1'!$E:$E)</f>
        <v>0</v>
      </c>
      <c r="BC81" s="92">
        <f>SUMIF('20-1'!W:W,$A:$A,'20-1'!$E:$E)</f>
        <v>0</v>
      </c>
      <c r="BD81" s="92">
        <f>SUMIF('20-1'!X:X,$A:$A,'20-1'!$E:$E)</f>
        <v>0</v>
      </c>
      <c r="BE81" s="92">
        <f>SUMIF('20-1'!Y:Y,$A:$A,'20-1'!$E:$E)</f>
        <v>0</v>
      </c>
      <c r="BF81" s="92">
        <f>SUMIF('20-1'!Z:Z,$A:$A,'20-1'!$E:$E)</f>
        <v>0</v>
      </c>
      <c r="BG81" s="92">
        <f>SUMIF('20-1'!AA:AA,$A:$A,'20-1'!$E:$E)</f>
        <v>0</v>
      </c>
      <c r="BH81" s="92">
        <f>SUMIF('20-1'!AB:AB,$A:$A,'20-1'!$E:$E)</f>
        <v>0</v>
      </c>
      <c r="BI81" s="89">
        <f>SUMIF(Об!$A:$A,$A:$A,Об!AB:AB)*BI$455</f>
        <v>0</v>
      </c>
      <c r="BJ81" s="89">
        <f>SUMIF(Об!$A:$A,$A:$A,Об!AC:AC)*BJ$455</f>
        <v>0</v>
      </c>
      <c r="BK81" s="84">
        <f>SUMIF(ПП1!$H:$H,$A:$A,ПП1!$M:$M)</f>
        <v>0</v>
      </c>
      <c r="BL81" s="89">
        <f t="shared" si="13"/>
        <v>0</v>
      </c>
      <c r="BM81" s="84">
        <f>SUMIF(Об!$A:$A,$A:$A,Об!Z:Z)</f>
        <v>0</v>
      </c>
      <c r="BN81" s="89">
        <f t="shared" si="14"/>
        <v>0</v>
      </c>
      <c r="BO81" s="89">
        <f>SUMIF(Об!$A:$A,$A:$A,Об!$AG:$AG)*$BO$455</f>
        <v>0</v>
      </c>
      <c r="BP81" s="89">
        <f>SUMIF(Об!$A:$A,$A:$A,Об!$AE:$AE)*BP$455</f>
        <v>0</v>
      </c>
      <c r="BQ81" s="89">
        <f>SUMIF(Об!$A:$A,$A:$A,Об!AI:AI)*BQ$455</f>
        <v>0</v>
      </c>
      <c r="BR81" s="89">
        <f>SUMIF(Об!$A:$A,$A:$A,Об!AJ:AJ)*BR$455</f>
        <v>0</v>
      </c>
      <c r="BS81" s="89">
        <f>SUMIF(Об!$A:$A,$A:$A,Об!AK:AK)*BS$455</f>
        <v>0</v>
      </c>
      <c r="BT81" s="89">
        <f>SUMIF(Об!$A:$A,$A:$A,Об!AL:AL)*BT$455</f>
        <v>0</v>
      </c>
      <c r="BU81" s="89">
        <f>SUMIF(Об!$A:$A,$A:$A,Об!AM:AM)*BU$455</f>
        <v>0</v>
      </c>
      <c r="BV81" s="89">
        <f>SUMIF(Об!$A:$A,$A:$A,Об!AN:AN)*BV$455</f>
        <v>0</v>
      </c>
    </row>
    <row r="82" spans="1:74" ht="32.25" customHeight="1" x14ac:dyDescent="0.25">
      <c r="A82" s="84" t="s">
        <v>236</v>
      </c>
      <c r="B82" s="84">
        <v>0</v>
      </c>
      <c r="C82" s="84">
        <f>SUMIF(Об!$A:$A,$A:$A,Об!C:C)</f>
        <v>0</v>
      </c>
      <c r="D82" s="84">
        <v>0</v>
      </c>
      <c r="E82" s="84">
        <f>SUMIF(Об!$A:$A,$A:$A,Об!F:F)</f>
        <v>0</v>
      </c>
      <c r="F82" s="84">
        <f t="shared" si="15"/>
        <v>0</v>
      </c>
      <c r="G82" s="89">
        <v>0</v>
      </c>
      <c r="H82" s="89">
        <v>0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89">
        <v>0</v>
      </c>
      <c r="V82" s="89">
        <v>0</v>
      </c>
      <c r="W82" s="89">
        <v>0</v>
      </c>
      <c r="X82" s="89">
        <v>0</v>
      </c>
      <c r="Y82" s="89">
        <v>0</v>
      </c>
      <c r="Z82" s="89">
        <v>0</v>
      </c>
      <c r="AA82" s="89">
        <v>0</v>
      </c>
      <c r="AB82" s="89">
        <v>0</v>
      </c>
      <c r="AC82" s="89">
        <v>0</v>
      </c>
      <c r="AD82" s="89">
        <v>0</v>
      </c>
      <c r="AE82" s="89">
        <v>0</v>
      </c>
      <c r="AF82" s="89">
        <v>0</v>
      </c>
      <c r="AG82" s="89">
        <v>0</v>
      </c>
      <c r="AH82" s="90">
        <v>0</v>
      </c>
      <c r="AI82" s="90">
        <v>4375.3900000000003</v>
      </c>
      <c r="AJ82" s="90">
        <v>0</v>
      </c>
      <c r="AK82" s="90">
        <v>4375.3900000000003</v>
      </c>
      <c r="AL82" s="90">
        <v>25193.07</v>
      </c>
      <c r="AM82" s="90">
        <v>0</v>
      </c>
      <c r="AN82" s="90">
        <v>25193.07</v>
      </c>
      <c r="AP82" s="91">
        <f t="shared" si="12"/>
        <v>0</v>
      </c>
      <c r="AQ82" s="92">
        <f>SUMIF('20-1'!K:K,$A:$A,'20-1'!$E:$E)</f>
        <v>0</v>
      </c>
      <c r="AR82" s="92">
        <f>SUMIF('20-1'!L:L,$A:$A,'20-1'!$E:$E)</f>
        <v>0</v>
      </c>
      <c r="AS82" s="92">
        <f>SUMIF('20-1'!M:M,$A:$A,'20-1'!$E:$E)</f>
        <v>0</v>
      </c>
      <c r="AT82" s="92">
        <f>SUMIF('20-1'!N:N,$A:$A,'20-1'!$E:$E)</f>
        <v>0</v>
      </c>
      <c r="AU82" s="92">
        <f>SUMIF('20-1'!O:O,$A:$A,'20-1'!$E:$E)</f>
        <v>0</v>
      </c>
      <c r="AV82" s="92">
        <f>SUMIF('20-1'!P:P,$A:$A,'20-1'!$E:$E)</f>
        <v>0</v>
      </c>
      <c r="AW82" s="92">
        <f>SUMIF('20-1'!Q:Q,$A:$A,'20-1'!$E:$E)</f>
        <v>0</v>
      </c>
      <c r="AX82" s="92">
        <f>SUMIF('20-1'!R:R,$A:$A,'20-1'!$E:$E)</f>
        <v>0</v>
      </c>
      <c r="AY82" s="92">
        <f>SUMIF('20-1'!S:S,$A:$A,'20-1'!$E:$E)</f>
        <v>0</v>
      </c>
      <c r="AZ82" s="92">
        <f>SUMIF('20-1'!T:T,$A:$A,'20-1'!$E:$E)</f>
        <v>0</v>
      </c>
      <c r="BA82" s="92">
        <f>SUMIF('20-1'!U:U,$A:$A,'20-1'!$E:$E)</f>
        <v>0</v>
      </c>
      <c r="BB82" s="92">
        <f>SUMIF('20-1'!V:V,$A:$A,'20-1'!$E:$E)</f>
        <v>0</v>
      </c>
      <c r="BC82" s="92">
        <f>SUMIF('20-1'!W:W,$A:$A,'20-1'!$E:$E)</f>
        <v>0</v>
      </c>
      <c r="BD82" s="92">
        <f>SUMIF('20-1'!X:X,$A:$A,'20-1'!$E:$E)</f>
        <v>0</v>
      </c>
      <c r="BE82" s="92">
        <f>SUMIF('20-1'!Y:Y,$A:$A,'20-1'!$E:$E)</f>
        <v>0</v>
      </c>
      <c r="BF82" s="92">
        <f>SUMIF('20-1'!Z:Z,$A:$A,'20-1'!$E:$E)</f>
        <v>0</v>
      </c>
      <c r="BG82" s="92">
        <f>SUMIF('20-1'!AA:AA,$A:$A,'20-1'!$E:$E)</f>
        <v>0</v>
      </c>
      <c r="BH82" s="92">
        <f>SUMIF('20-1'!AB:AB,$A:$A,'20-1'!$E:$E)</f>
        <v>0</v>
      </c>
      <c r="BI82" s="89">
        <f>SUMIF(Об!$A:$A,$A:$A,Об!AB:AB)*BI$455</f>
        <v>0</v>
      </c>
      <c r="BJ82" s="89">
        <f>SUMIF(Об!$A:$A,$A:$A,Об!AC:AC)*BJ$455</f>
        <v>0</v>
      </c>
      <c r="BK82" s="84">
        <f>SUMIF(ПП1!$H:$H,$A:$A,ПП1!$M:$M)</f>
        <v>0</v>
      </c>
      <c r="BL82" s="89">
        <f t="shared" si="13"/>
        <v>0</v>
      </c>
      <c r="BM82" s="84">
        <f>SUMIF(Об!$A:$A,$A:$A,Об!Z:Z)</f>
        <v>0</v>
      </c>
      <c r="BN82" s="89">
        <f t="shared" si="14"/>
        <v>0</v>
      </c>
      <c r="BO82" s="89">
        <f>SUMIF(Об!$A:$A,$A:$A,Об!$AG:$AG)*$BO$455</f>
        <v>0</v>
      </c>
      <c r="BP82" s="89">
        <f>SUMIF(Об!$A:$A,$A:$A,Об!$AE:$AE)*BP$455</f>
        <v>0</v>
      </c>
      <c r="BQ82" s="89">
        <f>SUMIF(Об!$A:$A,$A:$A,Об!AI:AI)*BQ$455</f>
        <v>0</v>
      </c>
      <c r="BR82" s="89">
        <f>SUMIF(Об!$A:$A,$A:$A,Об!AJ:AJ)*BR$455</f>
        <v>0</v>
      </c>
      <c r="BS82" s="89">
        <f>SUMIF(Об!$A:$A,$A:$A,Об!AK:AK)*BS$455</f>
        <v>0</v>
      </c>
      <c r="BT82" s="89">
        <f>SUMIF(Об!$A:$A,$A:$A,Об!AL:AL)*BT$455</f>
        <v>0</v>
      </c>
      <c r="BU82" s="89">
        <f>SUMIF(Об!$A:$A,$A:$A,Об!AM:AM)*BU$455</f>
        <v>0</v>
      </c>
      <c r="BV82" s="89">
        <f>SUMIF(Об!$A:$A,$A:$A,Об!AN:AN)*BV$455</f>
        <v>0</v>
      </c>
    </row>
    <row r="83" spans="1:74" ht="32.25" hidden="1" customHeight="1" x14ac:dyDescent="0.25">
      <c r="A83" s="84" t="s">
        <v>237</v>
      </c>
      <c r="B83" s="84">
        <f>SUMIF(Об!$A:$A,$A:$A,Об!B:B)</f>
        <v>78.099999999999994</v>
      </c>
      <c r="C83" s="84">
        <f>SUMIF(Об!$A:$A,$A:$A,Об!C:C)</f>
        <v>78.099999999999994</v>
      </c>
      <c r="D83" s="84">
        <v>12</v>
      </c>
      <c r="E83" s="84">
        <f>SUMIF(Об!$A:$A,$A:$A,Об!F:F)</f>
        <v>25.37</v>
      </c>
      <c r="F83" s="84">
        <f t="shared" si="15"/>
        <v>25.37</v>
      </c>
      <c r="G83" s="89">
        <v>20953.460000000003</v>
      </c>
      <c r="H83" s="89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6134.27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89">
        <v>0</v>
      </c>
      <c r="V83" s="89">
        <v>0</v>
      </c>
      <c r="W83" s="89">
        <v>0</v>
      </c>
      <c r="X83" s="89">
        <v>0</v>
      </c>
      <c r="Y83" s="89">
        <v>0</v>
      </c>
      <c r="Z83" s="89">
        <v>0</v>
      </c>
      <c r="AA83" s="89">
        <v>0</v>
      </c>
      <c r="AB83" s="89">
        <v>0</v>
      </c>
      <c r="AC83" s="89">
        <v>0</v>
      </c>
      <c r="AD83" s="89">
        <v>0</v>
      </c>
      <c r="AE83" s="89">
        <v>0</v>
      </c>
      <c r="AF83" s="89">
        <v>0</v>
      </c>
      <c r="AG83" s="89">
        <v>6721.75</v>
      </c>
      <c r="AH83" s="90">
        <v>20953.460000000003</v>
      </c>
      <c r="AI83" s="90">
        <v>16028.419999999998</v>
      </c>
      <c r="AJ83" s="90">
        <v>0</v>
      </c>
      <c r="AK83" s="90">
        <v>16028.419999999998</v>
      </c>
      <c r="AL83" s="90">
        <v>11443.97</v>
      </c>
      <c r="AM83" s="90">
        <v>0</v>
      </c>
      <c r="AN83" s="90">
        <v>11443.97</v>
      </c>
      <c r="AP83" s="91">
        <f t="shared" si="12"/>
        <v>0</v>
      </c>
      <c r="AQ83" s="92">
        <f>SUMIF('20-1'!K:K,$A:$A,'20-1'!$E:$E)</f>
        <v>0</v>
      </c>
      <c r="AR83" s="92">
        <f>SUMIF('20-1'!L:L,$A:$A,'20-1'!$E:$E)</f>
        <v>0</v>
      </c>
      <c r="AS83" s="92">
        <f>SUMIF('20-1'!M:M,$A:$A,'20-1'!$E:$E)</f>
        <v>0</v>
      </c>
      <c r="AT83" s="92">
        <f>SUMIF('20-1'!N:N,$A:$A,'20-1'!$E:$E)</f>
        <v>0</v>
      </c>
      <c r="AU83" s="92">
        <f>SUMIF('20-1'!O:O,$A:$A,'20-1'!$E:$E)</f>
        <v>0</v>
      </c>
      <c r="AV83" s="92">
        <f>SUMIF('20-1'!P:P,$A:$A,'20-1'!$E:$E)</f>
        <v>0</v>
      </c>
      <c r="AW83" s="92">
        <f>SUMIF('20-1'!Q:Q,$A:$A,'20-1'!$E:$E)</f>
        <v>0</v>
      </c>
      <c r="AX83" s="92">
        <f>SUMIF('20-1'!R:R,$A:$A,'20-1'!$E:$E)</f>
        <v>0</v>
      </c>
      <c r="AY83" s="92">
        <f>SUMIF('20-1'!S:S,$A:$A,'20-1'!$E:$E)</f>
        <v>0</v>
      </c>
      <c r="AZ83" s="92">
        <f>SUMIF('20-1'!T:T,$A:$A,'20-1'!$E:$E)</f>
        <v>0</v>
      </c>
      <c r="BA83" s="92">
        <f>SUMIF('20-1'!U:U,$A:$A,'20-1'!$E:$E)</f>
        <v>0</v>
      </c>
      <c r="BB83" s="92">
        <f>SUMIF('20-1'!V:V,$A:$A,'20-1'!$E:$E)</f>
        <v>0</v>
      </c>
      <c r="BC83" s="92">
        <f>SUMIF('20-1'!W:W,$A:$A,'20-1'!$E:$E)</f>
        <v>0</v>
      </c>
      <c r="BD83" s="92">
        <f>SUMIF('20-1'!X:X,$A:$A,'20-1'!$E:$E)</f>
        <v>0</v>
      </c>
      <c r="BE83" s="92">
        <f>SUMIF('20-1'!Y:Y,$A:$A,'20-1'!$E:$E)</f>
        <v>0</v>
      </c>
      <c r="BF83" s="92">
        <f>SUMIF('20-1'!Z:Z,$A:$A,'20-1'!$E:$E)</f>
        <v>0</v>
      </c>
      <c r="BG83" s="92">
        <f>SUMIF('20-1'!AA:AA,$A:$A,'20-1'!$E:$E)</f>
        <v>0</v>
      </c>
      <c r="BH83" s="92">
        <f>SUMIF('20-1'!AB:AB,$A:$A,'20-1'!$E:$E)</f>
        <v>0</v>
      </c>
      <c r="BI83" s="89">
        <f>SUMIF(Об!$A:$A,$A:$A,Об!AB:AB)*BI$455</f>
        <v>7216.0213435917894</v>
      </c>
      <c r="BJ83" s="89">
        <f>SUMIF(Об!$A:$A,$A:$A,Об!AC:AC)*BJ$455</f>
        <v>6847.7503616469394</v>
      </c>
      <c r="BK83" s="84">
        <f>SUMIF(ПП1!$H:$H,$A:$A,ПП1!$M:$M)</f>
        <v>0</v>
      </c>
      <c r="BL83" s="89">
        <f t="shared" si="13"/>
        <v>1618.5670613239965</v>
      </c>
      <c r="BM83" s="84">
        <f>SUMIF(Об!$A:$A,$A:$A,Об!Z:Z)</f>
        <v>0</v>
      </c>
      <c r="BN83" s="89">
        <f t="shared" si="14"/>
        <v>63.415285755615287</v>
      </c>
      <c r="BO83" s="89">
        <f>SUMIF(Об!$A:$A,$A:$A,Об!$AG:$AG)*$BO$455</f>
        <v>0</v>
      </c>
      <c r="BP83" s="89">
        <f>SUMIF(Об!$A:$A,$A:$A,Об!$AE:$AE)*BP$455</f>
        <v>55.880510448392172</v>
      </c>
      <c r="BQ83" s="89">
        <f>SUMIF(Об!$A:$A,$A:$A,Об!AI:AI)*BQ$455</f>
        <v>5074.3950835709811</v>
      </c>
      <c r="BR83" s="89">
        <f>SUMIF(Об!$A:$A,$A:$A,Об!AJ:AJ)*BR$455</f>
        <v>0</v>
      </c>
      <c r="BS83" s="89">
        <f>SUMIF(Об!$A:$A,$A:$A,Об!AK:AK)*BS$455</f>
        <v>2775.2324191300686</v>
      </c>
      <c r="BT83" s="89">
        <f>SUMIF(Об!$A:$A,$A:$A,Об!AL:AL)*BT$455</f>
        <v>2498.1483092420931</v>
      </c>
      <c r="BU83" s="89">
        <f>SUMIF(Об!$A:$A,$A:$A,Об!AM:AM)*BU$455</f>
        <v>0</v>
      </c>
      <c r="BV83" s="89">
        <f>SUMIF(Об!$A:$A,$A:$A,Об!AN:AN)*BV$455</f>
        <v>1044.3723155325833</v>
      </c>
    </row>
    <row r="84" spans="1:74" ht="32.25" hidden="1" customHeight="1" x14ac:dyDescent="0.25">
      <c r="A84" s="84" t="s">
        <v>238</v>
      </c>
      <c r="B84" s="84">
        <f>SUMIF(Об!$A:$A,$A:$A,Об!B:B)</f>
        <v>127.7</v>
      </c>
      <c r="C84" s="84">
        <f>SUMIF(Об!$A:$A,$A:$A,Об!C:C)</f>
        <v>127.7</v>
      </c>
      <c r="D84" s="84">
        <v>12</v>
      </c>
      <c r="E84" s="84">
        <f>SUMIF(Об!$A:$A,$A:$A,Об!F:F)</f>
        <v>25.37</v>
      </c>
      <c r="F84" s="84">
        <f t="shared" si="15"/>
        <v>25.37</v>
      </c>
      <c r="G84" s="89">
        <v>6363.81</v>
      </c>
      <c r="H84" s="89">
        <v>0</v>
      </c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  <c r="O84" s="89">
        <v>1119.23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89">
        <v>6624.17</v>
      </c>
      <c r="V84" s="89">
        <v>390.7</v>
      </c>
      <c r="W84" s="89">
        <v>0</v>
      </c>
      <c r="X84" s="89">
        <v>0</v>
      </c>
      <c r="Y84" s="89">
        <v>0</v>
      </c>
      <c r="Z84" s="89">
        <v>0</v>
      </c>
      <c r="AA84" s="89">
        <v>0</v>
      </c>
      <c r="AB84" s="89">
        <v>0</v>
      </c>
      <c r="AC84" s="89">
        <v>0</v>
      </c>
      <c r="AD84" s="89">
        <v>0</v>
      </c>
      <c r="AE84" s="89">
        <v>0</v>
      </c>
      <c r="AF84" s="89">
        <v>0</v>
      </c>
      <c r="AG84" s="89">
        <v>1246</v>
      </c>
      <c r="AH84" s="90">
        <v>6363.81</v>
      </c>
      <c r="AI84" s="90">
        <v>6718.45</v>
      </c>
      <c r="AJ84" s="90">
        <v>0</v>
      </c>
      <c r="AK84" s="90">
        <v>6718.45</v>
      </c>
      <c r="AL84" s="90">
        <v>29129.3</v>
      </c>
      <c r="AM84" s="90">
        <v>0</v>
      </c>
      <c r="AN84" s="90">
        <v>29129.3</v>
      </c>
      <c r="AP84" s="91">
        <f t="shared" si="12"/>
        <v>0</v>
      </c>
      <c r="AQ84" s="92">
        <f>SUMIF('20-1'!K:K,$A:$A,'20-1'!$E:$E)</f>
        <v>0</v>
      </c>
      <c r="AR84" s="92">
        <f>SUMIF('20-1'!L:L,$A:$A,'20-1'!$E:$E)</f>
        <v>0</v>
      </c>
      <c r="AS84" s="92">
        <f>SUMIF('20-1'!M:M,$A:$A,'20-1'!$E:$E)</f>
        <v>0</v>
      </c>
      <c r="AT84" s="92">
        <f>SUMIF('20-1'!N:N,$A:$A,'20-1'!$E:$E)</f>
        <v>0</v>
      </c>
      <c r="AU84" s="92">
        <f>SUMIF('20-1'!O:O,$A:$A,'20-1'!$E:$E)</f>
        <v>0</v>
      </c>
      <c r="AV84" s="92">
        <f>SUMIF('20-1'!P:P,$A:$A,'20-1'!$E:$E)</f>
        <v>0</v>
      </c>
      <c r="AW84" s="92">
        <f>SUMIF('20-1'!Q:Q,$A:$A,'20-1'!$E:$E)</f>
        <v>0</v>
      </c>
      <c r="AX84" s="92">
        <f>SUMIF('20-1'!R:R,$A:$A,'20-1'!$E:$E)</f>
        <v>0</v>
      </c>
      <c r="AY84" s="92">
        <f>SUMIF('20-1'!S:S,$A:$A,'20-1'!$E:$E)</f>
        <v>0</v>
      </c>
      <c r="AZ84" s="92">
        <f>SUMIF('20-1'!T:T,$A:$A,'20-1'!$E:$E)</f>
        <v>0</v>
      </c>
      <c r="BA84" s="92">
        <f>SUMIF('20-1'!U:U,$A:$A,'20-1'!$E:$E)</f>
        <v>0</v>
      </c>
      <c r="BB84" s="92">
        <f>SUMIF('20-1'!V:V,$A:$A,'20-1'!$E:$E)</f>
        <v>0</v>
      </c>
      <c r="BC84" s="92">
        <f>SUMIF('20-1'!W:W,$A:$A,'20-1'!$E:$E)</f>
        <v>0</v>
      </c>
      <c r="BD84" s="92">
        <f>SUMIF('20-1'!X:X,$A:$A,'20-1'!$E:$E)</f>
        <v>0</v>
      </c>
      <c r="BE84" s="92">
        <f>SUMIF('20-1'!Y:Y,$A:$A,'20-1'!$E:$E)</f>
        <v>0</v>
      </c>
      <c r="BF84" s="92">
        <f>SUMIF('20-1'!Z:Z,$A:$A,'20-1'!$E:$E)</f>
        <v>0</v>
      </c>
      <c r="BG84" s="92">
        <f>SUMIF('20-1'!AA:AA,$A:$A,'20-1'!$E:$E)</f>
        <v>0</v>
      </c>
      <c r="BH84" s="92">
        <f>SUMIF('20-1'!AB:AB,$A:$A,'20-1'!$E:$E)</f>
        <v>0</v>
      </c>
      <c r="BI84" s="89">
        <f>SUMIF(Об!$A:$A,$A:$A,Об!AB:AB)*BI$455</f>
        <v>11798.795461929216</v>
      </c>
      <c r="BJ84" s="89">
        <f>SUMIF(Об!$A:$A,$A:$A,Об!AC:AC)*BJ$455</f>
        <v>11196.641756495701</v>
      </c>
      <c r="BK84" s="84">
        <f>SUMIF(ПП1!$H:$H,$A:$A,ПП1!$M:$M)</f>
        <v>0</v>
      </c>
      <c r="BL84" s="89">
        <f t="shared" si="13"/>
        <v>2646.4918531507601</v>
      </c>
      <c r="BM84" s="84">
        <f>SUMIF(Об!$A:$A,$A:$A,Об!Z:Z)</f>
        <v>0</v>
      </c>
      <c r="BN84" s="89">
        <f t="shared" si="14"/>
        <v>103.68927005111489</v>
      </c>
      <c r="BO84" s="89">
        <f>SUMIF(Об!$A:$A,$A:$A,Об!$AG:$AG)*$BO$455</f>
        <v>0</v>
      </c>
      <c r="BP84" s="89">
        <f>SUMIF(Об!$A:$A,$A:$A,Об!$AE:$AE)*BP$455</f>
        <v>91.369285329829466</v>
      </c>
      <c r="BQ84" s="89">
        <f>SUMIF(Об!$A:$A,$A:$A,Об!AI:AI)*BQ$455</f>
        <v>8297.0582864534499</v>
      </c>
      <c r="BR84" s="89">
        <f>SUMIF(Об!$A:$A,$A:$A,Об!AJ:AJ)*BR$455</f>
        <v>0</v>
      </c>
      <c r="BS84" s="89">
        <f>SUMIF(Об!$A:$A,$A:$A,Об!AK:AK)*BS$455</f>
        <v>4537.7359785263734</v>
      </c>
      <c r="BT84" s="89">
        <f>SUMIF(Об!$A:$A,$A:$A,Об!AL:AL)*BT$455</f>
        <v>4084.6803980821428</v>
      </c>
      <c r="BU84" s="89">
        <f>SUMIF(Об!$A:$A,$A:$A,Об!AM:AM)*BU$455</f>
        <v>0</v>
      </c>
      <c r="BV84" s="89">
        <f>SUMIF(Об!$A:$A,$A:$A,Об!AN:AN)*BV$455</f>
        <v>1707.635655486695</v>
      </c>
    </row>
    <row r="85" spans="1:74" ht="32.25" hidden="1" customHeight="1" x14ac:dyDescent="0.25">
      <c r="A85" s="84" t="s">
        <v>239</v>
      </c>
      <c r="B85" s="84">
        <f>SUMIF(Об!$A:$A,$A:$A,Об!B:B)</f>
        <v>99.21</v>
      </c>
      <c r="C85" s="84">
        <f>SUMIF(Об!$A:$A,$A:$A,Об!C:C)</f>
        <v>99.21</v>
      </c>
      <c r="D85" s="84">
        <v>12</v>
      </c>
      <c r="E85" s="84">
        <f>SUMIF(Об!$A:$A,$A:$A,Об!F:F)</f>
        <v>25.37</v>
      </c>
      <c r="F85" s="84">
        <f t="shared" si="15"/>
        <v>25.37</v>
      </c>
      <c r="G85" s="89">
        <v>27686.559999999994</v>
      </c>
      <c r="H85" s="89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2990.6899999999996</v>
      </c>
      <c r="P85" s="89">
        <v>0</v>
      </c>
      <c r="Q85" s="89">
        <v>0</v>
      </c>
      <c r="R85" s="89">
        <v>0</v>
      </c>
      <c r="S85" s="89">
        <v>0</v>
      </c>
      <c r="T85" s="89">
        <v>0</v>
      </c>
      <c r="U85" s="89">
        <v>32908.94</v>
      </c>
      <c r="V85" s="89">
        <v>10246.929999999998</v>
      </c>
      <c r="W85" s="89">
        <v>0</v>
      </c>
      <c r="X85" s="89">
        <v>0</v>
      </c>
      <c r="Y85" s="89">
        <v>0</v>
      </c>
      <c r="Z85" s="89">
        <v>0</v>
      </c>
      <c r="AA85" s="89">
        <v>0</v>
      </c>
      <c r="AB85" s="89">
        <v>0</v>
      </c>
      <c r="AC85" s="89">
        <v>0</v>
      </c>
      <c r="AD85" s="89">
        <v>0</v>
      </c>
      <c r="AE85" s="89">
        <v>0</v>
      </c>
      <c r="AF85" s="89">
        <v>0</v>
      </c>
      <c r="AG85" s="89">
        <v>3805.9199999999996</v>
      </c>
      <c r="AH85" s="90">
        <v>27686.559999999994</v>
      </c>
      <c r="AI85" s="90">
        <v>30203.519999999993</v>
      </c>
      <c r="AJ85" s="90">
        <v>0</v>
      </c>
      <c r="AK85" s="90">
        <v>30203.519999999993</v>
      </c>
      <c r="AL85" s="90">
        <v>0</v>
      </c>
      <c r="AM85" s="90">
        <v>0</v>
      </c>
      <c r="AN85" s="90">
        <v>0</v>
      </c>
      <c r="AP85" s="91">
        <f t="shared" si="12"/>
        <v>0</v>
      </c>
      <c r="AQ85" s="92">
        <f>SUMIF('20-1'!K:K,$A:$A,'20-1'!$E:$E)</f>
        <v>0</v>
      </c>
      <c r="AR85" s="92">
        <f>SUMIF('20-1'!L:L,$A:$A,'20-1'!$E:$E)</f>
        <v>0</v>
      </c>
      <c r="AS85" s="92">
        <f>SUMIF('20-1'!M:M,$A:$A,'20-1'!$E:$E)</f>
        <v>0</v>
      </c>
      <c r="AT85" s="92">
        <f>SUMIF('20-1'!N:N,$A:$A,'20-1'!$E:$E)</f>
        <v>0</v>
      </c>
      <c r="AU85" s="92">
        <f>SUMIF('20-1'!O:O,$A:$A,'20-1'!$E:$E)</f>
        <v>0</v>
      </c>
      <c r="AV85" s="92">
        <f>SUMIF('20-1'!P:P,$A:$A,'20-1'!$E:$E)</f>
        <v>0</v>
      </c>
      <c r="AW85" s="92">
        <f>SUMIF('20-1'!Q:Q,$A:$A,'20-1'!$E:$E)</f>
        <v>0</v>
      </c>
      <c r="AX85" s="92">
        <f>SUMIF('20-1'!R:R,$A:$A,'20-1'!$E:$E)</f>
        <v>0</v>
      </c>
      <c r="AY85" s="92">
        <f>SUMIF('20-1'!S:S,$A:$A,'20-1'!$E:$E)</f>
        <v>0</v>
      </c>
      <c r="AZ85" s="92">
        <f>SUMIF('20-1'!T:T,$A:$A,'20-1'!$E:$E)</f>
        <v>0</v>
      </c>
      <c r="BA85" s="92">
        <f>SUMIF('20-1'!U:U,$A:$A,'20-1'!$E:$E)</f>
        <v>0</v>
      </c>
      <c r="BB85" s="92">
        <f>SUMIF('20-1'!V:V,$A:$A,'20-1'!$E:$E)</f>
        <v>0</v>
      </c>
      <c r="BC85" s="92">
        <f>SUMIF('20-1'!W:W,$A:$A,'20-1'!$E:$E)</f>
        <v>0</v>
      </c>
      <c r="BD85" s="92">
        <f>SUMIF('20-1'!X:X,$A:$A,'20-1'!$E:$E)</f>
        <v>0</v>
      </c>
      <c r="BE85" s="92">
        <f>SUMIF('20-1'!Y:Y,$A:$A,'20-1'!$E:$E)</f>
        <v>0</v>
      </c>
      <c r="BF85" s="92">
        <f>SUMIF('20-1'!Z:Z,$A:$A,'20-1'!$E:$E)</f>
        <v>0</v>
      </c>
      <c r="BG85" s="92">
        <f>SUMIF('20-1'!AA:AA,$A:$A,'20-1'!$E:$E)</f>
        <v>0</v>
      </c>
      <c r="BH85" s="92">
        <f>SUMIF('20-1'!AB:AB,$A:$A,'20-1'!$E:$E)</f>
        <v>0</v>
      </c>
      <c r="BI85" s="89">
        <f>SUMIF(Об!$A:$A,$A:$A,Об!AB:AB)*BI$455</f>
        <v>9166.4721830696726</v>
      </c>
      <c r="BJ85" s="89">
        <f>SUMIF(Об!$A:$A,$A:$A,Об!AC:AC)*BJ$455</f>
        <v>8698.6595823174484</v>
      </c>
      <c r="BK85" s="84">
        <f>SUMIF(ПП1!$H:$H,$A:$A,ПП1!$M:$M)</f>
        <v>0</v>
      </c>
      <c r="BL85" s="89">
        <f t="shared" si="13"/>
        <v>2056.0568265551051</v>
      </c>
      <c r="BM85" s="84">
        <f>SUMIF(Об!$A:$A,$A:$A,Об!Z:Z)</f>
        <v>0</v>
      </c>
      <c r="BN85" s="89">
        <f t="shared" si="14"/>
        <v>80.556088345897479</v>
      </c>
      <c r="BO85" s="89">
        <f>SUMIF(Об!$A:$A,$A:$A,Об!$AG:$AG)*$BO$455</f>
        <v>0</v>
      </c>
      <c r="BP85" s="89">
        <f>SUMIF(Об!$A:$A,$A:$A,Об!$AE:$AE)*BP$455</f>
        <v>70.984704757810348</v>
      </c>
      <c r="BQ85" s="89">
        <f>SUMIF(Об!$A:$A,$A:$A,Об!AI:AI)*BQ$455</f>
        <v>6445.9761362493855</v>
      </c>
      <c r="BR85" s="89">
        <f>SUMIF(Об!$A:$A,$A:$A,Об!AJ:AJ)*BR$455</f>
        <v>0</v>
      </c>
      <c r="BS85" s="89">
        <f>SUMIF(Об!$A:$A,$A:$A,Об!AK:AK)*BS$455</f>
        <v>3525.3624622521656</v>
      </c>
      <c r="BT85" s="89">
        <f>SUMIF(Об!$A:$A,$A:$A,Об!AL:AL)*BT$455</f>
        <v>3173.3840430205905</v>
      </c>
      <c r="BU85" s="89">
        <f>SUMIF(Об!$A:$A,$A:$A,Об!AM:AM)*BU$455</f>
        <v>0</v>
      </c>
      <c r="BV85" s="89">
        <f>SUMIF(Об!$A:$A,$A:$A,Об!AN:AN)*BV$455</f>
        <v>1326.660402355795</v>
      </c>
    </row>
    <row r="86" spans="1:74" ht="32.25" hidden="1" customHeight="1" x14ac:dyDescent="0.25">
      <c r="A86" s="84" t="s">
        <v>240</v>
      </c>
      <c r="B86" s="84">
        <f>SUMIF(Об!$A:$A,$A:$A,Об!B:B)</f>
        <v>66.3</v>
      </c>
      <c r="C86" s="84">
        <f>SUMIF(Об!$A:$A,$A:$A,Об!C:C)</f>
        <v>66.3</v>
      </c>
      <c r="D86" s="84">
        <v>12</v>
      </c>
      <c r="E86" s="84">
        <f>SUMIF(Об!$A:$A,$A:$A,Об!F:F)</f>
        <v>25.16</v>
      </c>
      <c r="F86" s="84">
        <f t="shared" si="15"/>
        <v>25.16</v>
      </c>
      <c r="G86" s="89">
        <v>18349.210000000003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89">
        <v>0</v>
      </c>
      <c r="U86" s="89">
        <v>0</v>
      </c>
      <c r="V86" s="89">
        <v>0</v>
      </c>
      <c r="W86" s="89">
        <v>0</v>
      </c>
      <c r="X86" s="89">
        <v>0</v>
      </c>
      <c r="Y86" s="89">
        <v>0</v>
      </c>
      <c r="Z86" s="89">
        <v>0</v>
      </c>
      <c r="AA86" s="89">
        <v>0</v>
      </c>
      <c r="AB86" s="89">
        <v>0</v>
      </c>
      <c r="AC86" s="89">
        <v>0</v>
      </c>
      <c r="AD86" s="89">
        <v>0</v>
      </c>
      <c r="AE86" s="89">
        <v>0</v>
      </c>
      <c r="AF86" s="89">
        <v>0</v>
      </c>
      <c r="AG86" s="89">
        <v>1902.9599999999998</v>
      </c>
      <c r="AH86" s="90">
        <v>18349.210000000003</v>
      </c>
      <c r="AI86" s="90">
        <v>12498.68</v>
      </c>
      <c r="AJ86" s="90">
        <v>0</v>
      </c>
      <c r="AK86" s="90">
        <v>12498.68</v>
      </c>
      <c r="AL86" s="90">
        <v>7699.19</v>
      </c>
      <c r="AM86" s="90">
        <v>0</v>
      </c>
      <c r="AN86" s="90">
        <v>7699.19</v>
      </c>
      <c r="AP86" s="91">
        <f t="shared" si="12"/>
        <v>0</v>
      </c>
      <c r="AQ86" s="92">
        <f>SUMIF('20-1'!K:K,$A:$A,'20-1'!$E:$E)</f>
        <v>0</v>
      </c>
      <c r="AR86" s="92">
        <f>SUMIF('20-1'!L:L,$A:$A,'20-1'!$E:$E)</f>
        <v>0</v>
      </c>
      <c r="AS86" s="92">
        <f>SUMIF('20-1'!M:M,$A:$A,'20-1'!$E:$E)</f>
        <v>0</v>
      </c>
      <c r="AT86" s="92">
        <f>SUMIF('20-1'!N:N,$A:$A,'20-1'!$E:$E)</f>
        <v>0</v>
      </c>
      <c r="AU86" s="92">
        <f>SUMIF('20-1'!O:O,$A:$A,'20-1'!$E:$E)</f>
        <v>0</v>
      </c>
      <c r="AV86" s="92">
        <f>SUMIF('20-1'!P:P,$A:$A,'20-1'!$E:$E)</f>
        <v>0</v>
      </c>
      <c r="AW86" s="92">
        <f>SUMIF('20-1'!Q:Q,$A:$A,'20-1'!$E:$E)</f>
        <v>0</v>
      </c>
      <c r="AX86" s="92">
        <f>SUMIF('20-1'!R:R,$A:$A,'20-1'!$E:$E)</f>
        <v>0</v>
      </c>
      <c r="AY86" s="92">
        <f>SUMIF('20-1'!S:S,$A:$A,'20-1'!$E:$E)</f>
        <v>0</v>
      </c>
      <c r="AZ86" s="92">
        <f>SUMIF('20-1'!T:T,$A:$A,'20-1'!$E:$E)</f>
        <v>0</v>
      </c>
      <c r="BA86" s="92">
        <f>SUMIF('20-1'!U:U,$A:$A,'20-1'!$E:$E)</f>
        <v>0</v>
      </c>
      <c r="BB86" s="92">
        <f>SUMIF('20-1'!V:V,$A:$A,'20-1'!$E:$E)</f>
        <v>0</v>
      </c>
      <c r="BC86" s="92">
        <f>SUMIF('20-1'!W:W,$A:$A,'20-1'!$E:$E)</f>
        <v>0</v>
      </c>
      <c r="BD86" s="92">
        <f>SUMIF('20-1'!X:X,$A:$A,'20-1'!$E:$E)</f>
        <v>0</v>
      </c>
      <c r="BE86" s="92">
        <f>SUMIF('20-1'!Y:Y,$A:$A,'20-1'!$E:$E)</f>
        <v>0</v>
      </c>
      <c r="BF86" s="92">
        <f>SUMIF('20-1'!Z:Z,$A:$A,'20-1'!$E:$E)</f>
        <v>0</v>
      </c>
      <c r="BG86" s="92">
        <f>SUMIF('20-1'!AA:AA,$A:$A,'20-1'!$E:$E)</f>
        <v>0</v>
      </c>
      <c r="BH86" s="92">
        <f>SUMIF('20-1'!AB:AB,$A:$A,'20-1'!$E:$E)</f>
        <v>0</v>
      </c>
      <c r="BI86" s="89">
        <f>SUMIF(Об!$A:$A,$A:$A,Об!AB:AB)*BI$455</f>
        <v>6125.7645976969998</v>
      </c>
      <c r="BJ86" s="89">
        <f>SUMIF(Об!$A:$A,$A:$A,Об!AC:AC)*BJ$455</f>
        <v>5813.1350701305009</v>
      </c>
      <c r="BK86" s="84">
        <f>SUMIF(ПП1!$H:$H,$A:$A,ПП1!$M:$M)</f>
        <v>0</v>
      </c>
      <c r="BL86" s="89">
        <f t="shared" si="13"/>
        <v>1374.0204374619843</v>
      </c>
      <c r="BM86" s="84">
        <f>SUMIF(Об!$A:$A,$A:$A,Об!Z:Z)</f>
        <v>0</v>
      </c>
      <c r="BN86" s="89">
        <f t="shared" si="14"/>
        <v>53.833974975637567</v>
      </c>
      <c r="BO86" s="89">
        <f>SUMIF(Об!$A:$A,$A:$A,Об!$AG:$AG)*$BO$455</f>
        <v>0</v>
      </c>
      <c r="BP86" s="89">
        <f>SUMIF(Об!$A:$A,$A:$A,Об!$AE:$AE)*BP$455</f>
        <v>0</v>
      </c>
      <c r="BQ86" s="89">
        <f>SUMIF(Об!$A:$A,$A:$A,Об!AI:AI)*BQ$455</f>
        <v>4307.7131119174919</v>
      </c>
      <c r="BR86" s="89">
        <f>SUMIF(Об!$A:$A,$A:$A,Об!AJ:AJ)*BR$455</f>
        <v>0</v>
      </c>
      <c r="BS86" s="89">
        <f>SUMIF(Об!$A:$A,$A:$A,Об!AK:AK)*BS$455</f>
        <v>2355.927136854335</v>
      </c>
      <c r="BT86" s="89">
        <f>SUMIF(Об!$A:$A,$A:$A,Об!AL:AL)*BT$455</f>
        <v>2120.707207461598</v>
      </c>
      <c r="BU86" s="89">
        <f>SUMIF(Об!$A:$A,$A:$A,Об!AM:AM)*BU$455</f>
        <v>0</v>
      </c>
      <c r="BV86" s="89">
        <f>SUMIF(Об!$A:$A,$A:$A,Об!AN:AN)*BV$455</f>
        <v>886.57982739833892</v>
      </c>
    </row>
    <row r="87" spans="1:74" ht="32.25" customHeight="1" x14ac:dyDescent="0.25">
      <c r="A87" s="84" t="s">
        <v>241</v>
      </c>
      <c r="B87" s="84">
        <f>SUMIF(Об!$A:$A,$A:$A,Об!B:B)</f>
        <v>0</v>
      </c>
      <c r="C87" s="84">
        <f>SUMIF(Об!$A:$A,$A:$A,Об!C:C)</f>
        <v>0</v>
      </c>
      <c r="D87" s="84">
        <v>12</v>
      </c>
      <c r="E87" s="84">
        <f>SUMIF(Об!$A:$A,$A:$A,Об!F:F)</f>
        <v>0</v>
      </c>
      <c r="F87" s="84">
        <f t="shared" si="15"/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89">
        <v>0</v>
      </c>
      <c r="S87" s="89">
        <v>0</v>
      </c>
      <c r="T87" s="89">
        <v>0</v>
      </c>
      <c r="U87" s="89">
        <v>0</v>
      </c>
      <c r="V87" s="89">
        <v>0</v>
      </c>
      <c r="W87" s="89">
        <v>0</v>
      </c>
      <c r="X87" s="89">
        <v>0</v>
      </c>
      <c r="Y87" s="89">
        <v>0</v>
      </c>
      <c r="Z87" s="89">
        <v>0</v>
      </c>
      <c r="AA87" s="89">
        <v>0</v>
      </c>
      <c r="AB87" s="89">
        <v>0</v>
      </c>
      <c r="AC87" s="89">
        <v>0</v>
      </c>
      <c r="AD87" s="89">
        <v>0</v>
      </c>
      <c r="AE87" s="89">
        <v>0</v>
      </c>
      <c r="AF87" s="89">
        <v>0</v>
      </c>
      <c r="AG87" s="89">
        <v>0</v>
      </c>
      <c r="AH87" s="90">
        <v>0</v>
      </c>
      <c r="AI87" s="90">
        <v>0</v>
      </c>
      <c r="AJ87" s="90">
        <v>0</v>
      </c>
      <c r="AK87" s="90">
        <v>0</v>
      </c>
      <c r="AL87" s="90">
        <v>8502.18</v>
      </c>
      <c r="AM87" s="90">
        <v>0</v>
      </c>
      <c r="AN87" s="90">
        <v>8502.18</v>
      </c>
      <c r="AP87" s="91">
        <f t="shared" si="12"/>
        <v>0</v>
      </c>
      <c r="AQ87" s="92">
        <f>SUMIF('20-1'!K:K,$A:$A,'20-1'!$E:$E)</f>
        <v>0</v>
      </c>
      <c r="AR87" s="92">
        <f>SUMIF('20-1'!L:L,$A:$A,'20-1'!$E:$E)</f>
        <v>0</v>
      </c>
      <c r="AS87" s="92">
        <f>SUMIF('20-1'!M:M,$A:$A,'20-1'!$E:$E)</f>
        <v>0</v>
      </c>
      <c r="AT87" s="92">
        <f>SUMIF('20-1'!N:N,$A:$A,'20-1'!$E:$E)</f>
        <v>0</v>
      </c>
      <c r="AU87" s="92">
        <f>SUMIF('20-1'!O:O,$A:$A,'20-1'!$E:$E)</f>
        <v>0</v>
      </c>
      <c r="AV87" s="92">
        <f>SUMIF('20-1'!P:P,$A:$A,'20-1'!$E:$E)</f>
        <v>0</v>
      </c>
      <c r="AW87" s="92">
        <f>SUMIF('20-1'!Q:Q,$A:$A,'20-1'!$E:$E)</f>
        <v>0</v>
      </c>
      <c r="AX87" s="92">
        <f>SUMIF('20-1'!R:R,$A:$A,'20-1'!$E:$E)</f>
        <v>0</v>
      </c>
      <c r="AY87" s="92">
        <f>SUMIF('20-1'!S:S,$A:$A,'20-1'!$E:$E)</f>
        <v>0</v>
      </c>
      <c r="AZ87" s="92">
        <f>SUMIF('20-1'!T:T,$A:$A,'20-1'!$E:$E)</f>
        <v>0</v>
      </c>
      <c r="BA87" s="92">
        <f>SUMIF('20-1'!U:U,$A:$A,'20-1'!$E:$E)</f>
        <v>0</v>
      </c>
      <c r="BB87" s="92">
        <f>SUMIF('20-1'!V:V,$A:$A,'20-1'!$E:$E)</f>
        <v>0</v>
      </c>
      <c r="BC87" s="92">
        <f>SUMIF('20-1'!W:W,$A:$A,'20-1'!$E:$E)</f>
        <v>0</v>
      </c>
      <c r="BD87" s="92">
        <f>SUMIF('20-1'!X:X,$A:$A,'20-1'!$E:$E)</f>
        <v>0</v>
      </c>
      <c r="BE87" s="92">
        <f>SUMIF('20-1'!Y:Y,$A:$A,'20-1'!$E:$E)</f>
        <v>0</v>
      </c>
      <c r="BF87" s="92">
        <f>SUMIF('20-1'!Z:Z,$A:$A,'20-1'!$E:$E)</f>
        <v>0</v>
      </c>
      <c r="BG87" s="92">
        <f>SUMIF('20-1'!AA:AA,$A:$A,'20-1'!$E:$E)</f>
        <v>0</v>
      </c>
      <c r="BH87" s="92">
        <f>SUMIF('20-1'!AB:AB,$A:$A,'20-1'!$E:$E)</f>
        <v>0</v>
      </c>
      <c r="BI87" s="89">
        <f>SUMIF(Об!$A:$A,$A:$A,Об!AB:AB)*BI$455</f>
        <v>0</v>
      </c>
      <c r="BJ87" s="89">
        <f>SUMIF(Об!$A:$A,$A:$A,Об!AC:AC)*BJ$455</f>
        <v>0</v>
      </c>
      <c r="BK87" s="84">
        <f>SUMIF(ПП1!$H:$H,$A:$A,ПП1!$M:$M)</f>
        <v>0</v>
      </c>
      <c r="BL87" s="89">
        <f t="shared" si="13"/>
        <v>0</v>
      </c>
      <c r="BM87" s="84">
        <f>SUMIF(Об!$A:$A,$A:$A,Об!Z:Z)</f>
        <v>0</v>
      </c>
      <c r="BN87" s="89">
        <f t="shared" si="14"/>
        <v>0</v>
      </c>
      <c r="BO87" s="89">
        <f>SUMIF(Об!$A:$A,$A:$A,Об!$AG:$AG)*$BO$455</f>
        <v>0</v>
      </c>
      <c r="BP87" s="89">
        <f>SUMIF(Об!$A:$A,$A:$A,Об!$AE:$AE)*BP$455</f>
        <v>0</v>
      </c>
      <c r="BQ87" s="89">
        <f>SUMIF(Об!$A:$A,$A:$A,Об!AI:AI)*BQ$455</f>
        <v>0</v>
      </c>
      <c r="BR87" s="89">
        <f>SUMIF(Об!$A:$A,$A:$A,Об!AJ:AJ)*BR$455</f>
        <v>0</v>
      </c>
      <c r="BS87" s="89">
        <f>SUMIF(Об!$A:$A,$A:$A,Об!AK:AK)*BS$455</f>
        <v>0</v>
      </c>
      <c r="BT87" s="89">
        <f>SUMIF(Об!$A:$A,$A:$A,Об!AL:AL)*BT$455</f>
        <v>0</v>
      </c>
      <c r="BU87" s="89">
        <f>SUMIF(Об!$A:$A,$A:$A,Об!AM:AM)*BU$455</f>
        <v>0</v>
      </c>
      <c r="BV87" s="89">
        <f>SUMIF(Об!$A:$A,$A:$A,Об!AN:AN)*BV$455</f>
        <v>0</v>
      </c>
    </row>
    <row r="88" spans="1:74" ht="32.25" customHeight="1" x14ac:dyDescent="0.25">
      <c r="A88" s="84" t="s">
        <v>242</v>
      </c>
      <c r="B88" s="84">
        <f>SUMIF(Об!$A:$A,$A:$A,Об!B:B)</f>
        <v>0</v>
      </c>
      <c r="C88" s="84">
        <f>SUMIF(Об!$A:$A,$A:$A,Об!C:C)</f>
        <v>0</v>
      </c>
      <c r="D88" s="84">
        <v>12</v>
      </c>
      <c r="E88" s="84">
        <f>SUMIF(Об!$A:$A,$A:$A,Об!F:F)</f>
        <v>0</v>
      </c>
      <c r="F88" s="84">
        <f t="shared" si="15"/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89">
        <v>0</v>
      </c>
      <c r="S88" s="89">
        <v>0</v>
      </c>
      <c r="T88" s="89">
        <v>0</v>
      </c>
      <c r="U88" s="89">
        <v>0</v>
      </c>
      <c r="V88" s="89">
        <v>0</v>
      </c>
      <c r="W88" s="89">
        <v>0</v>
      </c>
      <c r="X88" s="89">
        <v>0</v>
      </c>
      <c r="Y88" s="89">
        <v>0</v>
      </c>
      <c r="Z88" s="89">
        <v>0</v>
      </c>
      <c r="AA88" s="89">
        <v>0</v>
      </c>
      <c r="AB88" s="89">
        <v>0</v>
      </c>
      <c r="AC88" s="89">
        <v>0</v>
      </c>
      <c r="AD88" s="89">
        <v>0</v>
      </c>
      <c r="AE88" s="89">
        <v>0</v>
      </c>
      <c r="AF88" s="89">
        <v>0</v>
      </c>
      <c r="AG88" s="89">
        <v>0</v>
      </c>
      <c r="AH88" s="90">
        <v>0</v>
      </c>
      <c r="AI88" s="90">
        <v>0</v>
      </c>
      <c r="AJ88" s="90">
        <v>0</v>
      </c>
      <c r="AK88" s="90">
        <v>0</v>
      </c>
      <c r="AL88" s="90">
        <v>459.28999999999996</v>
      </c>
      <c r="AM88" s="90">
        <v>0</v>
      </c>
      <c r="AN88" s="90">
        <v>459.28999999999996</v>
      </c>
      <c r="AP88" s="91">
        <f t="shared" si="12"/>
        <v>0</v>
      </c>
      <c r="AQ88" s="92">
        <f>SUMIF('20-1'!K:K,$A:$A,'20-1'!$E:$E)</f>
        <v>0</v>
      </c>
      <c r="AR88" s="92">
        <f>SUMIF('20-1'!L:L,$A:$A,'20-1'!$E:$E)</f>
        <v>0</v>
      </c>
      <c r="AS88" s="92">
        <f>SUMIF('20-1'!M:M,$A:$A,'20-1'!$E:$E)</f>
        <v>0</v>
      </c>
      <c r="AT88" s="92">
        <f>SUMIF('20-1'!N:N,$A:$A,'20-1'!$E:$E)</f>
        <v>0</v>
      </c>
      <c r="AU88" s="92">
        <f>SUMIF('20-1'!O:O,$A:$A,'20-1'!$E:$E)</f>
        <v>0</v>
      </c>
      <c r="AV88" s="92">
        <f>SUMIF('20-1'!P:P,$A:$A,'20-1'!$E:$E)</f>
        <v>0</v>
      </c>
      <c r="AW88" s="92">
        <f>SUMIF('20-1'!Q:Q,$A:$A,'20-1'!$E:$E)</f>
        <v>0</v>
      </c>
      <c r="AX88" s="92">
        <f>SUMIF('20-1'!R:R,$A:$A,'20-1'!$E:$E)</f>
        <v>0</v>
      </c>
      <c r="AY88" s="92">
        <f>SUMIF('20-1'!S:S,$A:$A,'20-1'!$E:$E)</f>
        <v>0</v>
      </c>
      <c r="AZ88" s="92">
        <f>SUMIF('20-1'!T:T,$A:$A,'20-1'!$E:$E)</f>
        <v>0</v>
      </c>
      <c r="BA88" s="92">
        <f>SUMIF('20-1'!U:U,$A:$A,'20-1'!$E:$E)</f>
        <v>0</v>
      </c>
      <c r="BB88" s="92">
        <f>SUMIF('20-1'!V:V,$A:$A,'20-1'!$E:$E)</f>
        <v>0</v>
      </c>
      <c r="BC88" s="92">
        <f>SUMIF('20-1'!W:W,$A:$A,'20-1'!$E:$E)</f>
        <v>0</v>
      </c>
      <c r="BD88" s="92">
        <f>SUMIF('20-1'!X:X,$A:$A,'20-1'!$E:$E)</f>
        <v>0</v>
      </c>
      <c r="BE88" s="92">
        <f>SUMIF('20-1'!Y:Y,$A:$A,'20-1'!$E:$E)</f>
        <v>0</v>
      </c>
      <c r="BF88" s="92">
        <f>SUMIF('20-1'!Z:Z,$A:$A,'20-1'!$E:$E)</f>
        <v>0</v>
      </c>
      <c r="BG88" s="92">
        <f>SUMIF('20-1'!AA:AA,$A:$A,'20-1'!$E:$E)</f>
        <v>0</v>
      </c>
      <c r="BH88" s="92">
        <f>SUMIF('20-1'!AB:AB,$A:$A,'20-1'!$E:$E)</f>
        <v>0</v>
      </c>
      <c r="BI88" s="89">
        <f>SUMIF(Об!$A:$A,$A:$A,Об!AB:AB)*BI$455</f>
        <v>0</v>
      </c>
      <c r="BJ88" s="89">
        <f>SUMIF(Об!$A:$A,$A:$A,Об!AC:AC)*BJ$455</f>
        <v>0</v>
      </c>
      <c r="BK88" s="84">
        <f>SUMIF(ПП1!$H:$H,$A:$A,ПП1!$M:$M)</f>
        <v>0</v>
      </c>
      <c r="BL88" s="89">
        <f t="shared" si="13"/>
        <v>0</v>
      </c>
      <c r="BM88" s="84">
        <f>SUMIF(Об!$A:$A,$A:$A,Об!Z:Z)</f>
        <v>0</v>
      </c>
      <c r="BN88" s="89">
        <f t="shared" si="14"/>
        <v>0</v>
      </c>
      <c r="BO88" s="89">
        <f>SUMIF(Об!$A:$A,$A:$A,Об!$AG:$AG)*$BO$455</f>
        <v>0</v>
      </c>
      <c r="BP88" s="89">
        <f>SUMIF(Об!$A:$A,$A:$A,Об!$AE:$AE)*BP$455</f>
        <v>0</v>
      </c>
      <c r="BQ88" s="89">
        <f>SUMIF(Об!$A:$A,$A:$A,Об!AI:AI)*BQ$455</f>
        <v>0</v>
      </c>
      <c r="BR88" s="89">
        <f>SUMIF(Об!$A:$A,$A:$A,Об!AJ:AJ)*BR$455</f>
        <v>0</v>
      </c>
      <c r="BS88" s="89">
        <f>SUMIF(Об!$A:$A,$A:$A,Об!AK:AK)*BS$455</f>
        <v>0</v>
      </c>
      <c r="BT88" s="89">
        <f>SUMIF(Об!$A:$A,$A:$A,Об!AL:AL)*BT$455</f>
        <v>0</v>
      </c>
      <c r="BU88" s="89">
        <f>SUMIF(Об!$A:$A,$A:$A,Об!AM:AM)*BU$455</f>
        <v>0</v>
      </c>
      <c r="BV88" s="89">
        <f>SUMIF(Об!$A:$A,$A:$A,Об!AN:AN)*BV$455</f>
        <v>0</v>
      </c>
    </row>
    <row r="89" spans="1:74" ht="32.25" hidden="1" customHeight="1" x14ac:dyDescent="0.25">
      <c r="A89" s="84" t="s">
        <v>19</v>
      </c>
      <c r="B89" s="84">
        <f>SUMIF(Об!$A:$A,$A:$A,Об!B:B)</f>
        <v>7958.4</v>
      </c>
      <c r="C89" s="84">
        <f>SUMIF(Об!$A:$A,$A:$A,Об!C:C)</f>
        <v>7958.3999999999987</v>
      </c>
      <c r="D89" s="84">
        <v>12</v>
      </c>
      <c r="E89" s="84">
        <f>SUMIF(Об!$A:$A,$A:$A,Об!F:F)</f>
        <v>41.41</v>
      </c>
      <c r="F89" s="84">
        <f t="shared" si="15"/>
        <v>41.41</v>
      </c>
      <c r="G89" s="89">
        <v>3034913.6500000004</v>
      </c>
      <c r="H89" s="89">
        <v>2874925.6500000004</v>
      </c>
      <c r="I89" s="89">
        <v>0</v>
      </c>
      <c r="J89" s="89">
        <v>349885.99</v>
      </c>
      <c r="K89" s="89">
        <v>153713.35999999996</v>
      </c>
      <c r="L89" s="89">
        <v>0</v>
      </c>
      <c r="M89" s="89">
        <v>2277.06</v>
      </c>
      <c r="N89" s="89">
        <v>2277.06</v>
      </c>
      <c r="O89" s="89">
        <v>234521.47999999998</v>
      </c>
      <c r="P89" s="89">
        <v>601552.21000000008</v>
      </c>
      <c r="Q89" s="89">
        <v>226261.32</v>
      </c>
      <c r="R89" s="89">
        <v>0</v>
      </c>
      <c r="S89" s="89">
        <v>6903.0400000000009</v>
      </c>
      <c r="T89" s="89">
        <v>687600.93</v>
      </c>
      <c r="U89" s="89">
        <v>0</v>
      </c>
      <c r="V89" s="89">
        <v>0</v>
      </c>
      <c r="W89" s="89">
        <v>0</v>
      </c>
      <c r="X89" s="89">
        <v>0</v>
      </c>
      <c r="Y89" s="89">
        <v>0</v>
      </c>
      <c r="Z89" s="89">
        <v>0</v>
      </c>
      <c r="AA89" s="89">
        <v>0</v>
      </c>
      <c r="AB89" s="89">
        <v>0</v>
      </c>
      <c r="AC89" s="89">
        <v>0</v>
      </c>
      <c r="AD89" s="89">
        <v>0</v>
      </c>
      <c r="AE89" s="89">
        <v>4758.0899999999992</v>
      </c>
      <c r="AF89" s="89">
        <v>0</v>
      </c>
      <c r="AG89" s="89">
        <v>135999</v>
      </c>
      <c r="AH89" s="90">
        <v>3034913.6500000004</v>
      </c>
      <c r="AI89" s="90">
        <v>3055147.6499999994</v>
      </c>
      <c r="AJ89" s="90">
        <v>0</v>
      </c>
      <c r="AK89" s="90">
        <v>3055147.6499999994</v>
      </c>
      <c r="AL89" s="90">
        <v>389045.51</v>
      </c>
      <c r="AM89" s="90">
        <v>0</v>
      </c>
      <c r="AN89" s="90">
        <v>389045.51</v>
      </c>
      <c r="AP89" s="91">
        <f t="shared" si="12"/>
        <v>13344.17</v>
      </c>
      <c r="AQ89" s="92">
        <f>SUMIF('20-1'!K:K,$A:$A,'20-1'!$E:$E)</f>
        <v>0</v>
      </c>
      <c r="AR89" s="92">
        <f>SUMIF('20-1'!L:L,$A:$A,'20-1'!$E:$E)</f>
        <v>0</v>
      </c>
      <c r="AS89" s="92">
        <f>SUMIF('20-1'!M:M,$A:$A,'20-1'!$E:$E)</f>
        <v>0</v>
      </c>
      <c r="AT89" s="92">
        <f>SUMIF('20-1'!N:N,$A:$A,'20-1'!$E:$E)</f>
        <v>0</v>
      </c>
      <c r="AU89" s="92">
        <f>SUMIF('20-1'!O:O,$A:$A,'20-1'!$E:$E)</f>
        <v>0</v>
      </c>
      <c r="AV89" s="92">
        <f>SUMIF('20-1'!P:P,$A:$A,'20-1'!$E:$E)</f>
        <v>9615.36</v>
      </c>
      <c r="AW89" s="92">
        <f>SUMIF('20-1'!Q:Q,$A:$A,'20-1'!$E:$E)</f>
        <v>0</v>
      </c>
      <c r="AX89" s="92">
        <f>SUMIF('20-1'!R:R,$A:$A,'20-1'!$E:$E)</f>
        <v>0</v>
      </c>
      <c r="AY89" s="92">
        <f>SUMIF('20-1'!S:S,$A:$A,'20-1'!$E:$E)</f>
        <v>0</v>
      </c>
      <c r="AZ89" s="92">
        <f>SUMIF('20-1'!T:T,$A:$A,'20-1'!$E:$E)</f>
        <v>0</v>
      </c>
      <c r="BA89" s="92">
        <f>SUMIF('20-1'!U:U,$A:$A,'20-1'!$E:$E)</f>
        <v>3728.81</v>
      </c>
      <c r="BB89" s="92">
        <f>SUMIF('20-1'!V:V,$A:$A,'20-1'!$E:$E)</f>
        <v>0</v>
      </c>
      <c r="BC89" s="92">
        <f>SUMIF('20-1'!W:W,$A:$A,'20-1'!$E:$E)</f>
        <v>0</v>
      </c>
      <c r="BD89" s="92">
        <f>SUMIF('20-1'!X:X,$A:$A,'20-1'!$E:$E)</f>
        <v>0</v>
      </c>
      <c r="BE89" s="92">
        <f>SUMIF('20-1'!Y:Y,$A:$A,'20-1'!$E:$E)</f>
        <v>0</v>
      </c>
      <c r="BF89" s="92">
        <f>SUMIF('20-1'!Z:Z,$A:$A,'20-1'!$E:$E)</f>
        <v>0</v>
      </c>
      <c r="BG89" s="92">
        <f>SUMIF('20-1'!AA:AA,$A:$A,'20-1'!$E:$E)</f>
        <v>0</v>
      </c>
      <c r="BH89" s="92">
        <f>SUMIF('20-1'!AB:AB,$A:$A,'20-1'!$E:$E)</f>
        <v>3987.23</v>
      </c>
      <c r="BI89" s="89">
        <f>SUMIF(Об!$A:$A,$A:$A,Об!AB:AB)*BI$455</f>
        <v>735313.49885839818</v>
      </c>
      <c r="BJ89" s="89">
        <f>SUMIF(Об!$A:$A,$A:$A,Об!AC:AC)*BJ$455</f>
        <v>697786.63864444301</v>
      </c>
      <c r="BK89" s="84">
        <f>SUMIF(ПП1!$H:$H,$A:$A,ПП1!$M:$M)</f>
        <v>0</v>
      </c>
      <c r="BL89" s="89">
        <f t="shared" si="13"/>
        <v>164932.19079181683</v>
      </c>
      <c r="BM89" s="89">
        <f t="shared" ref="BM89:BM91" si="17">$BM$454*B89/$BM$455</f>
        <v>23174.342184692458</v>
      </c>
      <c r="BN89" s="89">
        <f t="shared" si="14"/>
        <v>6462.0257382520967</v>
      </c>
      <c r="BO89" s="89">
        <f>SUMIF(Об!$A:$A,$A:$A,Об!$AG:$AG)*$BO$455</f>
        <v>0</v>
      </c>
      <c r="BP89" s="89">
        <f>SUMIF(Об!$A:$A,$A:$A,Об!$AE:$AE)*BP$455</f>
        <v>5694.2311696860979</v>
      </c>
      <c r="BQ89" s="89">
        <f>SUMIF(Об!$A:$A,$A:$A,Об!AI:AI)*BQ$455</f>
        <v>517081.50874636747</v>
      </c>
      <c r="BR89" s="89">
        <f>SUMIF(Об!$A:$A,$A:$A,Об!AJ:AJ)*BR$455</f>
        <v>193184.92449781386</v>
      </c>
      <c r="BS89" s="89">
        <f>SUMIF(Об!$A:$A,$A:$A,Об!AK:AK)*BS$455</f>
        <v>282796.53885281354</v>
      </c>
      <c r="BT89" s="89">
        <f>SUMIF(Об!$A:$A,$A:$A,Об!AL:AL)*BT$455</f>
        <v>254561.63257710982</v>
      </c>
      <c r="BU89" s="89">
        <f>SUMIF(Об!$A:$A,$A:$A,Об!AM:AM)*BU$455</f>
        <v>160280.70311622799</v>
      </c>
      <c r="BV89" s="89">
        <f>SUMIF(Об!$A:$A,$A:$A,Об!AN:AN)*BV$455</f>
        <v>106421.67267521781</v>
      </c>
    </row>
    <row r="90" spans="1:74" ht="32.25" hidden="1" customHeight="1" x14ac:dyDescent="0.25">
      <c r="A90" s="84" t="s">
        <v>20</v>
      </c>
      <c r="B90" s="84">
        <f>SUMIF(Об!$A:$A,$A:$A,Об!B:B)</f>
        <v>7087.73</v>
      </c>
      <c r="C90" s="84">
        <f>SUMIF(Об!$A:$A,$A:$A,Об!C:C)</f>
        <v>7087.73</v>
      </c>
      <c r="D90" s="84">
        <v>12</v>
      </c>
      <c r="E90" s="84">
        <f>SUMIF(Об!$A:$A,$A:$A,Об!F:F)</f>
        <v>41.41</v>
      </c>
      <c r="F90" s="84">
        <f t="shared" si="15"/>
        <v>41.41</v>
      </c>
      <c r="G90" s="89">
        <v>3430584.7499999995</v>
      </c>
      <c r="H90" s="89">
        <v>3223107.6699999995</v>
      </c>
      <c r="I90" s="89">
        <v>0</v>
      </c>
      <c r="J90" s="89">
        <v>412777.58999999997</v>
      </c>
      <c r="K90" s="89">
        <v>192955.84999999998</v>
      </c>
      <c r="L90" s="89">
        <v>0</v>
      </c>
      <c r="M90" s="89">
        <v>2919.6099999999997</v>
      </c>
      <c r="N90" s="89">
        <v>2919.6099999999997</v>
      </c>
      <c r="O90" s="89">
        <v>291995.25</v>
      </c>
      <c r="P90" s="89">
        <v>733864.43</v>
      </c>
      <c r="Q90" s="89">
        <v>290102.57</v>
      </c>
      <c r="R90" s="89">
        <v>0</v>
      </c>
      <c r="S90" s="89">
        <v>8786.2099999999991</v>
      </c>
      <c r="T90" s="89">
        <v>881625.61999999988</v>
      </c>
      <c r="U90" s="89">
        <v>0</v>
      </c>
      <c r="V90" s="89">
        <v>0</v>
      </c>
      <c r="W90" s="89">
        <v>0</v>
      </c>
      <c r="X90" s="89">
        <v>0</v>
      </c>
      <c r="Y90" s="89">
        <v>0</v>
      </c>
      <c r="Z90" s="89">
        <v>0</v>
      </c>
      <c r="AA90" s="89">
        <v>0</v>
      </c>
      <c r="AB90" s="89">
        <v>0</v>
      </c>
      <c r="AC90" s="89">
        <v>0</v>
      </c>
      <c r="AD90" s="89">
        <v>0</v>
      </c>
      <c r="AE90" s="89">
        <v>6035.7300000000014</v>
      </c>
      <c r="AF90" s="89">
        <v>0</v>
      </c>
      <c r="AG90" s="89">
        <v>164025.01</v>
      </c>
      <c r="AH90" s="90">
        <v>3430584.7499999995</v>
      </c>
      <c r="AI90" s="90">
        <v>3460525.6</v>
      </c>
      <c r="AJ90" s="90">
        <v>0</v>
      </c>
      <c r="AK90" s="90">
        <v>3460525.6</v>
      </c>
      <c r="AL90" s="90">
        <v>369666.34</v>
      </c>
      <c r="AM90" s="90">
        <v>0</v>
      </c>
      <c r="AN90" s="90">
        <v>369666.34</v>
      </c>
      <c r="AP90" s="91">
        <f t="shared" si="12"/>
        <v>789121.89</v>
      </c>
      <c r="AQ90" s="92">
        <f>SUMIF('20-1'!K:K,$A:$A,'20-1'!$E:$E)</f>
        <v>772706.53</v>
      </c>
      <c r="AR90" s="92">
        <f>SUMIF('20-1'!L:L,$A:$A,'20-1'!$E:$E)</f>
        <v>0</v>
      </c>
      <c r="AS90" s="92">
        <f>SUMIF('20-1'!M:M,$A:$A,'20-1'!$E:$E)</f>
        <v>6800</v>
      </c>
      <c r="AT90" s="92">
        <f>SUMIF('20-1'!N:N,$A:$A,'20-1'!$E:$E)</f>
        <v>0</v>
      </c>
      <c r="AU90" s="92">
        <f>SUMIF('20-1'!O:O,$A:$A,'20-1'!$E:$E)</f>
        <v>0</v>
      </c>
      <c r="AV90" s="92">
        <f>SUMIF('20-1'!P:P,$A:$A,'20-1'!$E:$E)</f>
        <v>9615.36</v>
      </c>
      <c r="AW90" s="92">
        <f>SUMIF('20-1'!Q:Q,$A:$A,'20-1'!$E:$E)</f>
        <v>0</v>
      </c>
      <c r="AX90" s="92">
        <f>SUMIF('20-1'!R:R,$A:$A,'20-1'!$E:$E)</f>
        <v>0</v>
      </c>
      <c r="AY90" s="92">
        <f>SUMIF('20-1'!S:S,$A:$A,'20-1'!$E:$E)</f>
        <v>0</v>
      </c>
      <c r="AZ90" s="92">
        <f>SUMIF('20-1'!T:T,$A:$A,'20-1'!$E:$E)</f>
        <v>0</v>
      </c>
      <c r="BA90" s="92">
        <f>SUMIF('20-1'!U:U,$A:$A,'20-1'!$E:$E)</f>
        <v>0</v>
      </c>
      <c r="BB90" s="92">
        <f>SUMIF('20-1'!V:V,$A:$A,'20-1'!$E:$E)</f>
        <v>0</v>
      </c>
      <c r="BC90" s="92">
        <f>SUMIF('20-1'!W:W,$A:$A,'20-1'!$E:$E)</f>
        <v>0</v>
      </c>
      <c r="BD90" s="92">
        <f>SUMIF('20-1'!X:X,$A:$A,'20-1'!$E:$E)</f>
        <v>0</v>
      </c>
      <c r="BE90" s="92">
        <f>SUMIF('20-1'!Y:Y,$A:$A,'20-1'!$E:$E)</f>
        <v>0</v>
      </c>
      <c r="BF90" s="92">
        <f>SUMIF('20-1'!Z:Z,$A:$A,'20-1'!$E:$E)</f>
        <v>0</v>
      </c>
      <c r="BG90" s="92">
        <f>SUMIF('20-1'!AA:AA,$A:$A,'20-1'!$E:$E)</f>
        <v>0</v>
      </c>
      <c r="BH90" s="92">
        <f>SUMIF('20-1'!AB:AB,$A:$A,'20-1'!$E:$E)</f>
        <v>110123.73999999999</v>
      </c>
      <c r="BI90" s="89">
        <f>SUMIF(Об!$A:$A,$A:$A,Об!AB:AB)*BI$455</f>
        <v>654868.2581000746</v>
      </c>
      <c r="BJ90" s="89">
        <f>SUMIF(Об!$A:$A,$A:$A,Об!AC:AC)*BJ$455</f>
        <v>621446.93560506857</v>
      </c>
      <c r="BK90" s="84">
        <f>SUMIF(ПП1!$H:$H,$A:$A,ПП1!$M:$M)</f>
        <v>0</v>
      </c>
      <c r="BL90" s="89">
        <f t="shared" si="13"/>
        <v>146888.17308012716</v>
      </c>
      <c r="BM90" s="89">
        <f t="shared" si="17"/>
        <v>20639.007882578189</v>
      </c>
      <c r="BN90" s="89">
        <f t="shared" si="14"/>
        <v>5755.0630385230115</v>
      </c>
      <c r="BO90" s="89">
        <f>SUMIF(Об!$A:$A,$A:$A,Об!$AG:$AG)*$BO$455</f>
        <v>0</v>
      </c>
      <c r="BP90" s="89">
        <f>SUMIF(Об!$A:$A,$A:$A,Об!$AE:$AE)*BP$455</f>
        <v>5071.2672256130945</v>
      </c>
      <c r="BQ90" s="89">
        <f>SUMIF(Об!$A:$A,$A:$A,Об!AI:AI)*BQ$455</f>
        <v>460511.42465657549</v>
      </c>
      <c r="BR90" s="89">
        <f>SUMIF(Об!$A:$A,$A:$A,Об!AJ:AJ)*BR$455</f>
        <v>172049.98302559441</v>
      </c>
      <c r="BS90" s="89">
        <f>SUMIF(Об!$A:$A,$A:$A,Об!AK:AK)*BS$455</f>
        <v>251857.84985967685</v>
      </c>
      <c r="BT90" s="89">
        <f>SUMIF(Об!$A:$A,$A:$A,Об!AL:AL)*BT$455</f>
        <v>226711.9169764976</v>
      </c>
      <c r="BU90" s="89">
        <f>SUMIF(Об!$A:$A,$A:$A,Об!AM:AM)*BU$455</f>
        <v>142745.57045360658</v>
      </c>
      <c r="BV90" s="89">
        <f>SUMIF(Об!$A:$A,$A:$A,Об!AN:AN)*BV$455</f>
        <v>94778.860332519282</v>
      </c>
    </row>
    <row r="91" spans="1:74" ht="32.25" hidden="1" customHeight="1" x14ac:dyDescent="0.25">
      <c r="A91" s="84" t="s">
        <v>21</v>
      </c>
      <c r="B91" s="84">
        <f>SUMIF(Об!$A:$A,$A:$A,Об!B:B)</f>
        <v>6698.8</v>
      </c>
      <c r="C91" s="84">
        <f>SUMIF(Об!$A:$A,$A:$A,Об!C:C)</f>
        <v>6698.8</v>
      </c>
      <c r="D91" s="84">
        <v>12</v>
      </c>
      <c r="E91" s="84">
        <f>SUMIF(Об!$A:$A,$A:$A,Об!F:F)</f>
        <v>41.41</v>
      </c>
      <c r="F91" s="84">
        <f t="shared" si="15"/>
        <v>41.41</v>
      </c>
      <c r="G91" s="89">
        <v>3241747.16</v>
      </c>
      <c r="H91" s="89">
        <v>3032597.7</v>
      </c>
      <c r="I91" s="89">
        <v>0</v>
      </c>
      <c r="J91" s="89">
        <v>405039.44</v>
      </c>
      <c r="K91" s="89">
        <v>164436.72</v>
      </c>
      <c r="L91" s="89">
        <v>0</v>
      </c>
      <c r="M91" s="89">
        <v>2576.8800000000006</v>
      </c>
      <c r="N91" s="89">
        <v>2576.8800000000006</v>
      </c>
      <c r="O91" s="89">
        <v>301992.12</v>
      </c>
      <c r="P91" s="89">
        <v>711224.38</v>
      </c>
      <c r="Q91" s="89">
        <v>276128.26</v>
      </c>
      <c r="R91" s="89">
        <v>0</v>
      </c>
      <c r="S91" s="89">
        <v>7829.9900000000016</v>
      </c>
      <c r="T91" s="89">
        <v>839163.61</v>
      </c>
      <c r="U91" s="89">
        <v>0</v>
      </c>
      <c r="V91" s="89">
        <v>0</v>
      </c>
      <c r="W91" s="89">
        <v>0</v>
      </c>
      <c r="X91" s="89">
        <v>0</v>
      </c>
      <c r="Y91" s="89">
        <v>0</v>
      </c>
      <c r="Z91" s="89">
        <v>0</v>
      </c>
      <c r="AA91" s="89">
        <v>0</v>
      </c>
      <c r="AB91" s="89">
        <v>0</v>
      </c>
      <c r="AC91" s="89">
        <v>0</v>
      </c>
      <c r="AD91" s="89">
        <v>0</v>
      </c>
      <c r="AE91" s="89">
        <v>5379.7699999999986</v>
      </c>
      <c r="AF91" s="89">
        <v>0</v>
      </c>
      <c r="AG91" s="89">
        <v>156026.25</v>
      </c>
      <c r="AH91" s="90">
        <v>3241747.16</v>
      </c>
      <c r="AI91" s="90">
        <v>3352450.9600000004</v>
      </c>
      <c r="AJ91" s="90">
        <v>0</v>
      </c>
      <c r="AK91" s="90">
        <v>3352450.9600000004</v>
      </c>
      <c r="AL91" s="90">
        <v>344781.62</v>
      </c>
      <c r="AM91" s="90">
        <v>0</v>
      </c>
      <c r="AN91" s="90">
        <v>344781.62</v>
      </c>
      <c r="AP91" s="91">
        <f t="shared" si="12"/>
        <v>20415.36</v>
      </c>
      <c r="AQ91" s="92">
        <f>SUMIF('20-1'!K:K,$A:$A,'20-1'!$E:$E)</f>
        <v>0</v>
      </c>
      <c r="AR91" s="92">
        <f>SUMIF('20-1'!L:L,$A:$A,'20-1'!$E:$E)</f>
        <v>0</v>
      </c>
      <c r="AS91" s="92">
        <f>SUMIF('20-1'!M:M,$A:$A,'20-1'!$E:$E)</f>
        <v>10800</v>
      </c>
      <c r="AT91" s="92">
        <f>SUMIF('20-1'!N:N,$A:$A,'20-1'!$E:$E)</f>
        <v>0</v>
      </c>
      <c r="AU91" s="92">
        <f>SUMIF('20-1'!O:O,$A:$A,'20-1'!$E:$E)</f>
        <v>0</v>
      </c>
      <c r="AV91" s="92">
        <f>SUMIF('20-1'!P:P,$A:$A,'20-1'!$E:$E)</f>
        <v>9615.36</v>
      </c>
      <c r="AW91" s="92">
        <f>SUMIF('20-1'!Q:Q,$A:$A,'20-1'!$E:$E)</f>
        <v>0</v>
      </c>
      <c r="AX91" s="92">
        <f>SUMIF('20-1'!R:R,$A:$A,'20-1'!$E:$E)</f>
        <v>0</v>
      </c>
      <c r="AY91" s="92">
        <f>SUMIF('20-1'!S:S,$A:$A,'20-1'!$E:$E)</f>
        <v>0</v>
      </c>
      <c r="AZ91" s="92">
        <f>SUMIF('20-1'!T:T,$A:$A,'20-1'!$E:$E)</f>
        <v>0</v>
      </c>
      <c r="BA91" s="92">
        <f>SUMIF('20-1'!U:U,$A:$A,'20-1'!$E:$E)</f>
        <v>0</v>
      </c>
      <c r="BB91" s="92">
        <f>SUMIF('20-1'!V:V,$A:$A,'20-1'!$E:$E)</f>
        <v>0</v>
      </c>
      <c r="BC91" s="92">
        <f>SUMIF('20-1'!W:W,$A:$A,'20-1'!$E:$E)</f>
        <v>0</v>
      </c>
      <c r="BD91" s="92">
        <f>SUMIF('20-1'!X:X,$A:$A,'20-1'!$E:$E)</f>
        <v>0</v>
      </c>
      <c r="BE91" s="92">
        <f>SUMIF('20-1'!Y:Y,$A:$A,'20-1'!$E:$E)</f>
        <v>0</v>
      </c>
      <c r="BF91" s="92">
        <f>SUMIF('20-1'!Z:Z,$A:$A,'20-1'!$E:$E)</f>
        <v>0</v>
      </c>
      <c r="BG91" s="92">
        <f>SUMIF('20-1'!AA:AA,$A:$A,'20-1'!$E:$E)</f>
        <v>0</v>
      </c>
      <c r="BH91" s="92">
        <f>SUMIF('20-1'!AB:AB,$A:$A,'20-1'!$E:$E)</f>
        <v>188770.45</v>
      </c>
      <c r="BI91" s="89">
        <f>SUMIF(Об!$A:$A,$A:$A,Об!AB:AB)*BI$455</f>
        <v>618933.21096610348</v>
      </c>
      <c r="BJ91" s="89">
        <f>SUMIF(Об!$A:$A,$A:$A,Об!AC:AC)*BJ$455</f>
        <v>587345.8402381629</v>
      </c>
      <c r="BK91" s="84">
        <f>SUMIF(ПП1!$H:$H,$A:$A,ПП1!$M:$M)</f>
        <v>0</v>
      </c>
      <c r="BL91" s="89">
        <f t="shared" si="13"/>
        <v>138827.8749090549</v>
      </c>
      <c r="BM91" s="89">
        <f t="shared" si="17"/>
        <v>19506.469067503247</v>
      </c>
      <c r="BN91" s="89">
        <f t="shared" si="14"/>
        <v>5439.2614112639658</v>
      </c>
      <c r="BO91" s="89">
        <f>SUMIF(Об!$A:$A,$A:$A,Об!$AG:$AG)*$BO$455</f>
        <v>0</v>
      </c>
      <c r="BP91" s="89">
        <f>SUMIF(Об!$A:$A,$A:$A,Об!$AE:$AE)*BP$455</f>
        <v>4792.9880075760502</v>
      </c>
      <c r="BQ91" s="89">
        <f>SUMIF(Об!$A:$A,$A:$A,Об!AI:AI)*BQ$455</f>
        <v>435241.45692477963</v>
      </c>
      <c r="BR91" s="89">
        <f>SUMIF(Об!$A:$A,$A:$A,Об!AJ:AJ)*BR$455</f>
        <v>162608.96313655455</v>
      </c>
      <c r="BS91" s="89">
        <f>SUMIF(Об!$A:$A,$A:$A,Об!AK:AK)*BS$455</f>
        <v>238037.47668717676</v>
      </c>
      <c r="BT91" s="89">
        <f>SUMIF(Об!$A:$A,$A:$A,Об!AL:AL)*BT$455</f>
        <v>214271.39428874437</v>
      </c>
      <c r="BU91" s="89">
        <f>SUMIF(Об!$A:$A,$A:$A,Об!AM:AM)*BU$455</f>
        <v>134912.59223399026</v>
      </c>
      <c r="BV91" s="89">
        <f>SUMIF(Об!$A:$A,$A:$A,Об!AN:AN)*BV$455</f>
        <v>89577.993179125086</v>
      </c>
    </row>
    <row r="92" spans="1:74" ht="32.25" hidden="1" customHeight="1" x14ac:dyDescent="0.25">
      <c r="A92" s="84" t="s">
        <v>22</v>
      </c>
      <c r="B92" s="84">
        <f>SUMIF(Об!$A:$A,$A:$A,Об!B:B)</f>
        <v>5237.8</v>
      </c>
      <c r="C92" s="84">
        <f>SUMIF(Об!$A:$A,$A:$A,Об!C:C)</f>
        <v>5237.8</v>
      </c>
      <c r="D92" s="84">
        <v>12</v>
      </c>
      <c r="E92" s="84">
        <f>SUMIF(Об!$A:$A,$A:$A,Об!F:F)</f>
        <v>41.2</v>
      </c>
      <c r="F92" s="84">
        <f t="shared" si="15"/>
        <v>41.2</v>
      </c>
      <c r="G92" s="89">
        <v>2548405.0899999994</v>
      </c>
      <c r="H92" s="89">
        <v>2369141.1599999997</v>
      </c>
      <c r="I92" s="89">
        <v>0</v>
      </c>
      <c r="J92" s="89">
        <v>314178.41000000003</v>
      </c>
      <c r="K92" s="89">
        <v>166480.21000000002</v>
      </c>
      <c r="L92" s="89">
        <v>0</v>
      </c>
      <c r="M92" s="89">
        <v>2095.7000000000003</v>
      </c>
      <c r="N92" s="89">
        <v>2095.7000000000003</v>
      </c>
      <c r="O92" s="89">
        <v>0</v>
      </c>
      <c r="P92" s="89">
        <v>550918.11</v>
      </c>
      <c r="Q92" s="89">
        <v>213440.05</v>
      </c>
      <c r="R92" s="89">
        <v>0</v>
      </c>
      <c r="S92" s="89">
        <v>6377.8099999999986</v>
      </c>
      <c r="T92" s="89">
        <v>648688.68000000005</v>
      </c>
      <c r="U92" s="89">
        <v>0</v>
      </c>
      <c r="V92" s="89">
        <v>0</v>
      </c>
      <c r="W92" s="89">
        <v>0</v>
      </c>
      <c r="X92" s="89">
        <v>0</v>
      </c>
      <c r="Y92" s="89">
        <v>0</v>
      </c>
      <c r="Z92" s="89">
        <v>0</v>
      </c>
      <c r="AA92" s="89">
        <v>0</v>
      </c>
      <c r="AB92" s="89">
        <v>0</v>
      </c>
      <c r="AC92" s="89">
        <v>0</v>
      </c>
      <c r="AD92" s="89">
        <v>0</v>
      </c>
      <c r="AE92" s="89">
        <v>4376.4299999999985</v>
      </c>
      <c r="AF92" s="89">
        <v>0</v>
      </c>
      <c r="AG92" s="89">
        <v>0</v>
      </c>
      <c r="AH92" s="90">
        <v>2548405.0899999994</v>
      </c>
      <c r="AI92" s="90">
        <v>2569454.0399999996</v>
      </c>
      <c r="AJ92" s="90">
        <v>0</v>
      </c>
      <c r="AK92" s="90">
        <v>2569454.0399999996</v>
      </c>
      <c r="AL92" s="90">
        <v>257609.94</v>
      </c>
      <c r="AM92" s="90">
        <v>0</v>
      </c>
      <c r="AN92" s="90">
        <v>257609.94</v>
      </c>
      <c r="AP92" s="91">
        <f t="shared" si="12"/>
        <v>151709.57999999999</v>
      </c>
      <c r="AQ92" s="92">
        <f>SUMIF('20-1'!K:K,$A:$A,'20-1'!$E:$E)</f>
        <v>0</v>
      </c>
      <c r="AR92" s="92">
        <f>SUMIF('20-1'!L:L,$A:$A,'20-1'!$E:$E)</f>
        <v>0</v>
      </c>
      <c r="AS92" s="92">
        <f>SUMIF('20-1'!M:M,$A:$A,'20-1'!$E:$E)</f>
        <v>145129.57999999999</v>
      </c>
      <c r="AT92" s="92">
        <f>SUMIF('20-1'!N:N,$A:$A,'20-1'!$E:$E)</f>
        <v>0</v>
      </c>
      <c r="AU92" s="92">
        <f>SUMIF('20-1'!O:O,$A:$A,'20-1'!$E:$E)</f>
        <v>0</v>
      </c>
      <c r="AV92" s="92">
        <f>SUMIF('20-1'!P:P,$A:$A,'20-1'!$E:$E)</f>
        <v>6580</v>
      </c>
      <c r="AW92" s="92">
        <f>SUMIF('20-1'!Q:Q,$A:$A,'20-1'!$E:$E)</f>
        <v>0</v>
      </c>
      <c r="AX92" s="92">
        <f>SUMIF('20-1'!R:R,$A:$A,'20-1'!$E:$E)</f>
        <v>0</v>
      </c>
      <c r="AY92" s="92">
        <f>SUMIF('20-1'!S:S,$A:$A,'20-1'!$E:$E)</f>
        <v>0</v>
      </c>
      <c r="AZ92" s="92">
        <f>SUMIF('20-1'!T:T,$A:$A,'20-1'!$E:$E)</f>
        <v>0</v>
      </c>
      <c r="BA92" s="92">
        <f>SUMIF('20-1'!U:U,$A:$A,'20-1'!$E:$E)</f>
        <v>0</v>
      </c>
      <c r="BB92" s="92">
        <f>SUMIF('20-1'!V:V,$A:$A,'20-1'!$E:$E)</f>
        <v>0</v>
      </c>
      <c r="BC92" s="92">
        <f>SUMIF('20-1'!W:W,$A:$A,'20-1'!$E:$E)</f>
        <v>0</v>
      </c>
      <c r="BD92" s="92">
        <f>SUMIF('20-1'!X:X,$A:$A,'20-1'!$E:$E)</f>
        <v>0</v>
      </c>
      <c r="BE92" s="92">
        <f>SUMIF('20-1'!Y:Y,$A:$A,'20-1'!$E:$E)</f>
        <v>0</v>
      </c>
      <c r="BF92" s="92">
        <f>SUMIF('20-1'!Z:Z,$A:$A,'20-1'!$E:$E)</f>
        <v>0</v>
      </c>
      <c r="BG92" s="92">
        <f>SUMIF('20-1'!AA:AA,$A:$A,'20-1'!$E:$E)</f>
        <v>0</v>
      </c>
      <c r="BH92" s="92">
        <f>SUMIF('20-1'!AB:AB,$A:$A,'20-1'!$E:$E)</f>
        <v>93969.05</v>
      </c>
      <c r="BI92" s="89">
        <f>SUMIF(Об!$A:$A,$A:$A,Об!AB:AB)*BI$455</f>
        <v>483944.64268201124</v>
      </c>
      <c r="BJ92" s="89">
        <f>SUMIF(Об!$A:$A,$A:$A,Об!AC:AC)*BJ$455</f>
        <v>459246.43846650881</v>
      </c>
      <c r="BK92" s="89">
        <f>SUMIF(ПП1!$H:$H,$A:$A,ПП1!$M:$M)*$BK$454/$BK$455*B92</f>
        <v>71220.465217559889</v>
      </c>
      <c r="BL92" s="89">
        <f t="shared" si="13"/>
        <v>108549.68698851255</v>
      </c>
      <c r="BM92" s="84">
        <f>SUMIF(Об!$A:$A,$A:$A,Об!Z:Z)</f>
        <v>0</v>
      </c>
      <c r="BN92" s="89">
        <f t="shared" si="14"/>
        <v>4252.9652206243509</v>
      </c>
      <c r="BO92" s="89">
        <f>SUMIF(Об!$A:$A,$A:$A,Об!$AG:$AG)*$BO$455</f>
        <v>0</v>
      </c>
      <c r="BP92" s="89">
        <f>SUMIF(Об!$A:$A,$A:$A,Об!$AE:$AE)*BP$455</f>
        <v>0</v>
      </c>
      <c r="BQ92" s="89">
        <f>SUMIF(Об!$A:$A,$A:$A,Об!AI:AI)*BQ$455</f>
        <v>340315.83314632636</v>
      </c>
      <c r="BR92" s="89">
        <f>SUMIF(Об!$A:$A,$A:$A,Об!AJ:AJ)*BR$455</f>
        <v>127144.14926802492</v>
      </c>
      <c r="BS92" s="89">
        <f>SUMIF(Об!$A:$A,$A:$A,Об!AK:AK)*BS$455</f>
        <v>186121.79724608801</v>
      </c>
      <c r="BT92" s="89">
        <f>SUMIF(Об!$A:$A,$A:$A,Об!AL:AL)*BT$455</f>
        <v>167539.06804287119</v>
      </c>
      <c r="BU92" s="89">
        <f>SUMIF(Об!$A:$A,$A:$A,Об!AM:AM)*BU$455</f>
        <v>105488.32262542458</v>
      </c>
      <c r="BV92" s="89">
        <f>SUMIF(Об!$A:$A,$A:$A,Об!AN:AN)*BV$455</f>
        <v>70041.143588944484</v>
      </c>
    </row>
    <row r="93" spans="1:74" ht="32.25" hidden="1" customHeight="1" x14ac:dyDescent="0.25">
      <c r="A93" s="84" t="s">
        <v>23</v>
      </c>
      <c r="B93" s="84">
        <f>SUMIF(Об!$A:$A,$A:$A,Об!B:B)</f>
        <v>3074</v>
      </c>
      <c r="C93" s="84">
        <f>SUMIF(Об!$A:$A,$A:$A,Об!C:C)</f>
        <v>3074</v>
      </c>
      <c r="D93" s="84">
        <v>12</v>
      </c>
      <c r="E93" s="84">
        <f>SUMIF(Об!$A:$A,$A:$A,Об!F:F)</f>
        <v>41.41</v>
      </c>
      <c r="F93" s="84">
        <f t="shared" si="15"/>
        <v>41.41</v>
      </c>
      <c r="G93" s="89">
        <v>1470709.6799999997</v>
      </c>
      <c r="H93" s="89">
        <v>1377269.6400000001</v>
      </c>
      <c r="I93" s="89">
        <v>0</v>
      </c>
      <c r="J93" s="89">
        <v>161391.44</v>
      </c>
      <c r="K93" s="89">
        <v>93068.039999999979</v>
      </c>
      <c r="L93" s="89">
        <v>0</v>
      </c>
      <c r="M93" s="89">
        <v>1181.1199999999999</v>
      </c>
      <c r="N93" s="89">
        <v>1181.1199999999999</v>
      </c>
      <c r="O93" s="89">
        <v>103543.51999999999</v>
      </c>
      <c r="P93" s="89">
        <v>286759.06</v>
      </c>
      <c r="Q93" s="89">
        <v>113256.81</v>
      </c>
      <c r="R93" s="89">
        <v>0</v>
      </c>
      <c r="S93" s="89">
        <v>3588.8200000000006</v>
      </c>
      <c r="T93" s="89">
        <v>344194.78</v>
      </c>
      <c r="U93" s="89">
        <v>0</v>
      </c>
      <c r="V93" s="89">
        <v>0</v>
      </c>
      <c r="W93" s="89">
        <v>0</v>
      </c>
      <c r="X93" s="89">
        <v>0</v>
      </c>
      <c r="Y93" s="89">
        <v>0</v>
      </c>
      <c r="Z93" s="89">
        <v>0</v>
      </c>
      <c r="AA93" s="89">
        <v>0</v>
      </c>
      <c r="AB93" s="89">
        <v>0</v>
      </c>
      <c r="AC93" s="89">
        <v>0</v>
      </c>
      <c r="AD93" s="89">
        <v>0</v>
      </c>
      <c r="AE93" s="89">
        <v>2466.2900000000004</v>
      </c>
      <c r="AF93" s="89">
        <v>0</v>
      </c>
      <c r="AG93" s="89">
        <v>82620</v>
      </c>
      <c r="AH93" s="90">
        <v>1470709.6799999997</v>
      </c>
      <c r="AI93" s="90">
        <v>1460939.48</v>
      </c>
      <c r="AJ93" s="90">
        <v>0</v>
      </c>
      <c r="AK93" s="90">
        <v>1460939.48</v>
      </c>
      <c r="AL93" s="90">
        <v>187860.54</v>
      </c>
      <c r="AM93" s="90">
        <v>0</v>
      </c>
      <c r="AN93" s="90">
        <v>187860.54</v>
      </c>
      <c r="AP93" s="91">
        <f t="shared" si="12"/>
        <v>6006.0599999999995</v>
      </c>
      <c r="AQ93" s="92">
        <f>SUMIF('20-1'!K:K,$A:$A,'20-1'!$E:$E)</f>
        <v>0</v>
      </c>
      <c r="AR93" s="92">
        <f>SUMIF('20-1'!L:L,$A:$A,'20-1'!$E:$E)</f>
        <v>0</v>
      </c>
      <c r="AS93" s="92">
        <f>SUMIF('20-1'!M:M,$A:$A,'20-1'!$E:$E)</f>
        <v>0</v>
      </c>
      <c r="AT93" s="92">
        <f>SUMIF('20-1'!N:N,$A:$A,'20-1'!$E:$E)</f>
        <v>0</v>
      </c>
      <c r="AU93" s="92">
        <f>SUMIF('20-1'!O:O,$A:$A,'20-1'!$E:$E)</f>
        <v>0</v>
      </c>
      <c r="AV93" s="92">
        <f>SUMIF('20-1'!P:P,$A:$A,'20-1'!$E:$E)</f>
        <v>2277.25</v>
      </c>
      <c r="AW93" s="92">
        <f>SUMIF('20-1'!Q:Q,$A:$A,'20-1'!$E:$E)</f>
        <v>0</v>
      </c>
      <c r="AX93" s="92">
        <f>SUMIF('20-1'!R:R,$A:$A,'20-1'!$E:$E)</f>
        <v>0</v>
      </c>
      <c r="AY93" s="92">
        <f>SUMIF('20-1'!S:S,$A:$A,'20-1'!$E:$E)</f>
        <v>0</v>
      </c>
      <c r="AZ93" s="92">
        <f>SUMIF('20-1'!T:T,$A:$A,'20-1'!$E:$E)</f>
        <v>0</v>
      </c>
      <c r="BA93" s="92">
        <f>SUMIF('20-1'!U:U,$A:$A,'20-1'!$E:$E)</f>
        <v>3728.81</v>
      </c>
      <c r="BB93" s="92">
        <f>SUMIF('20-1'!V:V,$A:$A,'20-1'!$E:$E)</f>
        <v>0</v>
      </c>
      <c r="BC93" s="92">
        <f>SUMIF('20-1'!W:W,$A:$A,'20-1'!$E:$E)</f>
        <v>0</v>
      </c>
      <c r="BD93" s="92">
        <f>SUMIF('20-1'!X:X,$A:$A,'20-1'!$E:$E)</f>
        <v>0</v>
      </c>
      <c r="BE93" s="92">
        <f>SUMIF('20-1'!Y:Y,$A:$A,'20-1'!$E:$E)</f>
        <v>0</v>
      </c>
      <c r="BF93" s="92">
        <f>SUMIF('20-1'!Z:Z,$A:$A,'20-1'!$E:$E)</f>
        <v>0</v>
      </c>
      <c r="BG93" s="92">
        <f>SUMIF('20-1'!AA:AA,$A:$A,'20-1'!$E:$E)</f>
        <v>0</v>
      </c>
      <c r="BH93" s="92">
        <f>SUMIF('20-1'!AB:AB,$A:$A,'20-1'!$E:$E)</f>
        <v>21668.33</v>
      </c>
      <c r="BI93" s="89">
        <f>SUMIF(Об!$A:$A,$A:$A,Об!AB:AB)*BI$455</f>
        <v>284021.12176954112</v>
      </c>
      <c r="BJ93" s="89">
        <f>SUMIF(Об!$A:$A,$A:$A,Об!AC:AC)*BJ$455</f>
        <v>269526.05136623164</v>
      </c>
      <c r="BK93" s="84">
        <f>SUMIF(ПП1!$H:$H,$A:$A,ПП1!$M:$M)</f>
        <v>0</v>
      </c>
      <c r="BL93" s="89">
        <f t="shared" si="13"/>
        <v>63706.467945069977</v>
      </c>
      <c r="BM93" s="89">
        <f>$BM$454*B93/$BM$455</f>
        <v>8951.2876804061907</v>
      </c>
      <c r="BN93" s="89">
        <f t="shared" si="14"/>
        <v>2496.0126557331805</v>
      </c>
      <c r="BO93" s="89">
        <f>SUMIF(Об!$A:$A,$A:$A,Об!$AG:$AG)*$BO$455</f>
        <v>0</v>
      </c>
      <c r="BP93" s="89">
        <f>SUMIF(Об!$A:$A,$A:$A,Об!$AE:$AE)*BP$455</f>
        <v>2199.4454432568191</v>
      </c>
      <c r="BQ93" s="89">
        <f>SUMIF(Об!$A:$A,$A:$A,Об!AI:AI)*BQ$455</f>
        <v>199727.15092057872</v>
      </c>
      <c r="BR93" s="89">
        <f>SUMIF(Об!$A:$A,$A:$A,Об!AJ:AJ)*BR$455</f>
        <v>74619.327742546244</v>
      </c>
      <c r="BS93" s="89">
        <f>SUMIF(Об!$A:$A,$A:$A,Об!AK:AK)*BS$455</f>
        <v>109232.57946742421</v>
      </c>
      <c r="BT93" s="89">
        <f>SUMIF(Об!$A:$A,$A:$A,Об!AL:AL)*BT$455</f>
        <v>98326.605667224023</v>
      </c>
      <c r="BU93" s="89">
        <f>SUMIF(Об!$A:$A,$A:$A,Об!AM:AM)*BU$455</f>
        <v>61909.791086058118</v>
      </c>
      <c r="BV93" s="89">
        <f>SUMIF(Об!$A:$A,$A:$A,Об!AN:AN)*BV$455</f>
        <v>41106.28038344637</v>
      </c>
    </row>
    <row r="94" spans="1:74" ht="32.25" hidden="1" customHeight="1" x14ac:dyDescent="0.25">
      <c r="A94" s="84" t="s">
        <v>24</v>
      </c>
      <c r="B94" s="84">
        <f>SUMIF(Об!$A:$A,$A:$A,Об!B:B)</f>
        <v>5288.1</v>
      </c>
      <c r="C94" s="84">
        <f>SUMIF(Об!$A:$A,$A:$A,Об!C:C)</f>
        <v>5288.1</v>
      </c>
      <c r="D94" s="84">
        <v>12</v>
      </c>
      <c r="E94" s="84">
        <f>SUMIF(Об!$A:$A,$A:$A,Об!F:F)</f>
        <v>41.2</v>
      </c>
      <c r="F94" s="84">
        <f t="shared" si="15"/>
        <v>41.2</v>
      </c>
      <c r="G94" s="89">
        <v>2358857.58</v>
      </c>
      <c r="H94" s="89">
        <v>2223875.88</v>
      </c>
      <c r="I94" s="89">
        <v>0</v>
      </c>
      <c r="J94" s="89">
        <v>282802.00999999995</v>
      </c>
      <c r="K94" s="89">
        <v>144801.48000000004</v>
      </c>
      <c r="L94" s="89">
        <v>0</v>
      </c>
      <c r="M94" s="89">
        <v>1775.4699999999998</v>
      </c>
      <c r="N94" s="89">
        <v>1775.4699999999998</v>
      </c>
      <c r="O94" s="89">
        <v>0</v>
      </c>
      <c r="P94" s="89">
        <v>491966.74</v>
      </c>
      <c r="Q94" s="89">
        <v>188033.09999999998</v>
      </c>
      <c r="R94" s="89">
        <v>0</v>
      </c>
      <c r="S94" s="89">
        <v>5404.61</v>
      </c>
      <c r="T94" s="89">
        <v>571455.37999999989</v>
      </c>
      <c r="U94" s="89">
        <v>0</v>
      </c>
      <c r="V94" s="89">
        <v>0</v>
      </c>
      <c r="W94" s="89">
        <v>0</v>
      </c>
      <c r="X94" s="89">
        <v>0</v>
      </c>
      <c r="Y94" s="89">
        <v>0</v>
      </c>
      <c r="Z94" s="89">
        <v>0</v>
      </c>
      <c r="AA94" s="89">
        <v>0</v>
      </c>
      <c r="AB94" s="89">
        <v>0</v>
      </c>
      <c r="AC94" s="89">
        <v>0</v>
      </c>
      <c r="AD94" s="89">
        <v>0</v>
      </c>
      <c r="AE94" s="89">
        <v>3707.6900000000005</v>
      </c>
      <c r="AF94" s="89">
        <v>0</v>
      </c>
      <c r="AG94" s="89">
        <v>0</v>
      </c>
      <c r="AH94" s="90">
        <v>2358857.58</v>
      </c>
      <c r="AI94" s="90">
        <v>2372931.2799999998</v>
      </c>
      <c r="AJ94" s="90">
        <v>0</v>
      </c>
      <c r="AK94" s="90">
        <v>2372931.2799999998</v>
      </c>
      <c r="AL94" s="90">
        <v>341113.10000000003</v>
      </c>
      <c r="AM94" s="90">
        <v>0</v>
      </c>
      <c r="AN94" s="90">
        <v>341113.10000000003</v>
      </c>
      <c r="AP94" s="91">
        <f t="shared" si="12"/>
        <v>47380</v>
      </c>
      <c r="AQ94" s="92">
        <f>SUMIF('20-1'!K:K,$A:$A,'20-1'!$E:$E)</f>
        <v>0</v>
      </c>
      <c r="AR94" s="92">
        <f>SUMIF('20-1'!L:L,$A:$A,'20-1'!$E:$E)</f>
        <v>0</v>
      </c>
      <c r="AS94" s="92">
        <f>SUMIF('20-1'!M:M,$A:$A,'20-1'!$E:$E)</f>
        <v>40800</v>
      </c>
      <c r="AT94" s="92">
        <f>SUMIF('20-1'!N:N,$A:$A,'20-1'!$E:$E)</f>
        <v>0</v>
      </c>
      <c r="AU94" s="92">
        <f>SUMIF('20-1'!O:O,$A:$A,'20-1'!$E:$E)</f>
        <v>0</v>
      </c>
      <c r="AV94" s="92">
        <f>SUMIF('20-1'!P:P,$A:$A,'20-1'!$E:$E)</f>
        <v>6580</v>
      </c>
      <c r="AW94" s="92">
        <f>SUMIF('20-1'!Q:Q,$A:$A,'20-1'!$E:$E)</f>
        <v>0</v>
      </c>
      <c r="AX94" s="92">
        <f>SUMIF('20-1'!R:R,$A:$A,'20-1'!$E:$E)</f>
        <v>0</v>
      </c>
      <c r="AY94" s="92">
        <f>SUMIF('20-1'!S:S,$A:$A,'20-1'!$E:$E)</f>
        <v>0</v>
      </c>
      <c r="AZ94" s="92">
        <f>SUMIF('20-1'!T:T,$A:$A,'20-1'!$E:$E)</f>
        <v>0</v>
      </c>
      <c r="BA94" s="92">
        <f>SUMIF('20-1'!U:U,$A:$A,'20-1'!$E:$E)</f>
        <v>0</v>
      </c>
      <c r="BB94" s="92">
        <f>SUMIF('20-1'!V:V,$A:$A,'20-1'!$E:$E)</f>
        <v>0</v>
      </c>
      <c r="BC94" s="92">
        <f>SUMIF('20-1'!W:W,$A:$A,'20-1'!$E:$E)</f>
        <v>0</v>
      </c>
      <c r="BD94" s="92">
        <f>SUMIF('20-1'!X:X,$A:$A,'20-1'!$E:$E)</f>
        <v>0</v>
      </c>
      <c r="BE94" s="92">
        <f>SUMIF('20-1'!Y:Y,$A:$A,'20-1'!$E:$E)</f>
        <v>0</v>
      </c>
      <c r="BF94" s="92">
        <f>SUMIF('20-1'!Z:Z,$A:$A,'20-1'!$E:$E)</f>
        <v>0</v>
      </c>
      <c r="BG94" s="92">
        <f>SUMIF('20-1'!AA:AA,$A:$A,'20-1'!$E:$E)</f>
        <v>0</v>
      </c>
      <c r="BH94" s="92">
        <f>SUMIF('20-1'!AB:AB,$A:$A,'20-1'!$E:$E)</f>
        <v>40871.870000000003</v>
      </c>
      <c r="BI94" s="89">
        <f>SUMIF(Об!$A:$A,$A:$A,Об!AB:AB)*BI$455</f>
        <v>488592.09304798651</v>
      </c>
      <c r="BJ94" s="89">
        <f>SUMIF(Об!$A:$A,$A:$A,Об!AC:AC)*BJ$455</f>
        <v>463656.70534475264</v>
      </c>
      <c r="BK94" s="89">
        <f>SUMIF(ПП1!$H:$H,$A:$A,ПП1!$M:$M)*$BK$454/$BK$455*B94</f>
        <v>71904.414471147902</v>
      </c>
      <c r="BL94" s="89">
        <f t="shared" si="13"/>
        <v>109592.11878344977</v>
      </c>
      <c r="BM94" s="84">
        <f>SUMIF(Об!$A:$A,$A:$A,Об!Z:Z)</f>
        <v>0</v>
      </c>
      <c r="BN94" s="89">
        <f t="shared" si="14"/>
        <v>4293.8075877627307</v>
      </c>
      <c r="BO94" s="89">
        <f>SUMIF(Об!$A:$A,$A:$A,Об!$AG:$AG)*$BO$455</f>
        <v>0</v>
      </c>
      <c r="BP94" s="89">
        <f>SUMIF(Об!$A:$A,$A:$A,Об!$AE:$AE)*BP$455</f>
        <v>0</v>
      </c>
      <c r="BQ94" s="89">
        <f>SUMIF(Об!$A:$A,$A:$A,Об!AI:AI)*BQ$455</f>
        <v>343583.97748312046</v>
      </c>
      <c r="BR94" s="89">
        <f>SUMIF(Об!$A:$A,$A:$A,Об!AJ:AJ)*BR$455</f>
        <v>128365.14867773543</v>
      </c>
      <c r="BS94" s="89">
        <f>SUMIF(Об!$A:$A,$A:$A,Об!AK:AK)*BS$455</f>
        <v>187909.17484765322</v>
      </c>
      <c r="BT94" s="89">
        <f>SUMIF(Об!$A:$A,$A:$A,Об!AL:AL)*BT$455</f>
        <v>169147.99070554567</v>
      </c>
      <c r="BU94" s="89">
        <f>SUMIF(Об!$A:$A,$A:$A,Об!AM:AM)*BU$455</f>
        <v>106501.35531626022</v>
      </c>
      <c r="BV94" s="89">
        <f>SUMIF(Об!$A:$A,$A:$A,Об!AN:AN)*BV$455</f>
        <v>70713.767500228612</v>
      </c>
    </row>
    <row r="95" spans="1:74" ht="32.25" hidden="1" customHeight="1" x14ac:dyDescent="0.25">
      <c r="A95" s="84" t="s">
        <v>25</v>
      </c>
      <c r="B95" s="84">
        <f>SUMIF(Об!$A:$A,$A:$A,Об!B:B)</f>
        <v>13749.9</v>
      </c>
      <c r="C95" s="84">
        <f>SUMIF(Об!$A:$A,$A:$A,Об!C:C)</f>
        <v>13749.9</v>
      </c>
      <c r="D95" s="84">
        <v>12</v>
      </c>
      <c r="E95" s="84">
        <f>SUMIF(Об!$A:$A,$A:$A,Об!F:F)</f>
        <v>41.2</v>
      </c>
      <c r="F95" s="84">
        <f t="shared" si="15"/>
        <v>41.2</v>
      </c>
      <c r="G95" s="89">
        <v>6176501.1599999992</v>
      </c>
      <c r="H95" s="89">
        <v>5796534.5900000008</v>
      </c>
      <c r="I95" s="89">
        <v>0</v>
      </c>
      <c r="J95" s="89">
        <v>712345.46999999986</v>
      </c>
      <c r="K95" s="89">
        <v>375468.59</v>
      </c>
      <c r="L95" s="89">
        <v>0</v>
      </c>
      <c r="M95" s="89">
        <v>4147.4900000000007</v>
      </c>
      <c r="N95" s="89">
        <v>4147.4900000000007</v>
      </c>
      <c r="O95" s="89">
        <v>0</v>
      </c>
      <c r="P95" s="89">
        <v>1273465.1399999997</v>
      </c>
      <c r="Q95" s="89">
        <v>507357.88999999996</v>
      </c>
      <c r="R95" s="89">
        <v>0</v>
      </c>
      <c r="S95" s="89">
        <v>12586.210000000001</v>
      </c>
      <c r="T95" s="89">
        <v>1541880.8599999999</v>
      </c>
      <c r="U95" s="89">
        <v>0</v>
      </c>
      <c r="V95" s="89">
        <v>0</v>
      </c>
      <c r="W95" s="89">
        <v>0</v>
      </c>
      <c r="X95" s="89">
        <v>0</v>
      </c>
      <c r="Y95" s="89">
        <v>0</v>
      </c>
      <c r="Z95" s="89">
        <v>0</v>
      </c>
      <c r="AA95" s="89">
        <v>0</v>
      </c>
      <c r="AB95" s="89">
        <v>0</v>
      </c>
      <c r="AC95" s="89">
        <v>0</v>
      </c>
      <c r="AD95" s="89">
        <v>0</v>
      </c>
      <c r="AE95" s="89">
        <v>8636.0400000000009</v>
      </c>
      <c r="AF95" s="89">
        <v>0</v>
      </c>
      <c r="AG95" s="89">
        <v>0</v>
      </c>
      <c r="AH95" s="90">
        <v>6176501.1599999992</v>
      </c>
      <c r="AI95" s="90">
        <v>6422564.6299999999</v>
      </c>
      <c r="AJ95" s="90">
        <v>0</v>
      </c>
      <c r="AK95" s="90">
        <v>6422564.6299999999</v>
      </c>
      <c r="AL95" s="90">
        <v>427644.29</v>
      </c>
      <c r="AM95" s="90">
        <v>0</v>
      </c>
      <c r="AN95" s="90">
        <v>427644.29</v>
      </c>
      <c r="AP95" s="91">
        <f t="shared" si="12"/>
        <v>3184023.7100000004</v>
      </c>
      <c r="AQ95" s="92">
        <f>SUMIF('20-1'!K:K,$A:$A,'20-1'!$E:$E)</f>
        <v>3167321.99</v>
      </c>
      <c r="AR95" s="92">
        <f>SUMIF('20-1'!L:L,$A:$A,'20-1'!$E:$E)</f>
        <v>0</v>
      </c>
      <c r="AS95" s="92">
        <f>SUMIF('20-1'!M:M,$A:$A,'20-1'!$E:$E)</f>
        <v>0</v>
      </c>
      <c r="AT95" s="92">
        <f>SUMIF('20-1'!N:N,$A:$A,'20-1'!$E:$E)</f>
        <v>0</v>
      </c>
      <c r="AU95" s="92">
        <f>SUMIF('20-1'!O:O,$A:$A,'20-1'!$E:$E)</f>
        <v>0</v>
      </c>
      <c r="AV95" s="92">
        <f>SUMIF('20-1'!P:P,$A:$A,'20-1'!$E:$E)</f>
        <v>16701.72</v>
      </c>
      <c r="AW95" s="92">
        <f>SUMIF('20-1'!Q:Q,$A:$A,'20-1'!$E:$E)</f>
        <v>0</v>
      </c>
      <c r="AX95" s="92">
        <f>SUMIF('20-1'!R:R,$A:$A,'20-1'!$E:$E)</f>
        <v>0</v>
      </c>
      <c r="AY95" s="92">
        <f>SUMIF('20-1'!S:S,$A:$A,'20-1'!$E:$E)</f>
        <v>0</v>
      </c>
      <c r="AZ95" s="92">
        <f>SUMIF('20-1'!T:T,$A:$A,'20-1'!$E:$E)</f>
        <v>0</v>
      </c>
      <c r="BA95" s="92">
        <f>SUMIF('20-1'!U:U,$A:$A,'20-1'!$E:$E)</f>
        <v>0</v>
      </c>
      <c r="BB95" s="92">
        <f>SUMIF('20-1'!V:V,$A:$A,'20-1'!$E:$E)</f>
        <v>0</v>
      </c>
      <c r="BC95" s="92">
        <f>SUMIF('20-1'!W:W,$A:$A,'20-1'!$E:$E)</f>
        <v>0</v>
      </c>
      <c r="BD95" s="92">
        <f>SUMIF('20-1'!X:X,$A:$A,'20-1'!$E:$E)</f>
        <v>0</v>
      </c>
      <c r="BE95" s="92">
        <f>SUMIF('20-1'!Y:Y,$A:$A,'20-1'!$E:$E)</f>
        <v>0</v>
      </c>
      <c r="BF95" s="92">
        <f>SUMIF('20-1'!Z:Z,$A:$A,'20-1'!$E:$E)</f>
        <v>0</v>
      </c>
      <c r="BG95" s="92">
        <f>SUMIF('20-1'!AA:AA,$A:$A,'20-1'!$E:$E)</f>
        <v>9254.24</v>
      </c>
      <c r="BH95" s="92">
        <f>SUMIF('20-1'!AB:AB,$A:$A,'20-1'!$E:$E)</f>
        <v>95484.56</v>
      </c>
      <c r="BI95" s="89">
        <f>SUMIF(Об!$A:$A,$A:$A,Об!AB:AB)*BI$455</f>
        <v>1270417.0534219304</v>
      </c>
      <c r="BJ95" s="89">
        <f>SUMIF(Об!$A:$A,$A:$A,Об!AC:AC)*BJ$455</f>
        <v>1205581.0844764309</v>
      </c>
      <c r="BK95" s="89">
        <f>SUMIF(ПП1!$H:$H,$A:$A,ПП1!$M:$M)*$BK$454/$BK$455*B95</f>
        <v>186962.89944154545</v>
      </c>
      <c r="BL95" s="89">
        <f t="shared" si="13"/>
        <v>284956.91724070191</v>
      </c>
      <c r="BM95" s="84">
        <f>SUMIF(Об!$A:$A,$A:$A,Об!Z:Z)</f>
        <v>0</v>
      </c>
      <c r="BN95" s="89">
        <f t="shared" si="14"/>
        <v>11164.581787594554</v>
      </c>
      <c r="BO95" s="89">
        <f>SUMIF(Об!$A:$A,$A:$A,Об!$AG:$AG)*$BO$455</f>
        <v>0</v>
      </c>
      <c r="BP95" s="89">
        <f>SUMIF(Об!$A:$A,$A:$A,Об!$AE:$AE)*BP$455</f>
        <v>0</v>
      </c>
      <c r="BQ95" s="89">
        <f>SUMIF(Об!$A:$A,$A:$A,Об!AI:AI)*BQ$455</f>
        <v>893372.9188168071</v>
      </c>
      <c r="BR95" s="89">
        <f>SUMIF(Об!$A:$A,$A:$A,Об!AJ:AJ)*BR$455</f>
        <v>333769.77700951084</v>
      </c>
      <c r="BS95" s="89">
        <f>SUMIF(Об!$A:$A,$A:$A,Об!AK:AK)*BS$455</f>
        <v>488593.70345450111</v>
      </c>
      <c r="BT95" s="89">
        <f>SUMIF(Об!$A:$A,$A:$A,Об!AL:AL)*BT$455</f>
        <v>439811.64452302008</v>
      </c>
      <c r="BU95" s="89">
        <f>SUMIF(Об!$A:$A,$A:$A,Об!AM:AM)*BU$455</f>
        <v>276920.44126681535</v>
      </c>
      <c r="BV95" s="89">
        <f>SUMIF(Об!$A:$A,$A:$A,Об!AN:AN)*BV$455</f>
        <v>183867.02818619038</v>
      </c>
    </row>
    <row r="96" spans="1:74" ht="32.25" hidden="1" customHeight="1" x14ac:dyDescent="0.25">
      <c r="A96" s="84" t="s">
        <v>26</v>
      </c>
      <c r="B96" s="84">
        <f>SUMIF(Об!$A:$A,$A:$A,Об!B:B)</f>
        <v>4400.7300000000005</v>
      </c>
      <c r="C96" s="84">
        <f>SUMIF(Об!$A:$A,$A:$A,Об!C:C)</f>
        <v>4400.7300000000005</v>
      </c>
      <c r="D96" s="84">
        <v>12</v>
      </c>
      <c r="E96" s="84">
        <f>SUMIF(Об!$A:$A,$A:$A,Об!F:F)</f>
        <v>41.2</v>
      </c>
      <c r="F96" s="84">
        <f t="shared" si="15"/>
        <v>41.2</v>
      </c>
      <c r="G96" s="89">
        <v>1856066.81</v>
      </c>
      <c r="H96" s="89">
        <v>1738132.34</v>
      </c>
      <c r="I96" s="89">
        <v>0</v>
      </c>
      <c r="J96" s="89">
        <v>211666.55999999997</v>
      </c>
      <c r="K96" s="89">
        <v>132989.32000000004</v>
      </c>
      <c r="L96" s="89">
        <v>0</v>
      </c>
      <c r="M96" s="89">
        <v>1391.7000000000005</v>
      </c>
      <c r="N96" s="89">
        <v>1375.73</v>
      </c>
      <c r="O96" s="89">
        <v>0</v>
      </c>
      <c r="P96" s="89">
        <v>356963.51</v>
      </c>
      <c r="Q96" s="89">
        <v>130313.91</v>
      </c>
      <c r="R96" s="89">
        <v>0</v>
      </c>
      <c r="S96" s="89">
        <v>4147.5800000000008</v>
      </c>
      <c r="T96" s="89">
        <v>396032.55000000005</v>
      </c>
      <c r="U96" s="89">
        <v>0</v>
      </c>
      <c r="V96" s="89">
        <v>0</v>
      </c>
      <c r="W96" s="89">
        <v>0</v>
      </c>
      <c r="X96" s="89">
        <v>0</v>
      </c>
      <c r="Y96" s="89">
        <v>0</v>
      </c>
      <c r="Z96" s="89">
        <v>0</v>
      </c>
      <c r="AA96" s="89">
        <v>0</v>
      </c>
      <c r="AB96" s="89">
        <v>45315</v>
      </c>
      <c r="AC96" s="89">
        <v>0</v>
      </c>
      <c r="AD96" s="89">
        <v>0</v>
      </c>
      <c r="AE96" s="89">
        <v>2845.99</v>
      </c>
      <c r="AF96" s="89">
        <v>0</v>
      </c>
      <c r="AG96" s="89">
        <v>0</v>
      </c>
      <c r="AH96" s="90">
        <v>1856066.81</v>
      </c>
      <c r="AI96" s="90">
        <v>1934935.2999999998</v>
      </c>
      <c r="AJ96" s="90">
        <v>0</v>
      </c>
      <c r="AK96" s="90">
        <v>1934935.2999999998</v>
      </c>
      <c r="AL96" s="90">
        <v>108808.33</v>
      </c>
      <c r="AM96" s="90">
        <v>0</v>
      </c>
      <c r="AN96" s="90">
        <v>108808.33</v>
      </c>
      <c r="AP96" s="91">
        <f t="shared" si="12"/>
        <v>5567.24</v>
      </c>
      <c r="AQ96" s="92">
        <f>SUMIF('20-1'!K:K,$A:$A,'20-1'!$E:$E)</f>
        <v>0</v>
      </c>
      <c r="AR96" s="92">
        <f>SUMIF('20-1'!L:L,$A:$A,'20-1'!$E:$E)</f>
        <v>0</v>
      </c>
      <c r="AS96" s="92">
        <f>SUMIF('20-1'!M:M,$A:$A,'20-1'!$E:$E)</f>
        <v>0</v>
      </c>
      <c r="AT96" s="92">
        <f>SUMIF('20-1'!N:N,$A:$A,'20-1'!$E:$E)</f>
        <v>0</v>
      </c>
      <c r="AU96" s="92">
        <f>SUMIF('20-1'!O:O,$A:$A,'20-1'!$E:$E)</f>
        <v>0</v>
      </c>
      <c r="AV96" s="92">
        <f>SUMIF('20-1'!P:P,$A:$A,'20-1'!$E:$E)</f>
        <v>5567.24</v>
      </c>
      <c r="AW96" s="92">
        <f>SUMIF('20-1'!Q:Q,$A:$A,'20-1'!$E:$E)</f>
        <v>0</v>
      </c>
      <c r="AX96" s="92">
        <f>SUMIF('20-1'!R:R,$A:$A,'20-1'!$E:$E)</f>
        <v>0</v>
      </c>
      <c r="AY96" s="92">
        <f>SUMIF('20-1'!S:S,$A:$A,'20-1'!$E:$E)</f>
        <v>0</v>
      </c>
      <c r="AZ96" s="92">
        <f>SUMIF('20-1'!T:T,$A:$A,'20-1'!$E:$E)</f>
        <v>0</v>
      </c>
      <c r="BA96" s="92">
        <f>SUMIF('20-1'!U:U,$A:$A,'20-1'!$E:$E)</f>
        <v>0</v>
      </c>
      <c r="BB96" s="92">
        <f>SUMIF('20-1'!V:V,$A:$A,'20-1'!$E:$E)</f>
        <v>0</v>
      </c>
      <c r="BC96" s="92">
        <f>SUMIF('20-1'!W:W,$A:$A,'20-1'!$E:$E)</f>
        <v>0</v>
      </c>
      <c r="BD96" s="92">
        <f>SUMIF('20-1'!X:X,$A:$A,'20-1'!$E:$E)</f>
        <v>0</v>
      </c>
      <c r="BE96" s="92">
        <f>SUMIF('20-1'!Y:Y,$A:$A,'20-1'!$E:$E)</f>
        <v>0</v>
      </c>
      <c r="BF96" s="92">
        <f>SUMIF('20-1'!Z:Z,$A:$A,'20-1'!$E:$E)</f>
        <v>0</v>
      </c>
      <c r="BG96" s="92">
        <f>SUMIF('20-1'!AA:AA,$A:$A,'20-1'!$E:$E)</f>
        <v>0</v>
      </c>
      <c r="BH96" s="92">
        <f>SUMIF('20-1'!AB:AB,$A:$A,'20-1'!$E:$E)</f>
        <v>43886.049999999996</v>
      </c>
      <c r="BI96" s="89">
        <f>SUMIF(Об!$A:$A,$A:$A,Об!AB:AB)*BI$455</f>
        <v>406603.86181030347</v>
      </c>
      <c r="BJ96" s="89">
        <f>SUMIF(Об!$A:$A,$A:$A,Об!AC:AC)*BJ$455</f>
        <v>385852.7586300965</v>
      </c>
      <c r="BK96" s="89">
        <f>SUMIF(ПП1!$H:$H,$A:$A,ПП1!$M:$M)*$BK$454/$BK$455*B96</f>
        <v>59838.489040603381</v>
      </c>
      <c r="BL96" s="89">
        <f t="shared" si="13"/>
        <v>91202.005426124873</v>
      </c>
      <c r="BM96" s="84">
        <f>SUMIF(Об!$A:$A,$A:$A,Об!Z:Z)</f>
        <v>0</v>
      </c>
      <c r="BN96" s="89">
        <f t="shared" si="14"/>
        <v>3573.2848973535074</v>
      </c>
      <c r="BO96" s="89">
        <f>SUMIF(Об!$A:$A,$A:$A,Об!$AG:$AG)*$BO$455</f>
        <v>0</v>
      </c>
      <c r="BP96" s="89">
        <f>SUMIF(Об!$A:$A,$A:$A,Об!$AE:$AE)*BP$455</f>
        <v>0</v>
      </c>
      <c r="BQ96" s="89">
        <f>SUMIF(Об!$A:$A,$A:$A,Об!AI:AI)*BQ$455</f>
        <v>285928.84348429355</v>
      </c>
      <c r="BR96" s="89">
        <f>SUMIF(Об!$A:$A,$A:$A,Об!AJ:AJ)*BR$455</f>
        <v>106824.82569175519</v>
      </c>
      <c r="BS96" s="89">
        <f>SUMIF(Об!$A:$A,$A:$A,Об!AK:AK)*BS$455</f>
        <v>156377.06227705849</v>
      </c>
      <c r="BT96" s="89">
        <f>SUMIF(Об!$A:$A,$A:$A,Об!AL:AL)*BT$455</f>
        <v>140764.09998631192</v>
      </c>
      <c r="BU96" s="89">
        <f>SUMIF(Об!$A:$A,$A:$A,Об!AM:AM)*BU$455</f>
        <v>88629.887744355408</v>
      </c>
      <c r="BV96" s="89">
        <f>SUMIF(Об!$A:$A,$A:$A,Об!AN:AN)*BV$455</f>
        <v>58847.638670085864</v>
      </c>
    </row>
    <row r="97" spans="1:74" ht="32.25" hidden="1" customHeight="1" x14ac:dyDescent="0.25">
      <c r="A97" s="84" t="s">
        <v>27</v>
      </c>
      <c r="B97" s="84">
        <f>SUMIF(Об!$A:$A,$A:$A,Об!B:B)</f>
        <v>7903.5999999999995</v>
      </c>
      <c r="C97" s="84">
        <f>SUMIF(Об!$A:$A,$A:$A,Об!C:C)</f>
        <v>7903.5999999999995</v>
      </c>
      <c r="D97" s="84">
        <v>12</v>
      </c>
      <c r="E97" s="84">
        <f>SUMIF(Об!$A:$A,$A:$A,Об!F:F)</f>
        <v>41.41</v>
      </c>
      <c r="F97" s="84">
        <f t="shared" si="15"/>
        <v>41.41</v>
      </c>
      <c r="G97" s="89">
        <v>3748341.2100000004</v>
      </c>
      <c r="H97" s="89">
        <v>3516528.29</v>
      </c>
      <c r="I97" s="89">
        <v>0</v>
      </c>
      <c r="J97" s="89">
        <v>417487.32</v>
      </c>
      <c r="K97" s="89">
        <v>250825.71999999991</v>
      </c>
      <c r="L97" s="89">
        <v>0</v>
      </c>
      <c r="M97" s="89">
        <v>3518.41</v>
      </c>
      <c r="N97" s="89">
        <v>3518.41</v>
      </c>
      <c r="O97" s="89">
        <v>297335.06</v>
      </c>
      <c r="P97" s="89">
        <v>730257.84000000008</v>
      </c>
      <c r="Q97" s="89">
        <v>281891.17</v>
      </c>
      <c r="R97" s="89">
        <v>0</v>
      </c>
      <c r="S97" s="89">
        <v>10691.55</v>
      </c>
      <c r="T97" s="89">
        <v>856668.95</v>
      </c>
      <c r="U97" s="89">
        <v>0</v>
      </c>
      <c r="V97" s="89">
        <v>0</v>
      </c>
      <c r="W97" s="89">
        <v>0</v>
      </c>
      <c r="X97" s="89">
        <v>0</v>
      </c>
      <c r="Y97" s="89">
        <v>0</v>
      </c>
      <c r="Z97" s="89">
        <v>0</v>
      </c>
      <c r="AA97" s="89">
        <v>0</v>
      </c>
      <c r="AB97" s="89">
        <v>0</v>
      </c>
      <c r="AC97" s="89">
        <v>0</v>
      </c>
      <c r="AD97" s="89">
        <v>0</v>
      </c>
      <c r="AE97" s="89">
        <v>7346.449999999998</v>
      </c>
      <c r="AF97" s="89">
        <v>0</v>
      </c>
      <c r="AG97" s="89">
        <v>191676.05</v>
      </c>
      <c r="AH97" s="90">
        <v>3748341.2100000004</v>
      </c>
      <c r="AI97" s="90">
        <v>3828049.7300000004</v>
      </c>
      <c r="AJ97" s="90">
        <v>0</v>
      </c>
      <c r="AK97" s="90">
        <v>3828049.7300000004</v>
      </c>
      <c r="AL97" s="90">
        <v>413861.46</v>
      </c>
      <c r="AM97" s="90">
        <v>0</v>
      </c>
      <c r="AN97" s="90">
        <v>413861.46</v>
      </c>
      <c r="AP97" s="91">
        <f t="shared" si="12"/>
        <v>9615.36</v>
      </c>
      <c r="AQ97" s="92">
        <f>SUMIF('20-1'!K:K,$A:$A,'20-1'!$E:$E)</f>
        <v>0</v>
      </c>
      <c r="AR97" s="92">
        <f>SUMIF('20-1'!L:L,$A:$A,'20-1'!$E:$E)</f>
        <v>0</v>
      </c>
      <c r="AS97" s="92">
        <f>SUMIF('20-1'!M:M,$A:$A,'20-1'!$E:$E)</f>
        <v>0</v>
      </c>
      <c r="AT97" s="92">
        <f>SUMIF('20-1'!N:N,$A:$A,'20-1'!$E:$E)</f>
        <v>0</v>
      </c>
      <c r="AU97" s="92">
        <f>SUMIF('20-1'!O:O,$A:$A,'20-1'!$E:$E)</f>
        <v>0</v>
      </c>
      <c r="AV97" s="92">
        <f>SUMIF('20-1'!P:P,$A:$A,'20-1'!$E:$E)</f>
        <v>9615.36</v>
      </c>
      <c r="AW97" s="92">
        <f>SUMIF('20-1'!Q:Q,$A:$A,'20-1'!$E:$E)</f>
        <v>0</v>
      </c>
      <c r="AX97" s="92">
        <f>SUMIF('20-1'!R:R,$A:$A,'20-1'!$E:$E)</f>
        <v>0</v>
      </c>
      <c r="AY97" s="92">
        <f>SUMIF('20-1'!S:S,$A:$A,'20-1'!$E:$E)</f>
        <v>0</v>
      </c>
      <c r="AZ97" s="92">
        <f>SUMIF('20-1'!T:T,$A:$A,'20-1'!$E:$E)</f>
        <v>0</v>
      </c>
      <c r="BA97" s="92">
        <f>SUMIF('20-1'!U:U,$A:$A,'20-1'!$E:$E)</f>
        <v>0</v>
      </c>
      <c r="BB97" s="92">
        <f>SUMIF('20-1'!V:V,$A:$A,'20-1'!$E:$E)</f>
        <v>0</v>
      </c>
      <c r="BC97" s="92">
        <f>SUMIF('20-1'!W:W,$A:$A,'20-1'!$E:$E)</f>
        <v>0</v>
      </c>
      <c r="BD97" s="92">
        <f>SUMIF('20-1'!X:X,$A:$A,'20-1'!$E:$E)</f>
        <v>0</v>
      </c>
      <c r="BE97" s="92">
        <f>SUMIF('20-1'!Y:Y,$A:$A,'20-1'!$E:$E)</f>
        <v>0</v>
      </c>
      <c r="BF97" s="92">
        <f>SUMIF('20-1'!Z:Z,$A:$A,'20-1'!$E:$E)</f>
        <v>0</v>
      </c>
      <c r="BG97" s="92">
        <f>SUMIF('20-1'!AA:AA,$A:$A,'20-1'!$E:$E)</f>
        <v>0</v>
      </c>
      <c r="BH97" s="92">
        <f>SUMIF('20-1'!AB:AB,$A:$A,'20-1'!$E:$E)</f>
        <v>31492.260000000002</v>
      </c>
      <c r="BI97" s="89">
        <f>SUMIF(Об!$A:$A,$A:$A,Об!AB:AB)*BI$455</f>
        <v>730250.27261475124</v>
      </c>
      <c r="BJ97" s="89">
        <f>SUMIF(Об!$A:$A,$A:$A,Об!AC:AC)*BJ$455</f>
        <v>692981.81508723099</v>
      </c>
      <c r="BK97" s="84">
        <f>SUMIF(ПП1!$H:$H,$A:$A,ПП1!$M:$M)</f>
        <v>0</v>
      </c>
      <c r="BL97" s="89">
        <f t="shared" si="13"/>
        <v>163796.49969116951</v>
      </c>
      <c r="BM97" s="89">
        <f>$BM$454*B97/$BM$455</f>
        <v>23014.768155776954</v>
      </c>
      <c r="BN97" s="89">
        <f t="shared" si="14"/>
        <v>6417.5294814094877</v>
      </c>
      <c r="BO97" s="89">
        <f>SUMIF(Об!$A:$A,$A:$A,Об!$AG:$AG)*$BO$455</f>
        <v>0</v>
      </c>
      <c r="BP97" s="89">
        <f>SUMIF(Об!$A:$A,$A:$A,Об!$AE:$AE)*BP$455</f>
        <v>5655.0217974380594</v>
      </c>
      <c r="BQ97" s="89">
        <f>SUMIF(Об!$A:$A,$A:$A,Об!AI:AI)*BQ$455</f>
        <v>513520.98569156986</v>
      </c>
      <c r="BR97" s="89">
        <f>SUMIF(Об!$A:$A,$A:$A,Об!AJ:AJ)*BR$455</f>
        <v>191854.69054846725</v>
      </c>
      <c r="BS97" s="89">
        <f>SUMIF(Об!$A:$A,$A:$A,Об!AK:AK)*BS$455</f>
        <v>280849.2566944483</v>
      </c>
      <c r="BT97" s="89">
        <f>SUMIF(Об!$A:$A,$A:$A,Об!AL:AL)*BT$455</f>
        <v>252808.77051121398</v>
      </c>
      <c r="BU97" s="89">
        <f>SUMIF(Об!$A:$A,$A:$A,Об!AM:AM)*BU$455</f>
        <v>159177.04125822018</v>
      </c>
      <c r="BV97" s="89">
        <f>SUMIF(Об!$A:$A,$A:$A,Об!AN:AN)*BV$455</f>
        <v>105688.87366252657</v>
      </c>
    </row>
    <row r="98" spans="1:74" ht="32.25" hidden="1" customHeight="1" x14ac:dyDescent="0.25">
      <c r="A98" s="84" t="s">
        <v>28</v>
      </c>
      <c r="B98" s="84">
        <f>SUMIF(Об!$A:$A,$A:$A,Об!B:B)</f>
        <v>6091.84</v>
      </c>
      <c r="C98" s="84">
        <f>SUMIF(Об!$A:$A,$A:$A,Об!C:C)</f>
        <v>6091.84</v>
      </c>
      <c r="D98" s="84">
        <v>12</v>
      </c>
      <c r="E98" s="84">
        <f>SUMIF(Об!$A:$A,$A:$A,Об!F:F)</f>
        <v>41.2</v>
      </c>
      <c r="F98" s="84">
        <f t="shared" si="15"/>
        <v>41.2</v>
      </c>
      <c r="G98" s="89">
        <v>2528034.1800000002</v>
      </c>
      <c r="H98" s="89">
        <v>2398538.1799999997</v>
      </c>
      <c r="I98" s="89">
        <v>0</v>
      </c>
      <c r="J98" s="89">
        <v>311563.40999999997</v>
      </c>
      <c r="K98" s="89">
        <v>106287.37999999999</v>
      </c>
      <c r="L98" s="89">
        <v>0</v>
      </c>
      <c r="M98" s="89">
        <v>1234.4100000000001</v>
      </c>
      <c r="N98" s="89">
        <v>1234.4100000000001</v>
      </c>
      <c r="O98" s="89">
        <v>0</v>
      </c>
      <c r="P98" s="89">
        <v>537581.72</v>
      </c>
      <c r="Q98" s="89">
        <v>203317.24000000002</v>
      </c>
      <c r="R98" s="89">
        <v>0</v>
      </c>
      <c r="S98" s="89">
        <v>3709.9499999999994</v>
      </c>
      <c r="T98" s="89">
        <v>617885.56000000006</v>
      </c>
      <c r="U98" s="89">
        <v>0</v>
      </c>
      <c r="V98" s="89">
        <v>0</v>
      </c>
      <c r="W98" s="89">
        <v>0</v>
      </c>
      <c r="X98" s="89">
        <v>0</v>
      </c>
      <c r="Y98" s="89">
        <v>0</v>
      </c>
      <c r="Z98" s="89">
        <v>0</v>
      </c>
      <c r="AA98" s="89">
        <v>0</v>
      </c>
      <c r="AB98" s="89">
        <v>0</v>
      </c>
      <c r="AC98" s="89">
        <v>0</v>
      </c>
      <c r="AD98" s="89">
        <v>0</v>
      </c>
      <c r="AE98" s="89">
        <v>2545.7300000000005</v>
      </c>
      <c r="AF98" s="89">
        <v>0</v>
      </c>
      <c r="AG98" s="89">
        <v>0</v>
      </c>
      <c r="AH98" s="90">
        <v>2528034.1800000002</v>
      </c>
      <c r="AI98" s="90">
        <v>2591181.2799999998</v>
      </c>
      <c r="AJ98" s="90">
        <v>0</v>
      </c>
      <c r="AK98" s="90">
        <v>2591181.2799999998</v>
      </c>
      <c r="AL98" s="90">
        <v>328050.18</v>
      </c>
      <c r="AM98" s="90">
        <v>0</v>
      </c>
      <c r="AN98" s="90">
        <v>328050.18</v>
      </c>
      <c r="AP98" s="91">
        <f t="shared" si="12"/>
        <v>21780</v>
      </c>
      <c r="AQ98" s="92">
        <f>SUMIF('20-1'!K:K,$A:$A,'20-1'!$E:$E)</f>
        <v>0</v>
      </c>
      <c r="AR98" s="92">
        <f>SUMIF('20-1'!L:L,$A:$A,'20-1'!$E:$E)</f>
        <v>0</v>
      </c>
      <c r="AS98" s="92">
        <f>SUMIF('20-1'!M:M,$A:$A,'20-1'!$E:$E)</f>
        <v>15200</v>
      </c>
      <c r="AT98" s="92">
        <f>SUMIF('20-1'!N:N,$A:$A,'20-1'!$E:$E)</f>
        <v>0</v>
      </c>
      <c r="AU98" s="92">
        <f>SUMIF('20-1'!O:O,$A:$A,'20-1'!$E:$E)</f>
        <v>0</v>
      </c>
      <c r="AV98" s="92">
        <f>SUMIF('20-1'!P:P,$A:$A,'20-1'!$E:$E)</f>
        <v>6580</v>
      </c>
      <c r="AW98" s="92">
        <f>SUMIF('20-1'!Q:Q,$A:$A,'20-1'!$E:$E)</f>
        <v>0</v>
      </c>
      <c r="AX98" s="92">
        <f>SUMIF('20-1'!R:R,$A:$A,'20-1'!$E:$E)</f>
        <v>0</v>
      </c>
      <c r="AY98" s="92">
        <f>SUMIF('20-1'!S:S,$A:$A,'20-1'!$E:$E)</f>
        <v>0</v>
      </c>
      <c r="AZ98" s="92">
        <f>SUMIF('20-1'!T:T,$A:$A,'20-1'!$E:$E)</f>
        <v>0</v>
      </c>
      <c r="BA98" s="92">
        <f>SUMIF('20-1'!U:U,$A:$A,'20-1'!$E:$E)</f>
        <v>0</v>
      </c>
      <c r="BB98" s="92">
        <f>SUMIF('20-1'!V:V,$A:$A,'20-1'!$E:$E)</f>
        <v>0</v>
      </c>
      <c r="BC98" s="92">
        <f>SUMIF('20-1'!W:W,$A:$A,'20-1'!$E:$E)</f>
        <v>0</v>
      </c>
      <c r="BD98" s="92">
        <f>SUMIF('20-1'!X:X,$A:$A,'20-1'!$E:$E)</f>
        <v>0</v>
      </c>
      <c r="BE98" s="92">
        <f>SUMIF('20-1'!Y:Y,$A:$A,'20-1'!$E:$E)</f>
        <v>0</v>
      </c>
      <c r="BF98" s="92">
        <f>SUMIF('20-1'!Z:Z,$A:$A,'20-1'!$E:$E)</f>
        <v>0</v>
      </c>
      <c r="BG98" s="92">
        <f>SUMIF('20-1'!AA:AA,$A:$A,'20-1'!$E:$E)</f>
        <v>0</v>
      </c>
      <c r="BH98" s="92">
        <f>SUMIF('20-1'!AB:AB,$A:$A,'20-1'!$E:$E)</f>
        <v>20424.46</v>
      </c>
      <c r="BI98" s="89">
        <f>SUMIF(Об!$A:$A,$A:$A,Об!AB:AB)*BI$455</f>
        <v>562853.3605857389</v>
      </c>
      <c r="BJ98" s="89">
        <f>SUMIF(Об!$A:$A,$A:$A,Об!AC:AC)*BJ$455</f>
        <v>534128.0353789411</v>
      </c>
      <c r="BK98" s="89">
        <f>SUMIF(ПП1!$H:$H,$A:$A,ПП1!$M:$M)*$BK$454/$BK$455*B98</f>
        <v>82833.189283848187</v>
      </c>
      <c r="BL98" s="89">
        <f t="shared" si="13"/>
        <v>126249.05975487805</v>
      </c>
      <c r="BM98" s="84">
        <f>SUMIF(Об!$A:$A,$A:$A,Об!Z:Z)</f>
        <v>0</v>
      </c>
      <c r="BN98" s="89">
        <f t="shared" si="14"/>
        <v>4946.4247679575865</v>
      </c>
      <c r="BO98" s="89">
        <f>SUMIF(Об!$A:$A,$A:$A,Об!$AG:$AG)*$BO$455</f>
        <v>0</v>
      </c>
      <c r="BP98" s="89">
        <f>SUMIF(Об!$A:$A,$A:$A,Об!$AE:$AE)*BP$455</f>
        <v>0</v>
      </c>
      <c r="BQ98" s="89">
        <f>SUMIF(Об!$A:$A,$A:$A,Об!AI:AI)*BQ$455</f>
        <v>395805.41544047435</v>
      </c>
      <c r="BR98" s="89">
        <f>SUMIF(Об!$A:$A,$A:$A,Об!AJ:AJ)*BR$455</f>
        <v>147875.4084304336</v>
      </c>
      <c r="BS98" s="89">
        <f>SUMIF(Об!$A:$A,$A:$A,Об!AK:AK)*BS$455</f>
        <v>216469.55006598358</v>
      </c>
      <c r="BT98" s="89">
        <f>SUMIF(Об!$A:$A,$A:$A,Об!AL:AL)*BT$455</f>
        <v>194856.84758224525</v>
      </c>
      <c r="BU98" s="89">
        <f>SUMIF(Об!$A:$A,$A:$A,Об!AM:AM)*BU$455</f>
        <v>122688.53016580749</v>
      </c>
      <c r="BV98" s="89">
        <f>SUMIF(Об!$A:$A,$A:$A,Об!AN:AN)*BV$455</f>
        <v>81461.575501331783</v>
      </c>
    </row>
    <row r="99" spans="1:74" ht="32.25" hidden="1" customHeight="1" x14ac:dyDescent="0.25">
      <c r="A99" s="84" t="s">
        <v>29</v>
      </c>
      <c r="B99" s="84">
        <f>SUMIF(Об!$A:$A,$A:$A,Об!B:B)</f>
        <v>5303.86</v>
      </c>
      <c r="C99" s="84">
        <f>SUMIF(Об!$A:$A,$A:$A,Об!C:C)</f>
        <v>5303.86</v>
      </c>
      <c r="D99" s="84">
        <v>12</v>
      </c>
      <c r="E99" s="84">
        <f>SUMIF(Об!$A:$A,$A:$A,Об!F:F)</f>
        <v>41.2</v>
      </c>
      <c r="F99" s="84">
        <f t="shared" si="15"/>
        <v>41.2</v>
      </c>
      <c r="G99" s="89">
        <v>2522588.54</v>
      </c>
      <c r="H99" s="89">
        <v>2393670.67</v>
      </c>
      <c r="I99" s="89">
        <v>0</v>
      </c>
      <c r="J99" s="89">
        <v>309527.89</v>
      </c>
      <c r="K99" s="89">
        <v>124644.06999999999</v>
      </c>
      <c r="L99" s="89">
        <v>0</v>
      </c>
      <c r="M99" s="89">
        <v>1194.6100000000001</v>
      </c>
      <c r="N99" s="89">
        <v>1194.6100000000001</v>
      </c>
      <c r="O99" s="89">
        <v>0</v>
      </c>
      <c r="P99" s="89">
        <v>540861.56999999995</v>
      </c>
      <c r="Q99" s="89">
        <v>208467.29</v>
      </c>
      <c r="R99" s="89">
        <v>0</v>
      </c>
      <c r="S99" s="89">
        <v>3635.9300000000007</v>
      </c>
      <c r="T99" s="89">
        <v>636227.86</v>
      </c>
      <c r="U99" s="89">
        <v>0</v>
      </c>
      <c r="V99" s="89">
        <v>0</v>
      </c>
      <c r="W99" s="89">
        <v>0</v>
      </c>
      <c r="X99" s="89">
        <v>0</v>
      </c>
      <c r="Y99" s="89">
        <v>0</v>
      </c>
      <c r="Z99" s="89">
        <v>0</v>
      </c>
      <c r="AA99" s="89">
        <v>0</v>
      </c>
      <c r="AB99" s="89">
        <v>0</v>
      </c>
      <c r="AC99" s="89">
        <v>0</v>
      </c>
      <c r="AD99" s="89">
        <v>0</v>
      </c>
      <c r="AE99" s="89">
        <v>2495.21</v>
      </c>
      <c r="AF99" s="89">
        <v>0</v>
      </c>
      <c r="AG99" s="89">
        <v>0</v>
      </c>
      <c r="AH99" s="90">
        <v>2522588.54</v>
      </c>
      <c r="AI99" s="90">
        <v>2526549.17</v>
      </c>
      <c r="AJ99" s="90">
        <v>0</v>
      </c>
      <c r="AK99" s="90">
        <v>2526549.17</v>
      </c>
      <c r="AL99" s="90">
        <v>342260.55</v>
      </c>
      <c r="AM99" s="90">
        <v>0</v>
      </c>
      <c r="AN99" s="90">
        <v>342260.55</v>
      </c>
      <c r="AP99" s="91">
        <f t="shared" si="12"/>
        <v>77515.14</v>
      </c>
      <c r="AQ99" s="92">
        <f>SUMIF('20-1'!K:K,$A:$A,'20-1'!$E:$E)</f>
        <v>0</v>
      </c>
      <c r="AR99" s="92">
        <f>SUMIF('20-1'!L:L,$A:$A,'20-1'!$E:$E)</f>
        <v>0</v>
      </c>
      <c r="AS99" s="92">
        <f>SUMIF('20-1'!M:M,$A:$A,'20-1'!$E:$E)</f>
        <v>42000</v>
      </c>
      <c r="AT99" s="92">
        <f>SUMIF('20-1'!N:N,$A:$A,'20-1'!$E:$E)</f>
        <v>0</v>
      </c>
      <c r="AU99" s="92">
        <f>SUMIF('20-1'!O:O,$A:$A,'20-1'!$E:$E)</f>
        <v>0</v>
      </c>
      <c r="AV99" s="92">
        <f>SUMIF('20-1'!P:P,$A:$A,'20-1'!$E:$E)</f>
        <v>35515.14</v>
      </c>
      <c r="AW99" s="92">
        <f>SUMIF('20-1'!Q:Q,$A:$A,'20-1'!$E:$E)</f>
        <v>0</v>
      </c>
      <c r="AX99" s="92">
        <f>SUMIF('20-1'!R:R,$A:$A,'20-1'!$E:$E)</f>
        <v>0</v>
      </c>
      <c r="AY99" s="92">
        <f>SUMIF('20-1'!S:S,$A:$A,'20-1'!$E:$E)</f>
        <v>0</v>
      </c>
      <c r="AZ99" s="92">
        <f>SUMIF('20-1'!T:T,$A:$A,'20-1'!$E:$E)</f>
        <v>0</v>
      </c>
      <c r="BA99" s="92">
        <f>SUMIF('20-1'!U:U,$A:$A,'20-1'!$E:$E)</f>
        <v>0</v>
      </c>
      <c r="BB99" s="92">
        <f>SUMIF('20-1'!V:V,$A:$A,'20-1'!$E:$E)</f>
        <v>0</v>
      </c>
      <c r="BC99" s="92">
        <f>SUMIF('20-1'!W:W,$A:$A,'20-1'!$E:$E)</f>
        <v>0</v>
      </c>
      <c r="BD99" s="92">
        <f>SUMIF('20-1'!X:X,$A:$A,'20-1'!$E:$E)</f>
        <v>0</v>
      </c>
      <c r="BE99" s="92">
        <f>SUMIF('20-1'!Y:Y,$A:$A,'20-1'!$E:$E)</f>
        <v>0</v>
      </c>
      <c r="BF99" s="92">
        <f>SUMIF('20-1'!Z:Z,$A:$A,'20-1'!$E:$E)</f>
        <v>0</v>
      </c>
      <c r="BG99" s="92">
        <f>SUMIF('20-1'!AA:AA,$A:$A,'20-1'!$E:$E)</f>
        <v>0</v>
      </c>
      <c r="BH99" s="92">
        <f>SUMIF('20-1'!AB:AB,$A:$A,'20-1'!$E:$E)</f>
        <v>45172.74</v>
      </c>
      <c r="BI99" s="89">
        <f>SUMIF(Об!$A:$A,$A:$A,Об!AB:AB)*BI$455</f>
        <v>490048.23256623239</v>
      </c>
      <c r="BJ99" s="89">
        <f>SUMIF(Об!$A:$A,$A:$A,Об!AC:AC)*BJ$455</f>
        <v>465038.53051376098</v>
      </c>
      <c r="BK99" s="89">
        <f>SUMIF(ПП1!$H:$H,$A:$A,ПП1!$M:$M)*$BK$454/$BK$455*B99</f>
        <v>72118.709505671693</v>
      </c>
      <c r="BL99" s="89">
        <f t="shared" si="13"/>
        <v>109918.73359633666</v>
      </c>
      <c r="BM99" s="84">
        <f>SUMIF(Об!$A:$A,$A:$A,Об!Z:Z)</f>
        <v>0</v>
      </c>
      <c r="BN99" s="89">
        <f t="shared" si="14"/>
        <v>4306.6043214824294</v>
      </c>
      <c r="BO99" s="89">
        <f>SUMIF(Об!$A:$A,$A:$A,Об!$AG:$AG)*$BO$455</f>
        <v>0</v>
      </c>
      <c r="BP99" s="89">
        <f>SUMIF(Об!$A:$A,$A:$A,Об!$AE:$AE)*BP$455</f>
        <v>0</v>
      </c>
      <c r="BQ99" s="89">
        <f>SUMIF(Об!$A:$A,$A:$A,Об!AI:AI)*BQ$455</f>
        <v>344607.95272661699</v>
      </c>
      <c r="BR99" s="89">
        <f>SUMIF(Об!$A:$A,$A:$A,Об!AJ:AJ)*BR$455</f>
        <v>128747.71230988328</v>
      </c>
      <c r="BS99" s="89">
        <f>SUMIF(Об!$A:$A,$A:$A,Об!AK:AK)*BS$455</f>
        <v>188469.19613991302</v>
      </c>
      <c r="BT99" s="89">
        <f>SUMIF(Об!$A:$A,$A:$A,Об!AL:AL)*BT$455</f>
        <v>169652.09848216095</v>
      </c>
      <c r="BU99" s="89">
        <f>SUMIF(Об!$A:$A,$A:$A,Об!AM:AM)*BU$455</f>
        <v>106818.75879951208</v>
      </c>
      <c r="BV99" s="89">
        <f>SUMIF(Об!$A:$A,$A:$A,Об!AN:AN)*BV$455</f>
        <v>70924.51407760111</v>
      </c>
    </row>
    <row r="100" spans="1:74" ht="32.25" hidden="1" customHeight="1" x14ac:dyDescent="0.25">
      <c r="A100" s="84" t="s">
        <v>30</v>
      </c>
      <c r="B100" s="84">
        <f>SUMIF(Об!$A:$A,$A:$A,Об!B:B)</f>
        <v>5270.2</v>
      </c>
      <c r="C100" s="84">
        <f>SUMIF(Об!$A:$A,$A:$A,Об!C:C)</f>
        <v>5270.2</v>
      </c>
      <c r="D100" s="84">
        <v>12</v>
      </c>
      <c r="E100" s="84">
        <f>SUMIF(Об!$A:$A,$A:$A,Об!F:F)</f>
        <v>41.2</v>
      </c>
      <c r="F100" s="84">
        <f t="shared" si="15"/>
        <v>41.2</v>
      </c>
      <c r="G100" s="89">
        <v>2513026.8000000003</v>
      </c>
      <c r="H100" s="89">
        <v>2377433.0299999998</v>
      </c>
      <c r="I100" s="89">
        <v>0</v>
      </c>
      <c r="J100" s="89">
        <v>287509.55</v>
      </c>
      <c r="K100" s="89">
        <v>116552.94000000002</v>
      </c>
      <c r="L100" s="89">
        <v>0</v>
      </c>
      <c r="M100" s="89">
        <v>1188.9799999999998</v>
      </c>
      <c r="N100" s="89">
        <v>1188.9799999999998</v>
      </c>
      <c r="O100" s="89">
        <v>0</v>
      </c>
      <c r="P100" s="89">
        <v>498041.12</v>
      </c>
      <c r="Q100" s="89">
        <v>189631.94999999998</v>
      </c>
      <c r="R100" s="89">
        <v>0</v>
      </c>
      <c r="S100" s="89">
        <v>3600.27</v>
      </c>
      <c r="T100" s="89">
        <v>576315.51000000013</v>
      </c>
      <c r="U100" s="89">
        <v>0</v>
      </c>
      <c r="V100" s="89">
        <v>0</v>
      </c>
      <c r="W100" s="89">
        <v>0</v>
      </c>
      <c r="X100" s="89">
        <v>0</v>
      </c>
      <c r="Y100" s="89">
        <v>0</v>
      </c>
      <c r="Z100" s="89">
        <v>0</v>
      </c>
      <c r="AA100" s="89">
        <v>0</v>
      </c>
      <c r="AB100" s="89">
        <v>0</v>
      </c>
      <c r="AC100" s="89">
        <v>0</v>
      </c>
      <c r="AD100" s="89">
        <v>0</v>
      </c>
      <c r="AE100" s="89">
        <v>2470.5600000000004</v>
      </c>
      <c r="AF100" s="89">
        <v>0</v>
      </c>
      <c r="AG100" s="89">
        <v>0</v>
      </c>
      <c r="AH100" s="90">
        <v>2513026.8000000003</v>
      </c>
      <c r="AI100" s="90">
        <v>2537683.42</v>
      </c>
      <c r="AJ100" s="90">
        <v>0</v>
      </c>
      <c r="AK100" s="90">
        <v>2537683.42</v>
      </c>
      <c r="AL100" s="90">
        <v>318318.54000000004</v>
      </c>
      <c r="AM100" s="90">
        <v>0</v>
      </c>
      <c r="AN100" s="90">
        <v>318318.54000000004</v>
      </c>
      <c r="AP100" s="91">
        <f t="shared" si="12"/>
        <v>66873.62</v>
      </c>
      <c r="AQ100" s="92">
        <f>SUMIF('20-1'!K:K,$A:$A,'20-1'!$E:$E)</f>
        <v>0</v>
      </c>
      <c r="AR100" s="92">
        <f>SUMIF('20-1'!L:L,$A:$A,'20-1'!$E:$E)</f>
        <v>0</v>
      </c>
      <c r="AS100" s="92">
        <f>SUMIF('20-1'!M:M,$A:$A,'20-1'!$E:$E)</f>
        <v>60800</v>
      </c>
      <c r="AT100" s="92">
        <f>SUMIF('20-1'!N:N,$A:$A,'20-1'!$E:$E)</f>
        <v>0</v>
      </c>
      <c r="AU100" s="92">
        <f>SUMIF('20-1'!O:O,$A:$A,'20-1'!$E:$E)</f>
        <v>0</v>
      </c>
      <c r="AV100" s="92">
        <f>SUMIF('20-1'!P:P,$A:$A,'20-1'!$E:$E)</f>
        <v>6073.62</v>
      </c>
      <c r="AW100" s="92">
        <f>SUMIF('20-1'!Q:Q,$A:$A,'20-1'!$E:$E)</f>
        <v>0</v>
      </c>
      <c r="AX100" s="92">
        <f>SUMIF('20-1'!R:R,$A:$A,'20-1'!$E:$E)</f>
        <v>0</v>
      </c>
      <c r="AY100" s="92">
        <f>SUMIF('20-1'!S:S,$A:$A,'20-1'!$E:$E)</f>
        <v>0</v>
      </c>
      <c r="AZ100" s="92">
        <f>SUMIF('20-1'!T:T,$A:$A,'20-1'!$E:$E)</f>
        <v>0</v>
      </c>
      <c r="BA100" s="92">
        <f>SUMIF('20-1'!U:U,$A:$A,'20-1'!$E:$E)</f>
        <v>0</v>
      </c>
      <c r="BB100" s="92">
        <f>SUMIF('20-1'!V:V,$A:$A,'20-1'!$E:$E)</f>
        <v>0</v>
      </c>
      <c r="BC100" s="92">
        <f>SUMIF('20-1'!W:W,$A:$A,'20-1'!$E:$E)</f>
        <v>0</v>
      </c>
      <c r="BD100" s="92">
        <f>SUMIF('20-1'!X:X,$A:$A,'20-1'!$E:$E)</f>
        <v>0</v>
      </c>
      <c r="BE100" s="92">
        <f>SUMIF('20-1'!Y:Y,$A:$A,'20-1'!$E:$E)</f>
        <v>0</v>
      </c>
      <c r="BF100" s="92">
        <f>SUMIF('20-1'!Z:Z,$A:$A,'20-1'!$E:$E)</f>
        <v>0</v>
      </c>
      <c r="BG100" s="92">
        <f>SUMIF('20-1'!AA:AA,$A:$A,'20-1'!$E:$E)</f>
        <v>0</v>
      </c>
      <c r="BH100" s="92">
        <f>SUMIF('20-1'!AB:AB,$A:$A,'20-1'!$E:$E)</f>
        <v>119414.54</v>
      </c>
      <c r="BI100" s="89">
        <f>SUMIF(Об!$A:$A,$A:$A,Об!AB:AB)*BI$455</f>
        <v>486938.22900124773</v>
      </c>
      <c r="BJ100" s="89">
        <f>SUMIF(Об!$A:$A,$A:$A,Об!AC:AC)*BJ$455</f>
        <v>462087.24655507941</v>
      </c>
      <c r="BK100" s="89">
        <f>SUMIF(ПП1!$H:$H,$A:$A,ПП1!$M:$M)*$BK$454/$BK$455*B100</f>
        <v>71661.020999195112</v>
      </c>
      <c r="BL100" s="89">
        <f t="shared" si="13"/>
        <v>109221.15398962518</v>
      </c>
      <c r="BM100" s="84">
        <f>SUMIF(Об!$A:$A,$A:$A,Об!Z:Z)</f>
        <v>0</v>
      </c>
      <c r="BN100" s="89">
        <f t="shared" si="14"/>
        <v>4279.2732264947981</v>
      </c>
      <c r="BO100" s="89">
        <f>SUMIF(Об!$A:$A,$A:$A,Об!$AG:$AG)*$BO$455</f>
        <v>0</v>
      </c>
      <c r="BP100" s="89">
        <f>SUMIF(Об!$A:$A,$A:$A,Об!$AE:$AE)*BP$455</f>
        <v>0</v>
      </c>
      <c r="BQ100" s="89">
        <f>SUMIF(Об!$A:$A,$A:$A,Об!AI:AI)*BQ$455</f>
        <v>342420.95991595119</v>
      </c>
      <c r="BR100" s="89">
        <f>SUMIF(Об!$A:$A,$A:$A,Об!AJ:AJ)*BR$455</f>
        <v>127930.63795340504</v>
      </c>
      <c r="BS100" s="89">
        <f>SUMIF(Об!$A:$A,$A:$A,Об!AK:AK)*BS$455</f>
        <v>187273.11005504848</v>
      </c>
      <c r="BT100" s="89">
        <f>SUMIF(Об!$A:$A,$A:$A,Об!AL:AL)*BT$455</f>
        <v>168575.43174606506</v>
      </c>
      <c r="BU100" s="89">
        <f>SUMIF(Об!$A:$A,$A:$A,Об!AM:AM)*BU$455</f>
        <v>106140.85262906422</v>
      </c>
      <c r="BV100" s="89">
        <f>SUMIF(Об!$A:$A,$A:$A,Об!AN:AN)*BV$455</f>
        <v>70474.404319075809</v>
      </c>
    </row>
    <row r="101" spans="1:74" ht="32.25" hidden="1" customHeight="1" x14ac:dyDescent="0.25">
      <c r="A101" s="84" t="s">
        <v>243</v>
      </c>
      <c r="B101" s="84">
        <f>SUMIF(Об!$A:$A,$A:$A,Об!B:B)</f>
        <v>4403.3</v>
      </c>
      <c r="C101" s="84">
        <f>SUMIF(Об!$A:$A,$A:$A,Об!C:C)</f>
        <v>4403.3</v>
      </c>
      <c r="D101" s="84">
        <v>12</v>
      </c>
      <c r="E101" s="84">
        <f>SUMIF(Об!$A:$A,$A:$A,Об!F:F)</f>
        <v>41.2</v>
      </c>
      <c r="F101" s="84">
        <f t="shared" si="15"/>
        <v>41.2</v>
      </c>
      <c r="G101" s="89">
        <v>2044121.5199999998</v>
      </c>
      <c r="H101" s="89">
        <v>1924284.24</v>
      </c>
      <c r="I101" s="89">
        <v>0</v>
      </c>
      <c r="J101" s="89">
        <v>109911.57999999999</v>
      </c>
      <c r="K101" s="89">
        <v>134747.92999999996</v>
      </c>
      <c r="L101" s="89">
        <v>0</v>
      </c>
      <c r="M101" s="89">
        <v>831.63999999999987</v>
      </c>
      <c r="N101" s="89">
        <v>831.63999999999987</v>
      </c>
      <c r="O101" s="89">
        <v>0</v>
      </c>
      <c r="P101" s="89">
        <v>193061.00999999998</v>
      </c>
      <c r="Q101" s="89">
        <v>74990.73</v>
      </c>
      <c r="R101" s="89">
        <v>0</v>
      </c>
      <c r="S101" s="89">
        <v>2530.8200000000006</v>
      </c>
      <c r="T101" s="89">
        <v>227896.98</v>
      </c>
      <c r="U101" s="89">
        <v>0</v>
      </c>
      <c r="V101" s="89">
        <v>0</v>
      </c>
      <c r="W101" s="89">
        <v>0</v>
      </c>
      <c r="X101" s="89">
        <v>0</v>
      </c>
      <c r="Y101" s="89">
        <v>0</v>
      </c>
      <c r="Z101" s="89">
        <v>0</v>
      </c>
      <c r="AA101" s="89">
        <v>0</v>
      </c>
      <c r="AB101" s="89">
        <v>0</v>
      </c>
      <c r="AC101" s="89">
        <v>0</v>
      </c>
      <c r="AD101" s="89">
        <v>0</v>
      </c>
      <c r="AE101" s="89">
        <v>1378.92</v>
      </c>
      <c r="AF101" s="89">
        <v>0</v>
      </c>
      <c r="AG101" s="89">
        <v>0</v>
      </c>
      <c r="AH101" s="90">
        <v>2044121.5199999998</v>
      </c>
      <c r="AI101" s="90">
        <v>2023005.3499999999</v>
      </c>
      <c r="AJ101" s="90">
        <v>0</v>
      </c>
      <c r="AK101" s="90">
        <v>2023005.3499999999</v>
      </c>
      <c r="AL101" s="90">
        <v>199917.85</v>
      </c>
      <c r="AM101" s="90">
        <v>0</v>
      </c>
      <c r="AN101" s="90">
        <v>199917.85</v>
      </c>
      <c r="AP101" s="91">
        <f t="shared" si="12"/>
        <v>6580</v>
      </c>
      <c r="AQ101" s="92">
        <f>SUMIF('20-1'!K:K,$A:$A,'20-1'!$E:$E)</f>
        <v>0</v>
      </c>
      <c r="AR101" s="92">
        <f>SUMIF('20-1'!L:L,$A:$A,'20-1'!$E:$E)</f>
        <v>0</v>
      </c>
      <c r="AS101" s="92">
        <f>SUMIF('20-1'!M:M,$A:$A,'20-1'!$E:$E)</f>
        <v>0</v>
      </c>
      <c r="AT101" s="92">
        <f>SUMIF('20-1'!N:N,$A:$A,'20-1'!$E:$E)</f>
        <v>0</v>
      </c>
      <c r="AU101" s="92">
        <f>SUMIF('20-1'!O:O,$A:$A,'20-1'!$E:$E)</f>
        <v>0</v>
      </c>
      <c r="AV101" s="92">
        <f>SUMIF('20-1'!P:P,$A:$A,'20-1'!$E:$E)</f>
        <v>6580</v>
      </c>
      <c r="AW101" s="92">
        <f>SUMIF('20-1'!Q:Q,$A:$A,'20-1'!$E:$E)</f>
        <v>0</v>
      </c>
      <c r="AX101" s="92">
        <f>SUMIF('20-1'!R:R,$A:$A,'20-1'!$E:$E)</f>
        <v>0</v>
      </c>
      <c r="AY101" s="92">
        <f>SUMIF('20-1'!S:S,$A:$A,'20-1'!$E:$E)</f>
        <v>0</v>
      </c>
      <c r="AZ101" s="92">
        <f>SUMIF('20-1'!T:T,$A:$A,'20-1'!$E:$E)</f>
        <v>0</v>
      </c>
      <c r="BA101" s="92">
        <f>SUMIF('20-1'!U:U,$A:$A,'20-1'!$E:$E)</f>
        <v>0</v>
      </c>
      <c r="BB101" s="92">
        <f>SUMIF('20-1'!V:V,$A:$A,'20-1'!$E:$E)</f>
        <v>0</v>
      </c>
      <c r="BC101" s="92">
        <f>SUMIF('20-1'!W:W,$A:$A,'20-1'!$E:$E)</f>
        <v>0</v>
      </c>
      <c r="BD101" s="92">
        <f>SUMIF('20-1'!X:X,$A:$A,'20-1'!$E:$E)</f>
        <v>0</v>
      </c>
      <c r="BE101" s="92">
        <f>SUMIF('20-1'!Y:Y,$A:$A,'20-1'!$E:$E)</f>
        <v>0</v>
      </c>
      <c r="BF101" s="92">
        <f>SUMIF('20-1'!Z:Z,$A:$A,'20-1'!$E:$E)</f>
        <v>0</v>
      </c>
      <c r="BG101" s="92">
        <f>SUMIF('20-1'!AA:AA,$A:$A,'20-1'!$E:$E)</f>
        <v>9254.24</v>
      </c>
      <c r="BH101" s="92">
        <f>SUMIF('20-1'!AB:AB,$A:$A,'20-1'!$E:$E)</f>
        <v>2378.7799999999997</v>
      </c>
      <c r="BI101" s="89">
        <f>SUMIF(Об!$A:$A,$A:$A,Об!AB:AB)*BI$455</f>
        <v>406841.31603377371</v>
      </c>
      <c r="BJ101" s="89">
        <f>SUMIF(Об!$A:$A,$A:$A,Об!AC:AC)*BJ$455</f>
        <v>386078.09433341835</v>
      </c>
      <c r="BK101" s="89">
        <f>SUMIF(ПП1!$H:$H,$A:$A,ПП1!$M:$M)*$BK$454/$BK$455*B101</f>
        <v>59873.434360319501</v>
      </c>
      <c r="BL101" s="89">
        <f t="shared" si="13"/>
        <v>91255.266851830413</v>
      </c>
      <c r="BM101" s="84">
        <f>SUMIF(Об!$A:$A,$A:$A,Об!Z:Z)</f>
        <v>0</v>
      </c>
      <c r="BN101" s="89">
        <f t="shared" si="14"/>
        <v>3575.3716743623668</v>
      </c>
      <c r="BO101" s="89">
        <f>SUMIF(Об!$A:$A,$A:$A,Об!$AG:$AG)*$BO$455</f>
        <v>0</v>
      </c>
      <c r="BP101" s="89">
        <f>SUMIF(Об!$A:$A,$A:$A,Об!$AE:$AE)*BP$455</f>
        <v>0</v>
      </c>
      <c r="BQ101" s="89">
        <f>SUMIF(Об!$A:$A,$A:$A,Об!AI:AI)*BQ$455</f>
        <v>286095.82421879773</v>
      </c>
      <c r="BR101" s="89">
        <f>SUMIF(Об!$A:$A,$A:$A,Об!AJ:AJ)*BR$455</f>
        <v>106887.21075105849</v>
      </c>
      <c r="BS101" s="89">
        <f>SUMIF(Об!$A:$A,$A:$A,Об!AK:AK)*BS$455</f>
        <v>156468.3855461643</v>
      </c>
      <c r="BT101" s="89">
        <f>SUMIF(Об!$A:$A,$A:$A,Об!AL:AL)*BT$455</f>
        <v>140846.30537881833</v>
      </c>
      <c r="BU101" s="89">
        <f>SUMIF(Об!$A:$A,$A:$A,Об!AM:AM)*BU$455</f>
        <v>88681.647068718172</v>
      </c>
      <c r="BV101" s="89">
        <f>SUMIF(Об!$A:$A,$A:$A,Об!AN:AN)*BV$455</f>
        <v>58882.005339111711</v>
      </c>
    </row>
    <row r="102" spans="1:74" ht="32.25" customHeight="1" x14ac:dyDescent="0.25">
      <c r="A102" s="84" t="s">
        <v>244</v>
      </c>
      <c r="B102" s="84">
        <f>SUMIF(Об!$A:$A,$A:$A,Об!B:B)</f>
        <v>0</v>
      </c>
      <c r="C102" s="84">
        <f>SUMIF(Об!$A:$A,$A:$A,Об!C:C)</f>
        <v>0</v>
      </c>
      <c r="D102" s="84">
        <v>0</v>
      </c>
      <c r="E102" s="84">
        <f>SUMIF(Об!$A:$A,$A:$A,Об!F:F)</f>
        <v>0</v>
      </c>
      <c r="F102" s="84">
        <f t="shared" si="15"/>
        <v>0</v>
      </c>
      <c r="G102" s="89">
        <v>0</v>
      </c>
      <c r="H102" s="89">
        <v>0</v>
      </c>
      <c r="I102" s="89">
        <v>0</v>
      </c>
      <c r="J102" s="89">
        <v>0</v>
      </c>
      <c r="K102" s="89">
        <v>0</v>
      </c>
      <c r="L102" s="89">
        <v>0</v>
      </c>
      <c r="M102" s="89">
        <v>0</v>
      </c>
      <c r="N102" s="89">
        <v>0</v>
      </c>
      <c r="O102" s="89">
        <v>0</v>
      </c>
      <c r="P102" s="89">
        <v>0</v>
      </c>
      <c r="Q102" s="89">
        <v>0</v>
      </c>
      <c r="R102" s="89">
        <v>0</v>
      </c>
      <c r="S102" s="89">
        <v>0</v>
      </c>
      <c r="T102" s="89">
        <v>0</v>
      </c>
      <c r="U102" s="89">
        <v>0</v>
      </c>
      <c r="V102" s="89">
        <v>0</v>
      </c>
      <c r="W102" s="89">
        <v>0</v>
      </c>
      <c r="X102" s="89">
        <v>0</v>
      </c>
      <c r="Y102" s="89">
        <v>0</v>
      </c>
      <c r="Z102" s="89">
        <v>0</v>
      </c>
      <c r="AA102" s="89">
        <v>0</v>
      </c>
      <c r="AB102" s="89">
        <v>0</v>
      </c>
      <c r="AC102" s="89">
        <v>0</v>
      </c>
      <c r="AD102" s="89">
        <v>0</v>
      </c>
      <c r="AE102" s="89">
        <v>0</v>
      </c>
      <c r="AF102" s="89">
        <v>0</v>
      </c>
      <c r="AG102" s="89">
        <v>0</v>
      </c>
      <c r="AH102" s="90">
        <v>0</v>
      </c>
      <c r="AI102" s="90">
        <v>0</v>
      </c>
      <c r="AJ102" s="90">
        <v>0</v>
      </c>
      <c r="AK102" s="90">
        <v>0</v>
      </c>
      <c r="AL102" s="90">
        <v>-90695.33</v>
      </c>
      <c r="AM102" s="90">
        <v>0</v>
      </c>
      <c r="AN102" s="90">
        <v>-90695.33</v>
      </c>
      <c r="AP102" s="91">
        <f t="shared" si="12"/>
        <v>0</v>
      </c>
      <c r="AQ102" s="92">
        <f>SUMIF('20-1'!K:K,$A:$A,'20-1'!$E:$E)</f>
        <v>0</v>
      </c>
      <c r="AR102" s="92">
        <f>SUMIF('20-1'!L:L,$A:$A,'20-1'!$E:$E)</f>
        <v>0</v>
      </c>
      <c r="AS102" s="92">
        <f>SUMIF('20-1'!M:M,$A:$A,'20-1'!$E:$E)</f>
        <v>0</v>
      </c>
      <c r="AT102" s="92">
        <f>SUMIF('20-1'!N:N,$A:$A,'20-1'!$E:$E)</f>
        <v>0</v>
      </c>
      <c r="AU102" s="92">
        <f>SUMIF('20-1'!O:O,$A:$A,'20-1'!$E:$E)</f>
        <v>0</v>
      </c>
      <c r="AV102" s="92">
        <f>SUMIF('20-1'!P:P,$A:$A,'20-1'!$E:$E)</f>
        <v>0</v>
      </c>
      <c r="AW102" s="92">
        <f>SUMIF('20-1'!Q:Q,$A:$A,'20-1'!$E:$E)</f>
        <v>0</v>
      </c>
      <c r="AX102" s="92">
        <f>SUMIF('20-1'!R:R,$A:$A,'20-1'!$E:$E)</f>
        <v>0</v>
      </c>
      <c r="AY102" s="92">
        <f>SUMIF('20-1'!S:S,$A:$A,'20-1'!$E:$E)</f>
        <v>0</v>
      </c>
      <c r="AZ102" s="92">
        <f>SUMIF('20-1'!T:T,$A:$A,'20-1'!$E:$E)</f>
        <v>0</v>
      </c>
      <c r="BA102" s="92">
        <f>SUMIF('20-1'!U:U,$A:$A,'20-1'!$E:$E)</f>
        <v>0</v>
      </c>
      <c r="BB102" s="92">
        <f>SUMIF('20-1'!V:V,$A:$A,'20-1'!$E:$E)</f>
        <v>0</v>
      </c>
      <c r="BC102" s="92">
        <f>SUMIF('20-1'!W:W,$A:$A,'20-1'!$E:$E)</f>
        <v>0</v>
      </c>
      <c r="BD102" s="92">
        <f>SUMIF('20-1'!X:X,$A:$A,'20-1'!$E:$E)</f>
        <v>0</v>
      </c>
      <c r="BE102" s="92">
        <f>SUMIF('20-1'!Y:Y,$A:$A,'20-1'!$E:$E)</f>
        <v>0</v>
      </c>
      <c r="BF102" s="92">
        <f>SUMIF('20-1'!Z:Z,$A:$A,'20-1'!$E:$E)</f>
        <v>0</v>
      </c>
      <c r="BG102" s="92">
        <f>SUMIF('20-1'!AA:AA,$A:$A,'20-1'!$E:$E)</f>
        <v>0</v>
      </c>
      <c r="BH102" s="92">
        <f>SUMIF('20-1'!AB:AB,$A:$A,'20-1'!$E:$E)</f>
        <v>0</v>
      </c>
      <c r="BI102" s="89">
        <f>SUMIF(Об!$A:$A,$A:$A,Об!AB:AB)*BI$455</f>
        <v>0</v>
      </c>
      <c r="BJ102" s="89">
        <f>SUMIF(Об!$A:$A,$A:$A,Об!AC:AC)*BJ$455</f>
        <v>0</v>
      </c>
      <c r="BK102" s="84">
        <f>SUMIF(ПП1!$H:$H,$A:$A,ПП1!$M:$M)</f>
        <v>0</v>
      </c>
      <c r="BL102" s="89">
        <f t="shared" si="13"/>
        <v>0</v>
      </c>
      <c r="BM102" s="84">
        <f>SUMIF(Об!$A:$A,$A:$A,Об!Z:Z)</f>
        <v>0</v>
      </c>
      <c r="BN102" s="89">
        <f t="shared" si="14"/>
        <v>0</v>
      </c>
      <c r="BO102" s="89">
        <f>SUMIF(Об!$A:$A,$A:$A,Об!$AG:$AG)*$BO$455</f>
        <v>0</v>
      </c>
      <c r="BP102" s="89">
        <f>SUMIF(Об!$A:$A,$A:$A,Об!$AE:$AE)*BP$455</f>
        <v>0</v>
      </c>
      <c r="BQ102" s="89">
        <f>SUMIF(Об!$A:$A,$A:$A,Об!AI:AI)*BQ$455</f>
        <v>0</v>
      </c>
      <c r="BR102" s="89">
        <f>SUMIF(Об!$A:$A,$A:$A,Об!AJ:AJ)*BR$455</f>
        <v>0</v>
      </c>
      <c r="BS102" s="89">
        <f>SUMIF(Об!$A:$A,$A:$A,Об!AK:AK)*BS$455</f>
        <v>0</v>
      </c>
      <c r="BT102" s="89">
        <f>SUMIF(Об!$A:$A,$A:$A,Об!AL:AL)*BT$455</f>
        <v>0</v>
      </c>
      <c r="BU102" s="89">
        <f>SUMIF(Об!$A:$A,$A:$A,Об!AM:AM)*BU$455</f>
        <v>0</v>
      </c>
      <c r="BV102" s="89">
        <f>SUMIF(Об!$A:$A,$A:$A,Об!AN:AN)*BV$455</f>
        <v>0</v>
      </c>
    </row>
    <row r="103" spans="1:74" ht="32.25" customHeight="1" x14ac:dyDescent="0.25">
      <c r="A103" s="84" t="s">
        <v>245</v>
      </c>
      <c r="B103" s="84">
        <f>SUMIF(Об!$A:$A,$A:$A,Об!B:B)</f>
        <v>0</v>
      </c>
      <c r="C103" s="84">
        <f>SUMIF(Об!$A:$A,$A:$A,Об!C:C)</f>
        <v>0</v>
      </c>
      <c r="D103" s="84">
        <v>0</v>
      </c>
      <c r="E103" s="84">
        <f>SUMIF(Об!$A:$A,$A:$A,Об!F:F)</f>
        <v>0</v>
      </c>
      <c r="F103" s="84">
        <f t="shared" si="15"/>
        <v>0</v>
      </c>
      <c r="G103" s="89">
        <v>0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89">
        <v>0</v>
      </c>
      <c r="O103" s="89">
        <v>0</v>
      </c>
      <c r="P103" s="89">
        <v>0</v>
      </c>
      <c r="Q103" s="89">
        <v>0</v>
      </c>
      <c r="R103" s="89">
        <v>0</v>
      </c>
      <c r="S103" s="89">
        <v>0</v>
      </c>
      <c r="T103" s="89">
        <v>0</v>
      </c>
      <c r="U103" s="89">
        <v>0</v>
      </c>
      <c r="V103" s="89">
        <v>0</v>
      </c>
      <c r="W103" s="89">
        <v>0</v>
      </c>
      <c r="X103" s="89">
        <v>0</v>
      </c>
      <c r="Y103" s="89">
        <v>0</v>
      </c>
      <c r="Z103" s="89">
        <v>0</v>
      </c>
      <c r="AA103" s="89">
        <v>0</v>
      </c>
      <c r="AB103" s="89">
        <v>0</v>
      </c>
      <c r="AC103" s="89">
        <v>0</v>
      </c>
      <c r="AD103" s="89">
        <v>0</v>
      </c>
      <c r="AE103" s="89">
        <v>0</v>
      </c>
      <c r="AF103" s="89">
        <v>0</v>
      </c>
      <c r="AG103" s="89">
        <v>0</v>
      </c>
      <c r="AH103" s="90">
        <v>0</v>
      </c>
      <c r="AI103" s="90">
        <v>0</v>
      </c>
      <c r="AJ103" s="90">
        <v>0</v>
      </c>
      <c r="AK103" s="90">
        <v>0</v>
      </c>
      <c r="AL103" s="90">
        <v>-46621.47</v>
      </c>
      <c r="AM103" s="90">
        <v>0</v>
      </c>
      <c r="AN103" s="90">
        <v>-46621.47</v>
      </c>
      <c r="AP103" s="91">
        <f t="shared" si="12"/>
        <v>0</v>
      </c>
      <c r="AQ103" s="92">
        <f>SUMIF('20-1'!K:K,$A:$A,'20-1'!$E:$E)</f>
        <v>0</v>
      </c>
      <c r="AR103" s="92">
        <f>SUMIF('20-1'!L:L,$A:$A,'20-1'!$E:$E)</f>
        <v>0</v>
      </c>
      <c r="AS103" s="92">
        <f>SUMIF('20-1'!M:M,$A:$A,'20-1'!$E:$E)</f>
        <v>0</v>
      </c>
      <c r="AT103" s="92">
        <f>SUMIF('20-1'!N:N,$A:$A,'20-1'!$E:$E)</f>
        <v>0</v>
      </c>
      <c r="AU103" s="92">
        <f>SUMIF('20-1'!O:O,$A:$A,'20-1'!$E:$E)</f>
        <v>0</v>
      </c>
      <c r="AV103" s="92">
        <f>SUMIF('20-1'!P:P,$A:$A,'20-1'!$E:$E)</f>
        <v>0</v>
      </c>
      <c r="AW103" s="92">
        <f>SUMIF('20-1'!Q:Q,$A:$A,'20-1'!$E:$E)</f>
        <v>0</v>
      </c>
      <c r="AX103" s="92">
        <f>SUMIF('20-1'!R:R,$A:$A,'20-1'!$E:$E)</f>
        <v>0</v>
      </c>
      <c r="AY103" s="92">
        <f>SUMIF('20-1'!S:S,$A:$A,'20-1'!$E:$E)</f>
        <v>0</v>
      </c>
      <c r="AZ103" s="92">
        <f>SUMIF('20-1'!T:T,$A:$A,'20-1'!$E:$E)</f>
        <v>0</v>
      </c>
      <c r="BA103" s="92">
        <f>SUMIF('20-1'!U:U,$A:$A,'20-1'!$E:$E)</f>
        <v>0</v>
      </c>
      <c r="BB103" s="92">
        <f>SUMIF('20-1'!V:V,$A:$A,'20-1'!$E:$E)</f>
        <v>0</v>
      </c>
      <c r="BC103" s="92">
        <f>SUMIF('20-1'!W:W,$A:$A,'20-1'!$E:$E)</f>
        <v>0</v>
      </c>
      <c r="BD103" s="92">
        <f>SUMIF('20-1'!X:X,$A:$A,'20-1'!$E:$E)</f>
        <v>0</v>
      </c>
      <c r="BE103" s="92">
        <f>SUMIF('20-1'!Y:Y,$A:$A,'20-1'!$E:$E)</f>
        <v>0</v>
      </c>
      <c r="BF103" s="92">
        <f>SUMIF('20-1'!Z:Z,$A:$A,'20-1'!$E:$E)</f>
        <v>0</v>
      </c>
      <c r="BG103" s="92">
        <f>SUMIF('20-1'!AA:AA,$A:$A,'20-1'!$E:$E)</f>
        <v>0</v>
      </c>
      <c r="BH103" s="92">
        <f>SUMIF('20-1'!AB:AB,$A:$A,'20-1'!$E:$E)</f>
        <v>0</v>
      </c>
      <c r="BI103" s="89">
        <f>SUMIF(Об!$A:$A,$A:$A,Об!AB:AB)*BI$455</f>
        <v>0</v>
      </c>
      <c r="BJ103" s="89">
        <f>SUMIF(Об!$A:$A,$A:$A,Об!AC:AC)*BJ$455</f>
        <v>0</v>
      </c>
      <c r="BK103" s="84">
        <f>SUMIF(ПП1!$H:$H,$A:$A,ПП1!$M:$M)</f>
        <v>0</v>
      </c>
      <c r="BL103" s="89">
        <f t="shared" si="13"/>
        <v>0</v>
      </c>
      <c r="BM103" s="84">
        <f>SUMIF(Об!$A:$A,$A:$A,Об!Z:Z)</f>
        <v>0</v>
      </c>
      <c r="BN103" s="89">
        <f t="shared" si="14"/>
        <v>0</v>
      </c>
      <c r="BO103" s="89">
        <f>SUMIF(Об!$A:$A,$A:$A,Об!$AG:$AG)*$BO$455</f>
        <v>0</v>
      </c>
      <c r="BP103" s="89">
        <f>SUMIF(Об!$A:$A,$A:$A,Об!$AE:$AE)*BP$455</f>
        <v>0</v>
      </c>
      <c r="BQ103" s="89">
        <f>SUMIF(Об!$A:$A,$A:$A,Об!AI:AI)*BQ$455</f>
        <v>0</v>
      </c>
      <c r="BR103" s="89">
        <f>SUMIF(Об!$A:$A,$A:$A,Об!AJ:AJ)*BR$455</f>
        <v>0</v>
      </c>
      <c r="BS103" s="89">
        <f>SUMIF(Об!$A:$A,$A:$A,Об!AK:AK)*BS$455</f>
        <v>0</v>
      </c>
      <c r="BT103" s="89">
        <f>SUMIF(Об!$A:$A,$A:$A,Об!AL:AL)*BT$455</f>
        <v>0</v>
      </c>
      <c r="BU103" s="89">
        <f>SUMIF(Об!$A:$A,$A:$A,Об!AM:AM)*BU$455</f>
        <v>0</v>
      </c>
      <c r="BV103" s="89">
        <f>SUMIF(Об!$A:$A,$A:$A,Об!AN:AN)*BV$455</f>
        <v>0</v>
      </c>
    </row>
    <row r="104" spans="1:74" ht="32.25" customHeight="1" x14ac:dyDescent="0.25">
      <c r="A104" s="84" t="s">
        <v>246</v>
      </c>
      <c r="B104" s="84">
        <f>SUMIF(Об!$A:$A,$A:$A,Об!B:B)</f>
        <v>0</v>
      </c>
      <c r="C104" s="84">
        <f>SUMIF(Об!$A:$A,$A:$A,Об!C:C)</f>
        <v>0</v>
      </c>
      <c r="D104" s="84">
        <v>0</v>
      </c>
      <c r="E104" s="84">
        <f>SUMIF(Об!$A:$A,$A:$A,Об!F:F)</f>
        <v>0</v>
      </c>
      <c r="F104" s="84">
        <f t="shared" si="15"/>
        <v>0</v>
      </c>
      <c r="G104" s="89">
        <v>0</v>
      </c>
      <c r="H104" s="89">
        <v>0</v>
      </c>
      <c r="I104" s="89">
        <v>0</v>
      </c>
      <c r="J104" s="89">
        <v>0</v>
      </c>
      <c r="K104" s="89">
        <v>0</v>
      </c>
      <c r="L104" s="89">
        <v>0</v>
      </c>
      <c r="M104" s="89">
        <v>0</v>
      </c>
      <c r="N104" s="89">
        <v>0</v>
      </c>
      <c r="O104" s="89">
        <v>0</v>
      </c>
      <c r="P104" s="89">
        <v>0</v>
      </c>
      <c r="Q104" s="89">
        <v>0</v>
      </c>
      <c r="R104" s="89">
        <v>0</v>
      </c>
      <c r="S104" s="89">
        <v>0</v>
      </c>
      <c r="T104" s="89">
        <v>0</v>
      </c>
      <c r="U104" s="89">
        <v>0</v>
      </c>
      <c r="V104" s="89">
        <v>0</v>
      </c>
      <c r="W104" s="89">
        <v>0</v>
      </c>
      <c r="X104" s="89">
        <v>0</v>
      </c>
      <c r="Y104" s="89">
        <v>0</v>
      </c>
      <c r="Z104" s="89">
        <v>0</v>
      </c>
      <c r="AA104" s="89">
        <v>0</v>
      </c>
      <c r="AB104" s="89">
        <v>0</v>
      </c>
      <c r="AC104" s="89">
        <v>0</v>
      </c>
      <c r="AD104" s="89">
        <v>0</v>
      </c>
      <c r="AE104" s="89">
        <v>0</v>
      </c>
      <c r="AF104" s="89">
        <v>0</v>
      </c>
      <c r="AG104" s="89">
        <v>0</v>
      </c>
      <c r="AH104" s="90">
        <v>0</v>
      </c>
      <c r="AI104" s="90">
        <v>0</v>
      </c>
      <c r="AJ104" s="90">
        <v>0</v>
      </c>
      <c r="AK104" s="90">
        <v>0</v>
      </c>
      <c r="AL104" s="90">
        <v>-11955.39</v>
      </c>
      <c r="AM104" s="90">
        <v>0</v>
      </c>
      <c r="AN104" s="90">
        <v>-11955.39</v>
      </c>
      <c r="AP104" s="91">
        <f t="shared" si="12"/>
        <v>0</v>
      </c>
      <c r="AQ104" s="92">
        <f>SUMIF('20-1'!K:K,$A:$A,'20-1'!$E:$E)</f>
        <v>0</v>
      </c>
      <c r="AR104" s="92">
        <f>SUMIF('20-1'!L:L,$A:$A,'20-1'!$E:$E)</f>
        <v>0</v>
      </c>
      <c r="AS104" s="92">
        <f>SUMIF('20-1'!M:M,$A:$A,'20-1'!$E:$E)</f>
        <v>0</v>
      </c>
      <c r="AT104" s="92">
        <f>SUMIF('20-1'!N:N,$A:$A,'20-1'!$E:$E)</f>
        <v>0</v>
      </c>
      <c r="AU104" s="92">
        <f>SUMIF('20-1'!O:O,$A:$A,'20-1'!$E:$E)</f>
        <v>0</v>
      </c>
      <c r="AV104" s="92">
        <f>SUMIF('20-1'!P:P,$A:$A,'20-1'!$E:$E)</f>
        <v>0</v>
      </c>
      <c r="AW104" s="92">
        <f>SUMIF('20-1'!Q:Q,$A:$A,'20-1'!$E:$E)</f>
        <v>0</v>
      </c>
      <c r="AX104" s="92">
        <f>SUMIF('20-1'!R:R,$A:$A,'20-1'!$E:$E)</f>
        <v>0</v>
      </c>
      <c r="AY104" s="92">
        <f>SUMIF('20-1'!S:S,$A:$A,'20-1'!$E:$E)</f>
        <v>0</v>
      </c>
      <c r="AZ104" s="92">
        <f>SUMIF('20-1'!T:T,$A:$A,'20-1'!$E:$E)</f>
        <v>0</v>
      </c>
      <c r="BA104" s="92">
        <f>SUMIF('20-1'!U:U,$A:$A,'20-1'!$E:$E)</f>
        <v>0</v>
      </c>
      <c r="BB104" s="92">
        <f>SUMIF('20-1'!V:V,$A:$A,'20-1'!$E:$E)</f>
        <v>0</v>
      </c>
      <c r="BC104" s="92">
        <f>SUMIF('20-1'!W:W,$A:$A,'20-1'!$E:$E)</f>
        <v>0</v>
      </c>
      <c r="BD104" s="92">
        <f>SUMIF('20-1'!X:X,$A:$A,'20-1'!$E:$E)</f>
        <v>0</v>
      </c>
      <c r="BE104" s="92">
        <f>SUMIF('20-1'!Y:Y,$A:$A,'20-1'!$E:$E)</f>
        <v>0</v>
      </c>
      <c r="BF104" s="92">
        <f>SUMIF('20-1'!Z:Z,$A:$A,'20-1'!$E:$E)</f>
        <v>0</v>
      </c>
      <c r="BG104" s="92">
        <f>SUMIF('20-1'!AA:AA,$A:$A,'20-1'!$E:$E)</f>
        <v>0</v>
      </c>
      <c r="BH104" s="92">
        <f>SUMIF('20-1'!AB:AB,$A:$A,'20-1'!$E:$E)</f>
        <v>0</v>
      </c>
      <c r="BI104" s="89">
        <f>SUMIF(Об!$A:$A,$A:$A,Об!AB:AB)*BI$455</f>
        <v>0</v>
      </c>
      <c r="BJ104" s="89">
        <f>SUMIF(Об!$A:$A,$A:$A,Об!AC:AC)*BJ$455</f>
        <v>0</v>
      </c>
      <c r="BK104" s="84">
        <f>SUMIF(ПП1!$H:$H,$A:$A,ПП1!$M:$M)</f>
        <v>0</v>
      </c>
      <c r="BL104" s="89">
        <f t="shared" si="13"/>
        <v>0</v>
      </c>
      <c r="BM104" s="84">
        <f>SUMIF(Об!$A:$A,$A:$A,Об!Z:Z)</f>
        <v>0</v>
      </c>
      <c r="BN104" s="89">
        <f t="shared" si="14"/>
        <v>0</v>
      </c>
      <c r="BO104" s="89">
        <f>SUMIF(Об!$A:$A,$A:$A,Об!$AG:$AG)*$BO$455</f>
        <v>0</v>
      </c>
      <c r="BP104" s="89">
        <f>SUMIF(Об!$A:$A,$A:$A,Об!$AE:$AE)*BP$455</f>
        <v>0</v>
      </c>
      <c r="BQ104" s="89">
        <f>SUMIF(Об!$A:$A,$A:$A,Об!AI:AI)*BQ$455</f>
        <v>0</v>
      </c>
      <c r="BR104" s="89">
        <f>SUMIF(Об!$A:$A,$A:$A,Об!AJ:AJ)*BR$455</f>
        <v>0</v>
      </c>
      <c r="BS104" s="89">
        <f>SUMIF(Об!$A:$A,$A:$A,Об!AK:AK)*BS$455</f>
        <v>0</v>
      </c>
      <c r="BT104" s="89">
        <f>SUMIF(Об!$A:$A,$A:$A,Об!AL:AL)*BT$455</f>
        <v>0</v>
      </c>
      <c r="BU104" s="89">
        <f>SUMIF(Об!$A:$A,$A:$A,Об!AM:AM)*BU$455</f>
        <v>0</v>
      </c>
      <c r="BV104" s="89">
        <f>SUMIF(Об!$A:$A,$A:$A,Об!AN:AN)*BV$455</f>
        <v>0</v>
      </c>
    </row>
    <row r="105" spans="1:74" ht="32.25" customHeight="1" x14ac:dyDescent="0.25">
      <c r="A105" s="84" t="s">
        <v>247</v>
      </c>
      <c r="B105" s="84">
        <f>SUMIF(Об!$A:$A,$A:$A,Об!B:B)</f>
        <v>0</v>
      </c>
      <c r="C105" s="84">
        <f>SUMIF(Об!$A:$A,$A:$A,Об!C:C)</f>
        <v>0</v>
      </c>
      <c r="D105" s="84">
        <v>0</v>
      </c>
      <c r="E105" s="84">
        <f>SUMIF(Об!$A:$A,$A:$A,Об!F:F)</f>
        <v>0</v>
      </c>
      <c r="F105" s="84">
        <f t="shared" si="15"/>
        <v>0</v>
      </c>
      <c r="G105" s="89">
        <v>0</v>
      </c>
      <c r="H105" s="89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89">
        <v>0</v>
      </c>
      <c r="V105" s="89">
        <v>0</v>
      </c>
      <c r="W105" s="89">
        <v>0</v>
      </c>
      <c r="X105" s="89">
        <v>0</v>
      </c>
      <c r="Y105" s="89">
        <v>0</v>
      </c>
      <c r="Z105" s="89">
        <v>0</v>
      </c>
      <c r="AA105" s="89">
        <v>0</v>
      </c>
      <c r="AB105" s="89">
        <v>0</v>
      </c>
      <c r="AC105" s="89">
        <v>0</v>
      </c>
      <c r="AD105" s="89">
        <v>0</v>
      </c>
      <c r="AE105" s="89">
        <v>0</v>
      </c>
      <c r="AF105" s="89">
        <v>0</v>
      </c>
      <c r="AG105" s="89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-10035.99</v>
      </c>
      <c r="AM105" s="90">
        <v>0</v>
      </c>
      <c r="AN105" s="90">
        <v>-10035.99</v>
      </c>
      <c r="AP105" s="91">
        <f t="shared" si="12"/>
        <v>0</v>
      </c>
      <c r="AQ105" s="92">
        <f>SUMIF('20-1'!K:K,$A:$A,'20-1'!$E:$E)</f>
        <v>0</v>
      </c>
      <c r="AR105" s="92">
        <f>SUMIF('20-1'!L:L,$A:$A,'20-1'!$E:$E)</f>
        <v>0</v>
      </c>
      <c r="AS105" s="92">
        <f>SUMIF('20-1'!M:M,$A:$A,'20-1'!$E:$E)</f>
        <v>0</v>
      </c>
      <c r="AT105" s="92">
        <f>SUMIF('20-1'!N:N,$A:$A,'20-1'!$E:$E)</f>
        <v>0</v>
      </c>
      <c r="AU105" s="92">
        <f>SUMIF('20-1'!O:O,$A:$A,'20-1'!$E:$E)</f>
        <v>0</v>
      </c>
      <c r="AV105" s="92">
        <f>SUMIF('20-1'!P:P,$A:$A,'20-1'!$E:$E)</f>
        <v>0</v>
      </c>
      <c r="AW105" s="92">
        <f>SUMIF('20-1'!Q:Q,$A:$A,'20-1'!$E:$E)</f>
        <v>0</v>
      </c>
      <c r="AX105" s="92">
        <f>SUMIF('20-1'!R:R,$A:$A,'20-1'!$E:$E)</f>
        <v>0</v>
      </c>
      <c r="AY105" s="92">
        <f>SUMIF('20-1'!S:S,$A:$A,'20-1'!$E:$E)</f>
        <v>0</v>
      </c>
      <c r="AZ105" s="92">
        <f>SUMIF('20-1'!T:T,$A:$A,'20-1'!$E:$E)</f>
        <v>0</v>
      </c>
      <c r="BA105" s="92">
        <f>SUMIF('20-1'!U:U,$A:$A,'20-1'!$E:$E)</f>
        <v>0</v>
      </c>
      <c r="BB105" s="92">
        <f>SUMIF('20-1'!V:V,$A:$A,'20-1'!$E:$E)</f>
        <v>0</v>
      </c>
      <c r="BC105" s="92">
        <f>SUMIF('20-1'!W:W,$A:$A,'20-1'!$E:$E)</f>
        <v>0</v>
      </c>
      <c r="BD105" s="92">
        <f>SUMIF('20-1'!X:X,$A:$A,'20-1'!$E:$E)</f>
        <v>0</v>
      </c>
      <c r="BE105" s="92">
        <f>SUMIF('20-1'!Y:Y,$A:$A,'20-1'!$E:$E)</f>
        <v>0</v>
      </c>
      <c r="BF105" s="92">
        <f>SUMIF('20-1'!Z:Z,$A:$A,'20-1'!$E:$E)</f>
        <v>0</v>
      </c>
      <c r="BG105" s="92">
        <f>SUMIF('20-1'!AA:AA,$A:$A,'20-1'!$E:$E)</f>
        <v>0</v>
      </c>
      <c r="BH105" s="92">
        <f>SUMIF('20-1'!AB:AB,$A:$A,'20-1'!$E:$E)</f>
        <v>0</v>
      </c>
      <c r="BI105" s="89">
        <f>SUMIF(Об!$A:$A,$A:$A,Об!AB:AB)*BI$455</f>
        <v>0</v>
      </c>
      <c r="BJ105" s="89">
        <f>SUMIF(Об!$A:$A,$A:$A,Об!AC:AC)*BJ$455</f>
        <v>0</v>
      </c>
      <c r="BK105" s="84">
        <f>SUMIF(ПП1!$H:$H,$A:$A,ПП1!$M:$M)</f>
        <v>0</v>
      </c>
      <c r="BL105" s="89">
        <f t="shared" si="13"/>
        <v>0</v>
      </c>
      <c r="BM105" s="84">
        <f>SUMIF(Об!$A:$A,$A:$A,Об!Z:Z)</f>
        <v>0</v>
      </c>
      <c r="BN105" s="89">
        <f t="shared" si="14"/>
        <v>0</v>
      </c>
      <c r="BO105" s="89">
        <f>SUMIF(Об!$A:$A,$A:$A,Об!$AG:$AG)*$BO$455</f>
        <v>0</v>
      </c>
      <c r="BP105" s="89">
        <f>SUMIF(Об!$A:$A,$A:$A,Об!$AE:$AE)*BP$455</f>
        <v>0</v>
      </c>
      <c r="BQ105" s="89">
        <f>SUMIF(Об!$A:$A,$A:$A,Об!AI:AI)*BQ$455</f>
        <v>0</v>
      </c>
      <c r="BR105" s="89">
        <f>SUMIF(Об!$A:$A,$A:$A,Об!AJ:AJ)*BR$455</f>
        <v>0</v>
      </c>
      <c r="BS105" s="89">
        <f>SUMIF(Об!$A:$A,$A:$A,Об!AK:AK)*BS$455</f>
        <v>0</v>
      </c>
      <c r="BT105" s="89">
        <f>SUMIF(Об!$A:$A,$A:$A,Об!AL:AL)*BT$455</f>
        <v>0</v>
      </c>
      <c r="BU105" s="89">
        <f>SUMIF(Об!$A:$A,$A:$A,Об!AM:AM)*BU$455</f>
        <v>0</v>
      </c>
      <c r="BV105" s="89">
        <f>SUMIF(Об!$A:$A,$A:$A,Об!AN:AN)*BV$455</f>
        <v>0</v>
      </c>
    </row>
    <row r="106" spans="1:74" ht="32.25" customHeight="1" x14ac:dyDescent="0.25">
      <c r="A106" s="84" t="s">
        <v>248</v>
      </c>
      <c r="B106" s="84">
        <f>SUMIF(Об!$A:$A,$A:$A,Об!B:B)</f>
        <v>0</v>
      </c>
      <c r="C106" s="84">
        <f>SUMIF(Об!$A:$A,$A:$A,Об!C:C)</f>
        <v>0</v>
      </c>
      <c r="D106" s="84">
        <v>0</v>
      </c>
      <c r="E106" s="84">
        <f>SUMIF(Об!$A:$A,$A:$A,Об!F:F)</f>
        <v>0</v>
      </c>
      <c r="F106" s="84">
        <f t="shared" si="15"/>
        <v>0</v>
      </c>
      <c r="G106" s="89">
        <v>0</v>
      </c>
      <c r="H106" s="89">
        <v>0</v>
      </c>
      <c r="I106" s="89">
        <v>0</v>
      </c>
      <c r="J106" s="89">
        <v>0</v>
      </c>
      <c r="K106" s="89">
        <v>0</v>
      </c>
      <c r="L106" s="89">
        <v>0</v>
      </c>
      <c r="M106" s="89">
        <v>0</v>
      </c>
      <c r="N106" s="89">
        <v>0</v>
      </c>
      <c r="O106" s="89">
        <v>0</v>
      </c>
      <c r="P106" s="89">
        <v>0</v>
      </c>
      <c r="Q106" s="89">
        <v>0</v>
      </c>
      <c r="R106" s="89">
        <v>0</v>
      </c>
      <c r="S106" s="89">
        <v>0</v>
      </c>
      <c r="T106" s="89">
        <v>0</v>
      </c>
      <c r="U106" s="89">
        <v>0</v>
      </c>
      <c r="V106" s="89">
        <v>0</v>
      </c>
      <c r="W106" s="89">
        <v>0</v>
      </c>
      <c r="X106" s="89">
        <v>0</v>
      </c>
      <c r="Y106" s="89">
        <v>0</v>
      </c>
      <c r="Z106" s="89">
        <v>0</v>
      </c>
      <c r="AA106" s="89">
        <v>0</v>
      </c>
      <c r="AB106" s="89">
        <v>0</v>
      </c>
      <c r="AC106" s="89">
        <v>0</v>
      </c>
      <c r="AD106" s="89">
        <v>0</v>
      </c>
      <c r="AE106" s="89">
        <v>0</v>
      </c>
      <c r="AF106" s="89">
        <v>0</v>
      </c>
      <c r="AG106" s="89">
        <v>0</v>
      </c>
      <c r="AH106" s="90">
        <v>0</v>
      </c>
      <c r="AI106" s="90">
        <v>0</v>
      </c>
      <c r="AJ106" s="90">
        <v>0</v>
      </c>
      <c r="AK106" s="90">
        <v>0</v>
      </c>
      <c r="AL106" s="90">
        <v>-20205.259999999998</v>
      </c>
      <c r="AM106" s="90">
        <v>0</v>
      </c>
      <c r="AN106" s="90">
        <v>-20205.259999999998</v>
      </c>
      <c r="AP106" s="91">
        <f t="shared" si="12"/>
        <v>0</v>
      </c>
      <c r="AQ106" s="92">
        <f>SUMIF('20-1'!K:K,$A:$A,'20-1'!$E:$E)</f>
        <v>0</v>
      </c>
      <c r="AR106" s="92">
        <f>SUMIF('20-1'!L:L,$A:$A,'20-1'!$E:$E)</f>
        <v>0</v>
      </c>
      <c r="AS106" s="92">
        <f>SUMIF('20-1'!M:M,$A:$A,'20-1'!$E:$E)</f>
        <v>0</v>
      </c>
      <c r="AT106" s="92">
        <f>SUMIF('20-1'!N:N,$A:$A,'20-1'!$E:$E)</f>
        <v>0</v>
      </c>
      <c r="AU106" s="92">
        <f>SUMIF('20-1'!O:O,$A:$A,'20-1'!$E:$E)</f>
        <v>0</v>
      </c>
      <c r="AV106" s="92">
        <f>SUMIF('20-1'!P:P,$A:$A,'20-1'!$E:$E)</f>
        <v>0</v>
      </c>
      <c r="AW106" s="92">
        <f>SUMIF('20-1'!Q:Q,$A:$A,'20-1'!$E:$E)</f>
        <v>0</v>
      </c>
      <c r="AX106" s="92">
        <f>SUMIF('20-1'!R:R,$A:$A,'20-1'!$E:$E)</f>
        <v>0</v>
      </c>
      <c r="AY106" s="92">
        <f>SUMIF('20-1'!S:S,$A:$A,'20-1'!$E:$E)</f>
        <v>0</v>
      </c>
      <c r="AZ106" s="92">
        <f>SUMIF('20-1'!T:T,$A:$A,'20-1'!$E:$E)</f>
        <v>0</v>
      </c>
      <c r="BA106" s="92">
        <f>SUMIF('20-1'!U:U,$A:$A,'20-1'!$E:$E)</f>
        <v>0</v>
      </c>
      <c r="BB106" s="92">
        <f>SUMIF('20-1'!V:V,$A:$A,'20-1'!$E:$E)</f>
        <v>0</v>
      </c>
      <c r="BC106" s="92">
        <f>SUMIF('20-1'!W:W,$A:$A,'20-1'!$E:$E)</f>
        <v>0</v>
      </c>
      <c r="BD106" s="92">
        <f>SUMIF('20-1'!X:X,$A:$A,'20-1'!$E:$E)</f>
        <v>0</v>
      </c>
      <c r="BE106" s="92">
        <f>SUMIF('20-1'!Y:Y,$A:$A,'20-1'!$E:$E)</f>
        <v>0</v>
      </c>
      <c r="BF106" s="92">
        <f>SUMIF('20-1'!Z:Z,$A:$A,'20-1'!$E:$E)</f>
        <v>0</v>
      </c>
      <c r="BG106" s="92">
        <f>SUMIF('20-1'!AA:AA,$A:$A,'20-1'!$E:$E)</f>
        <v>0</v>
      </c>
      <c r="BH106" s="92">
        <f>SUMIF('20-1'!AB:AB,$A:$A,'20-1'!$E:$E)</f>
        <v>0</v>
      </c>
      <c r="BI106" s="89">
        <f>SUMIF(Об!$A:$A,$A:$A,Об!AB:AB)*BI$455</f>
        <v>0</v>
      </c>
      <c r="BJ106" s="89">
        <f>SUMIF(Об!$A:$A,$A:$A,Об!AC:AC)*BJ$455</f>
        <v>0</v>
      </c>
      <c r="BK106" s="84">
        <f>SUMIF(ПП1!$H:$H,$A:$A,ПП1!$M:$M)</f>
        <v>0</v>
      </c>
      <c r="BL106" s="89">
        <f t="shared" si="13"/>
        <v>0</v>
      </c>
      <c r="BM106" s="84">
        <f>SUMIF(Об!$A:$A,$A:$A,Об!Z:Z)</f>
        <v>0</v>
      </c>
      <c r="BN106" s="89">
        <f t="shared" si="14"/>
        <v>0</v>
      </c>
      <c r="BO106" s="89">
        <f>SUMIF(Об!$A:$A,$A:$A,Об!$AG:$AG)*$BO$455</f>
        <v>0</v>
      </c>
      <c r="BP106" s="89">
        <f>SUMIF(Об!$A:$A,$A:$A,Об!$AE:$AE)*BP$455</f>
        <v>0</v>
      </c>
      <c r="BQ106" s="89">
        <f>SUMIF(Об!$A:$A,$A:$A,Об!AI:AI)*BQ$455</f>
        <v>0</v>
      </c>
      <c r="BR106" s="89">
        <f>SUMIF(Об!$A:$A,$A:$A,Об!AJ:AJ)*BR$455</f>
        <v>0</v>
      </c>
      <c r="BS106" s="89">
        <f>SUMIF(Об!$A:$A,$A:$A,Об!AK:AK)*BS$455</f>
        <v>0</v>
      </c>
      <c r="BT106" s="89">
        <f>SUMIF(Об!$A:$A,$A:$A,Об!AL:AL)*BT$455</f>
        <v>0</v>
      </c>
      <c r="BU106" s="89">
        <f>SUMIF(Об!$A:$A,$A:$A,Об!AM:AM)*BU$455</f>
        <v>0</v>
      </c>
      <c r="BV106" s="89">
        <f>SUMIF(Об!$A:$A,$A:$A,Об!AN:AN)*BV$455</f>
        <v>0</v>
      </c>
    </row>
    <row r="107" spans="1:74" ht="32.25" customHeight="1" x14ac:dyDescent="0.25">
      <c r="A107" s="84" t="s">
        <v>249</v>
      </c>
      <c r="B107" s="84">
        <f>SUMIF(Об!$A:$A,$A:$A,Об!B:B)</f>
        <v>0</v>
      </c>
      <c r="C107" s="84">
        <f>SUMIF(Об!$A:$A,$A:$A,Об!C:C)</f>
        <v>0</v>
      </c>
      <c r="D107" s="84">
        <v>0</v>
      </c>
      <c r="E107" s="84">
        <f>SUMIF(Об!$A:$A,$A:$A,Об!F:F)</f>
        <v>0</v>
      </c>
      <c r="F107" s="84">
        <f t="shared" si="15"/>
        <v>0</v>
      </c>
      <c r="G107" s="89">
        <v>0</v>
      </c>
      <c r="H107" s="89">
        <v>0</v>
      </c>
      <c r="I107" s="89">
        <v>0</v>
      </c>
      <c r="J107" s="89">
        <v>0</v>
      </c>
      <c r="K107" s="89">
        <v>0</v>
      </c>
      <c r="L107" s="89">
        <v>0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89">
        <v>0</v>
      </c>
      <c r="S107" s="89">
        <v>0</v>
      </c>
      <c r="T107" s="89">
        <v>0</v>
      </c>
      <c r="U107" s="89">
        <v>0</v>
      </c>
      <c r="V107" s="89">
        <v>0</v>
      </c>
      <c r="W107" s="89">
        <v>0</v>
      </c>
      <c r="X107" s="89">
        <v>0</v>
      </c>
      <c r="Y107" s="89">
        <v>0</v>
      </c>
      <c r="Z107" s="89">
        <v>0</v>
      </c>
      <c r="AA107" s="89">
        <v>0</v>
      </c>
      <c r="AB107" s="89">
        <v>0</v>
      </c>
      <c r="AC107" s="89">
        <v>0</v>
      </c>
      <c r="AD107" s="89">
        <v>0</v>
      </c>
      <c r="AE107" s="89">
        <v>0</v>
      </c>
      <c r="AF107" s="89">
        <v>0</v>
      </c>
      <c r="AG107" s="89">
        <v>0</v>
      </c>
      <c r="AH107" s="90">
        <v>0</v>
      </c>
      <c r="AI107" s="90">
        <v>0</v>
      </c>
      <c r="AJ107" s="90">
        <v>0</v>
      </c>
      <c r="AK107" s="90">
        <v>0</v>
      </c>
      <c r="AL107" s="90">
        <v>-70974.700000000012</v>
      </c>
      <c r="AM107" s="90">
        <v>0</v>
      </c>
      <c r="AN107" s="90">
        <v>-70974.700000000012</v>
      </c>
      <c r="AP107" s="91">
        <f t="shared" si="12"/>
        <v>0</v>
      </c>
      <c r="AQ107" s="92">
        <f>SUMIF('20-1'!K:K,$A:$A,'20-1'!$E:$E)</f>
        <v>0</v>
      </c>
      <c r="AR107" s="92">
        <f>SUMIF('20-1'!L:L,$A:$A,'20-1'!$E:$E)</f>
        <v>0</v>
      </c>
      <c r="AS107" s="92">
        <f>SUMIF('20-1'!M:M,$A:$A,'20-1'!$E:$E)</f>
        <v>0</v>
      </c>
      <c r="AT107" s="92">
        <f>SUMIF('20-1'!N:N,$A:$A,'20-1'!$E:$E)</f>
        <v>0</v>
      </c>
      <c r="AU107" s="92">
        <f>SUMIF('20-1'!O:O,$A:$A,'20-1'!$E:$E)</f>
        <v>0</v>
      </c>
      <c r="AV107" s="92">
        <f>SUMIF('20-1'!P:P,$A:$A,'20-1'!$E:$E)</f>
        <v>0</v>
      </c>
      <c r="AW107" s="92">
        <f>SUMIF('20-1'!Q:Q,$A:$A,'20-1'!$E:$E)</f>
        <v>0</v>
      </c>
      <c r="AX107" s="92">
        <f>SUMIF('20-1'!R:R,$A:$A,'20-1'!$E:$E)</f>
        <v>0</v>
      </c>
      <c r="AY107" s="92">
        <f>SUMIF('20-1'!S:S,$A:$A,'20-1'!$E:$E)</f>
        <v>0</v>
      </c>
      <c r="AZ107" s="92">
        <f>SUMIF('20-1'!T:T,$A:$A,'20-1'!$E:$E)</f>
        <v>0</v>
      </c>
      <c r="BA107" s="92">
        <f>SUMIF('20-1'!U:U,$A:$A,'20-1'!$E:$E)</f>
        <v>0</v>
      </c>
      <c r="BB107" s="92">
        <f>SUMIF('20-1'!V:V,$A:$A,'20-1'!$E:$E)</f>
        <v>0</v>
      </c>
      <c r="BC107" s="92">
        <f>SUMIF('20-1'!W:W,$A:$A,'20-1'!$E:$E)</f>
        <v>0</v>
      </c>
      <c r="BD107" s="92">
        <f>SUMIF('20-1'!X:X,$A:$A,'20-1'!$E:$E)</f>
        <v>0</v>
      </c>
      <c r="BE107" s="92">
        <f>SUMIF('20-1'!Y:Y,$A:$A,'20-1'!$E:$E)</f>
        <v>0</v>
      </c>
      <c r="BF107" s="92">
        <f>SUMIF('20-1'!Z:Z,$A:$A,'20-1'!$E:$E)</f>
        <v>0</v>
      </c>
      <c r="BG107" s="92">
        <f>SUMIF('20-1'!AA:AA,$A:$A,'20-1'!$E:$E)</f>
        <v>0</v>
      </c>
      <c r="BH107" s="92">
        <f>SUMIF('20-1'!AB:AB,$A:$A,'20-1'!$E:$E)</f>
        <v>0</v>
      </c>
      <c r="BI107" s="89">
        <f>SUMIF(Об!$A:$A,$A:$A,Об!AB:AB)*BI$455</f>
        <v>0</v>
      </c>
      <c r="BJ107" s="89">
        <f>SUMIF(Об!$A:$A,$A:$A,Об!AC:AC)*BJ$455</f>
        <v>0</v>
      </c>
      <c r="BK107" s="84">
        <f>SUMIF(ПП1!$H:$H,$A:$A,ПП1!$M:$M)</f>
        <v>0</v>
      </c>
      <c r="BL107" s="89">
        <f t="shared" si="13"/>
        <v>0</v>
      </c>
      <c r="BM107" s="84">
        <f>SUMIF(Об!$A:$A,$A:$A,Об!Z:Z)</f>
        <v>0</v>
      </c>
      <c r="BN107" s="89">
        <f t="shared" si="14"/>
        <v>0</v>
      </c>
      <c r="BO107" s="89">
        <f>SUMIF(Об!$A:$A,$A:$A,Об!$AG:$AG)*$BO$455</f>
        <v>0</v>
      </c>
      <c r="BP107" s="89">
        <f>SUMIF(Об!$A:$A,$A:$A,Об!$AE:$AE)*BP$455</f>
        <v>0</v>
      </c>
      <c r="BQ107" s="89">
        <f>SUMIF(Об!$A:$A,$A:$A,Об!AI:AI)*BQ$455</f>
        <v>0</v>
      </c>
      <c r="BR107" s="89">
        <f>SUMIF(Об!$A:$A,$A:$A,Об!AJ:AJ)*BR$455</f>
        <v>0</v>
      </c>
      <c r="BS107" s="89">
        <f>SUMIF(Об!$A:$A,$A:$A,Об!AK:AK)*BS$455</f>
        <v>0</v>
      </c>
      <c r="BT107" s="89">
        <f>SUMIF(Об!$A:$A,$A:$A,Об!AL:AL)*BT$455</f>
        <v>0</v>
      </c>
      <c r="BU107" s="89">
        <f>SUMIF(Об!$A:$A,$A:$A,Об!AM:AM)*BU$455</f>
        <v>0</v>
      </c>
      <c r="BV107" s="89">
        <f>SUMIF(Об!$A:$A,$A:$A,Об!AN:AN)*BV$455</f>
        <v>0</v>
      </c>
    </row>
    <row r="108" spans="1:74" ht="32.25" customHeight="1" x14ac:dyDescent="0.25">
      <c r="A108" s="84" t="s">
        <v>250</v>
      </c>
      <c r="B108" s="84">
        <f>SUMIF(Об!$A:$A,$A:$A,Об!B:B)</f>
        <v>0</v>
      </c>
      <c r="C108" s="84">
        <f>SUMIF(Об!$A:$A,$A:$A,Об!C:C)</f>
        <v>0</v>
      </c>
      <c r="D108" s="84">
        <v>0</v>
      </c>
      <c r="E108" s="84">
        <f>SUMIF(Об!$A:$A,$A:$A,Об!F:F)</f>
        <v>0</v>
      </c>
      <c r="F108" s="84">
        <f t="shared" si="15"/>
        <v>0</v>
      </c>
      <c r="G108" s="89">
        <v>0</v>
      </c>
      <c r="H108" s="89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89">
        <v>0</v>
      </c>
      <c r="O108" s="89">
        <v>0</v>
      </c>
      <c r="P108" s="89">
        <v>0</v>
      </c>
      <c r="Q108" s="89">
        <v>0</v>
      </c>
      <c r="R108" s="89">
        <v>0</v>
      </c>
      <c r="S108" s="89">
        <v>0</v>
      </c>
      <c r="T108" s="89">
        <v>0</v>
      </c>
      <c r="U108" s="89">
        <v>0</v>
      </c>
      <c r="V108" s="89">
        <v>0</v>
      </c>
      <c r="W108" s="89">
        <v>0</v>
      </c>
      <c r="X108" s="89">
        <v>0</v>
      </c>
      <c r="Y108" s="89">
        <v>0</v>
      </c>
      <c r="Z108" s="89">
        <v>0</v>
      </c>
      <c r="AA108" s="89">
        <v>0</v>
      </c>
      <c r="AB108" s="89">
        <v>0</v>
      </c>
      <c r="AC108" s="89">
        <v>0</v>
      </c>
      <c r="AD108" s="89">
        <v>0</v>
      </c>
      <c r="AE108" s="89">
        <v>0</v>
      </c>
      <c r="AF108" s="89">
        <v>0</v>
      </c>
      <c r="AG108" s="89">
        <v>0</v>
      </c>
      <c r="AH108" s="90">
        <v>0</v>
      </c>
      <c r="AI108" s="90">
        <v>0</v>
      </c>
      <c r="AJ108" s="90">
        <v>0</v>
      </c>
      <c r="AK108" s="90">
        <v>0</v>
      </c>
      <c r="AL108" s="90">
        <v>-48007.28</v>
      </c>
      <c r="AM108" s="90">
        <v>0</v>
      </c>
      <c r="AN108" s="90">
        <v>-48007.28</v>
      </c>
      <c r="AP108" s="91">
        <f t="shared" si="12"/>
        <v>0</v>
      </c>
      <c r="AQ108" s="92">
        <f>SUMIF('20-1'!K:K,$A:$A,'20-1'!$E:$E)</f>
        <v>0</v>
      </c>
      <c r="AR108" s="92">
        <f>SUMIF('20-1'!L:L,$A:$A,'20-1'!$E:$E)</f>
        <v>0</v>
      </c>
      <c r="AS108" s="92">
        <f>SUMIF('20-1'!M:M,$A:$A,'20-1'!$E:$E)</f>
        <v>0</v>
      </c>
      <c r="AT108" s="92">
        <f>SUMIF('20-1'!N:N,$A:$A,'20-1'!$E:$E)</f>
        <v>0</v>
      </c>
      <c r="AU108" s="92">
        <f>SUMIF('20-1'!O:O,$A:$A,'20-1'!$E:$E)</f>
        <v>0</v>
      </c>
      <c r="AV108" s="92">
        <f>SUMIF('20-1'!P:P,$A:$A,'20-1'!$E:$E)</f>
        <v>0</v>
      </c>
      <c r="AW108" s="92">
        <f>SUMIF('20-1'!Q:Q,$A:$A,'20-1'!$E:$E)</f>
        <v>0</v>
      </c>
      <c r="AX108" s="92">
        <f>SUMIF('20-1'!R:R,$A:$A,'20-1'!$E:$E)</f>
        <v>0</v>
      </c>
      <c r="AY108" s="92">
        <f>SUMIF('20-1'!S:S,$A:$A,'20-1'!$E:$E)</f>
        <v>0</v>
      </c>
      <c r="AZ108" s="92">
        <f>SUMIF('20-1'!T:T,$A:$A,'20-1'!$E:$E)</f>
        <v>0</v>
      </c>
      <c r="BA108" s="92">
        <f>SUMIF('20-1'!U:U,$A:$A,'20-1'!$E:$E)</f>
        <v>0</v>
      </c>
      <c r="BB108" s="92">
        <f>SUMIF('20-1'!V:V,$A:$A,'20-1'!$E:$E)</f>
        <v>0</v>
      </c>
      <c r="BC108" s="92">
        <f>SUMIF('20-1'!W:W,$A:$A,'20-1'!$E:$E)</f>
        <v>0</v>
      </c>
      <c r="BD108" s="92">
        <f>SUMIF('20-1'!X:X,$A:$A,'20-1'!$E:$E)</f>
        <v>0</v>
      </c>
      <c r="BE108" s="92">
        <f>SUMIF('20-1'!Y:Y,$A:$A,'20-1'!$E:$E)</f>
        <v>0</v>
      </c>
      <c r="BF108" s="92">
        <f>SUMIF('20-1'!Z:Z,$A:$A,'20-1'!$E:$E)</f>
        <v>0</v>
      </c>
      <c r="BG108" s="92">
        <f>SUMIF('20-1'!AA:AA,$A:$A,'20-1'!$E:$E)</f>
        <v>0</v>
      </c>
      <c r="BH108" s="92">
        <f>SUMIF('20-1'!AB:AB,$A:$A,'20-1'!$E:$E)</f>
        <v>0</v>
      </c>
      <c r="BI108" s="89">
        <f>SUMIF(Об!$A:$A,$A:$A,Об!AB:AB)*BI$455</f>
        <v>0</v>
      </c>
      <c r="BJ108" s="89">
        <f>SUMIF(Об!$A:$A,$A:$A,Об!AC:AC)*BJ$455</f>
        <v>0</v>
      </c>
      <c r="BK108" s="84">
        <f>SUMIF(ПП1!$H:$H,$A:$A,ПП1!$M:$M)</f>
        <v>0</v>
      </c>
      <c r="BL108" s="89">
        <f t="shared" si="13"/>
        <v>0</v>
      </c>
      <c r="BM108" s="84">
        <f>SUMIF(Об!$A:$A,$A:$A,Об!Z:Z)</f>
        <v>0</v>
      </c>
      <c r="BN108" s="89">
        <f t="shared" si="14"/>
        <v>0</v>
      </c>
      <c r="BO108" s="89">
        <f>SUMIF(Об!$A:$A,$A:$A,Об!$AG:$AG)*$BO$455</f>
        <v>0</v>
      </c>
      <c r="BP108" s="89">
        <f>SUMIF(Об!$A:$A,$A:$A,Об!$AE:$AE)*BP$455</f>
        <v>0</v>
      </c>
      <c r="BQ108" s="89">
        <f>SUMIF(Об!$A:$A,$A:$A,Об!AI:AI)*BQ$455</f>
        <v>0</v>
      </c>
      <c r="BR108" s="89">
        <f>SUMIF(Об!$A:$A,$A:$A,Об!AJ:AJ)*BR$455</f>
        <v>0</v>
      </c>
      <c r="BS108" s="89">
        <f>SUMIF(Об!$A:$A,$A:$A,Об!AK:AK)*BS$455</f>
        <v>0</v>
      </c>
      <c r="BT108" s="89">
        <f>SUMIF(Об!$A:$A,$A:$A,Об!AL:AL)*BT$455</f>
        <v>0</v>
      </c>
      <c r="BU108" s="89">
        <f>SUMIF(Об!$A:$A,$A:$A,Об!AM:AM)*BU$455</f>
        <v>0</v>
      </c>
      <c r="BV108" s="89">
        <f>SUMIF(Об!$A:$A,$A:$A,Об!AN:AN)*BV$455</f>
        <v>0</v>
      </c>
    </row>
    <row r="109" spans="1:74" ht="32.25" customHeight="1" x14ac:dyDescent="0.25">
      <c r="A109" s="84" t="s">
        <v>251</v>
      </c>
      <c r="B109" s="84">
        <f>SUMIF(Об!$A:$A,$A:$A,Об!B:B)</f>
        <v>0</v>
      </c>
      <c r="C109" s="84">
        <f>SUMIF(Об!$A:$A,$A:$A,Об!C:C)</f>
        <v>0</v>
      </c>
      <c r="D109" s="84">
        <v>0</v>
      </c>
      <c r="E109" s="84">
        <f>SUMIF(Об!$A:$A,$A:$A,Об!F:F)</f>
        <v>0</v>
      </c>
      <c r="F109" s="84">
        <f t="shared" si="15"/>
        <v>0</v>
      </c>
      <c r="G109" s="89">
        <v>0</v>
      </c>
      <c r="H109" s="89">
        <v>0</v>
      </c>
      <c r="I109" s="89">
        <v>0</v>
      </c>
      <c r="J109" s="89">
        <v>0</v>
      </c>
      <c r="K109" s="89">
        <v>0</v>
      </c>
      <c r="L109" s="89">
        <v>0</v>
      </c>
      <c r="M109" s="89">
        <v>0</v>
      </c>
      <c r="N109" s="89">
        <v>0</v>
      </c>
      <c r="O109" s="89">
        <v>0</v>
      </c>
      <c r="P109" s="89">
        <v>0</v>
      </c>
      <c r="Q109" s="89">
        <v>0</v>
      </c>
      <c r="R109" s="89">
        <v>0</v>
      </c>
      <c r="S109" s="89">
        <v>0</v>
      </c>
      <c r="T109" s="89">
        <v>0</v>
      </c>
      <c r="U109" s="89">
        <v>0</v>
      </c>
      <c r="V109" s="89">
        <v>0</v>
      </c>
      <c r="W109" s="89">
        <v>0</v>
      </c>
      <c r="X109" s="89">
        <v>0</v>
      </c>
      <c r="Y109" s="89">
        <v>0</v>
      </c>
      <c r="Z109" s="89">
        <v>0</v>
      </c>
      <c r="AA109" s="89">
        <v>0</v>
      </c>
      <c r="AB109" s="89">
        <v>0</v>
      </c>
      <c r="AC109" s="89">
        <v>0</v>
      </c>
      <c r="AD109" s="89">
        <v>0</v>
      </c>
      <c r="AE109" s="89">
        <v>0</v>
      </c>
      <c r="AF109" s="89">
        <v>0</v>
      </c>
      <c r="AG109" s="89">
        <v>0</v>
      </c>
      <c r="AH109" s="90">
        <v>0</v>
      </c>
      <c r="AI109" s="90">
        <v>-5208.66</v>
      </c>
      <c r="AJ109" s="90">
        <v>0</v>
      </c>
      <c r="AK109" s="90">
        <v>-5208.66</v>
      </c>
      <c r="AL109" s="90">
        <v>-109587.16</v>
      </c>
      <c r="AM109" s="90">
        <v>0</v>
      </c>
      <c r="AN109" s="90">
        <v>-109587.16</v>
      </c>
      <c r="AP109" s="91">
        <f t="shared" si="12"/>
        <v>0</v>
      </c>
      <c r="AQ109" s="92">
        <f>SUMIF('20-1'!K:K,$A:$A,'20-1'!$E:$E)</f>
        <v>0</v>
      </c>
      <c r="AR109" s="92">
        <f>SUMIF('20-1'!L:L,$A:$A,'20-1'!$E:$E)</f>
        <v>0</v>
      </c>
      <c r="AS109" s="92">
        <f>SUMIF('20-1'!M:M,$A:$A,'20-1'!$E:$E)</f>
        <v>0</v>
      </c>
      <c r="AT109" s="92">
        <f>SUMIF('20-1'!N:N,$A:$A,'20-1'!$E:$E)</f>
        <v>0</v>
      </c>
      <c r="AU109" s="92">
        <f>SUMIF('20-1'!O:O,$A:$A,'20-1'!$E:$E)</f>
        <v>0</v>
      </c>
      <c r="AV109" s="92">
        <f>SUMIF('20-1'!P:P,$A:$A,'20-1'!$E:$E)</f>
        <v>0</v>
      </c>
      <c r="AW109" s="92">
        <f>SUMIF('20-1'!Q:Q,$A:$A,'20-1'!$E:$E)</f>
        <v>0</v>
      </c>
      <c r="AX109" s="92">
        <f>SUMIF('20-1'!R:R,$A:$A,'20-1'!$E:$E)</f>
        <v>0</v>
      </c>
      <c r="AY109" s="92">
        <f>SUMIF('20-1'!S:S,$A:$A,'20-1'!$E:$E)</f>
        <v>0</v>
      </c>
      <c r="AZ109" s="92">
        <f>SUMIF('20-1'!T:T,$A:$A,'20-1'!$E:$E)</f>
        <v>0</v>
      </c>
      <c r="BA109" s="92">
        <f>SUMIF('20-1'!U:U,$A:$A,'20-1'!$E:$E)</f>
        <v>0</v>
      </c>
      <c r="BB109" s="92">
        <f>SUMIF('20-1'!V:V,$A:$A,'20-1'!$E:$E)</f>
        <v>0</v>
      </c>
      <c r="BC109" s="92">
        <f>SUMIF('20-1'!W:W,$A:$A,'20-1'!$E:$E)</f>
        <v>0</v>
      </c>
      <c r="BD109" s="92">
        <f>SUMIF('20-1'!X:X,$A:$A,'20-1'!$E:$E)</f>
        <v>0</v>
      </c>
      <c r="BE109" s="92">
        <f>SUMIF('20-1'!Y:Y,$A:$A,'20-1'!$E:$E)</f>
        <v>0</v>
      </c>
      <c r="BF109" s="92">
        <f>SUMIF('20-1'!Z:Z,$A:$A,'20-1'!$E:$E)</f>
        <v>0</v>
      </c>
      <c r="BG109" s="92">
        <f>SUMIF('20-1'!AA:AA,$A:$A,'20-1'!$E:$E)</f>
        <v>0</v>
      </c>
      <c r="BH109" s="92">
        <f>SUMIF('20-1'!AB:AB,$A:$A,'20-1'!$E:$E)</f>
        <v>0</v>
      </c>
      <c r="BI109" s="89">
        <f>SUMIF(Об!$A:$A,$A:$A,Об!AB:AB)*BI$455</f>
        <v>0</v>
      </c>
      <c r="BJ109" s="89">
        <f>SUMIF(Об!$A:$A,$A:$A,Об!AC:AC)*BJ$455</f>
        <v>0</v>
      </c>
      <c r="BK109" s="84">
        <f>SUMIF(ПП1!$H:$H,$A:$A,ПП1!$M:$M)</f>
        <v>0</v>
      </c>
      <c r="BL109" s="89">
        <f t="shared" si="13"/>
        <v>0</v>
      </c>
      <c r="BM109" s="84">
        <f>SUMIF(Об!$A:$A,$A:$A,Об!Z:Z)</f>
        <v>0</v>
      </c>
      <c r="BN109" s="89">
        <f t="shared" si="14"/>
        <v>0</v>
      </c>
      <c r="BO109" s="89">
        <f>SUMIF(Об!$A:$A,$A:$A,Об!$AG:$AG)*$BO$455</f>
        <v>0</v>
      </c>
      <c r="BP109" s="89">
        <f>SUMIF(Об!$A:$A,$A:$A,Об!$AE:$AE)*BP$455</f>
        <v>0</v>
      </c>
      <c r="BQ109" s="89">
        <f>SUMIF(Об!$A:$A,$A:$A,Об!AI:AI)*BQ$455</f>
        <v>0</v>
      </c>
      <c r="BR109" s="89">
        <f>SUMIF(Об!$A:$A,$A:$A,Об!AJ:AJ)*BR$455</f>
        <v>0</v>
      </c>
      <c r="BS109" s="89">
        <f>SUMIF(Об!$A:$A,$A:$A,Об!AK:AK)*BS$455</f>
        <v>0</v>
      </c>
      <c r="BT109" s="89">
        <f>SUMIF(Об!$A:$A,$A:$A,Об!AL:AL)*BT$455</f>
        <v>0</v>
      </c>
      <c r="BU109" s="89">
        <f>SUMIF(Об!$A:$A,$A:$A,Об!AM:AM)*BU$455</f>
        <v>0</v>
      </c>
      <c r="BV109" s="89">
        <f>SUMIF(Об!$A:$A,$A:$A,Об!AN:AN)*BV$455</f>
        <v>0</v>
      </c>
    </row>
    <row r="110" spans="1:74" ht="32.25" customHeight="1" x14ac:dyDescent="0.25">
      <c r="A110" s="84" t="s">
        <v>252</v>
      </c>
      <c r="B110" s="84">
        <f>SUMIF(Об!$A:$A,$A:$A,Об!B:B)</f>
        <v>0</v>
      </c>
      <c r="C110" s="84">
        <f>SUMIF(Об!$A:$A,$A:$A,Об!C:C)</f>
        <v>0</v>
      </c>
      <c r="D110" s="84">
        <v>0</v>
      </c>
      <c r="E110" s="84">
        <f>SUMIF(Об!$A:$A,$A:$A,Об!F:F)</f>
        <v>0</v>
      </c>
      <c r="F110" s="84">
        <f t="shared" si="15"/>
        <v>0</v>
      </c>
      <c r="G110" s="89">
        <v>0</v>
      </c>
      <c r="H110" s="89">
        <v>0</v>
      </c>
      <c r="I110" s="89">
        <v>0</v>
      </c>
      <c r="J110" s="89">
        <v>0</v>
      </c>
      <c r="K110" s="89">
        <v>0</v>
      </c>
      <c r="L110" s="89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>
        <v>0</v>
      </c>
      <c r="S110" s="89">
        <v>0</v>
      </c>
      <c r="T110" s="89">
        <v>0</v>
      </c>
      <c r="U110" s="89">
        <v>0</v>
      </c>
      <c r="V110" s="89">
        <v>0</v>
      </c>
      <c r="W110" s="89">
        <v>0</v>
      </c>
      <c r="X110" s="89">
        <v>0</v>
      </c>
      <c r="Y110" s="89">
        <v>0</v>
      </c>
      <c r="Z110" s="89">
        <v>0</v>
      </c>
      <c r="AA110" s="89">
        <v>0</v>
      </c>
      <c r="AB110" s="89">
        <v>0</v>
      </c>
      <c r="AC110" s="89">
        <v>0</v>
      </c>
      <c r="AD110" s="89">
        <v>0</v>
      </c>
      <c r="AE110" s="89">
        <v>0</v>
      </c>
      <c r="AF110" s="89">
        <v>0</v>
      </c>
      <c r="AG110" s="89">
        <v>0</v>
      </c>
      <c r="AH110" s="90">
        <v>0</v>
      </c>
      <c r="AI110" s="90">
        <v>0</v>
      </c>
      <c r="AJ110" s="90">
        <v>0</v>
      </c>
      <c r="AK110" s="90">
        <v>0</v>
      </c>
      <c r="AL110" s="90">
        <v>-27257.56</v>
      </c>
      <c r="AM110" s="90">
        <v>0</v>
      </c>
      <c r="AN110" s="90">
        <v>-27257.56</v>
      </c>
      <c r="AP110" s="91">
        <f t="shared" si="12"/>
        <v>0</v>
      </c>
      <c r="AQ110" s="92">
        <f>SUMIF('20-1'!K:K,$A:$A,'20-1'!$E:$E)</f>
        <v>0</v>
      </c>
      <c r="AR110" s="92">
        <f>SUMIF('20-1'!L:L,$A:$A,'20-1'!$E:$E)</f>
        <v>0</v>
      </c>
      <c r="AS110" s="92">
        <f>SUMIF('20-1'!M:M,$A:$A,'20-1'!$E:$E)</f>
        <v>0</v>
      </c>
      <c r="AT110" s="92">
        <f>SUMIF('20-1'!N:N,$A:$A,'20-1'!$E:$E)</f>
        <v>0</v>
      </c>
      <c r="AU110" s="92">
        <f>SUMIF('20-1'!O:O,$A:$A,'20-1'!$E:$E)</f>
        <v>0</v>
      </c>
      <c r="AV110" s="92">
        <f>SUMIF('20-1'!P:P,$A:$A,'20-1'!$E:$E)</f>
        <v>0</v>
      </c>
      <c r="AW110" s="92">
        <f>SUMIF('20-1'!Q:Q,$A:$A,'20-1'!$E:$E)</f>
        <v>0</v>
      </c>
      <c r="AX110" s="92">
        <f>SUMIF('20-1'!R:R,$A:$A,'20-1'!$E:$E)</f>
        <v>0</v>
      </c>
      <c r="AY110" s="92">
        <f>SUMIF('20-1'!S:S,$A:$A,'20-1'!$E:$E)</f>
        <v>0</v>
      </c>
      <c r="AZ110" s="92">
        <f>SUMIF('20-1'!T:T,$A:$A,'20-1'!$E:$E)</f>
        <v>0</v>
      </c>
      <c r="BA110" s="92">
        <f>SUMIF('20-1'!U:U,$A:$A,'20-1'!$E:$E)</f>
        <v>0</v>
      </c>
      <c r="BB110" s="92">
        <f>SUMIF('20-1'!V:V,$A:$A,'20-1'!$E:$E)</f>
        <v>0</v>
      </c>
      <c r="BC110" s="92">
        <f>SUMIF('20-1'!W:W,$A:$A,'20-1'!$E:$E)</f>
        <v>0</v>
      </c>
      <c r="BD110" s="92">
        <f>SUMIF('20-1'!X:X,$A:$A,'20-1'!$E:$E)</f>
        <v>0</v>
      </c>
      <c r="BE110" s="92">
        <f>SUMIF('20-1'!Y:Y,$A:$A,'20-1'!$E:$E)</f>
        <v>0</v>
      </c>
      <c r="BF110" s="92">
        <f>SUMIF('20-1'!Z:Z,$A:$A,'20-1'!$E:$E)</f>
        <v>0</v>
      </c>
      <c r="BG110" s="92">
        <f>SUMIF('20-1'!AA:AA,$A:$A,'20-1'!$E:$E)</f>
        <v>0</v>
      </c>
      <c r="BH110" s="92">
        <f>SUMIF('20-1'!AB:AB,$A:$A,'20-1'!$E:$E)</f>
        <v>0</v>
      </c>
      <c r="BI110" s="89">
        <f>SUMIF(Об!$A:$A,$A:$A,Об!AB:AB)*BI$455</f>
        <v>0</v>
      </c>
      <c r="BJ110" s="89">
        <f>SUMIF(Об!$A:$A,$A:$A,Об!AC:AC)*BJ$455</f>
        <v>0</v>
      </c>
      <c r="BK110" s="84">
        <f>SUMIF(ПП1!$H:$H,$A:$A,ПП1!$M:$M)</f>
        <v>0</v>
      </c>
      <c r="BL110" s="89">
        <f t="shared" si="13"/>
        <v>0</v>
      </c>
      <c r="BM110" s="84">
        <f>SUMIF(Об!$A:$A,$A:$A,Об!Z:Z)</f>
        <v>0</v>
      </c>
      <c r="BN110" s="89">
        <f t="shared" si="14"/>
        <v>0</v>
      </c>
      <c r="BO110" s="89">
        <f>SUMIF(Об!$A:$A,$A:$A,Об!$AG:$AG)*$BO$455</f>
        <v>0</v>
      </c>
      <c r="BP110" s="89">
        <f>SUMIF(Об!$A:$A,$A:$A,Об!$AE:$AE)*BP$455</f>
        <v>0</v>
      </c>
      <c r="BQ110" s="89">
        <f>SUMIF(Об!$A:$A,$A:$A,Об!AI:AI)*BQ$455</f>
        <v>0</v>
      </c>
      <c r="BR110" s="89">
        <f>SUMIF(Об!$A:$A,$A:$A,Об!AJ:AJ)*BR$455</f>
        <v>0</v>
      </c>
      <c r="BS110" s="89">
        <f>SUMIF(Об!$A:$A,$A:$A,Об!AK:AK)*BS$455</f>
        <v>0</v>
      </c>
      <c r="BT110" s="89">
        <f>SUMIF(Об!$A:$A,$A:$A,Об!AL:AL)*BT$455</f>
        <v>0</v>
      </c>
      <c r="BU110" s="89">
        <f>SUMIF(Об!$A:$A,$A:$A,Об!AM:AM)*BU$455</f>
        <v>0</v>
      </c>
      <c r="BV110" s="89">
        <f>SUMIF(Об!$A:$A,$A:$A,Об!AN:AN)*BV$455</f>
        <v>0</v>
      </c>
    </row>
    <row r="111" spans="1:74" ht="32.25" customHeight="1" x14ac:dyDescent="0.25">
      <c r="A111" s="84" t="s">
        <v>253</v>
      </c>
      <c r="B111" s="84">
        <f>SUMIF(Об!$A:$A,$A:$A,Об!B:B)</f>
        <v>0</v>
      </c>
      <c r="C111" s="84">
        <f>SUMIF(Об!$A:$A,$A:$A,Об!C:C)</f>
        <v>0</v>
      </c>
      <c r="D111" s="84">
        <v>0</v>
      </c>
      <c r="E111" s="84">
        <f>SUMIF(Об!$A:$A,$A:$A,Об!F:F)</f>
        <v>0</v>
      </c>
      <c r="F111" s="84">
        <f t="shared" si="15"/>
        <v>0</v>
      </c>
      <c r="G111" s="89">
        <v>0</v>
      </c>
      <c r="H111" s="89">
        <v>0</v>
      </c>
      <c r="I111" s="89">
        <v>0</v>
      </c>
      <c r="J111" s="89">
        <v>0</v>
      </c>
      <c r="K111" s="89">
        <v>0</v>
      </c>
      <c r="L111" s="89">
        <v>0</v>
      </c>
      <c r="M111" s="89">
        <v>0</v>
      </c>
      <c r="N111" s="89">
        <v>0</v>
      </c>
      <c r="O111" s="89">
        <v>0</v>
      </c>
      <c r="P111" s="89">
        <v>0</v>
      </c>
      <c r="Q111" s="89">
        <v>0</v>
      </c>
      <c r="R111" s="89">
        <v>0</v>
      </c>
      <c r="S111" s="89">
        <v>0</v>
      </c>
      <c r="T111" s="89">
        <v>0</v>
      </c>
      <c r="U111" s="89">
        <v>0</v>
      </c>
      <c r="V111" s="89">
        <v>0</v>
      </c>
      <c r="W111" s="89">
        <v>0</v>
      </c>
      <c r="X111" s="89">
        <v>0</v>
      </c>
      <c r="Y111" s="89">
        <v>0</v>
      </c>
      <c r="Z111" s="89">
        <v>0</v>
      </c>
      <c r="AA111" s="89">
        <v>0</v>
      </c>
      <c r="AB111" s="89">
        <v>0</v>
      </c>
      <c r="AC111" s="89">
        <v>0</v>
      </c>
      <c r="AD111" s="89">
        <v>0</v>
      </c>
      <c r="AE111" s="89">
        <v>0</v>
      </c>
      <c r="AF111" s="89">
        <v>0</v>
      </c>
      <c r="AG111" s="89">
        <v>0</v>
      </c>
      <c r="AH111" s="90">
        <v>0</v>
      </c>
      <c r="AI111" s="90">
        <v>-32273.35</v>
      </c>
      <c r="AJ111" s="90">
        <v>0</v>
      </c>
      <c r="AK111" s="90">
        <v>-32273.35</v>
      </c>
      <c r="AL111" s="90">
        <v>-14660.44</v>
      </c>
      <c r="AM111" s="90">
        <v>0</v>
      </c>
      <c r="AN111" s="90">
        <v>-14660.44</v>
      </c>
      <c r="AP111" s="91">
        <f t="shared" si="12"/>
        <v>0</v>
      </c>
      <c r="AQ111" s="92">
        <f>SUMIF('20-1'!K:K,$A:$A,'20-1'!$E:$E)</f>
        <v>0</v>
      </c>
      <c r="AR111" s="92">
        <f>SUMIF('20-1'!L:L,$A:$A,'20-1'!$E:$E)</f>
        <v>0</v>
      </c>
      <c r="AS111" s="92">
        <f>SUMIF('20-1'!M:M,$A:$A,'20-1'!$E:$E)</f>
        <v>0</v>
      </c>
      <c r="AT111" s="92">
        <f>SUMIF('20-1'!N:N,$A:$A,'20-1'!$E:$E)</f>
        <v>0</v>
      </c>
      <c r="AU111" s="92">
        <f>SUMIF('20-1'!O:O,$A:$A,'20-1'!$E:$E)</f>
        <v>0</v>
      </c>
      <c r="AV111" s="92">
        <f>SUMIF('20-1'!P:P,$A:$A,'20-1'!$E:$E)</f>
        <v>0</v>
      </c>
      <c r="AW111" s="92">
        <f>SUMIF('20-1'!Q:Q,$A:$A,'20-1'!$E:$E)</f>
        <v>0</v>
      </c>
      <c r="AX111" s="92">
        <f>SUMIF('20-1'!R:R,$A:$A,'20-1'!$E:$E)</f>
        <v>0</v>
      </c>
      <c r="AY111" s="92">
        <f>SUMIF('20-1'!S:S,$A:$A,'20-1'!$E:$E)</f>
        <v>0</v>
      </c>
      <c r="AZ111" s="92">
        <f>SUMIF('20-1'!T:T,$A:$A,'20-1'!$E:$E)</f>
        <v>0</v>
      </c>
      <c r="BA111" s="92">
        <f>SUMIF('20-1'!U:U,$A:$A,'20-1'!$E:$E)</f>
        <v>0</v>
      </c>
      <c r="BB111" s="92">
        <f>SUMIF('20-1'!V:V,$A:$A,'20-1'!$E:$E)</f>
        <v>0</v>
      </c>
      <c r="BC111" s="92">
        <f>SUMIF('20-1'!W:W,$A:$A,'20-1'!$E:$E)</f>
        <v>0</v>
      </c>
      <c r="BD111" s="92">
        <f>SUMIF('20-1'!X:X,$A:$A,'20-1'!$E:$E)</f>
        <v>0</v>
      </c>
      <c r="BE111" s="92">
        <f>SUMIF('20-1'!Y:Y,$A:$A,'20-1'!$E:$E)</f>
        <v>0</v>
      </c>
      <c r="BF111" s="92">
        <f>SUMIF('20-1'!Z:Z,$A:$A,'20-1'!$E:$E)</f>
        <v>0</v>
      </c>
      <c r="BG111" s="92">
        <f>SUMIF('20-1'!AA:AA,$A:$A,'20-1'!$E:$E)</f>
        <v>0</v>
      </c>
      <c r="BH111" s="92">
        <f>SUMIF('20-1'!AB:AB,$A:$A,'20-1'!$E:$E)</f>
        <v>0</v>
      </c>
      <c r="BI111" s="89">
        <f>SUMIF(Об!$A:$A,$A:$A,Об!AB:AB)*BI$455</f>
        <v>0</v>
      </c>
      <c r="BJ111" s="89">
        <f>SUMIF(Об!$A:$A,$A:$A,Об!AC:AC)*BJ$455</f>
        <v>0</v>
      </c>
      <c r="BK111" s="84">
        <f>SUMIF(ПП1!$H:$H,$A:$A,ПП1!$M:$M)</f>
        <v>0</v>
      </c>
      <c r="BL111" s="89">
        <f t="shared" si="13"/>
        <v>0</v>
      </c>
      <c r="BM111" s="84">
        <f>SUMIF(Об!$A:$A,$A:$A,Об!Z:Z)</f>
        <v>0</v>
      </c>
      <c r="BN111" s="89">
        <f t="shared" si="14"/>
        <v>0</v>
      </c>
      <c r="BO111" s="89">
        <f>SUMIF(Об!$A:$A,$A:$A,Об!$AG:$AG)*$BO$455</f>
        <v>0</v>
      </c>
      <c r="BP111" s="89">
        <f>SUMIF(Об!$A:$A,$A:$A,Об!$AE:$AE)*BP$455</f>
        <v>0</v>
      </c>
      <c r="BQ111" s="89">
        <f>SUMIF(Об!$A:$A,$A:$A,Об!AI:AI)*BQ$455</f>
        <v>0</v>
      </c>
      <c r="BR111" s="89">
        <f>SUMIF(Об!$A:$A,$A:$A,Об!AJ:AJ)*BR$455</f>
        <v>0</v>
      </c>
      <c r="BS111" s="89">
        <f>SUMIF(Об!$A:$A,$A:$A,Об!AK:AK)*BS$455</f>
        <v>0</v>
      </c>
      <c r="BT111" s="89">
        <f>SUMIF(Об!$A:$A,$A:$A,Об!AL:AL)*BT$455</f>
        <v>0</v>
      </c>
      <c r="BU111" s="89">
        <f>SUMIF(Об!$A:$A,$A:$A,Об!AM:AM)*BU$455</f>
        <v>0</v>
      </c>
      <c r="BV111" s="89">
        <f>SUMIF(Об!$A:$A,$A:$A,Об!AN:AN)*BV$455</f>
        <v>0</v>
      </c>
    </row>
    <row r="112" spans="1:74" ht="32.25" customHeight="1" x14ac:dyDescent="0.25">
      <c r="A112" s="84" t="s">
        <v>254</v>
      </c>
      <c r="B112" s="84">
        <f>SUMIF(Об!$A:$A,$A:$A,Об!B:B)</f>
        <v>0</v>
      </c>
      <c r="C112" s="84">
        <f>SUMIF(Об!$A:$A,$A:$A,Об!C:C)</f>
        <v>0</v>
      </c>
      <c r="D112" s="84">
        <v>0</v>
      </c>
      <c r="E112" s="84">
        <f>SUMIF(Об!$A:$A,$A:$A,Об!F:F)</f>
        <v>0</v>
      </c>
      <c r="F112" s="84">
        <f t="shared" si="15"/>
        <v>0</v>
      </c>
      <c r="G112" s="89">
        <v>0</v>
      </c>
      <c r="H112" s="89">
        <v>0</v>
      </c>
      <c r="I112" s="89">
        <v>0</v>
      </c>
      <c r="J112" s="89">
        <v>0</v>
      </c>
      <c r="K112" s="89">
        <v>0</v>
      </c>
      <c r="L112" s="89">
        <v>0</v>
      </c>
      <c r="M112" s="89">
        <v>0</v>
      </c>
      <c r="N112" s="89">
        <v>0</v>
      </c>
      <c r="O112" s="89">
        <v>0</v>
      </c>
      <c r="P112" s="89">
        <v>0</v>
      </c>
      <c r="Q112" s="89">
        <v>0</v>
      </c>
      <c r="R112" s="89">
        <v>0</v>
      </c>
      <c r="S112" s="89">
        <v>0</v>
      </c>
      <c r="T112" s="89">
        <v>0</v>
      </c>
      <c r="U112" s="89">
        <v>0</v>
      </c>
      <c r="V112" s="89">
        <v>0</v>
      </c>
      <c r="W112" s="89">
        <v>0</v>
      </c>
      <c r="X112" s="89">
        <v>0</v>
      </c>
      <c r="Y112" s="89">
        <v>0</v>
      </c>
      <c r="Z112" s="89">
        <v>0</v>
      </c>
      <c r="AA112" s="89">
        <v>0</v>
      </c>
      <c r="AB112" s="89">
        <v>0</v>
      </c>
      <c r="AC112" s="89">
        <v>0</v>
      </c>
      <c r="AD112" s="89">
        <v>0</v>
      </c>
      <c r="AE112" s="89">
        <v>0</v>
      </c>
      <c r="AF112" s="89">
        <v>0</v>
      </c>
      <c r="AG112" s="89">
        <v>0</v>
      </c>
      <c r="AH112" s="90">
        <v>0</v>
      </c>
      <c r="AI112" s="90">
        <v>0</v>
      </c>
      <c r="AJ112" s="90">
        <v>0</v>
      </c>
      <c r="AK112" s="90">
        <v>0</v>
      </c>
      <c r="AL112" s="90">
        <v>-74868.25</v>
      </c>
      <c r="AM112" s="90">
        <v>0</v>
      </c>
      <c r="AN112" s="90">
        <v>-74868.25</v>
      </c>
      <c r="AP112" s="91">
        <f t="shared" si="12"/>
        <v>0</v>
      </c>
      <c r="AQ112" s="92">
        <f>SUMIF('20-1'!K:K,$A:$A,'20-1'!$E:$E)</f>
        <v>0</v>
      </c>
      <c r="AR112" s="92">
        <f>SUMIF('20-1'!L:L,$A:$A,'20-1'!$E:$E)</f>
        <v>0</v>
      </c>
      <c r="AS112" s="92">
        <f>SUMIF('20-1'!M:M,$A:$A,'20-1'!$E:$E)</f>
        <v>0</v>
      </c>
      <c r="AT112" s="92">
        <f>SUMIF('20-1'!N:N,$A:$A,'20-1'!$E:$E)</f>
        <v>0</v>
      </c>
      <c r="AU112" s="92">
        <f>SUMIF('20-1'!O:O,$A:$A,'20-1'!$E:$E)</f>
        <v>0</v>
      </c>
      <c r="AV112" s="92">
        <f>SUMIF('20-1'!P:P,$A:$A,'20-1'!$E:$E)</f>
        <v>0</v>
      </c>
      <c r="AW112" s="92">
        <f>SUMIF('20-1'!Q:Q,$A:$A,'20-1'!$E:$E)</f>
        <v>0</v>
      </c>
      <c r="AX112" s="92">
        <f>SUMIF('20-1'!R:R,$A:$A,'20-1'!$E:$E)</f>
        <v>0</v>
      </c>
      <c r="AY112" s="92">
        <f>SUMIF('20-1'!S:S,$A:$A,'20-1'!$E:$E)</f>
        <v>0</v>
      </c>
      <c r="AZ112" s="92">
        <f>SUMIF('20-1'!T:T,$A:$A,'20-1'!$E:$E)</f>
        <v>0</v>
      </c>
      <c r="BA112" s="92">
        <f>SUMIF('20-1'!U:U,$A:$A,'20-1'!$E:$E)</f>
        <v>0</v>
      </c>
      <c r="BB112" s="92">
        <f>SUMIF('20-1'!V:V,$A:$A,'20-1'!$E:$E)</f>
        <v>0</v>
      </c>
      <c r="BC112" s="92">
        <f>SUMIF('20-1'!W:W,$A:$A,'20-1'!$E:$E)</f>
        <v>0</v>
      </c>
      <c r="BD112" s="92">
        <f>SUMIF('20-1'!X:X,$A:$A,'20-1'!$E:$E)</f>
        <v>0</v>
      </c>
      <c r="BE112" s="92">
        <f>SUMIF('20-1'!Y:Y,$A:$A,'20-1'!$E:$E)</f>
        <v>0</v>
      </c>
      <c r="BF112" s="92">
        <f>SUMIF('20-1'!Z:Z,$A:$A,'20-1'!$E:$E)</f>
        <v>0</v>
      </c>
      <c r="BG112" s="92">
        <f>SUMIF('20-1'!AA:AA,$A:$A,'20-1'!$E:$E)</f>
        <v>0</v>
      </c>
      <c r="BH112" s="92">
        <f>SUMIF('20-1'!AB:AB,$A:$A,'20-1'!$E:$E)</f>
        <v>0</v>
      </c>
      <c r="BI112" s="89">
        <f>SUMIF(Об!$A:$A,$A:$A,Об!AB:AB)*BI$455</f>
        <v>0</v>
      </c>
      <c r="BJ112" s="89">
        <f>SUMIF(Об!$A:$A,$A:$A,Об!AC:AC)*BJ$455</f>
        <v>0</v>
      </c>
      <c r="BK112" s="84">
        <f>SUMIF(ПП1!$H:$H,$A:$A,ПП1!$M:$M)</f>
        <v>0</v>
      </c>
      <c r="BL112" s="89">
        <f t="shared" si="13"/>
        <v>0</v>
      </c>
      <c r="BM112" s="84">
        <f>SUMIF(Об!$A:$A,$A:$A,Об!Z:Z)</f>
        <v>0</v>
      </c>
      <c r="BN112" s="89">
        <f t="shared" si="14"/>
        <v>0</v>
      </c>
      <c r="BO112" s="89">
        <f>SUMIF(Об!$A:$A,$A:$A,Об!$AG:$AG)*$BO$455</f>
        <v>0</v>
      </c>
      <c r="BP112" s="89">
        <f>SUMIF(Об!$A:$A,$A:$A,Об!$AE:$AE)*BP$455</f>
        <v>0</v>
      </c>
      <c r="BQ112" s="89">
        <f>SUMIF(Об!$A:$A,$A:$A,Об!AI:AI)*BQ$455</f>
        <v>0</v>
      </c>
      <c r="BR112" s="89">
        <f>SUMIF(Об!$A:$A,$A:$A,Об!AJ:AJ)*BR$455</f>
        <v>0</v>
      </c>
      <c r="BS112" s="89">
        <f>SUMIF(Об!$A:$A,$A:$A,Об!AK:AK)*BS$455</f>
        <v>0</v>
      </c>
      <c r="BT112" s="89">
        <f>SUMIF(Об!$A:$A,$A:$A,Об!AL:AL)*BT$455</f>
        <v>0</v>
      </c>
      <c r="BU112" s="89">
        <f>SUMIF(Об!$A:$A,$A:$A,Об!AM:AM)*BU$455</f>
        <v>0</v>
      </c>
      <c r="BV112" s="89">
        <f>SUMIF(Об!$A:$A,$A:$A,Об!AN:AN)*BV$455</f>
        <v>0</v>
      </c>
    </row>
    <row r="113" spans="1:74" ht="32.25" customHeight="1" x14ac:dyDescent="0.25">
      <c r="A113" s="84" t="s">
        <v>255</v>
      </c>
      <c r="B113" s="84">
        <f>SUMIF(Об!$A:$A,$A:$A,Об!B:B)</f>
        <v>0</v>
      </c>
      <c r="C113" s="84">
        <f>SUMIF(Об!$A:$A,$A:$A,Об!C:C)</f>
        <v>0</v>
      </c>
      <c r="D113" s="84">
        <v>0</v>
      </c>
      <c r="E113" s="84">
        <f>SUMIF(Об!$A:$A,$A:$A,Об!F:F)</f>
        <v>0</v>
      </c>
      <c r="F113" s="84">
        <f t="shared" si="15"/>
        <v>0</v>
      </c>
      <c r="G113" s="89">
        <v>0</v>
      </c>
      <c r="H113" s="89">
        <v>0</v>
      </c>
      <c r="I113" s="89">
        <v>0</v>
      </c>
      <c r="J113" s="89">
        <v>0</v>
      </c>
      <c r="K113" s="89">
        <v>0</v>
      </c>
      <c r="L113" s="89">
        <v>0</v>
      </c>
      <c r="M113" s="89">
        <v>0</v>
      </c>
      <c r="N113" s="89">
        <v>0</v>
      </c>
      <c r="O113" s="89">
        <v>0</v>
      </c>
      <c r="P113" s="89">
        <v>0</v>
      </c>
      <c r="Q113" s="89">
        <v>0</v>
      </c>
      <c r="R113" s="89">
        <v>0</v>
      </c>
      <c r="S113" s="89">
        <v>0</v>
      </c>
      <c r="T113" s="89">
        <v>0</v>
      </c>
      <c r="U113" s="89">
        <v>0</v>
      </c>
      <c r="V113" s="89">
        <v>0</v>
      </c>
      <c r="W113" s="89">
        <v>0</v>
      </c>
      <c r="X113" s="89">
        <v>0</v>
      </c>
      <c r="Y113" s="89">
        <v>0</v>
      </c>
      <c r="Z113" s="89">
        <v>0</v>
      </c>
      <c r="AA113" s="89">
        <v>0</v>
      </c>
      <c r="AB113" s="89">
        <v>0</v>
      </c>
      <c r="AC113" s="89">
        <v>0</v>
      </c>
      <c r="AD113" s="89">
        <v>0</v>
      </c>
      <c r="AE113" s="89">
        <v>0</v>
      </c>
      <c r="AF113" s="89">
        <v>0</v>
      </c>
      <c r="AG113" s="89">
        <v>0</v>
      </c>
      <c r="AH113" s="90">
        <v>0</v>
      </c>
      <c r="AI113" s="90">
        <v>1896.66</v>
      </c>
      <c r="AJ113" s="90">
        <v>0</v>
      </c>
      <c r="AK113" s="90">
        <v>1896.66</v>
      </c>
      <c r="AL113" s="90">
        <v>-146190.50999999998</v>
      </c>
      <c r="AM113" s="90">
        <v>0</v>
      </c>
      <c r="AN113" s="90">
        <v>-146190.50999999998</v>
      </c>
      <c r="AP113" s="91">
        <f t="shared" si="12"/>
        <v>0</v>
      </c>
      <c r="AQ113" s="92">
        <f>SUMIF('20-1'!K:K,$A:$A,'20-1'!$E:$E)</f>
        <v>0</v>
      </c>
      <c r="AR113" s="92">
        <f>SUMIF('20-1'!L:L,$A:$A,'20-1'!$E:$E)</f>
        <v>0</v>
      </c>
      <c r="AS113" s="92">
        <f>SUMIF('20-1'!M:M,$A:$A,'20-1'!$E:$E)</f>
        <v>0</v>
      </c>
      <c r="AT113" s="92">
        <f>SUMIF('20-1'!N:N,$A:$A,'20-1'!$E:$E)</f>
        <v>0</v>
      </c>
      <c r="AU113" s="92">
        <f>SUMIF('20-1'!O:O,$A:$A,'20-1'!$E:$E)</f>
        <v>0</v>
      </c>
      <c r="AV113" s="92">
        <f>SUMIF('20-1'!P:P,$A:$A,'20-1'!$E:$E)</f>
        <v>0</v>
      </c>
      <c r="AW113" s="92">
        <f>SUMIF('20-1'!Q:Q,$A:$A,'20-1'!$E:$E)</f>
        <v>0</v>
      </c>
      <c r="AX113" s="92">
        <f>SUMIF('20-1'!R:R,$A:$A,'20-1'!$E:$E)</f>
        <v>0</v>
      </c>
      <c r="AY113" s="92">
        <f>SUMIF('20-1'!S:S,$A:$A,'20-1'!$E:$E)</f>
        <v>0</v>
      </c>
      <c r="AZ113" s="92">
        <f>SUMIF('20-1'!T:T,$A:$A,'20-1'!$E:$E)</f>
        <v>0</v>
      </c>
      <c r="BA113" s="92">
        <f>SUMIF('20-1'!U:U,$A:$A,'20-1'!$E:$E)</f>
        <v>0</v>
      </c>
      <c r="BB113" s="92">
        <f>SUMIF('20-1'!V:V,$A:$A,'20-1'!$E:$E)</f>
        <v>0</v>
      </c>
      <c r="BC113" s="92">
        <f>SUMIF('20-1'!W:W,$A:$A,'20-1'!$E:$E)</f>
        <v>0</v>
      </c>
      <c r="BD113" s="92">
        <f>SUMIF('20-1'!X:X,$A:$A,'20-1'!$E:$E)</f>
        <v>0</v>
      </c>
      <c r="BE113" s="92">
        <f>SUMIF('20-1'!Y:Y,$A:$A,'20-1'!$E:$E)</f>
        <v>0</v>
      </c>
      <c r="BF113" s="92">
        <f>SUMIF('20-1'!Z:Z,$A:$A,'20-1'!$E:$E)</f>
        <v>0</v>
      </c>
      <c r="BG113" s="92">
        <f>SUMIF('20-1'!AA:AA,$A:$A,'20-1'!$E:$E)</f>
        <v>0</v>
      </c>
      <c r="BH113" s="92">
        <f>SUMIF('20-1'!AB:AB,$A:$A,'20-1'!$E:$E)</f>
        <v>0</v>
      </c>
      <c r="BI113" s="89">
        <f>SUMIF(Об!$A:$A,$A:$A,Об!AB:AB)*BI$455</f>
        <v>0</v>
      </c>
      <c r="BJ113" s="89">
        <f>SUMIF(Об!$A:$A,$A:$A,Об!AC:AC)*BJ$455</f>
        <v>0</v>
      </c>
      <c r="BK113" s="84">
        <f>SUMIF(ПП1!$H:$H,$A:$A,ПП1!$M:$M)</f>
        <v>0</v>
      </c>
      <c r="BL113" s="89">
        <f t="shared" si="13"/>
        <v>0</v>
      </c>
      <c r="BM113" s="84">
        <f>SUMIF(Об!$A:$A,$A:$A,Об!Z:Z)</f>
        <v>0</v>
      </c>
      <c r="BN113" s="89">
        <f t="shared" si="14"/>
        <v>0</v>
      </c>
      <c r="BO113" s="89">
        <f>SUMIF(Об!$A:$A,$A:$A,Об!$AG:$AG)*$BO$455</f>
        <v>0</v>
      </c>
      <c r="BP113" s="89">
        <f>SUMIF(Об!$A:$A,$A:$A,Об!$AE:$AE)*BP$455</f>
        <v>0</v>
      </c>
      <c r="BQ113" s="89">
        <f>SUMIF(Об!$A:$A,$A:$A,Об!AI:AI)*BQ$455</f>
        <v>0</v>
      </c>
      <c r="BR113" s="89">
        <f>SUMIF(Об!$A:$A,$A:$A,Об!AJ:AJ)*BR$455</f>
        <v>0</v>
      </c>
      <c r="BS113" s="89">
        <f>SUMIF(Об!$A:$A,$A:$A,Об!AK:AK)*BS$455</f>
        <v>0</v>
      </c>
      <c r="BT113" s="89">
        <f>SUMIF(Об!$A:$A,$A:$A,Об!AL:AL)*BT$455</f>
        <v>0</v>
      </c>
      <c r="BU113" s="89">
        <f>SUMIF(Об!$A:$A,$A:$A,Об!AM:AM)*BU$455</f>
        <v>0</v>
      </c>
      <c r="BV113" s="89">
        <f>SUMIF(Об!$A:$A,$A:$A,Об!AN:AN)*BV$455</f>
        <v>0</v>
      </c>
    </row>
    <row r="114" spans="1:74" ht="32.25" customHeight="1" x14ac:dyDescent="0.25">
      <c r="A114" s="84" t="s">
        <v>256</v>
      </c>
      <c r="B114" s="84">
        <f>SUMIF(Об!$A:$A,$A:$A,Об!B:B)</f>
        <v>0</v>
      </c>
      <c r="C114" s="84">
        <f>SUMIF(Об!$A:$A,$A:$A,Об!C:C)</f>
        <v>0</v>
      </c>
      <c r="D114" s="84">
        <v>0</v>
      </c>
      <c r="E114" s="84">
        <f>SUMIF(Об!$A:$A,$A:$A,Об!F:F)</f>
        <v>0</v>
      </c>
      <c r="F114" s="84">
        <f t="shared" si="15"/>
        <v>0</v>
      </c>
      <c r="G114" s="89">
        <v>0</v>
      </c>
      <c r="H114" s="89">
        <v>0</v>
      </c>
      <c r="I114" s="89">
        <v>0</v>
      </c>
      <c r="J114" s="89">
        <v>0</v>
      </c>
      <c r="K114" s="89">
        <v>0</v>
      </c>
      <c r="L114" s="89">
        <v>0</v>
      </c>
      <c r="M114" s="89">
        <v>0</v>
      </c>
      <c r="N114" s="89">
        <v>0</v>
      </c>
      <c r="O114" s="89">
        <v>0</v>
      </c>
      <c r="P114" s="89">
        <v>0</v>
      </c>
      <c r="Q114" s="89">
        <v>0</v>
      </c>
      <c r="R114" s="89">
        <v>0</v>
      </c>
      <c r="S114" s="89">
        <v>0</v>
      </c>
      <c r="T114" s="89">
        <v>0</v>
      </c>
      <c r="U114" s="89">
        <v>0</v>
      </c>
      <c r="V114" s="89">
        <v>0</v>
      </c>
      <c r="W114" s="89">
        <v>0</v>
      </c>
      <c r="X114" s="89">
        <v>0</v>
      </c>
      <c r="Y114" s="89">
        <v>0</v>
      </c>
      <c r="Z114" s="89">
        <v>0</v>
      </c>
      <c r="AA114" s="89">
        <v>0</v>
      </c>
      <c r="AB114" s="89">
        <v>0</v>
      </c>
      <c r="AC114" s="89">
        <v>0</v>
      </c>
      <c r="AD114" s="89">
        <v>0</v>
      </c>
      <c r="AE114" s="89">
        <v>0</v>
      </c>
      <c r="AF114" s="89">
        <v>0</v>
      </c>
      <c r="AG114" s="89">
        <v>0</v>
      </c>
      <c r="AH114" s="90">
        <v>0</v>
      </c>
      <c r="AI114" s="90">
        <v>-1645.86</v>
      </c>
      <c r="AJ114" s="90">
        <v>0</v>
      </c>
      <c r="AK114" s="90">
        <v>-1645.86</v>
      </c>
      <c r="AL114" s="90">
        <v>-185575.74</v>
      </c>
      <c r="AM114" s="90">
        <v>0</v>
      </c>
      <c r="AN114" s="90">
        <v>-185575.74</v>
      </c>
      <c r="AP114" s="91">
        <f t="shared" si="12"/>
        <v>0</v>
      </c>
      <c r="AQ114" s="92">
        <f>SUMIF('20-1'!K:K,$A:$A,'20-1'!$E:$E)</f>
        <v>0</v>
      </c>
      <c r="AR114" s="92">
        <f>SUMIF('20-1'!L:L,$A:$A,'20-1'!$E:$E)</f>
        <v>0</v>
      </c>
      <c r="AS114" s="92">
        <f>SUMIF('20-1'!M:M,$A:$A,'20-1'!$E:$E)</f>
        <v>0</v>
      </c>
      <c r="AT114" s="92">
        <f>SUMIF('20-1'!N:N,$A:$A,'20-1'!$E:$E)</f>
        <v>0</v>
      </c>
      <c r="AU114" s="92">
        <f>SUMIF('20-1'!O:O,$A:$A,'20-1'!$E:$E)</f>
        <v>0</v>
      </c>
      <c r="AV114" s="92">
        <f>SUMIF('20-1'!P:P,$A:$A,'20-1'!$E:$E)</f>
        <v>0</v>
      </c>
      <c r="AW114" s="92">
        <f>SUMIF('20-1'!Q:Q,$A:$A,'20-1'!$E:$E)</f>
        <v>0</v>
      </c>
      <c r="AX114" s="92">
        <f>SUMIF('20-1'!R:R,$A:$A,'20-1'!$E:$E)</f>
        <v>0</v>
      </c>
      <c r="AY114" s="92">
        <f>SUMIF('20-1'!S:S,$A:$A,'20-1'!$E:$E)</f>
        <v>0</v>
      </c>
      <c r="AZ114" s="92">
        <f>SUMIF('20-1'!T:T,$A:$A,'20-1'!$E:$E)</f>
        <v>0</v>
      </c>
      <c r="BA114" s="92">
        <f>SUMIF('20-1'!U:U,$A:$A,'20-1'!$E:$E)</f>
        <v>0</v>
      </c>
      <c r="BB114" s="92">
        <f>SUMIF('20-1'!V:V,$A:$A,'20-1'!$E:$E)</f>
        <v>0</v>
      </c>
      <c r="BC114" s="92">
        <f>SUMIF('20-1'!W:W,$A:$A,'20-1'!$E:$E)</f>
        <v>0</v>
      </c>
      <c r="BD114" s="92">
        <f>SUMIF('20-1'!X:X,$A:$A,'20-1'!$E:$E)</f>
        <v>0</v>
      </c>
      <c r="BE114" s="92">
        <f>SUMIF('20-1'!Y:Y,$A:$A,'20-1'!$E:$E)</f>
        <v>0</v>
      </c>
      <c r="BF114" s="92">
        <f>SUMIF('20-1'!Z:Z,$A:$A,'20-1'!$E:$E)</f>
        <v>0</v>
      </c>
      <c r="BG114" s="92">
        <f>SUMIF('20-1'!AA:AA,$A:$A,'20-1'!$E:$E)</f>
        <v>0</v>
      </c>
      <c r="BH114" s="92">
        <f>SUMIF('20-1'!AB:AB,$A:$A,'20-1'!$E:$E)</f>
        <v>0</v>
      </c>
      <c r="BI114" s="89">
        <f>SUMIF(Об!$A:$A,$A:$A,Об!AB:AB)*BI$455</f>
        <v>0</v>
      </c>
      <c r="BJ114" s="89">
        <f>SUMIF(Об!$A:$A,$A:$A,Об!AC:AC)*BJ$455</f>
        <v>0</v>
      </c>
      <c r="BK114" s="84">
        <f>SUMIF(ПП1!$H:$H,$A:$A,ПП1!$M:$M)</f>
        <v>0</v>
      </c>
      <c r="BL114" s="89">
        <f t="shared" si="13"/>
        <v>0</v>
      </c>
      <c r="BM114" s="84">
        <f>SUMIF(Об!$A:$A,$A:$A,Об!Z:Z)</f>
        <v>0</v>
      </c>
      <c r="BN114" s="89">
        <f t="shared" si="14"/>
        <v>0</v>
      </c>
      <c r="BO114" s="89">
        <f>SUMIF(Об!$A:$A,$A:$A,Об!$AG:$AG)*$BO$455</f>
        <v>0</v>
      </c>
      <c r="BP114" s="89">
        <f>SUMIF(Об!$A:$A,$A:$A,Об!$AE:$AE)*BP$455</f>
        <v>0</v>
      </c>
      <c r="BQ114" s="89">
        <f>SUMIF(Об!$A:$A,$A:$A,Об!AI:AI)*BQ$455</f>
        <v>0</v>
      </c>
      <c r="BR114" s="89">
        <f>SUMIF(Об!$A:$A,$A:$A,Об!AJ:AJ)*BR$455</f>
        <v>0</v>
      </c>
      <c r="BS114" s="89">
        <f>SUMIF(Об!$A:$A,$A:$A,Об!AK:AK)*BS$455</f>
        <v>0</v>
      </c>
      <c r="BT114" s="89">
        <f>SUMIF(Об!$A:$A,$A:$A,Об!AL:AL)*BT$455</f>
        <v>0</v>
      </c>
      <c r="BU114" s="89">
        <f>SUMIF(Об!$A:$A,$A:$A,Об!AM:AM)*BU$455</f>
        <v>0</v>
      </c>
      <c r="BV114" s="89">
        <f>SUMIF(Об!$A:$A,$A:$A,Об!AN:AN)*BV$455</f>
        <v>0</v>
      </c>
    </row>
    <row r="115" spans="1:74" ht="32.25" customHeight="1" x14ac:dyDescent="0.25">
      <c r="A115" s="84" t="s">
        <v>257</v>
      </c>
      <c r="B115" s="84">
        <f>SUMIF(Об!$A:$A,$A:$A,Об!B:B)</f>
        <v>0</v>
      </c>
      <c r="C115" s="84">
        <f>SUMIF(Об!$A:$A,$A:$A,Об!C:C)</f>
        <v>0</v>
      </c>
      <c r="D115" s="84">
        <v>0</v>
      </c>
      <c r="E115" s="84">
        <f>SUMIF(Об!$A:$A,$A:$A,Об!F:F)</f>
        <v>0</v>
      </c>
      <c r="F115" s="84">
        <f t="shared" si="15"/>
        <v>0</v>
      </c>
      <c r="G115" s="89">
        <v>0</v>
      </c>
      <c r="H115" s="89">
        <v>0</v>
      </c>
      <c r="I115" s="89">
        <v>0</v>
      </c>
      <c r="J115" s="89">
        <v>0</v>
      </c>
      <c r="K115" s="89">
        <v>0</v>
      </c>
      <c r="L115" s="89">
        <v>0</v>
      </c>
      <c r="M115" s="89">
        <v>0</v>
      </c>
      <c r="N115" s="89">
        <v>0</v>
      </c>
      <c r="O115" s="89">
        <v>0</v>
      </c>
      <c r="P115" s="89">
        <v>0</v>
      </c>
      <c r="Q115" s="89">
        <v>0</v>
      </c>
      <c r="R115" s="89">
        <v>0</v>
      </c>
      <c r="S115" s="89">
        <v>0</v>
      </c>
      <c r="T115" s="89">
        <v>0</v>
      </c>
      <c r="U115" s="89">
        <v>0</v>
      </c>
      <c r="V115" s="89">
        <v>0</v>
      </c>
      <c r="W115" s="89">
        <v>0</v>
      </c>
      <c r="X115" s="89">
        <v>0</v>
      </c>
      <c r="Y115" s="89">
        <v>0</v>
      </c>
      <c r="Z115" s="89">
        <v>0</v>
      </c>
      <c r="AA115" s="89">
        <v>0</v>
      </c>
      <c r="AB115" s="89">
        <v>0</v>
      </c>
      <c r="AC115" s="89">
        <v>0</v>
      </c>
      <c r="AD115" s="89">
        <v>0</v>
      </c>
      <c r="AE115" s="89">
        <v>0</v>
      </c>
      <c r="AF115" s="89">
        <v>0</v>
      </c>
      <c r="AG115" s="89">
        <v>0</v>
      </c>
      <c r="AH115" s="90">
        <v>0</v>
      </c>
      <c r="AI115" s="90">
        <v>0</v>
      </c>
      <c r="AJ115" s="90">
        <v>0</v>
      </c>
      <c r="AK115" s="90">
        <v>0</v>
      </c>
      <c r="AL115" s="90">
        <v>-59507.33</v>
      </c>
      <c r="AM115" s="90">
        <v>0</v>
      </c>
      <c r="AN115" s="90">
        <v>-59507.33</v>
      </c>
      <c r="AP115" s="91">
        <f t="shared" si="12"/>
        <v>0</v>
      </c>
      <c r="AQ115" s="92">
        <f>SUMIF('20-1'!K:K,$A:$A,'20-1'!$E:$E)</f>
        <v>0</v>
      </c>
      <c r="AR115" s="92">
        <f>SUMIF('20-1'!L:L,$A:$A,'20-1'!$E:$E)</f>
        <v>0</v>
      </c>
      <c r="AS115" s="92">
        <f>SUMIF('20-1'!M:M,$A:$A,'20-1'!$E:$E)</f>
        <v>0</v>
      </c>
      <c r="AT115" s="92">
        <f>SUMIF('20-1'!N:N,$A:$A,'20-1'!$E:$E)</f>
        <v>0</v>
      </c>
      <c r="AU115" s="92">
        <f>SUMIF('20-1'!O:O,$A:$A,'20-1'!$E:$E)</f>
        <v>0</v>
      </c>
      <c r="AV115" s="92">
        <f>SUMIF('20-1'!P:P,$A:$A,'20-1'!$E:$E)</f>
        <v>0</v>
      </c>
      <c r="AW115" s="92">
        <f>SUMIF('20-1'!Q:Q,$A:$A,'20-1'!$E:$E)</f>
        <v>0</v>
      </c>
      <c r="AX115" s="92">
        <f>SUMIF('20-1'!R:R,$A:$A,'20-1'!$E:$E)</f>
        <v>0</v>
      </c>
      <c r="AY115" s="92">
        <f>SUMIF('20-1'!S:S,$A:$A,'20-1'!$E:$E)</f>
        <v>0</v>
      </c>
      <c r="AZ115" s="92">
        <f>SUMIF('20-1'!T:T,$A:$A,'20-1'!$E:$E)</f>
        <v>0</v>
      </c>
      <c r="BA115" s="92">
        <f>SUMIF('20-1'!U:U,$A:$A,'20-1'!$E:$E)</f>
        <v>0</v>
      </c>
      <c r="BB115" s="92">
        <f>SUMIF('20-1'!V:V,$A:$A,'20-1'!$E:$E)</f>
        <v>0</v>
      </c>
      <c r="BC115" s="92">
        <f>SUMIF('20-1'!W:W,$A:$A,'20-1'!$E:$E)</f>
        <v>0</v>
      </c>
      <c r="BD115" s="92">
        <f>SUMIF('20-1'!X:X,$A:$A,'20-1'!$E:$E)</f>
        <v>0</v>
      </c>
      <c r="BE115" s="92">
        <f>SUMIF('20-1'!Y:Y,$A:$A,'20-1'!$E:$E)</f>
        <v>0</v>
      </c>
      <c r="BF115" s="92">
        <f>SUMIF('20-1'!Z:Z,$A:$A,'20-1'!$E:$E)</f>
        <v>0</v>
      </c>
      <c r="BG115" s="92">
        <f>SUMIF('20-1'!AA:AA,$A:$A,'20-1'!$E:$E)</f>
        <v>0</v>
      </c>
      <c r="BH115" s="92">
        <f>SUMIF('20-1'!AB:AB,$A:$A,'20-1'!$E:$E)</f>
        <v>0</v>
      </c>
      <c r="BI115" s="89">
        <f>SUMIF(Об!$A:$A,$A:$A,Об!AB:AB)*BI$455</f>
        <v>0</v>
      </c>
      <c r="BJ115" s="89">
        <f>SUMIF(Об!$A:$A,$A:$A,Об!AC:AC)*BJ$455</f>
        <v>0</v>
      </c>
      <c r="BK115" s="84">
        <f>SUMIF(ПП1!$H:$H,$A:$A,ПП1!$M:$M)</f>
        <v>0</v>
      </c>
      <c r="BL115" s="89">
        <f t="shared" si="13"/>
        <v>0</v>
      </c>
      <c r="BM115" s="84">
        <f>SUMIF(Об!$A:$A,$A:$A,Об!Z:Z)</f>
        <v>0</v>
      </c>
      <c r="BN115" s="89">
        <f t="shared" si="14"/>
        <v>0</v>
      </c>
      <c r="BO115" s="89">
        <f>SUMIF(Об!$A:$A,$A:$A,Об!$AG:$AG)*$BO$455</f>
        <v>0</v>
      </c>
      <c r="BP115" s="89">
        <f>SUMIF(Об!$A:$A,$A:$A,Об!$AE:$AE)*BP$455</f>
        <v>0</v>
      </c>
      <c r="BQ115" s="89">
        <f>SUMIF(Об!$A:$A,$A:$A,Об!AI:AI)*BQ$455</f>
        <v>0</v>
      </c>
      <c r="BR115" s="89">
        <f>SUMIF(Об!$A:$A,$A:$A,Об!AJ:AJ)*BR$455</f>
        <v>0</v>
      </c>
      <c r="BS115" s="89">
        <f>SUMIF(Об!$A:$A,$A:$A,Об!AK:AK)*BS$455</f>
        <v>0</v>
      </c>
      <c r="BT115" s="89">
        <f>SUMIF(Об!$A:$A,$A:$A,Об!AL:AL)*BT$455</f>
        <v>0</v>
      </c>
      <c r="BU115" s="89">
        <f>SUMIF(Об!$A:$A,$A:$A,Об!AM:AM)*BU$455</f>
        <v>0</v>
      </c>
      <c r="BV115" s="89">
        <f>SUMIF(Об!$A:$A,$A:$A,Об!AN:AN)*BV$455</f>
        <v>0</v>
      </c>
    </row>
    <row r="116" spans="1:74" ht="32.25" customHeight="1" x14ac:dyDescent="0.25">
      <c r="A116" s="84" t="s">
        <v>258</v>
      </c>
      <c r="B116" s="84">
        <f>SUMIF(Об!$A:$A,$A:$A,Об!B:B)</f>
        <v>0</v>
      </c>
      <c r="C116" s="84">
        <f>SUMIF(Об!$A:$A,$A:$A,Об!C:C)</f>
        <v>0</v>
      </c>
      <c r="D116" s="84">
        <v>0</v>
      </c>
      <c r="E116" s="84">
        <f>SUMIF(Об!$A:$A,$A:$A,Об!F:F)</f>
        <v>0</v>
      </c>
      <c r="F116" s="84">
        <f t="shared" si="15"/>
        <v>0</v>
      </c>
      <c r="G116" s="89">
        <v>0</v>
      </c>
      <c r="H116" s="89">
        <v>0</v>
      </c>
      <c r="I116" s="89">
        <v>0</v>
      </c>
      <c r="J116" s="89">
        <v>0</v>
      </c>
      <c r="K116" s="89">
        <v>0</v>
      </c>
      <c r="L116" s="89">
        <v>0</v>
      </c>
      <c r="M116" s="89">
        <v>0</v>
      </c>
      <c r="N116" s="89">
        <v>0</v>
      </c>
      <c r="O116" s="89">
        <v>0</v>
      </c>
      <c r="P116" s="89">
        <v>0</v>
      </c>
      <c r="Q116" s="89">
        <v>0</v>
      </c>
      <c r="R116" s="89">
        <v>0</v>
      </c>
      <c r="S116" s="89">
        <v>0</v>
      </c>
      <c r="T116" s="89">
        <v>0</v>
      </c>
      <c r="U116" s="89">
        <v>0</v>
      </c>
      <c r="V116" s="89">
        <v>0</v>
      </c>
      <c r="W116" s="89">
        <v>0</v>
      </c>
      <c r="X116" s="89">
        <v>0</v>
      </c>
      <c r="Y116" s="89">
        <v>0</v>
      </c>
      <c r="Z116" s="89">
        <v>0</v>
      </c>
      <c r="AA116" s="89">
        <v>0</v>
      </c>
      <c r="AB116" s="89">
        <v>0</v>
      </c>
      <c r="AC116" s="89">
        <v>0</v>
      </c>
      <c r="AD116" s="89">
        <v>0</v>
      </c>
      <c r="AE116" s="89">
        <v>0</v>
      </c>
      <c r="AF116" s="89">
        <v>0</v>
      </c>
      <c r="AG116" s="89">
        <v>0</v>
      </c>
      <c r="AH116" s="90">
        <v>0</v>
      </c>
      <c r="AI116" s="90">
        <v>0</v>
      </c>
      <c r="AJ116" s="90">
        <v>0</v>
      </c>
      <c r="AK116" s="90">
        <v>0</v>
      </c>
      <c r="AL116" s="90">
        <v>-27680.82</v>
      </c>
      <c r="AM116" s="90">
        <v>0</v>
      </c>
      <c r="AN116" s="90">
        <v>-27680.82</v>
      </c>
      <c r="AP116" s="91">
        <f t="shared" si="12"/>
        <v>0</v>
      </c>
      <c r="AQ116" s="92">
        <f>SUMIF('20-1'!K:K,$A:$A,'20-1'!$E:$E)</f>
        <v>0</v>
      </c>
      <c r="AR116" s="92">
        <f>SUMIF('20-1'!L:L,$A:$A,'20-1'!$E:$E)</f>
        <v>0</v>
      </c>
      <c r="AS116" s="92">
        <f>SUMIF('20-1'!M:M,$A:$A,'20-1'!$E:$E)</f>
        <v>0</v>
      </c>
      <c r="AT116" s="92">
        <f>SUMIF('20-1'!N:N,$A:$A,'20-1'!$E:$E)</f>
        <v>0</v>
      </c>
      <c r="AU116" s="92">
        <f>SUMIF('20-1'!O:O,$A:$A,'20-1'!$E:$E)</f>
        <v>0</v>
      </c>
      <c r="AV116" s="92">
        <f>SUMIF('20-1'!P:P,$A:$A,'20-1'!$E:$E)</f>
        <v>0</v>
      </c>
      <c r="AW116" s="92">
        <f>SUMIF('20-1'!Q:Q,$A:$A,'20-1'!$E:$E)</f>
        <v>0</v>
      </c>
      <c r="AX116" s="92">
        <f>SUMIF('20-1'!R:R,$A:$A,'20-1'!$E:$E)</f>
        <v>0</v>
      </c>
      <c r="AY116" s="92">
        <f>SUMIF('20-1'!S:S,$A:$A,'20-1'!$E:$E)</f>
        <v>0</v>
      </c>
      <c r="AZ116" s="92">
        <f>SUMIF('20-1'!T:T,$A:$A,'20-1'!$E:$E)</f>
        <v>0</v>
      </c>
      <c r="BA116" s="92">
        <f>SUMIF('20-1'!U:U,$A:$A,'20-1'!$E:$E)</f>
        <v>0</v>
      </c>
      <c r="BB116" s="92">
        <f>SUMIF('20-1'!V:V,$A:$A,'20-1'!$E:$E)</f>
        <v>0</v>
      </c>
      <c r="BC116" s="92">
        <f>SUMIF('20-1'!W:W,$A:$A,'20-1'!$E:$E)</f>
        <v>0</v>
      </c>
      <c r="BD116" s="92">
        <f>SUMIF('20-1'!X:X,$A:$A,'20-1'!$E:$E)</f>
        <v>0</v>
      </c>
      <c r="BE116" s="92">
        <f>SUMIF('20-1'!Y:Y,$A:$A,'20-1'!$E:$E)</f>
        <v>0</v>
      </c>
      <c r="BF116" s="92">
        <f>SUMIF('20-1'!Z:Z,$A:$A,'20-1'!$E:$E)</f>
        <v>0</v>
      </c>
      <c r="BG116" s="92">
        <f>SUMIF('20-1'!AA:AA,$A:$A,'20-1'!$E:$E)</f>
        <v>0</v>
      </c>
      <c r="BH116" s="92">
        <f>SUMIF('20-1'!AB:AB,$A:$A,'20-1'!$E:$E)</f>
        <v>0</v>
      </c>
      <c r="BI116" s="89">
        <f>SUMIF(Об!$A:$A,$A:$A,Об!AB:AB)*BI$455</f>
        <v>0</v>
      </c>
      <c r="BJ116" s="89">
        <f>SUMIF(Об!$A:$A,$A:$A,Об!AC:AC)*BJ$455</f>
        <v>0</v>
      </c>
      <c r="BK116" s="84">
        <f>SUMIF(ПП1!$H:$H,$A:$A,ПП1!$M:$M)</f>
        <v>0</v>
      </c>
      <c r="BL116" s="89">
        <f t="shared" si="13"/>
        <v>0</v>
      </c>
      <c r="BM116" s="84">
        <f>SUMIF(Об!$A:$A,$A:$A,Об!Z:Z)</f>
        <v>0</v>
      </c>
      <c r="BN116" s="89">
        <f t="shared" si="14"/>
        <v>0</v>
      </c>
      <c r="BO116" s="89">
        <f>SUMIF(Об!$A:$A,$A:$A,Об!$AG:$AG)*$BO$455</f>
        <v>0</v>
      </c>
      <c r="BP116" s="89">
        <f>SUMIF(Об!$A:$A,$A:$A,Об!$AE:$AE)*BP$455</f>
        <v>0</v>
      </c>
      <c r="BQ116" s="89">
        <f>SUMIF(Об!$A:$A,$A:$A,Об!AI:AI)*BQ$455</f>
        <v>0</v>
      </c>
      <c r="BR116" s="89">
        <f>SUMIF(Об!$A:$A,$A:$A,Об!AJ:AJ)*BR$455</f>
        <v>0</v>
      </c>
      <c r="BS116" s="89">
        <f>SUMIF(Об!$A:$A,$A:$A,Об!AK:AK)*BS$455</f>
        <v>0</v>
      </c>
      <c r="BT116" s="89">
        <f>SUMIF(Об!$A:$A,$A:$A,Об!AL:AL)*BT$455</f>
        <v>0</v>
      </c>
      <c r="BU116" s="89">
        <f>SUMIF(Об!$A:$A,$A:$A,Об!AM:AM)*BU$455</f>
        <v>0</v>
      </c>
      <c r="BV116" s="89">
        <f>SUMIF(Об!$A:$A,$A:$A,Об!AN:AN)*BV$455</f>
        <v>0</v>
      </c>
    </row>
    <row r="117" spans="1:74" ht="32.25" customHeight="1" x14ac:dyDescent="0.25">
      <c r="A117" s="84" t="s">
        <v>259</v>
      </c>
      <c r="B117" s="84">
        <f>SUMIF(Об!$A:$A,$A:$A,Об!B:B)</f>
        <v>0</v>
      </c>
      <c r="C117" s="84">
        <f>SUMIF(Об!$A:$A,$A:$A,Об!C:C)</f>
        <v>0</v>
      </c>
      <c r="D117" s="84">
        <v>0</v>
      </c>
      <c r="E117" s="84">
        <f>SUMIF(Об!$A:$A,$A:$A,Об!F:F)</f>
        <v>0</v>
      </c>
      <c r="F117" s="84">
        <f t="shared" si="15"/>
        <v>0</v>
      </c>
      <c r="G117" s="89">
        <v>0</v>
      </c>
      <c r="H117" s="89">
        <v>0</v>
      </c>
      <c r="I117" s="89">
        <v>0</v>
      </c>
      <c r="J117" s="89">
        <v>0</v>
      </c>
      <c r="K117" s="89">
        <v>0</v>
      </c>
      <c r="L117" s="89">
        <v>0</v>
      </c>
      <c r="M117" s="89">
        <v>0</v>
      </c>
      <c r="N117" s="89">
        <v>0</v>
      </c>
      <c r="O117" s="89">
        <v>0</v>
      </c>
      <c r="P117" s="89">
        <v>0</v>
      </c>
      <c r="Q117" s="89">
        <v>0</v>
      </c>
      <c r="R117" s="89">
        <v>0</v>
      </c>
      <c r="S117" s="89">
        <v>0</v>
      </c>
      <c r="T117" s="89">
        <v>0</v>
      </c>
      <c r="U117" s="89">
        <v>0</v>
      </c>
      <c r="V117" s="89">
        <v>0</v>
      </c>
      <c r="W117" s="89">
        <v>0</v>
      </c>
      <c r="X117" s="89">
        <v>0</v>
      </c>
      <c r="Y117" s="89">
        <v>0</v>
      </c>
      <c r="Z117" s="89">
        <v>0</v>
      </c>
      <c r="AA117" s="89">
        <v>0</v>
      </c>
      <c r="AB117" s="89">
        <v>0</v>
      </c>
      <c r="AC117" s="89">
        <v>0</v>
      </c>
      <c r="AD117" s="89">
        <v>0</v>
      </c>
      <c r="AE117" s="89">
        <v>0</v>
      </c>
      <c r="AF117" s="89">
        <v>0</v>
      </c>
      <c r="AG117" s="89">
        <v>0</v>
      </c>
      <c r="AH117" s="90">
        <v>0</v>
      </c>
      <c r="AI117" s="90">
        <v>0</v>
      </c>
      <c r="AJ117" s="90">
        <v>0</v>
      </c>
      <c r="AK117" s="90">
        <v>0</v>
      </c>
      <c r="AL117" s="90">
        <v>-4877.18</v>
      </c>
      <c r="AM117" s="90">
        <v>0</v>
      </c>
      <c r="AN117" s="90">
        <v>-4877.18</v>
      </c>
      <c r="AP117" s="91">
        <f t="shared" si="12"/>
        <v>0</v>
      </c>
      <c r="AQ117" s="92">
        <f>SUMIF('20-1'!K:K,$A:$A,'20-1'!$E:$E)</f>
        <v>0</v>
      </c>
      <c r="AR117" s="92">
        <f>SUMIF('20-1'!L:L,$A:$A,'20-1'!$E:$E)</f>
        <v>0</v>
      </c>
      <c r="AS117" s="92">
        <f>SUMIF('20-1'!M:M,$A:$A,'20-1'!$E:$E)</f>
        <v>0</v>
      </c>
      <c r="AT117" s="92">
        <f>SUMIF('20-1'!N:N,$A:$A,'20-1'!$E:$E)</f>
        <v>0</v>
      </c>
      <c r="AU117" s="92">
        <f>SUMIF('20-1'!O:O,$A:$A,'20-1'!$E:$E)</f>
        <v>0</v>
      </c>
      <c r="AV117" s="92">
        <f>SUMIF('20-1'!P:P,$A:$A,'20-1'!$E:$E)</f>
        <v>0</v>
      </c>
      <c r="AW117" s="92">
        <f>SUMIF('20-1'!Q:Q,$A:$A,'20-1'!$E:$E)</f>
        <v>0</v>
      </c>
      <c r="AX117" s="92">
        <f>SUMIF('20-1'!R:R,$A:$A,'20-1'!$E:$E)</f>
        <v>0</v>
      </c>
      <c r="AY117" s="92">
        <f>SUMIF('20-1'!S:S,$A:$A,'20-1'!$E:$E)</f>
        <v>0</v>
      </c>
      <c r="AZ117" s="92">
        <f>SUMIF('20-1'!T:T,$A:$A,'20-1'!$E:$E)</f>
        <v>0</v>
      </c>
      <c r="BA117" s="92">
        <f>SUMIF('20-1'!U:U,$A:$A,'20-1'!$E:$E)</f>
        <v>0</v>
      </c>
      <c r="BB117" s="92">
        <f>SUMIF('20-1'!V:V,$A:$A,'20-1'!$E:$E)</f>
        <v>0</v>
      </c>
      <c r="BC117" s="92">
        <f>SUMIF('20-1'!W:W,$A:$A,'20-1'!$E:$E)</f>
        <v>0</v>
      </c>
      <c r="BD117" s="92">
        <f>SUMIF('20-1'!X:X,$A:$A,'20-1'!$E:$E)</f>
        <v>0</v>
      </c>
      <c r="BE117" s="92">
        <f>SUMIF('20-1'!Y:Y,$A:$A,'20-1'!$E:$E)</f>
        <v>0</v>
      </c>
      <c r="BF117" s="92">
        <f>SUMIF('20-1'!Z:Z,$A:$A,'20-1'!$E:$E)</f>
        <v>0</v>
      </c>
      <c r="BG117" s="92">
        <f>SUMIF('20-1'!AA:AA,$A:$A,'20-1'!$E:$E)</f>
        <v>0</v>
      </c>
      <c r="BH117" s="92">
        <f>SUMIF('20-1'!AB:AB,$A:$A,'20-1'!$E:$E)</f>
        <v>0</v>
      </c>
      <c r="BI117" s="89">
        <f>SUMIF(Об!$A:$A,$A:$A,Об!AB:AB)*BI$455</f>
        <v>0</v>
      </c>
      <c r="BJ117" s="89">
        <f>SUMIF(Об!$A:$A,$A:$A,Об!AC:AC)*BJ$455</f>
        <v>0</v>
      </c>
      <c r="BK117" s="84">
        <f>SUMIF(ПП1!$H:$H,$A:$A,ПП1!$M:$M)</f>
        <v>0</v>
      </c>
      <c r="BL117" s="89">
        <f t="shared" si="13"/>
        <v>0</v>
      </c>
      <c r="BM117" s="84">
        <f>SUMIF(Об!$A:$A,$A:$A,Об!Z:Z)</f>
        <v>0</v>
      </c>
      <c r="BN117" s="89">
        <f t="shared" si="14"/>
        <v>0</v>
      </c>
      <c r="BO117" s="89">
        <f>SUMIF(Об!$A:$A,$A:$A,Об!$AG:$AG)*$BO$455</f>
        <v>0</v>
      </c>
      <c r="BP117" s="89">
        <f>SUMIF(Об!$A:$A,$A:$A,Об!$AE:$AE)*BP$455</f>
        <v>0</v>
      </c>
      <c r="BQ117" s="89">
        <f>SUMIF(Об!$A:$A,$A:$A,Об!AI:AI)*BQ$455</f>
        <v>0</v>
      </c>
      <c r="BR117" s="89">
        <f>SUMIF(Об!$A:$A,$A:$A,Об!AJ:AJ)*BR$455</f>
        <v>0</v>
      </c>
      <c r="BS117" s="89">
        <f>SUMIF(Об!$A:$A,$A:$A,Об!AK:AK)*BS$455</f>
        <v>0</v>
      </c>
      <c r="BT117" s="89">
        <f>SUMIF(Об!$A:$A,$A:$A,Об!AL:AL)*BT$455</f>
        <v>0</v>
      </c>
      <c r="BU117" s="89">
        <f>SUMIF(Об!$A:$A,$A:$A,Об!AM:AM)*BU$455</f>
        <v>0</v>
      </c>
      <c r="BV117" s="89">
        <f>SUMIF(Об!$A:$A,$A:$A,Об!AN:AN)*BV$455</f>
        <v>0</v>
      </c>
    </row>
    <row r="118" spans="1:74" ht="32.25" customHeight="1" x14ac:dyDescent="0.25">
      <c r="A118" s="84" t="s">
        <v>260</v>
      </c>
      <c r="B118" s="84">
        <f>SUMIF(Об!$A:$A,$A:$A,Об!B:B)</f>
        <v>0</v>
      </c>
      <c r="C118" s="84">
        <f>SUMIF(Об!$A:$A,$A:$A,Об!C:C)</f>
        <v>0</v>
      </c>
      <c r="D118" s="84">
        <v>0</v>
      </c>
      <c r="E118" s="84">
        <f>SUMIF(Об!$A:$A,$A:$A,Об!F:F)</f>
        <v>0</v>
      </c>
      <c r="F118" s="84">
        <f t="shared" si="15"/>
        <v>0</v>
      </c>
      <c r="G118" s="89">
        <v>0</v>
      </c>
      <c r="H118" s="89">
        <v>0</v>
      </c>
      <c r="I118" s="89">
        <v>0</v>
      </c>
      <c r="J118" s="89">
        <v>0</v>
      </c>
      <c r="K118" s="89">
        <v>0</v>
      </c>
      <c r="L118" s="89">
        <v>0</v>
      </c>
      <c r="M118" s="89">
        <v>0</v>
      </c>
      <c r="N118" s="89">
        <v>0</v>
      </c>
      <c r="O118" s="89">
        <v>0</v>
      </c>
      <c r="P118" s="89">
        <v>0</v>
      </c>
      <c r="Q118" s="89">
        <v>0</v>
      </c>
      <c r="R118" s="89">
        <v>0</v>
      </c>
      <c r="S118" s="89">
        <v>0</v>
      </c>
      <c r="T118" s="89">
        <v>0</v>
      </c>
      <c r="U118" s="89">
        <v>0</v>
      </c>
      <c r="V118" s="89">
        <v>0</v>
      </c>
      <c r="W118" s="89">
        <v>0</v>
      </c>
      <c r="X118" s="89">
        <v>0</v>
      </c>
      <c r="Y118" s="89">
        <v>0</v>
      </c>
      <c r="Z118" s="89">
        <v>0</v>
      </c>
      <c r="AA118" s="89">
        <v>0</v>
      </c>
      <c r="AB118" s="89">
        <v>0</v>
      </c>
      <c r="AC118" s="89">
        <v>0</v>
      </c>
      <c r="AD118" s="89">
        <v>0</v>
      </c>
      <c r="AE118" s="89">
        <v>0</v>
      </c>
      <c r="AF118" s="89">
        <v>0</v>
      </c>
      <c r="AG118" s="89">
        <v>0</v>
      </c>
      <c r="AH118" s="90">
        <v>0</v>
      </c>
      <c r="AI118" s="90">
        <v>0</v>
      </c>
      <c r="AJ118" s="90">
        <v>0</v>
      </c>
      <c r="AK118" s="90">
        <v>0</v>
      </c>
      <c r="AL118" s="90">
        <v>-17063.45</v>
      </c>
      <c r="AM118" s="90">
        <v>0</v>
      </c>
      <c r="AN118" s="90">
        <v>-17063.45</v>
      </c>
      <c r="AP118" s="91">
        <f t="shared" si="12"/>
        <v>0</v>
      </c>
      <c r="AQ118" s="92">
        <f>SUMIF('20-1'!K:K,$A:$A,'20-1'!$E:$E)</f>
        <v>0</v>
      </c>
      <c r="AR118" s="92">
        <f>SUMIF('20-1'!L:L,$A:$A,'20-1'!$E:$E)</f>
        <v>0</v>
      </c>
      <c r="AS118" s="92">
        <f>SUMIF('20-1'!M:M,$A:$A,'20-1'!$E:$E)</f>
        <v>0</v>
      </c>
      <c r="AT118" s="92">
        <f>SUMIF('20-1'!N:N,$A:$A,'20-1'!$E:$E)</f>
        <v>0</v>
      </c>
      <c r="AU118" s="92">
        <f>SUMIF('20-1'!O:O,$A:$A,'20-1'!$E:$E)</f>
        <v>0</v>
      </c>
      <c r="AV118" s="92">
        <f>SUMIF('20-1'!P:P,$A:$A,'20-1'!$E:$E)</f>
        <v>0</v>
      </c>
      <c r="AW118" s="92">
        <f>SUMIF('20-1'!Q:Q,$A:$A,'20-1'!$E:$E)</f>
        <v>0</v>
      </c>
      <c r="AX118" s="92">
        <f>SUMIF('20-1'!R:R,$A:$A,'20-1'!$E:$E)</f>
        <v>0</v>
      </c>
      <c r="AY118" s="92">
        <f>SUMIF('20-1'!S:S,$A:$A,'20-1'!$E:$E)</f>
        <v>0</v>
      </c>
      <c r="AZ118" s="92">
        <f>SUMIF('20-1'!T:T,$A:$A,'20-1'!$E:$E)</f>
        <v>0</v>
      </c>
      <c r="BA118" s="92">
        <f>SUMIF('20-1'!U:U,$A:$A,'20-1'!$E:$E)</f>
        <v>0</v>
      </c>
      <c r="BB118" s="92">
        <f>SUMIF('20-1'!V:V,$A:$A,'20-1'!$E:$E)</f>
        <v>0</v>
      </c>
      <c r="BC118" s="92">
        <f>SUMIF('20-1'!W:W,$A:$A,'20-1'!$E:$E)</f>
        <v>0</v>
      </c>
      <c r="BD118" s="92">
        <f>SUMIF('20-1'!X:X,$A:$A,'20-1'!$E:$E)</f>
        <v>0</v>
      </c>
      <c r="BE118" s="92">
        <f>SUMIF('20-1'!Y:Y,$A:$A,'20-1'!$E:$E)</f>
        <v>0</v>
      </c>
      <c r="BF118" s="92">
        <f>SUMIF('20-1'!Z:Z,$A:$A,'20-1'!$E:$E)</f>
        <v>0</v>
      </c>
      <c r="BG118" s="92">
        <f>SUMIF('20-1'!AA:AA,$A:$A,'20-1'!$E:$E)</f>
        <v>0</v>
      </c>
      <c r="BH118" s="92">
        <f>SUMIF('20-1'!AB:AB,$A:$A,'20-1'!$E:$E)</f>
        <v>0</v>
      </c>
      <c r="BI118" s="89">
        <f>SUMIF(Об!$A:$A,$A:$A,Об!AB:AB)*BI$455</f>
        <v>0</v>
      </c>
      <c r="BJ118" s="89">
        <f>SUMIF(Об!$A:$A,$A:$A,Об!AC:AC)*BJ$455</f>
        <v>0</v>
      </c>
      <c r="BK118" s="84">
        <f>SUMIF(ПП1!$H:$H,$A:$A,ПП1!$M:$M)</f>
        <v>0</v>
      </c>
      <c r="BL118" s="89">
        <f t="shared" si="13"/>
        <v>0</v>
      </c>
      <c r="BM118" s="84">
        <f>SUMIF(Об!$A:$A,$A:$A,Об!Z:Z)</f>
        <v>0</v>
      </c>
      <c r="BN118" s="89">
        <f t="shared" si="14"/>
        <v>0</v>
      </c>
      <c r="BO118" s="89">
        <f>SUMIF(Об!$A:$A,$A:$A,Об!$AG:$AG)*$BO$455</f>
        <v>0</v>
      </c>
      <c r="BP118" s="89">
        <f>SUMIF(Об!$A:$A,$A:$A,Об!$AE:$AE)*BP$455</f>
        <v>0</v>
      </c>
      <c r="BQ118" s="89">
        <f>SUMIF(Об!$A:$A,$A:$A,Об!AI:AI)*BQ$455</f>
        <v>0</v>
      </c>
      <c r="BR118" s="89">
        <f>SUMIF(Об!$A:$A,$A:$A,Об!AJ:AJ)*BR$455</f>
        <v>0</v>
      </c>
      <c r="BS118" s="89">
        <f>SUMIF(Об!$A:$A,$A:$A,Об!AK:AK)*BS$455</f>
        <v>0</v>
      </c>
      <c r="BT118" s="89">
        <f>SUMIF(Об!$A:$A,$A:$A,Об!AL:AL)*BT$455</f>
        <v>0</v>
      </c>
      <c r="BU118" s="89">
        <f>SUMIF(Об!$A:$A,$A:$A,Об!AM:AM)*BU$455</f>
        <v>0</v>
      </c>
      <c r="BV118" s="89">
        <f>SUMIF(Об!$A:$A,$A:$A,Об!AN:AN)*BV$455</f>
        <v>0</v>
      </c>
    </row>
    <row r="119" spans="1:74" ht="32.25" customHeight="1" x14ac:dyDescent="0.25">
      <c r="A119" s="84" t="s">
        <v>261</v>
      </c>
      <c r="B119" s="84">
        <f>SUMIF(Об!$A:$A,$A:$A,Об!B:B)</f>
        <v>0</v>
      </c>
      <c r="C119" s="84">
        <f>SUMIF(Об!$A:$A,$A:$A,Об!C:C)</f>
        <v>0</v>
      </c>
      <c r="D119" s="84">
        <v>0</v>
      </c>
      <c r="E119" s="84">
        <f>SUMIF(Об!$A:$A,$A:$A,Об!F:F)</f>
        <v>0</v>
      </c>
      <c r="F119" s="84">
        <f t="shared" si="15"/>
        <v>0</v>
      </c>
      <c r="G119" s="89">
        <v>0</v>
      </c>
      <c r="H119" s="89">
        <v>0</v>
      </c>
      <c r="I119" s="89">
        <v>0</v>
      </c>
      <c r="J119" s="89">
        <v>0</v>
      </c>
      <c r="K119" s="89">
        <v>0</v>
      </c>
      <c r="L119" s="89">
        <v>0</v>
      </c>
      <c r="M119" s="89">
        <v>0</v>
      </c>
      <c r="N119" s="89">
        <v>0</v>
      </c>
      <c r="O119" s="89">
        <v>0</v>
      </c>
      <c r="P119" s="89">
        <v>0</v>
      </c>
      <c r="Q119" s="89">
        <v>0</v>
      </c>
      <c r="R119" s="89">
        <v>0</v>
      </c>
      <c r="S119" s="89">
        <v>0</v>
      </c>
      <c r="T119" s="89">
        <v>0</v>
      </c>
      <c r="U119" s="89">
        <v>0</v>
      </c>
      <c r="V119" s="89">
        <v>0</v>
      </c>
      <c r="W119" s="89">
        <v>0</v>
      </c>
      <c r="X119" s="89">
        <v>0</v>
      </c>
      <c r="Y119" s="89">
        <v>0</v>
      </c>
      <c r="Z119" s="89">
        <v>0</v>
      </c>
      <c r="AA119" s="89">
        <v>0</v>
      </c>
      <c r="AB119" s="89">
        <v>0</v>
      </c>
      <c r="AC119" s="89">
        <v>0</v>
      </c>
      <c r="AD119" s="89">
        <v>0</v>
      </c>
      <c r="AE119" s="89">
        <v>0</v>
      </c>
      <c r="AF119" s="89">
        <v>0</v>
      </c>
      <c r="AG119" s="89">
        <v>0</v>
      </c>
      <c r="AH119" s="90">
        <v>0</v>
      </c>
      <c r="AI119" s="90">
        <v>0</v>
      </c>
      <c r="AJ119" s="90">
        <v>0</v>
      </c>
      <c r="AK119" s="90">
        <v>0</v>
      </c>
      <c r="AL119" s="90">
        <v>-33511.78</v>
      </c>
      <c r="AM119" s="90">
        <v>0</v>
      </c>
      <c r="AN119" s="90">
        <v>-33511.78</v>
      </c>
      <c r="AP119" s="91">
        <f t="shared" si="12"/>
        <v>0</v>
      </c>
      <c r="AQ119" s="92">
        <f>SUMIF('20-1'!K:K,$A:$A,'20-1'!$E:$E)</f>
        <v>0</v>
      </c>
      <c r="AR119" s="92">
        <f>SUMIF('20-1'!L:L,$A:$A,'20-1'!$E:$E)</f>
        <v>0</v>
      </c>
      <c r="AS119" s="92">
        <f>SUMIF('20-1'!M:M,$A:$A,'20-1'!$E:$E)</f>
        <v>0</v>
      </c>
      <c r="AT119" s="92">
        <f>SUMIF('20-1'!N:N,$A:$A,'20-1'!$E:$E)</f>
        <v>0</v>
      </c>
      <c r="AU119" s="92">
        <f>SUMIF('20-1'!O:O,$A:$A,'20-1'!$E:$E)</f>
        <v>0</v>
      </c>
      <c r="AV119" s="92">
        <f>SUMIF('20-1'!P:P,$A:$A,'20-1'!$E:$E)</f>
        <v>0</v>
      </c>
      <c r="AW119" s="92">
        <f>SUMIF('20-1'!Q:Q,$A:$A,'20-1'!$E:$E)</f>
        <v>0</v>
      </c>
      <c r="AX119" s="92">
        <f>SUMIF('20-1'!R:R,$A:$A,'20-1'!$E:$E)</f>
        <v>0</v>
      </c>
      <c r="AY119" s="92">
        <f>SUMIF('20-1'!S:S,$A:$A,'20-1'!$E:$E)</f>
        <v>0</v>
      </c>
      <c r="AZ119" s="92">
        <f>SUMIF('20-1'!T:T,$A:$A,'20-1'!$E:$E)</f>
        <v>0</v>
      </c>
      <c r="BA119" s="92">
        <f>SUMIF('20-1'!U:U,$A:$A,'20-1'!$E:$E)</f>
        <v>0</v>
      </c>
      <c r="BB119" s="92">
        <f>SUMIF('20-1'!V:V,$A:$A,'20-1'!$E:$E)</f>
        <v>0</v>
      </c>
      <c r="BC119" s="92">
        <f>SUMIF('20-1'!W:W,$A:$A,'20-1'!$E:$E)</f>
        <v>0</v>
      </c>
      <c r="BD119" s="92">
        <f>SUMIF('20-1'!X:X,$A:$A,'20-1'!$E:$E)</f>
        <v>0</v>
      </c>
      <c r="BE119" s="92">
        <f>SUMIF('20-1'!Y:Y,$A:$A,'20-1'!$E:$E)</f>
        <v>0</v>
      </c>
      <c r="BF119" s="92">
        <f>SUMIF('20-1'!Z:Z,$A:$A,'20-1'!$E:$E)</f>
        <v>0</v>
      </c>
      <c r="BG119" s="92">
        <f>SUMIF('20-1'!AA:AA,$A:$A,'20-1'!$E:$E)</f>
        <v>0</v>
      </c>
      <c r="BH119" s="92">
        <f>SUMIF('20-1'!AB:AB,$A:$A,'20-1'!$E:$E)</f>
        <v>0</v>
      </c>
      <c r="BI119" s="89">
        <f>SUMIF(Об!$A:$A,$A:$A,Об!AB:AB)*BI$455</f>
        <v>0</v>
      </c>
      <c r="BJ119" s="89">
        <f>SUMIF(Об!$A:$A,$A:$A,Об!AC:AC)*BJ$455</f>
        <v>0</v>
      </c>
      <c r="BK119" s="84">
        <f>SUMIF(ПП1!$H:$H,$A:$A,ПП1!$M:$M)</f>
        <v>0</v>
      </c>
      <c r="BL119" s="89">
        <f t="shared" si="13"/>
        <v>0</v>
      </c>
      <c r="BM119" s="84">
        <f>SUMIF(Об!$A:$A,$A:$A,Об!Z:Z)</f>
        <v>0</v>
      </c>
      <c r="BN119" s="89">
        <f t="shared" si="14"/>
        <v>0</v>
      </c>
      <c r="BO119" s="89">
        <f>SUMIF(Об!$A:$A,$A:$A,Об!$AG:$AG)*$BO$455</f>
        <v>0</v>
      </c>
      <c r="BP119" s="89">
        <f>SUMIF(Об!$A:$A,$A:$A,Об!$AE:$AE)*BP$455</f>
        <v>0</v>
      </c>
      <c r="BQ119" s="89">
        <f>SUMIF(Об!$A:$A,$A:$A,Об!AI:AI)*BQ$455</f>
        <v>0</v>
      </c>
      <c r="BR119" s="89">
        <f>SUMIF(Об!$A:$A,$A:$A,Об!AJ:AJ)*BR$455</f>
        <v>0</v>
      </c>
      <c r="BS119" s="89">
        <f>SUMIF(Об!$A:$A,$A:$A,Об!AK:AK)*BS$455</f>
        <v>0</v>
      </c>
      <c r="BT119" s="89">
        <f>SUMIF(Об!$A:$A,$A:$A,Об!AL:AL)*BT$455</f>
        <v>0</v>
      </c>
      <c r="BU119" s="89">
        <f>SUMIF(Об!$A:$A,$A:$A,Об!AM:AM)*BU$455</f>
        <v>0</v>
      </c>
      <c r="BV119" s="89">
        <f>SUMIF(Об!$A:$A,$A:$A,Об!AN:AN)*BV$455</f>
        <v>0</v>
      </c>
    </row>
    <row r="120" spans="1:74" ht="32.25" customHeight="1" x14ac:dyDescent="0.25">
      <c r="A120" s="84" t="s">
        <v>262</v>
      </c>
      <c r="B120" s="84">
        <f>SUMIF(Об!$A:$A,$A:$A,Об!B:B)</f>
        <v>0</v>
      </c>
      <c r="C120" s="84">
        <f>SUMIF(Об!$A:$A,$A:$A,Об!C:C)</f>
        <v>0</v>
      </c>
      <c r="D120" s="84">
        <v>0</v>
      </c>
      <c r="E120" s="84">
        <f>SUMIF(Об!$A:$A,$A:$A,Об!F:F)</f>
        <v>0</v>
      </c>
      <c r="F120" s="84">
        <f t="shared" si="15"/>
        <v>0</v>
      </c>
      <c r="G120" s="89">
        <v>0</v>
      </c>
      <c r="H120" s="89">
        <v>0</v>
      </c>
      <c r="I120" s="89">
        <v>0</v>
      </c>
      <c r="J120" s="89">
        <v>0</v>
      </c>
      <c r="K120" s="89">
        <v>0</v>
      </c>
      <c r="L120" s="89">
        <v>0</v>
      </c>
      <c r="M120" s="89">
        <v>0</v>
      </c>
      <c r="N120" s="89">
        <v>0</v>
      </c>
      <c r="O120" s="89">
        <v>0</v>
      </c>
      <c r="P120" s="89">
        <v>0</v>
      </c>
      <c r="Q120" s="89">
        <v>0</v>
      </c>
      <c r="R120" s="89">
        <v>0</v>
      </c>
      <c r="S120" s="89">
        <v>0</v>
      </c>
      <c r="T120" s="89">
        <v>0</v>
      </c>
      <c r="U120" s="89">
        <v>0</v>
      </c>
      <c r="V120" s="89">
        <v>0</v>
      </c>
      <c r="W120" s="89">
        <v>0</v>
      </c>
      <c r="X120" s="89">
        <v>0</v>
      </c>
      <c r="Y120" s="89">
        <v>0</v>
      </c>
      <c r="Z120" s="89">
        <v>0</v>
      </c>
      <c r="AA120" s="89">
        <v>0</v>
      </c>
      <c r="AB120" s="89">
        <v>0</v>
      </c>
      <c r="AC120" s="89">
        <v>0</v>
      </c>
      <c r="AD120" s="89">
        <v>0</v>
      </c>
      <c r="AE120" s="89">
        <v>0</v>
      </c>
      <c r="AF120" s="89">
        <v>0</v>
      </c>
      <c r="AG120" s="89">
        <v>0</v>
      </c>
      <c r="AH120" s="90">
        <v>0</v>
      </c>
      <c r="AI120" s="90">
        <v>0</v>
      </c>
      <c r="AJ120" s="90">
        <v>0</v>
      </c>
      <c r="AK120" s="90">
        <v>0</v>
      </c>
      <c r="AL120" s="90">
        <v>-50126.23</v>
      </c>
      <c r="AM120" s="90">
        <v>0</v>
      </c>
      <c r="AN120" s="90">
        <v>-50126.23</v>
      </c>
      <c r="AP120" s="91">
        <f t="shared" si="12"/>
        <v>0</v>
      </c>
      <c r="AQ120" s="92">
        <f>SUMIF('20-1'!K:K,$A:$A,'20-1'!$E:$E)</f>
        <v>0</v>
      </c>
      <c r="AR120" s="92">
        <f>SUMIF('20-1'!L:L,$A:$A,'20-1'!$E:$E)</f>
        <v>0</v>
      </c>
      <c r="AS120" s="92">
        <f>SUMIF('20-1'!M:M,$A:$A,'20-1'!$E:$E)</f>
        <v>0</v>
      </c>
      <c r="AT120" s="92">
        <f>SUMIF('20-1'!N:N,$A:$A,'20-1'!$E:$E)</f>
        <v>0</v>
      </c>
      <c r="AU120" s="92">
        <f>SUMIF('20-1'!O:O,$A:$A,'20-1'!$E:$E)</f>
        <v>0</v>
      </c>
      <c r="AV120" s="92">
        <f>SUMIF('20-1'!P:P,$A:$A,'20-1'!$E:$E)</f>
        <v>0</v>
      </c>
      <c r="AW120" s="92">
        <f>SUMIF('20-1'!Q:Q,$A:$A,'20-1'!$E:$E)</f>
        <v>0</v>
      </c>
      <c r="AX120" s="92">
        <f>SUMIF('20-1'!R:R,$A:$A,'20-1'!$E:$E)</f>
        <v>0</v>
      </c>
      <c r="AY120" s="92">
        <f>SUMIF('20-1'!S:S,$A:$A,'20-1'!$E:$E)</f>
        <v>0</v>
      </c>
      <c r="AZ120" s="92">
        <f>SUMIF('20-1'!T:T,$A:$A,'20-1'!$E:$E)</f>
        <v>0</v>
      </c>
      <c r="BA120" s="92">
        <f>SUMIF('20-1'!U:U,$A:$A,'20-1'!$E:$E)</f>
        <v>0</v>
      </c>
      <c r="BB120" s="92">
        <f>SUMIF('20-1'!V:V,$A:$A,'20-1'!$E:$E)</f>
        <v>0</v>
      </c>
      <c r="BC120" s="92">
        <f>SUMIF('20-1'!W:W,$A:$A,'20-1'!$E:$E)</f>
        <v>0</v>
      </c>
      <c r="BD120" s="92">
        <f>SUMIF('20-1'!X:X,$A:$A,'20-1'!$E:$E)</f>
        <v>0</v>
      </c>
      <c r="BE120" s="92">
        <f>SUMIF('20-1'!Y:Y,$A:$A,'20-1'!$E:$E)</f>
        <v>0</v>
      </c>
      <c r="BF120" s="92">
        <f>SUMIF('20-1'!Z:Z,$A:$A,'20-1'!$E:$E)</f>
        <v>0</v>
      </c>
      <c r="BG120" s="92">
        <f>SUMIF('20-1'!AA:AA,$A:$A,'20-1'!$E:$E)</f>
        <v>0</v>
      </c>
      <c r="BH120" s="92">
        <f>SUMIF('20-1'!AB:AB,$A:$A,'20-1'!$E:$E)</f>
        <v>0</v>
      </c>
      <c r="BI120" s="89">
        <f>SUMIF(Об!$A:$A,$A:$A,Об!AB:AB)*BI$455</f>
        <v>0</v>
      </c>
      <c r="BJ120" s="89">
        <f>SUMIF(Об!$A:$A,$A:$A,Об!AC:AC)*BJ$455</f>
        <v>0</v>
      </c>
      <c r="BK120" s="84">
        <f>SUMIF(ПП1!$H:$H,$A:$A,ПП1!$M:$M)</f>
        <v>0</v>
      </c>
      <c r="BL120" s="89">
        <f t="shared" si="13"/>
        <v>0</v>
      </c>
      <c r="BM120" s="84">
        <f>SUMIF(Об!$A:$A,$A:$A,Об!Z:Z)</f>
        <v>0</v>
      </c>
      <c r="BN120" s="89">
        <f t="shared" si="14"/>
        <v>0</v>
      </c>
      <c r="BO120" s="89">
        <f>SUMIF(Об!$A:$A,$A:$A,Об!$AG:$AG)*$BO$455</f>
        <v>0</v>
      </c>
      <c r="BP120" s="89">
        <f>SUMIF(Об!$A:$A,$A:$A,Об!$AE:$AE)*BP$455</f>
        <v>0</v>
      </c>
      <c r="BQ120" s="89">
        <f>SUMIF(Об!$A:$A,$A:$A,Об!AI:AI)*BQ$455</f>
        <v>0</v>
      </c>
      <c r="BR120" s="89">
        <f>SUMIF(Об!$A:$A,$A:$A,Об!AJ:AJ)*BR$455</f>
        <v>0</v>
      </c>
      <c r="BS120" s="89">
        <f>SUMIF(Об!$A:$A,$A:$A,Об!AK:AK)*BS$455</f>
        <v>0</v>
      </c>
      <c r="BT120" s="89">
        <f>SUMIF(Об!$A:$A,$A:$A,Об!AL:AL)*BT$455</f>
        <v>0</v>
      </c>
      <c r="BU120" s="89">
        <f>SUMIF(Об!$A:$A,$A:$A,Об!AM:AM)*BU$455</f>
        <v>0</v>
      </c>
      <c r="BV120" s="89">
        <f>SUMIF(Об!$A:$A,$A:$A,Об!AN:AN)*BV$455</f>
        <v>0</v>
      </c>
    </row>
    <row r="121" spans="1:74" ht="32.25" customHeight="1" x14ac:dyDescent="0.25">
      <c r="A121" s="84" t="s">
        <v>263</v>
      </c>
      <c r="B121" s="84">
        <f>SUMIF(Об!$A:$A,$A:$A,Об!B:B)</f>
        <v>0</v>
      </c>
      <c r="C121" s="84">
        <f>SUMIF(Об!$A:$A,$A:$A,Об!C:C)</f>
        <v>0</v>
      </c>
      <c r="D121" s="84">
        <v>0</v>
      </c>
      <c r="E121" s="84">
        <f>SUMIF(Об!$A:$A,$A:$A,Об!F:F)</f>
        <v>0</v>
      </c>
      <c r="F121" s="84">
        <f t="shared" si="15"/>
        <v>0</v>
      </c>
      <c r="G121" s="89">
        <v>0</v>
      </c>
      <c r="H121" s="89">
        <v>0</v>
      </c>
      <c r="I121" s="89">
        <v>0</v>
      </c>
      <c r="J121" s="89">
        <v>0</v>
      </c>
      <c r="K121" s="89">
        <v>0</v>
      </c>
      <c r="L121" s="89">
        <v>0</v>
      </c>
      <c r="M121" s="89">
        <v>0</v>
      </c>
      <c r="N121" s="89">
        <v>0</v>
      </c>
      <c r="O121" s="89">
        <v>0</v>
      </c>
      <c r="P121" s="89">
        <v>0</v>
      </c>
      <c r="Q121" s="89">
        <v>0</v>
      </c>
      <c r="R121" s="89">
        <v>0</v>
      </c>
      <c r="S121" s="89">
        <v>0</v>
      </c>
      <c r="T121" s="89">
        <v>0</v>
      </c>
      <c r="U121" s="89">
        <v>0</v>
      </c>
      <c r="V121" s="89">
        <v>0</v>
      </c>
      <c r="W121" s="89">
        <v>0</v>
      </c>
      <c r="X121" s="89">
        <v>0</v>
      </c>
      <c r="Y121" s="89">
        <v>0</v>
      </c>
      <c r="Z121" s="89">
        <v>0</v>
      </c>
      <c r="AA121" s="89">
        <v>0</v>
      </c>
      <c r="AB121" s="89">
        <v>0</v>
      </c>
      <c r="AC121" s="89">
        <v>0</v>
      </c>
      <c r="AD121" s="89">
        <v>0</v>
      </c>
      <c r="AE121" s="89">
        <v>0</v>
      </c>
      <c r="AF121" s="89">
        <v>0</v>
      </c>
      <c r="AG121" s="89">
        <v>0</v>
      </c>
      <c r="AH121" s="90">
        <v>0</v>
      </c>
      <c r="AI121" s="90">
        <v>0</v>
      </c>
      <c r="AJ121" s="90">
        <v>0</v>
      </c>
      <c r="AK121" s="90">
        <v>0</v>
      </c>
      <c r="AL121" s="90">
        <v>-5943.85</v>
      </c>
      <c r="AM121" s="90">
        <v>0</v>
      </c>
      <c r="AN121" s="90">
        <v>-5943.85</v>
      </c>
      <c r="AP121" s="91">
        <f t="shared" si="12"/>
        <v>0</v>
      </c>
      <c r="AQ121" s="92">
        <f>SUMIF('20-1'!K:K,$A:$A,'20-1'!$E:$E)</f>
        <v>0</v>
      </c>
      <c r="AR121" s="92">
        <f>SUMIF('20-1'!L:L,$A:$A,'20-1'!$E:$E)</f>
        <v>0</v>
      </c>
      <c r="AS121" s="92">
        <f>SUMIF('20-1'!M:M,$A:$A,'20-1'!$E:$E)</f>
        <v>0</v>
      </c>
      <c r="AT121" s="92">
        <f>SUMIF('20-1'!N:N,$A:$A,'20-1'!$E:$E)</f>
        <v>0</v>
      </c>
      <c r="AU121" s="92">
        <f>SUMIF('20-1'!O:O,$A:$A,'20-1'!$E:$E)</f>
        <v>0</v>
      </c>
      <c r="AV121" s="92">
        <f>SUMIF('20-1'!P:P,$A:$A,'20-1'!$E:$E)</f>
        <v>0</v>
      </c>
      <c r="AW121" s="92">
        <f>SUMIF('20-1'!Q:Q,$A:$A,'20-1'!$E:$E)</f>
        <v>0</v>
      </c>
      <c r="AX121" s="92">
        <f>SUMIF('20-1'!R:R,$A:$A,'20-1'!$E:$E)</f>
        <v>0</v>
      </c>
      <c r="AY121" s="92">
        <f>SUMIF('20-1'!S:S,$A:$A,'20-1'!$E:$E)</f>
        <v>0</v>
      </c>
      <c r="AZ121" s="92">
        <f>SUMIF('20-1'!T:T,$A:$A,'20-1'!$E:$E)</f>
        <v>0</v>
      </c>
      <c r="BA121" s="92">
        <f>SUMIF('20-1'!U:U,$A:$A,'20-1'!$E:$E)</f>
        <v>0</v>
      </c>
      <c r="BB121" s="92">
        <f>SUMIF('20-1'!V:V,$A:$A,'20-1'!$E:$E)</f>
        <v>0</v>
      </c>
      <c r="BC121" s="92">
        <f>SUMIF('20-1'!W:W,$A:$A,'20-1'!$E:$E)</f>
        <v>0</v>
      </c>
      <c r="BD121" s="92">
        <f>SUMIF('20-1'!X:X,$A:$A,'20-1'!$E:$E)</f>
        <v>0</v>
      </c>
      <c r="BE121" s="92">
        <f>SUMIF('20-1'!Y:Y,$A:$A,'20-1'!$E:$E)</f>
        <v>0</v>
      </c>
      <c r="BF121" s="92">
        <f>SUMIF('20-1'!Z:Z,$A:$A,'20-1'!$E:$E)</f>
        <v>0</v>
      </c>
      <c r="BG121" s="92">
        <f>SUMIF('20-1'!AA:AA,$A:$A,'20-1'!$E:$E)</f>
        <v>0</v>
      </c>
      <c r="BH121" s="92">
        <f>SUMIF('20-1'!AB:AB,$A:$A,'20-1'!$E:$E)</f>
        <v>0</v>
      </c>
      <c r="BI121" s="89">
        <f>SUMIF(Об!$A:$A,$A:$A,Об!AB:AB)*BI$455</f>
        <v>0</v>
      </c>
      <c r="BJ121" s="89">
        <f>SUMIF(Об!$A:$A,$A:$A,Об!AC:AC)*BJ$455</f>
        <v>0</v>
      </c>
      <c r="BK121" s="84">
        <f>SUMIF(ПП1!$H:$H,$A:$A,ПП1!$M:$M)</f>
        <v>0</v>
      </c>
      <c r="BL121" s="89">
        <f t="shared" si="13"/>
        <v>0</v>
      </c>
      <c r="BM121" s="84">
        <f>SUMIF(Об!$A:$A,$A:$A,Об!Z:Z)</f>
        <v>0</v>
      </c>
      <c r="BN121" s="89">
        <f t="shared" si="14"/>
        <v>0</v>
      </c>
      <c r="BO121" s="89">
        <f>SUMIF(Об!$A:$A,$A:$A,Об!$AG:$AG)*$BO$455</f>
        <v>0</v>
      </c>
      <c r="BP121" s="89">
        <f>SUMIF(Об!$A:$A,$A:$A,Об!$AE:$AE)*BP$455</f>
        <v>0</v>
      </c>
      <c r="BQ121" s="89">
        <f>SUMIF(Об!$A:$A,$A:$A,Об!AI:AI)*BQ$455</f>
        <v>0</v>
      </c>
      <c r="BR121" s="89">
        <f>SUMIF(Об!$A:$A,$A:$A,Об!AJ:AJ)*BR$455</f>
        <v>0</v>
      </c>
      <c r="BS121" s="89">
        <f>SUMIF(Об!$A:$A,$A:$A,Об!AK:AK)*BS$455</f>
        <v>0</v>
      </c>
      <c r="BT121" s="89">
        <f>SUMIF(Об!$A:$A,$A:$A,Об!AL:AL)*BT$455</f>
        <v>0</v>
      </c>
      <c r="BU121" s="89">
        <f>SUMIF(Об!$A:$A,$A:$A,Об!AM:AM)*BU$455</f>
        <v>0</v>
      </c>
      <c r="BV121" s="89">
        <f>SUMIF(Об!$A:$A,$A:$A,Об!AN:AN)*BV$455</f>
        <v>0</v>
      </c>
    </row>
    <row r="122" spans="1:74" ht="32.25" customHeight="1" x14ac:dyDescent="0.25">
      <c r="A122" s="84" t="s">
        <v>264</v>
      </c>
      <c r="B122" s="84">
        <f>SUMIF(Об!$A:$A,$A:$A,Об!B:B)</f>
        <v>0</v>
      </c>
      <c r="C122" s="84">
        <f>SUMIF(Об!$A:$A,$A:$A,Об!C:C)</f>
        <v>0</v>
      </c>
      <c r="D122" s="84">
        <v>0</v>
      </c>
      <c r="E122" s="84">
        <f>SUMIF(Об!$A:$A,$A:$A,Об!F:F)</f>
        <v>0</v>
      </c>
      <c r="F122" s="84">
        <f t="shared" si="15"/>
        <v>0</v>
      </c>
      <c r="G122" s="89">
        <v>0</v>
      </c>
      <c r="H122" s="89">
        <v>0</v>
      </c>
      <c r="I122" s="89">
        <v>0</v>
      </c>
      <c r="J122" s="89">
        <v>0</v>
      </c>
      <c r="K122" s="89">
        <v>0</v>
      </c>
      <c r="L122" s="89">
        <v>0</v>
      </c>
      <c r="M122" s="89">
        <v>0</v>
      </c>
      <c r="N122" s="89">
        <v>0</v>
      </c>
      <c r="O122" s="89">
        <v>0</v>
      </c>
      <c r="P122" s="89">
        <v>0</v>
      </c>
      <c r="Q122" s="89">
        <v>0</v>
      </c>
      <c r="R122" s="89">
        <v>0</v>
      </c>
      <c r="S122" s="89">
        <v>0</v>
      </c>
      <c r="T122" s="89">
        <v>0</v>
      </c>
      <c r="U122" s="89">
        <v>0</v>
      </c>
      <c r="V122" s="89">
        <v>0</v>
      </c>
      <c r="W122" s="89">
        <v>0</v>
      </c>
      <c r="X122" s="89">
        <v>0</v>
      </c>
      <c r="Y122" s="89">
        <v>0</v>
      </c>
      <c r="Z122" s="89">
        <v>0</v>
      </c>
      <c r="AA122" s="89">
        <v>0</v>
      </c>
      <c r="AB122" s="89">
        <v>0</v>
      </c>
      <c r="AC122" s="89">
        <v>0</v>
      </c>
      <c r="AD122" s="89">
        <v>0</v>
      </c>
      <c r="AE122" s="89">
        <v>0</v>
      </c>
      <c r="AF122" s="89">
        <v>0</v>
      </c>
      <c r="AG122" s="89">
        <v>0</v>
      </c>
      <c r="AH122" s="90">
        <v>0</v>
      </c>
      <c r="AI122" s="90">
        <v>0</v>
      </c>
      <c r="AJ122" s="90">
        <v>0</v>
      </c>
      <c r="AK122" s="90">
        <v>0</v>
      </c>
      <c r="AL122" s="90">
        <v>-24278.36</v>
      </c>
      <c r="AM122" s="90">
        <v>0</v>
      </c>
      <c r="AN122" s="90">
        <v>-24278.36</v>
      </c>
      <c r="AP122" s="91">
        <f t="shared" si="12"/>
        <v>0</v>
      </c>
      <c r="AQ122" s="92">
        <f>SUMIF('20-1'!K:K,$A:$A,'20-1'!$E:$E)</f>
        <v>0</v>
      </c>
      <c r="AR122" s="92">
        <f>SUMIF('20-1'!L:L,$A:$A,'20-1'!$E:$E)</f>
        <v>0</v>
      </c>
      <c r="AS122" s="92">
        <f>SUMIF('20-1'!M:M,$A:$A,'20-1'!$E:$E)</f>
        <v>0</v>
      </c>
      <c r="AT122" s="92">
        <f>SUMIF('20-1'!N:N,$A:$A,'20-1'!$E:$E)</f>
        <v>0</v>
      </c>
      <c r="AU122" s="92">
        <f>SUMIF('20-1'!O:O,$A:$A,'20-1'!$E:$E)</f>
        <v>0</v>
      </c>
      <c r="AV122" s="92">
        <f>SUMIF('20-1'!P:P,$A:$A,'20-1'!$E:$E)</f>
        <v>0</v>
      </c>
      <c r="AW122" s="92">
        <f>SUMIF('20-1'!Q:Q,$A:$A,'20-1'!$E:$E)</f>
        <v>0</v>
      </c>
      <c r="AX122" s="92">
        <f>SUMIF('20-1'!R:R,$A:$A,'20-1'!$E:$E)</f>
        <v>0</v>
      </c>
      <c r="AY122" s="92">
        <f>SUMIF('20-1'!S:S,$A:$A,'20-1'!$E:$E)</f>
        <v>0</v>
      </c>
      <c r="AZ122" s="92">
        <f>SUMIF('20-1'!T:T,$A:$A,'20-1'!$E:$E)</f>
        <v>0</v>
      </c>
      <c r="BA122" s="92">
        <f>SUMIF('20-1'!U:U,$A:$A,'20-1'!$E:$E)</f>
        <v>0</v>
      </c>
      <c r="BB122" s="92">
        <f>SUMIF('20-1'!V:V,$A:$A,'20-1'!$E:$E)</f>
        <v>0</v>
      </c>
      <c r="BC122" s="92">
        <f>SUMIF('20-1'!W:W,$A:$A,'20-1'!$E:$E)</f>
        <v>0</v>
      </c>
      <c r="BD122" s="92">
        <f>SUMIF('20-1'!X:X,$A:$A,'20-1'!$E:$E)</f>
        <v>0</v>
      </c>
      <c r="BE122" s="92">
        <f>SUMIF('20-1'!Y:Y,$A:$A,'20-1'!$E:$E)</f>
        <v>0</v>
      </c>
      <c r="BF122" s="92">
        <f>SUMIF('20-1'!Z:Z,$A:$A,'20-1'!$E:$E)</f>
        <v>0</v>
      </c>
      <c r="BG122" s="92">
        <f>SUMIF('20-1'!AA:AA,$A:$A,'20-1'!$E:$E)</f>
        <v>0</v>
      </c>
      <c r="BH122" s="92">
        <f>SUMIF('20-1'!AB:AB,$A:$A,'20-1'!$E:$E)</f>
        <v>0</v>
      </c>
      <c r="BI122" s="89">
        <f>SUMIF(Об!$A:$A,$A:$A,Об!AB:AB)*BI$455</f>
        <v>0</v>
      </c>
      <c r="BJ122" s="89">
        <f>SUMIF(Об!$A:$A,$A:$A,Об!AC:AC)*BJ$455</f>
        <v>0</v>
      </c>
      <c r="BK122" s="84">
        <f>SUMIF(ПП1!$H:$H,$A:$A,ПП1!$M:$M)</f>
        <v>0</v>
      </c>
      <c r="BL122" s="89">
        <f t="shared" si="13"/>
        <v>0</v>
      </c>
      <c r="BM122" s="84">
        <f>SUMIF(Об!$A:$A,$A:$A,Об!Z:Z)</f>
        <v>0</v>
      </c>
      <c r="BN122" s="89">
        <f t="shared" si="14"/>
        <v>0</v>
      </c>
      <c r="BO122" s="89">
        <f>SUMIF(Об!$A:$A,$A:$A,Об!$AG:$AG)*$BO$455</f>
        <v>0</v>
      </c>
      <c r="BP122" s="89">
        <f>SUMIF(Об!$A:$A,$A:$A,Об!$AE:$AE)*BP$455</f>
        <v>0</v>
      </c>
      <c r="BQ122" s="89">
        <f>SUMIF(Об!$A:$A,$A:$A,Об!AI:AI)*BQ$455</f>
        <v>0</v>
      </c>
      <c r="BR122" s="89">
        <f>SUMIF(Об!$A:$A,$A:$A,Об!AJ:AJ)*BR$455</f>
        <v>0</v>
      </c>
      <c r="BS122" s="89">
        <f>SUMIF(Об!$A:$A,$A:$A,Об!AK:AK)*BS$455</f>
        <v>0</v>
      </c>
      <c r="BT122" s="89">
        <f>SUMIF(Об!$A:$A,$A:$A,Об!AL:AL)*BT$455</f>
        <v>0</v>
      </c>
      <c r="BU122" s="89">
        <f>SUMIF(Об!$A:$A,$A:$A,Об!AM:AM)*BU$455</f>
        <v>0</v>
      </c>
      <c r="BV122" s="89">
        <f>SUMIF(Об!$A:$A,$A:$A,Об!AN:AN)*BV$455</f>
        <v>0</v>
      </c>
    </row>
    <row r="123" spans="1:74" ht="32.25" customHeight="1" x14ac:dyDescent="0.25">
      <c r="A123" s="84" t="s">
        <v>265</v>
      </c>
      <c r="B123" s="84">
        <f>SUMIF(Об!$A:$A,$A:$A,Об!B:B)</f>
        <v>0</v>
      </c>
      <c r="C123" s="84">
        <f>SUMIF(Об!$A:$A,$A:$A,Об!C:C)</f>
        <v>0</v>
      </c>
      <c r="D123" s="84">
        <v>0</v>
      </c>
      <c r="E123" s="84">
        <f>SUMIF(Об!$A:$A,$A:$A,Об!F:F)</f>
        <v>0</v>
      </c>
      <c r="F123" s="84">
        <f t="shared" si="15"/>
        <v>0</v>
      </c>
      <c r="G123" s="89">
        <v>0</v>
      </c>
      <c r="H123" s="89">
        <v>0</v>
      </c>
      <c r="I123" s="89">
        <v>0</v>
      </c>
      <c r="J123" s="89">
        <v>0</v>
      </c>
      <c r="K123" s="89">
        <v>0</v>
      </c>
      <c r="L123" s="89">
        <v>0</v>
      </c>
      <c r="M123" s="89">
        <v>0</v>
      </c>
      <c r="N123" s="89">
        <v>0</v>
      </c>
      <c r="O123" s="89">
        <v>0</v>
      </c>
      <c r="P123" s="89">
        <v>0</v>
      </c>
      <c r="Q123" s="89">
        <v>0</v>
      </c>
      <c r="R123" s="89">
        <v>0</v>
      </c>
      <c r="S123" s="89">
        <v>0</v>
      </c>
      <c r="T123" s="89">
        <v>0</v>
      </c>
      <c r="U123" s="89">
        <v>0</v>
      </c>
      <c r="V123" s="89">
        <v>0</v>
      </c>
      <c r="W123" s="89">
        <v>0</v>
      </c>
      <c r="X123" s="89">
        <v>0</v>
      </c>
      <c r="Y123" s="89">
        <v>0</v>
      </c>
      <c r="Z123" s="89">
        <v>0</v>
      </c>
      <c r="AA123" s="89">
        <v>0</v>
      </c>
      <c r="AB123" s="89">
        <v>0</v>
      </c>
      <c r="AC123" s="89">
        <v>0</v>
      </c>
      <c r="AD123" s="89">
        <v>0</v>
      </c>
      <c r="AE123" s="89">
        <v>0</v>
      </c>
      <c r="AF123" s="89">
        <v>0</v>
      </c>
      <c r="AG123" s="89">
        <v>0</v>
      </c>
      <c r="AH123" s="90">
        <v>0</v>
      </c>
      <c r="AI123" s="90">
        <v>-2978.56</v>
      </c>
      <c r="AJ123" s="90">
        <v>0</v>
      </c>
      <c r="AK123" s="90">
        <v>-2978.56</v>
      </c>
      <c r="AL123" s="90">
        <v>-60404.399999999994</v>
      </c>
      <c r="AM123" s="90">
        <v>0</v>
      </c>
      <c r="AN123" s="90">
        <v>-60404.399999999994</v>
      </c>
      <c r="AP123" s="91">
        <f t="shared" si="12"/>
        <v>0</v>
      </c>
      <c r="AQ123" s="92">
        <f>SUMIF('20-1'!K:K,$A:$A,'20-1'!$E:$E)</f>
        <v>0</v>
      </c>
      <c r="AR123" s="92">
        <f>SUMIF('20-1'!L:L,$A:$A,'20-1'!$E:$E)</f>
        <v>0</v>
      </c>
      <c r="AS123" s="92">
        <f>SUMIF('20-1'!M:M,$A:$A,'20-1'!$E:$E)</f>
        <v>0</v>
      </c>
      <c r="AT123" s="92">
        <f>SUMIF('20-1'!N:N,$A:$A,'20-1'!$E:$E)</f>
        <v>0</v>
      </c>
      <c r="AU123" s="92">
        <f>SUMIF('20-1'!O:O,$A:$A,'20-1'!$E:$E)</f>
        <v>0</v>
      </c>
      <c r="AV123" s="92">
        <f>SUMIF('20-1'!P:P,$A:$A,'20-1'!$E:$E)</f>
        <v>0</v>
      </c>
      <c r="AW123" s="92">
        <f>SUMIF('20-1'!Q:Q,$A:$A,'20-1'!$E:$E)</f>
        <v>0</v>
      </c>
      <c r="AX123" s="92">
        <f>SUMIF('20-1'!R:R,$A:$A,'20-1'!$E:$E)</f>
        <v>0</v>
      </c>
      <c r="AY123" s="92">
        <f>SUMIF('20-1'!S:S,$A:$A,'20-1'!$E:$E)</f>
        <v>0</v>
      </c>
      <c r="AZ123" s="92">
        <f>SUMIF('20-1'!T:T,$A:$A,'20-1'!$E:$E)</f>
        <v>0</v>
      </c>
      <c r="BA123" s="92">
        <f>SUMIF('20-1'!U:U,$A:$A,'20-1'!$E:$E)</f>
        <v>0</v>
      </c>
      <c r="BB123" s="92">
        <f>SUMIF('20-1'!V:V,$A:$A,'20-1'!$E:$E)</f>
        <v>0</v>
      </c>
      <c r="BC123" s="92">
        <f>SUMIF('20-1'!W:W,$A:$A,'20-1'!$E:$E)</f>
        <v>0</v>
      </c>
      <c r="BD123" s="92">
        <f>SUMIF('20-1'!X:X,$A:$A,'20-1'!$E:$E)</f>
        <v>0</v>
      </c>
      <c r="BE123" s="92">
        <f>SUMIF('20-1'!Y:Y,$A:$A,'20-1'!$E:$E)</f>
        <v>0</v>
      </c>
      <c r="BF123" s="92">
        <f>SUMIF('20-1'!Z:Z,$A:$A,'20-1'!$E:$E)</f>
        <v>0</v>
      </c>
      <c r="BG123" s="92">
        <f>SUMIF('20-1'!AA:AA,$A:$A,'20-1'!$E:$E)</f>
        <v>0</v>
      </c>
      <c r="BH123" s="92">
        <f>SUMIF('20-1'!AB:AB,$A:$A,'20-1'!$E:$E)</f>
        <v>0</v>
      </c>
      <c r="BI123" s="89">
        <f>SUMIF(Об!$A:$A,$A:$A,Об!AB:AB)*BI$455</f>
        <v>0</v>
      </c>
      <c r="BJ123" s="89">
        <f>SUMIF(Об!$A:$A,$A:$A,Об!AC:AC)*BJ$455</f>
        <v>0</v>
      </c>
      <c r="BK123" s="84">
        <f>SUMIF(ПП1!$H:$H,$A:$A,ПП1!$M:$M)</f>
        <v>0</v>
      </c>
      <c r="BL123" s="89">
        <f t="shared" si="13"/>
        <v>0</v>
      </c>
      <c r="BM123" s="84">
        <f>SUMIF(Об!$A:$A,$A:$A,Об!Z:Z)</f>
        <v>0</v>
      </c>
      <c r="BN123" s="89">
        <f t="shared" si="14"/>
        <v>0</v>
      </c>
      <c r="BO123" s="89">
        <f>SUMIF(Об!$A:$A,$A:$A,Об!$AG:$AG)*$BO$455</f>
        <v>0</v>
      </c>
      <c r="BP123" s="89">
        <f>SUMIF(Об!$A:$A,$A:$A,Об!$AE:$AE)*BP$455</f>
        <v>0</v>
      </c>
      <c r="BQ123" s="89">
        <f>SUMIF(Об!$A:$A,$A:$A,Об!AI:AI)*BQ$455</f>
        <v>0</v>
      </c>
      <c r="BR123" s="89">
        <f>SUMIF(Об!$A:$A,$A:$A,Об!AJ:AJ)*BR$455</f>
        <v>0</v>
      </c>
      <c r="BS123" s="89">
        <f>SUMIF(Об!$A:$A,$A:$A,Об!AK:AK)*BS$455</f>
        <v>0</v>
      </c>
      <c r="BT123" s="89">
        <f>SUMIF(Об!$A:$A,$A:$A,Об!AL:AL)*BT$455</f>
        <v>0</v>
      </c>
      <c r="BU123" s="89">
        <f>SUMIF(Об!$A:$A,$A:$A,Об!AM:AM)*BU$455</f>
        <v>0</v>
      </c>
      <c r="BV123" s="89">
        <f>SUMIF(Об!$A:$A,$A:$A,Об!AN:AN)*BV$455</f>
        <v>0</v>
      </c>
    </row>
    <row r="124" spans="1:74" ht="32.25" customHeight="1" x14ac:dyDescent="0.25">
      <c r="A124" s="84" t="s">
        <v>266</v>
      </c>
      <c r="B124" s="84">
        <f>SUMIF(Об!$A:$A,$A:$A,Об!B:B)</f>
        <v>0</v>
      </c>
      <c r="C124" s="84">
        <f>SUMIF(Об!$A:$A,$A:$A,Об!C:C)</f>
        <v>0</v>
      </c>
      <c r="D124" s="84">
        <v>0</v>
      </c>
      <c r="E124" s="84">
        <f>SUMIF(Об!$A:$A,$A:$A,Об!F:F)</f>
        <v>0</v>
      </c>
      <c r="F124" s="84">
        <f t="shared" si="15"/>
        <v>0</v>
      </c>
      <c r="G124" s="89">
        <v>0</v>
      </c>
      <c r="H124" s="89">
        <v>0</v>
      </c>
      <c r="I124" s="89">
        <v>0</v>
      </c>
      <c r="J124" s="89">
        <v>0</v>
      </c>
      <c r="K124" s="89">
        <v>0</v>
      </c>
      <c r="L124" s="89">
        <v>0</v>
      </c>
      <c r="M124" s="89">
        <v>0</v>
      </c>
      <c r="N124" s="89">
        <v>0</v>
      </c>
      <c r="O124" s="89">
        <v>0</v>
      </c>
      <c r="P124" s="89">
        <v>0</v>
      </c>
      <c r="Q124" s="89">
        <v>0</v>
      </c>
      <c r="R124" s="89">
        <v>0</v>
      </c>
      <c r="S124" s="89">
        <v>0</v>
      </c>
      <c r="T124" s="89">
        <v>0</v>
      </c>
      <c r="U124" s="89">
        <v>0</v>
      </c>
      <c r="V124" s="89">
        <v>0</v>
      </c>
      <c r="W124" s="89">
        <v>0</v>
      </c>
      <c r="X124" s="89">
        <v>0</v>
      </c>
      <c r="Y124" s="89">
        <v>0</v>
      </c>
      <c r="Z124" s="89">
        <v>0</v>
      </c>
      <c r="AA124" s="89">
        <v>0</v>
      </c>
      <c r="AB124" s="89">
        <v>0</v>
      </c>
      <c r="AC124" s="89">
        <v>0</v>
      </c>
      <c r="AD124" s="89">
        <v>0</v>
      </c>
      <c r="AE124" s="89">
        <v>0</v>
      </c>
      <c r="AF124" s="89">
        <v>0</v>
      </c>
      <c r="AG124" s="89">
        <v>0</v>
      </c>
      <c r="AH124" s="90">
        <v>0</v>
      </c>
      <c r="AI124" s="90">
        <v>0</v>
      </c>
      <c r="AJ124" s="90">
        <v>0</v>
      </c>
      <c r="AK124" s="90">
        <v>0</v>
      </c>
      <c r="AL124" s="90">
        <v>-18373.71</v>
      </c>
      <c r="AM124" s="90">
        <v>0</v>
      </c>
      <c r="AN124" s="90">
        <v>-18373.71</v>
      </c>
      <c r="AP124" s="91">
        <f t="shared" si="12"/>
        <v>0</v>
      </c>
      <c r="AQ124" s="92">
        <f>SUMIF('20-1'!K:K,$A:$A,'20-1'!$E:$E)</f>
        <v>0</v>
      </c>
      <c r="AR124" s="92">
        <f>SUMIF('20-1'!L:L,$A:$A,'20-1'!$E:$E)</f>
        <v>0</v>
      </c>
      <c r="AS124" s="92">
        <f>SUMIF('20-1'!M:M,$A:$A,'20-1'!$E:$E)</f>
        <v>0</v>
      </c>
      <c r="AT124" s="92">
        <f>SUMIF('20-1'!N:N,$A:$A,'20-1'!$E:$E)</f>
        <v>0</v>
      </c>
      <c r="AU124" s="92">
        <f>SUMIF('20-1'!O:O,$A:$A,'20-1'!$E:$E)</f>
        <v>0</v>
      </c>
      <c r="AV124" s="92">
        <f>SUMIF('20-1'!P:P,$A:$A,'20-1'!$E:$E)</f>
        <v>0</v>
      </c>
      <c r="AW124" s="92">
        <f>SUMIF('20-1'!Q:Q,$A:$A,'20-1'!$E:$E)</f>
        <v>0</v>
      </c>
      <c r="AX124" s="92">
        <f>SUMIF('20-1'!R:R,$A:$A,'20-1'!$E:$E)</f>
        <v>0</v>
      </c>
      <c r="AY124" s="92">
        <f>SUMIF('20-1'!S:S,$A:$A,'20-1'!$E:$E)</f>
        <v>0</v>
      </c>
      <c r="AZ124" s="92">
        <f>SUMIF('20-1'!T:T,$A:$A,'20-1'!$E:$E)</f>
        <v>0</v>
      </c>
      <c r="BA124" s="92">
        <f>SUMIF('20-1'!U:U,$A:$A,'20-1'!$E:$E)</f>
        <v>0</v>
      </c>
      <c r="BB124" s="92">
        <f>SUMIF('20-1'!V:V,$A:$A,'20-1'!$E:$E)</f>
        <v>0</v>
      </c>
      <c r="BC124" s="92">
        <f>SUMIF('20-1'!W:W,$A:$A,'20-1'!$E:$E)</f>
        <v>0</v>
      </c>
      <c r="BD124" s="92">
        <f>SUMIF('20-1'!X:X,$A:$A,'20-1'!$E:$E)</f>
        <v>0</v>
      </c>
      <c r="BE124" s="92">
        <f>SUMIF('20-1'!Y:Y,$A:$A,'20-1'!$E:$E)</f>
        <v>0</v>
      </c>
      <c r="BF124" s="92">
        <f>SUMIF('20-1'!Z:Z,$A:$A,'20-1'!$E:$E)</f>
        <v>0</v>
      </c>
      <c r="BG124" s="92">
        <f>SUMIF('20-1'!AA:AA,$A:$A,'20-1'!$E:$E)</f>
        <v>0</v>
      </c>
      <c r="BH124" s="92">
        <f>SUMIF('20-1'!AB:AB,$A:$A,'20-1'!$E:$E)</f>
        <v>0</v>
      </c>
      <c r="BI124" s="89">
        <f>SUMIF(Об!$A:$A,$A:$A,Об!AB:AB)*BI$455</f>
        <v>0</v>
      </c>
      <c r="BJ124" s="89">
        <f>SUMIF(Об!$A:$A,$A:$A,Об!AC:AC)*BJ$455</f>
        <v>0</v>
      </c>
      <c r="BK124" s="84">
        <f>SUMIF(ПП1!$H:$H,$A:$A,ПП1!$M:$M)</f>
        <v>0</v>
      </c>
      <c r="BL124" s="89">
        <f t="shared" si="13"/>
        <v>0</v>
      </c>
      <c r="BM124" s="84">
        <f>SUMIF(Об!$A:$A,$A:$A,Об!Z:Z)</f>
        <v>0</v>
      </c>
      <c r="BN124" s="89">
        <f t="shared" si="14"/>
        <v>0</v>
      </c>
      <c r="BO124" s="89">
        <f>SUMIF(Об!$A:$A,$A:$A,Об!$AG:$AG)*$BO$455</f>
        <v>0</v>
      </c>
      <c r="BP124" s="89">
        <f>SUMIF(Об!$A:$A,$A:$A,Об!$AE:$AE)*BP$455</f>
        <v>0</v>
      </c>
      <c r="BQ124" s="89">
        <f>SUMIF(Об!$A:$A,$A:$A,Об!AI:AI)*BQ$455</f>
        <v>0</v>
      </c>
      <c r="BR124" s="89">
        <f>SUMIF(Об!$A:$A,$A:$A,Об!AJ:AJ)*BR$455</f>
        <v>0</v>
      </c>
      <c r="BS124" s="89">
        <f>SUMIF(Об!$A:$A,$A:$A,Об!AK:AK)*BS$455</f>
        <v>0</v>
      </c>
      <c r="BT124" s="89">
        <f>SUMIF(Об!$A:$A,$A:$A,Об!AL:AL)*BT$455</f>
        <v>0</v>
      </c>
      <c r="BU124" s="89">
        <f>SUMIF(Об!$A:$A,$A:$A,Об!AM:AM)*BU$455</f>
        <v>0</v>
      </c>
      <c r="BV124" s="89">
        <f>SUMIF(Об!$A:$A,$A:$A,Об!AN:AN)*BV$455</f>
        <v>0</v>
      </c>
    </row>
    <row r="125" spans="1:74" ht="32.25" hidden="1" customHeight="1" x14ac:dyDescent="0.25">
      <c r="A125" s="84" t="s">
        <v>267</v>
      </c>
      <c r="B125" s="84">
        <f>SUMIF(Об!$A:$A,$A:$A,Об!B:B)</f>
        <v>88.8</v>
      </c>
      <c r="C125" s="84">
        <f>SUMIF(Об!$A:$A,$A:$A,Об!C:C)</f>
        <v>88.8</v>
      </c>
      <c r="D125" s="84">
        <v>12</v>
      </c>
      <c r="E125" s="84">
        <f>SUMIF(Об!$A:$A,$A:$A,Об!F:F)</f>
        <v>25.37</v>
      </c>
      <c r="F125" s="84">
        <f t="shared" si="15"/>
        <v>25.37</v>
      </c>
      <c r="G125" s="89">
        <v>27034.320000000003</v>
      </c>
      <c r="H125" s="89">
        <v>0</v>
      </c>
      <c r="I125" s="89">
        <v>0</v>
      </c>
      <c r="J125" s="89">
        <v>0</v>
      </c>
      <c r="K125" s="89">
        <v>0</v>
      </c>
      <c r="L125" s="89">
        <v>0</v>
      </c>
      <c r="M125" s="89">
        <v>0</v>
      </c>
      <c r="N125" s="89">
        <v>0</v>
      </c>
      <c r="O125" s="89">
        <v>5682.2400000000007</v>
      </c>
      <c r="P125" s="89">
        <v>0</v>
      </c>
      <c r="Q125" s="89">
        <v>0</v>
      </c>
      <c r="R125" s="89">
        <v>0</v>
      </c>
      <c r="S125" s="89">
        <v>0</v>
      </c>
      <c r="T125" s="89">
        <v>0</v>
      </c>
      <c r="U125" s="89">
        <v>24091.979999999996</v>
      </c>
      <c r="V125" s="89">
        <v>0</v>
      </c>
      <c r="W125" s="89">
        <v>0</v>
      </c>
      <c r="X125" s="89">
        <v>0</v>
      </c>
      <c r="Y125" s="89">
        <v>0</v>
      </c>
      <c r="Z125" s="89">
        <v>0</v>
      </c>
      <c r="AA125" s="89">
        <v>0</v>
      </c>
      <c r="AB125" s="89">
        <v>0</v>
      </c>
      <c r="AC125" s="89">
        <v>0</v>
      </c>
      <c r="AD125" s="89">
        <v>0</v>
      </c>
      <c r="AE125" s="89">
        <v>0</v>
      </c>
      <c r="AF125" s="89">
        <v>0</v>
      </c>
      <c r="AG125" s="89">
        <v>3805.9199999999996</v>
      </c>
      <c r="AH125" s="90">
        <v>27034.320000000003</v>
      </c>
      <c r="AI125" s="90">
        <v>22841.370000000003</v>
      </c>
      <c r="AJ125" s="90">
        <v>0</v>
      </c>
      <c r="AK125" s="90">
        <v>22841.370000000003</v>
      </c>
      <c r="AL125" s="90">
        <v>10393.68</v>
      </c>
      <c r="AM125" s="90">
        <v>0</v>
      </c>
      <c r="AN125" s="90">
        <v>10393.68</v>
      </c>
      <c r="AP125" s="91">
        <f t="shared" si="12"/>
        <v>0</v>
      </c>
      <c r="AQ125" s="92">
        <f>SUMIF('20-1'!K:K,$A:$A,'20-1'!$E:$E)</f>
        <v>0</v>
      </c>
      <c r="AR125" s="92">
        <f>SUMIF('20-1'!L:L,$A:$A,'20-1'!$E:$E)</f>
        <v>0</v>
      </c>
      <c r="AS125" s="92">
        <f>SUMIF('20-1'!M:M,$A:$A,'20-1'!$E:$E)</f>
        <v>0</v>
      </c>
      <c r="AT125" s="92">
        <f>SUMIF('20-1'!N:N,$A:$A,'20-1'!$E:$E)</f>
        <v>0</v>
      </c>
      <c r="AU125" s="92">
        <f>SUMIF('20-1'!O:O,$A:$A,'20-1'!$E:$E)</f>
        <v>0</v>
      </c>
      <c r="AV125" s="92">
        <f>SUMIF('20-1'!P:P,$A:$A,'20-1'!$E:$E)</f>
        <v>0</v>
      </c>
      <c r="AW125" s="92">
        <f>SUMIF('20-1'!Q:Q,$A:$A,'20-1'!$E:$E)</f>
        <v>0</v>
      </c>
      <c r="AX125" s="92">
        <f>SUMIF('20-1'!R:R,$A:$A,'20-1'!$E:$E)</f>
        <v>0</v>
      </c>
      <c r="AY125" s="92">
        <f>SUMIF('20-1'!S:S,$A:$A,'20-1'!$E:$E)</f>
        <v>0</v>
      </c>
      <c r="AZ125" s="92">
        <f>SUMIF('20-1'!T:T,$A:$A,'20-1'!$E:$E)</f>
        <v>0</v>
      </c>
      <c r="BA125" s="92">
        <f>SUMIF('20-1'!U:U,$A:$A,'20-1'!$E:$E)</f>
        <v>0</v>
      </c>
      <c r="BB125" s="92">
        <f>SUMIF('20-1'!V:V,$A:$A,'20-1'!$E:$E)</f>
        <v>0</v>
      </c>
      <c r="BC125" s="92">
        <f>SUMIF('20-1'!W:W,$A:$A,'20-1'!$E:$E)</f>
        <v>0</v>
      </c>
      <c r="BD125" s="92">
        <f>SUMIF('20-1'!X:X,$A:$A,'20-1'!$E:$E)</f>
        <v>0</v>
      </c>
      <c r="BE125" s="92">
        <f>SUMIF('20-1'!Y:Y,$A:$A,'20-1'!$E:$E)</f>
        <v>0</v>
      </c>
      <c r="BF125" s="92">
        <f>SUMIF('20-1'!Z:Z,$A:$A,'20-1'!$E:$E)</f>
        <v>0</v>
      </c>
      <c r="BG125" s="92">
        <f>SUMIF('20-1'!AA:AA,$A:$A,'20-1'!$E:$E)</f>
        <v>0</v>
      </c>
      <c r="BH125" s="92">
        <f>SUMIF('20-1'!AB:AB,$A:$A,'20-1'!$E:$E)</f>
        <v>0</v>
      </c>
      <c r="BI125" s="89">
        <f>SUMIF(Об!$A:$A,$A:$A,Об!AB:AB)*BI$455</f>
        <v>8204.6439860557093</v>
      </c>
      <c r="BJ125" s="89">
        <f>SUMIF(Об!$A:$A,$A:$A,Об!AC:AC)*BJ$455</f>
        <v>7785.9184649711679</v>
      </c>
      <c r="BK125" s="84">
        <f>SUMIF(ПП1!$H:$H,$A:$A,ПП1!$M:$M)</f>
        <v>0</v>
      </c>
      <c r="BL125" s="89">
        <f t="shared" si="13"/>
        <v>1840.3169660124315</v>
      </c>
      <c r="BM125" s="89">
        <f>$BM$454*B125/$BM$455</f>
        <v>258.57981327913785</v>
      </c>
      <c r="BN125" s="89">
        <f t="shared" si="14"/>
        <v>72.103423496781545</v>
      </c>
      <c r="BO125" s="89">
        <f>SUMIF(Об!$A:$A,$A:$A,Об!$AG:$AG)*$BO$455</f>
        <v>0</v>
      </c>
      <c r="BP125" s="89">
        <f>SUMIF(Об!$A:$A,$A:$A,Об!$AE:$AE)*BP$455</f>
        <v>63.536355029669977</v>
      </c>
      <c r="BQ125" s="89">
        <f>SUMIF(Об!$A:$A,$A:$A,Об!AI:AI)*BQ$455</f>
        <v>5769.6067019347392</v>
      </c>
      <c r="BR125" s="89">
        <f>SUMIF(Об!$A:$A,$A:$A,Об!AJ:AJ)*BR$455</f>
        <v>0</v>
      </c>
      <c r="BS125" s="89">
        <f>SUMIF(Об!$A:$A,$A:$A,Об!AK:AK)*BS$455</f>
        <v>3155.4499208546745</v>
      </c>
      <c r="BT125" s="89">
        <f>SUMIF(Об!$A:$A,$A:$A,Об!AL:AL)*BT$455</f>
        <v>2840.4042235684756</v>
      </c>
      <c r="BU125" s="89">
        <f>SUMIF(Об!$A:$A,$A:$A,Об!AM:AM)*BU$455</f>
        <v>0</v>
      </c>
      <c r="BV125" s="89">
        <f>SUMIF(Об!$A:$A,$A:$A,Об!AN:AN)*BV$455</f>
        <v>1187.4553344339743</v>
      </c>
    </row>
    <row r="126" spans="1:74" ht="32.25" hidden="1" customHeight="1" x14ac:dyDescent="0.25">
      <c r="A126" s="84" t="s">
        <v>268</v>
      </c>
      <c r="B126" s="84">
        <f>SUMIF(Об!$A:$A,$A:$A,Об!B:B)</f>
        <v>27.8</v>
      </c>
      <c r="C126" s="84">
        <f>SUMIF(Об!$A:$A,$A:$A,Об!C:C)</f>
        <v>27.8</v>
      </c>
      <c r="D126" s="84">
        <v>12</v>
      </c>
      <c r="E126" s="84">
        <f>SUMIF(Об!$A:$A,$A:$A,Об!F:F)</f>
        <v>25.37</v>
      </c>
      <c r="F126" s="84">
        <f t="shared" si="15"/>
        <v>25.37</v>
      </c>
      <c r="G126" s="89">
        <v>8136.48</v>
      </c>
      <c r="H126" s="89">
        <v>0</v>
      </c>
      <c r="I126" s="89">
        <v>0</v>
      </c>
      <c r="J126" s="89">
        <v>0</v>
      </c>
      <c r="K126" s="89">
        <v>0</v>
      </c>
      <c r="L126" s="89">
        <v>0</v>
      </c>
      <c r="M126" s="89">
        <v>0</v>
      </c>
      <c r="N126" s="89">
        <v>0</v>
      </c>
      <c r="O126" s="89">
        <v>2435.2199999999993</v>
      </c>
      <c r="P126" s="89">
        <v>0</v>
      </c>
      <c r="Q126" s="89">
        <v>0</v>
      </c>
      <c r="R126" s="89">
        <v>0</v>
      </c>
      <c r="S126" s="89">
        <v>0</v>
      </c>
      <c r="T126" s="89">
        <v>0</v>
      </c>
      <c r="U126" s="89">
        <v>12684.840000000002</v>
      </c>
      <c r="V126" s="89">
        <v>0</v>
      </c>
      <c r="W126" s="89">
        <v>0</v>
      </c>
      <c r="X126" s="89">
        <v>0</v>
      </c>
      <c r="Y126" s="89">
        <v>0</v>
      </c>
      <c r="Z126" s="89">
        <v>0</v>
      </c>
      <c r="AA126" s="89">
        <v>0</v>
      </c>
      <c r="AB126" s="89">
        <v>0</v>
      </c>
      <c r="AC126" s="89">
        <v>0</v>
      </c>
      <c r="AD126" s="89">
        <v>0</v>
      </c>
      <c r="AE126" s="89">
        <v>0</v>
      </c>
      <c r="AF126" s="89">
        <v>0</v>
      </c>
      <c r="AG126" s="89">
        <v>1902.9599999999998</v>
      </c>
      <c r="AH126" s="90">
        <v>8136.48</v>
      </c>
      <c r="AI126" s="90">
        <v>0</v>
      </c>
      <c r="AJ126" s="90">
        <v>0</v>
      </c>
      <c r="AK126" s="90">
        <v>0</v>
      </c>
      <c r="AL126" s="90">
        <v>29299.82</v>
      </c>
      <c r="AM126" s="90">
        <v>0</v>
      </c>
      <c r="AN126" s="90">
        <v>29299.82</v>
      </c>
      <c r="AP126" s="91">
        <f t="shared" si="12"/>
        <v>0</v>
      </c>
      <c r="AQ126" s="92">
        <f>SUMIF('20-1'!K:K,$A:$A,'20-1'!$E:$E)</f>
        <v>0</v>
      </c>
      <c r="AR126" s="92">
        <f>SUMIF('20-1'!L:L,$A:$A,'20-1'!$E:$E)</f>
        <v>0</v>
      </c>
      <c r="AS126" s="92">
        <f>SUMIF('20-1'!M:M,$A:$A,'20-1'!$E:$E)</f>
        <v>0</v>
      </c>
      <c r="AT126" s="92">
        <f>SUMIF('20-1'!N:N,$A:$A,'20-1'!$E:$E)</f>
        <v>0</v>
      </c>
      <c r="AU126" s="92">
        <f>SUMIF('20-1'!O:O,$A:$A,'20-1'!$E:$E)</f>
        <v>0</v>
      </c>
      <c r="AV126" s="92">
        <f>SUMIF('20-1'!P:P,$A:$A,'20-1'!$E:$E)</f>
        <v>0</v>
      </c>
      <c r="AW126" s="92">
        <f>SUMIF('20-1'!Q:Q,$A:$A,'20-1'!$E:$E)</f>
        <v>0</v>
      </c>
      <c r="AX126" s="92">
        <f>SUMIF('20-1'!R:R,$A:$A,'20-1'!$E:$E)</f>
        <v>0</v>
      </c>
      <c r="AY126" s="92">
        <f>SUMIF('20-1'!S:S,$A:$A,'20-1'!$E:$E)</f>
        <v>0</v>
      </c>
      <c r="AZ126" s="92">
        <f>SUMIF('20-1'!T:T,$A:$A,'20-1'!$E:$E)</f>
        <v>0</v>
      </c>
      <c r="BA126" s="92">
        <f>SUMIF('20-1'!U:U,$A:$A,'20-1'!$E:$E)</f>
        <v>0</v>
      </c>
      <c r="BB126" s="92">
        <f>SUMIF('20-1'!V:V,$A:$A,'20-1'!$E:$E)</f>
        <v>0</v>
      </c>
      <c r="BC126" s="92">
        <f>SUMIF('20-1'!W:W,$A:$A,'20-1'!$E:$E)</f>
        <v>0</v>
      </c>
      <c r="BD126" s="92">
        <f>SUMIF('20-1'!X:X,$A:$A,'20-1'!$E:$E)</f>
        <v>0</v>
      </c>
      <c r="BE126" s="92">
        <f>SUMIF('20-1'!Y:Y,$A:$A,'20-1'!$E:$E)</f>
        <v>0</v>
      </c>
      <c r="BF126" s="92">
        <f>SUMIF('20-1'!Z:Z,$A:$A,'20-1'!$E:$E)</f>
        <v>0</v>
      </c>
      <c r="BG126" s="92">
        <f>SUMIF('20-1'!AA:AA,$A:$A,'20-1'!$E:$E)</f>
        <v>0</v>
      </c>
      <c r="BH126" s="92">
        <f>SUMIF('20-1'!AB:AB,$A:$A,'20-1'!$E:$E)</f>
        <v>0</v>
      </c>
      <c r="BI126" s="89">
        <f>SUMIF(Об!$A:$A,$A:$A,Об!AB:AB)*BI$455</f>
        <v>2568.5709776165399</v>
      </c>
      <c r="BJ126" s="89">
        <f>SUMIF(Об!$A:$A,$A:$A,Об!AC:AC)*BJ$455</f>
        <v>2437.4834834031362</v>
      </c>
      <c r="BK126" s="84">
        <f>SUMIF(ПП1!$H:$H,$A:$A,ПП1!$M:$M)</f>
        <v>0</v>
      </c>
      <c r="BL126" s="89">
        <f t="shared" si="13"/>
        <v>576.13526638677467</v>
      </c>
      <c r="BM126" s="84">
        <f>SUMIF(Об!$A:$A,$A:$A,Об!Z:Z)</f>
        <v>0</v>
      </c>
      <c r="BN126" s="89">
        <f t="shared" si="14"/>
        <v>22.572918617235661</v>
      </c>
      <c r="BO126" s="89">
        <f>SUMIF(Об!$A:$A,$A:$A,Об!$AG:$AG)*$BO$455</f>
        <v>0</v>
      </c>
      <c r="BP126" s="89">
        <f>SUMIF(Об!$A:$A,$A:$A,Об!$AE:$AE)*BP$455</f>
        <v>19.890885921450739</v>
      </c>
      <c r="BQ126" s="89">
        <f>SUMIF(Об!$A:$A,$A:$A,Об!AI:AI)*BQ$455</f>
        <v>1806.2507467768669</v>
      </c>
      <c r="BR126" s="89">
        <f>SUMIF(Об!$A:$A,$A:$A,Об!AJ:AJ)*BR$455</f>
        <v>0</v>
      </c>
      <c r="BS126" s="89">
        <f>SUMIF(Об!$A:$A,$A:$A,Об!AK:AK)*BS$455</f>
        <v>0</v>
      </c>
      <c r="BT126" s="89">
        <f>SUMIF(Об!$A:$A,$A:$A,Об!AL:AL)*BT$455</f>
        <v>0</v>
      </c>
      <c r="BU126" s="89">
        <f>SUMIF(Об!$A:$A,$A:$A,Об!AM:AM)*BU$455</f>
        <v>0</v>
      </c>
      <c r="BV126" s="89">
        <f>SUMIF(Об!$A:$A,$A:$A,Об!AN:AN)*BV$455</f>
        <v>0</v>
      </c>
    </row>
    <row r="127" spans="1:74" ht="32.25" hidden="1" customHeight="1" x14ac:dyDescent="0.25">
      <c r="A127" s="84" t="s">
        <v>269</v>
      </c>
      <c r="B127" s="84">
        <f>SUMIF(Об!$A:$A,$A:$A,Об!B:B)</f>
        <v>99.9</v>
      </c>
      <c r="C127" s="84">
        <f>SUMIF(Об!$A:$A,$A:$A,Об!C:C)</f>
        <v>99.90000000000002</v>
      </c>
      <c r="D127" s="84">
        <v>12</v>
      </c>
      <c r="E127" s="84">
        <f>SUMIF(Об!$A:$A,$A:$A,Об!F:F)</f>
        <v>25.37</v>
      </c>
      <c r="F127" s="84">
        <f t="shared" si="15"/>
        <v>25.37</v>
      </c>
      <c r="G127" s="89">
        <v>30327.400000000005</v>
      </c>
      <c r="H127" s="89">
        <v>0</v>
      </c>
      <c r="I127" s="89">
        <v>0</v>
      </c>
      <c r="J127" s="89">
        <v>0</v>
      </c>
      <c r="K127" s="89">
        <v>0</v>
      </c>
      <c r="L127" s="89">
        <v>0</v>
      </c>
      <c r="M127" s="89">
        <v>0</v>
      </c>
      <c r="N127" s="89">
        <v>0</v>
      </c>
      <c r="O127" s="89">
        <v>6135.4500000000007</v>
      </c>
      <c r="P127" s="89">
        <v>0</v>
      </c>
      <c r="Q127" s="89">
        <v>0</v>
      </c>
      <c r="R127" s="89">
        <v>0</v>
      </c>
      <c r="S127" s="89">
        <v>0</v>
      </c>
      <c r="T127" s="89">
        <v>0</v>
      </c>
      <c r="U127" s="89">
        <v>12880.949999999997</v>
      </c>
      <c r="V127" s="89">
        <v>0</v>
      </c>
      <c r="W127" s="89">
        <v>0</v>
      </c>
      <c r="X127" s="89">
        <v>0</v>
      </c>
      <c r="Y127" s="89">
        <v>0</v>
      </c>
      <c r="Z127" s="89">
        <v>0</v>
      </c>
      <c r="AA127" s="89">
        <v>0</v>
      </c>
      <c r="AB127" s="89">
        <v>0</v>
      </c>
      <c r="AC127" s="89">
        <v>0</v>
      </c>
      <c r="AD127" s="89">
        <v>0</v>
      </c>
      <c r="AE127" s="89">
        <v>0</v>
      </c>
      <c r="AF127" s="89">
        <v>0</v>
      </c>
      <c r="AG127" s="89">
        <v>4275.63</v>
      </c>
      <c r="AH127" s="90">
        <v>30327.400000000005</v>
      </c>
      <c r="AI127" s="90">
        <v>23824.789999999997</v>
      </c>
      <c r="AJ127" s="90">
        <v>0</v>
      </c>
      <c r="AK127" s="90">
        <v>23824.789999999997</v>
      </c>
      <c r="AL127" s="90">
        <v>39266.86</v>
      </c>
      <c r="AM127" s="90">
        <v>0</v>
      </c>
      <c r="AN127" s="90">
        <v>39266.86</v>
      </c>
      <c r="AP127" s="91">
        <f t="shared" si="12"/>
        <v>0</v>
      </c>
      <c r="AQ127" s="92">
        <f>SUMIF('20-1'!K:K,$A:$A,'20-1'!$E:$E)</f>
        <v>0</v>
      </c>
      <c r="AR127" s="92">
        <f>SUMIF('20-1'!L:L,$A:$A,'20-1'!$E:$E)</f>
        <v>0</v>
      </c>
      <c r="AS127" s="92">
        <f>SUMIF('20-1'!M:M,$A:$A,'20-1'!$E:$E)</f>
        <v>0</v>
      </c>
      <c r="AT127" s="92">
        <f>SUMIF('20-1'!N:N,$A:$A,'20-1'!$E:$E)</f>
        <v>0</v>
      </c>
      <c r="AU127" s="92">
        <f>SUMIF('20-1'!O:O,$A:$A,'20-1'!$E:$E)</f>
        <v>0</v>
      </c>
      <c r="AV127" s="92">
        <f>SUMIF('20-1'!P:P,$A:$A,'20-1'!$E:$E)</f>
        <v>0</v>
      </c>
      <c r="AW127" s="92">
        <f>SUMIF('20-1'!Q:Q,$A:$A,'20-1'!$E:$E)</f>
        <v>0</v>
      </c>
      <c r="AX127" s="92">
        <f>SUMIF('20-1'!R:R,$A:$A,'20-1'!$E:$E)</f>
        <v>0</v>
      </c>
      <c r="AY127" s="92">
        <f>SUMIF('20-1'!S:S,$A:$A,'20-1'!$E:$E)</f>
        <v>0</v>
      </c>
      <c r="AZ127" s="92">
        <f>SUMIF('20-1'!T:T,$A:$A,'20-1'!$E:$E)</f>
        <v>0</v>
      </c>
      <c r="BA127" s="92">
        <f>SUMIF('20-1'!U:U,$A:$A,'20-1'!$E:$E)</f>
        <v>0</v>
      </c>
      <c r="BB127" s="92">
        <f>SUMIF('20-1'!V:V,$A:$A,'20-1'!$E:$E)</f>
        <v>0</v>
      </c>
      <c r="BC127" s="92">
        <f>SUMIF('20-1'!W:W,$A:$A,'20-1'!$E:$E)</f>
        <v>0</v>
      </c>
      <c r="BD127" s="92">
        <f>SUMIF('20-1'!X:X,$A:$A,'20-1'!$E:$E)</f>
        <v>0</v>
      </c>
      <c r="BE127" s="92">
        <f>SUMIF('20-1'!Y:Y,$A:$A,'20-1'!$E:$E)</f>
        <v>0</v>
      </c>
      <c r="BF127" s="92">
        <f>SUMIF('20-1'!Z:Z,$A:$A,'20-1'!$E:$E)</f>
        <v>0</v>
      </c>
      <c r="BG127" s="92">
        <f>SUMIF('20-1'!AA:AA,$A:$A,'20-1'!$E:$E)</f>
        <v>0</v>
      </c>
      <c r="BH127" s="92">
        <f>SUMIF('20-1'!AB:AB,$A:$A,'20-1'!$E:$E)</f>
        <v>0</v>
      </c>
      <c r="BI127" s="89">
        <f>SUMIF(Об!$A:$A,$A:$A,Об!AB:AB)*BI$455</f>
        <v>9230.2244843126755</v>
      </c>
      <c r="BJ127" s="89">
        <f>SUMIF(Об!$A:$A,$A:$A,Об!AC:AC)*BJ$455</f>
        <v>8759.1582730925638</v>
      </c>
      <c r="BK127" s="84">
        <f>SUMIF(ПП1!$H:$H,$A:$A,ПП1!$M:$M)</f>
        <v>0</v>
      </c>
      <c r="BL127" s="89">
        <f t="shared" si="13"/>
        <v>2070.3565867639854</v>
      </c>
      <c r="BM127" s="89">
        <f>$BM$454*B127/$BM$455</f>
        <v>290.90228993903003</v>
      </c>
      <c r="BN127" s="89">
        <f t="shared" si="14"/>
        <v>81.116351433879231</v>
      </c>
      <c r="BO127" s="89">
        <f>SUMIF(Об!$A:$A,$A:$A,Об!$AG:$AG)*$BO$455</f>
        <v>0</v>
      </c>
      <c r="BP127" s="89">
        <f>SUMIF(Об!$A:$A,$A:$A,Об!$AE:$AE)*BP$455</f>
        <v>71.478399408378749</v>
      </c>
      <c r="BQ127" s="89">
        <f>SUMIF(Об!$A:$A,$A:$A,Об!AI:AI)*BQ$455</f>
        <v>6490.8075396765826</v>
      </c>
      <c r="BR127" s="89">
        <f>SUMIF(Об!$A:$A,$A:$A,Об!AJ:AJ)*BR$455</f>
        <v>0</v>
      </c>
      <c r="BS127" s="89">
        <f>SUMIF(Об!$A:$A,$A:$A,Об!AK:AK)*BS$455</f>
        <v>3549.88116096151</v>
      </c>
      <c r="BT127" s="89">
        <f>SUMIF(Об!$A:$A,$A:$A,Об!AL:AL)*BT$455</f>
        <v>3195.4547515145355</v>
      </c>
      <c r="BU127" s="89">
        <f>SUMIF(Об!$A:$A,$A:$A,Об!AM:AM)*BU$455</f>
        <v>0</v>
      </c>
      <c r="BV127" s="89">
        <f>SUMIF(Об!$A:$A,$A:$A,Об!AN:AN)*BV$455</f>
        <v>1335.8872512382216</v>
      </c>
    </row>
    <row r="128" spans="1:74" ht="32.25" customHeight="1" x14ac:dyDescent="0.25">
      <c r="A128" s="84" t="s">
        <v>270</v>
      </c>
      <c r="B128" s="84">
        <f>SUMIF(Об!$A:$A,$A:$A,Об!B:B)</f>
        <v>0</v>
      </c>
      <c r="C128" s="84">
        <f>SUMIF(Об!$A:$A,$A:$A,Об!C:C)</f>
        <v>0</v>
      </c>
      <c r="D128" s="84">
        <v>0</v>
      </c>
      <c r="E128" s="84">
        <f>SUMIF(Об!$A:$A,$A:$A,Об!F:F)</f>
        <v>0</v>
      </c>
      <c r="F128" s="84">
        <f t="shared" si="15"/>
        <v>0</v>
      </c>
      <c r="G128" s="89">
        <v>0</v>
      </c>
      <c r="H128" s="89">
        <v>0</v>
      </c>
      <c r="I128" s="89">
        <v>0</v>
      </c>
      <c r="J128" s="89">
        <v>0</v>
      </c>
      <c r="K128" s="89">
        <v>0</v>
      </c>
      <c r="L128" s="89">
        <v>0</v>
      </c>
      <c r="M128" s="89">
        <v>0</v>
      </c>
      <c r="N128" s="89">
        <v>0</v>
      </c>
      <c r="O128" s="89">
        <v>0</v>
      </c>
      <c r="P128" s="89">
        <v>0</v>
      </c>
      <c r="Q128" s="89">
        <v>0</v>
      </c>
      <c r="R128" s="89">
        <v>0</v>
      </c>
      <c r="S128" s="89">
        <v>0</v>
      </c>
      <c r="T128" s="89">
        <v>0</v>
      </c>
      <c r="U128" s="89">
        <v>0</v>
      </c>
      <c r="V128" s="89">
        <v>0</v>
      </c>
      <c r="W128" s="89">
        <v>0</v>
      </c>
      <c r="X128" s="89">
        <v>0</v>
      </c>
      <c r="Y128" s="89">
        <v>0</v>
      </c>
      <c r="Z128" s="89">
        <v>0</v>
      </c>
      <c r="AA128" s="89">
        <v>0</v>
      </c>
      <c r="AB128" s="89">
        <v>0</v>
      </c>
      <c r="AC128" s="89">
        <v>0</v>
      </c>
      <c r="AD128" s="89">
        <v>0</v>
      </c>
      <c r="AE128" s="89">
        <v>0</v>
      </c>
      <c r="AF128" s="89">
        <v>0</v>
      </c>
      <c r="AG128" s="89">
        <v>0</v>
      </c>
      <c r="AH128" s="90">
        <v>0</v>
      </c>
      <c r="AI128" s="90">
        <v>0</v>
      </c>
      <c r="AJ128" s="90">
        <v>0</v>
      </c>
      <c r="AK128" s="90">
        <v>0</v>
      </c>
      <c r="AL128" s="90">
        <v>3215.4</v>
      </c>
      <c r="AM128" s="90">
        <v>0</v>
      </c>
      <c r="AN128" s="90">
        <v>3215.4</v>
      </c>
      <c r="AP128" s="91">
        <f t="shared" si="12"/>
        <v>0</v>
      </c>
      <c r="AQ128" s="92">
        <f>SUMIF('20-1'!K:K,$A:$A,'20-1'!$E:$E)</f>
        <v>0</v>
      </c>
      <c r="AR128" s="92">
        <f>SUMIF('20-1'!L:L,$A:$A,'20-1'!$E:$E)</f>
        <v>0</v>
      </c>
      <c r="AS128" s="92">
        <f>SUMIF('20-1'!M:M,$A:$A,'20-1'!$E:$E)</f>
        <v>0</v>
      </c>
      <c r="AT128" s="92">
        <f>SUMIF('20-1'!N:N,$A:$A,'20-1'!$E:$E)</f>
        <v>0</v>
      </c>
      <c r="AU128" s="92">
        <f>SUMIF('20-1'!O:O,$A:$A,'20-1'!$E:$E)</f>
        <v>0</v>
      </c>
      <c r="AV128" s="92">
        <f>SUMIF('20-1'!P:P,$A:$A,'20-1'!$E:$E)</f>
        <v>0</v>
      </c>
      <c r="AW128" s="92">
        <f>SUMIF('20-1'!Q:Q,$A:$A,'20-1'!$E:$E)</f>
        <v>0</v>
      </c>
      <c r="AX128" s="92">
        <f>SUMIF('20-1'!R:R,$A:$A,'20-1'!$E:$E)</f>
        <v>0</v>
      </c>
      <c r="AY128" s="92">
        <f>SUMIF('20-1'!S:S,$A:$A,'20-1'!$E:$E)</f>
        <v>0</v>
      </c>
      <c r="AZ128" s="92">
        <f>SUMIF('20-1'!T:T,$A:$A,'20-1'!$E:$E)</f>
        <v>0</v>
      </c>
      <c r="BA128" s="92">
        <f>SUMIF('20-1'!U:U,$A:$A,'20-1'!$E:$E)</f>
        <v>0</v>
      </c>
      <c r="BB128" s="92">
        <f>SUMIF('20-1'!V:V,$A:$A,'20-1'!$E:$E)</f>
        <v>0</v>
      </c>
      <c r="BC128" s="92">
        <f>SUMIF('20-1'!W:W,$A:$A,'20-1'!$E:$E)</f>
        <v>0</v>
      </c>
      <c r="BD128" s="92">
        <f>SUMIF('20-1'!X:X,$A:$A,'20-1'!$E:$E)</f>
        <v>0</v>
      </c>
      <c r="BE128" s="92">
        <f>SUMIF('20-1'!Y:Y,$A:$A,'20-1'!$E:$E)</f>
        <v>0</v>
      </c>
      <c r="BF128" s="92">
        <f>SUMIF('20-1'!Z:Z,$A:$A,'20-1'!$E:$E)</f>
        <v>0</v>
      </c>
      <c r="BG128" s="92">
        <f>SUMIF('20-1'!AA:AA,$A:$A,'20-1'!$E:$E)</f>
        <v>0</v>
      </c>
      <c r="BH128" s="92">
        <f>SUMIF('20-1'!AB:AB,$A:$A,'20-1'!$E:$E)</f>
        <v>0</v>
      </c>
      <c r="BI128" s="89">
        <f>SUMIF(Об!$A:$A,$A:$A,Об!AB:AB)*BI$455</f>
        <v>0</v>
      </c>
      <c r="BJ128" s="89">
        <f>SUMIF(Об!$A:$A,$A:$A,Об!AC:AC)*BJ$455</f>
        <v>0</v>
      </c>
      <c r="BK128" s="84">
        <f>SUMIF(ПП1!$H:$H,$A:$A,ПП1!$M:$M)</f>
        <v>0</v>
      </c>
      <c r="BL128" s="89">
        <f t="shared" si="13"/>
        <v>0</v>
      </c>
      <c r="BM128" s="84">
        <f>SUMIF(Об!$A:$A,$A:$A,Об!Z:Z)</f>
        <v>0</v>
      </c>
      <c r="BN128" s="89">
        <f t="shared" si="14"/>
        <v>0</v>
      </c>
      <c r="BO128" s="89">
        <f>SUMIF(Об!$A:$A,$A:$A,Об!$AG:$AG)*$BO$455</f>
        <v>0</v>
      </c>
      <c r="BP128" s="89">
        <f>SUMIF(Об!$A:$A,$A:$A,Об!$AE:$AE)*BP$455</f>
        <v>0</v>
      </c>
      <c r="BQ128" s="89">
        <f>SUMIF(Об!$A:$A,$A:$A,Об!AI:AI)*BQ$455</f>
        <v>0</v>
      </c>
      <c r="BR128" s="89">
        <f>SUMIF(Об!$A:$A,$A:$A,Об!AJ:AJ)*BR$455</f>
        <v>0</v>
      </c>
      <c r="BS128" s="89">
        <f>SUMIF(Об!$A:$A,$A:$A,Об!AK:AK)*BS$455</f>
        <v>0</v>
      </c>
      <c r="BT128" s="89">
        <f>SUMIF(Об!$A:$A,$A:$A,Об!AL:AL)*BT$455</f>
        <v>0</v>
      </c>
      <c r="BU128" s="89">
        <f>SUMIF(Об!$A:$A,$A:$A,Об!AM:AM)*BU$455</f>
        <v>0</v>
      </c>
      <c r="BV128" s="89">
        <f>SUMIF(Об!$A:$A,$A:$A,Об!AN:AN)*BV$455</f>
        <v>0</v>
      </c>
    </row>
    <row r="129" spans="1:74" ht="32.25" hidden="1" customHeight="1" x14ac:dyDescent="0.25">
      <c r="A129" s="84" t="s">
        <v>271</v>
      </c>
      <c r="B129" s="84">
        <f>SUMIF(Об!$A:$A,$A:$A,Об!B:B)</f>
        <v>78.099999999999994</v>
      </c>
      <c r="C129" s="84">
        <f>SUMIF(Об!$A:$A,$A:$A,Об!C:C)</f>
        <v>78.099999999999994</v>
      </c>
      <c r="D129" s="84">
        <v>12</v>
      </c>
      <c r="E129" s="84">
        <f>SUMIF(Об!$A:$A,$A:$A,Об!F:F)</f>
        <v>25.37</v>
      </c>
      <c r="F129" s="84">
        <f t="shared" si="15"/>
        <v>25.37</v>
      </c>
      <c r="G129" s="89">
        <v>21795.4</v>
      </c>
      <c r="H129" s="89">
        <v>0</v>
      </c>
      <c r="I129" s="89">
        <v>0</v>
      </c>
      <c r="J129" s="89">
        <v>0</v>
      </c>
      <c r="K129" s="89">
        <v>0</v>
      </c>
      <c r="L129" s="89">
        <v>0</v>
      </c>
      <c r="M129" s="89">
        <v>0</v>
      </c>
      <c r="N129" s="89">
        <v>0</v>
      </c>
      <c r="O129" s="89">
        <v>3738.37</v>
      </c>
      <c r="P129" s="89">
        <v>0</v>
      </c>
      <c r="Q129" s="89">
        <v>0</v>
      </c>
      <c r="R129" s="89">
        <v>0</v>
      </c>
      <c r="S129" s="89">
        <v>0</v>
      </c>
      <c r="T129" s="89">
        <v>0</v>
      </c>
      <c r="U129" s="89">
        <v>14265.34</v>
      </c>
      <c r="V129" s="89">
        <v>0</v>
      </c>
      <c r="W129" s="89">
        <v>0</v>
      </c>
      <c r="X129" s="89">
        <v>0</v>
      </c>
      <c r="Y129" s="89">
        <v>0</v>
      </c>
      <c r="Z129" s="89">
        <v>0</v>
      </c>
      <c r="AA129" s="89">
        <v>0</v>
      </c>
      <c r="AB129" s="89">
        <v>0</v>
      </c>
      <c r="AC129" s="89">
        <v>0</v>
      </c>
      <c r="AD129" s="89">
        <v>0</v>
      </c>
      <c r="AE129" s="89">
        <v>0</v>
      </c>
      <c r="AF129" s="89">
        <v>0</v>
      </c>
      <c r="AG129" s="89">
        <v>3303.02</v>
      </c>
      <c r="AH129" s="90">
        <v>21795.4</v>
      </c>
      <c r="AI129" s="90">
        <v>23704.799999999999</v>
      </c>
      <c r="AJ129" s="90">
        <v>0</v>
      </c>
      <c r="AK129" s="90">
        <v>23704.799999999999</v>
      </c>
      <c r="AL129" s="90">
        <v>1836.27</v>
      </c>
      <c r="AM129" s="90">
        <v>0</v>
      </c>
      <c r="AN129" s="90">
        <v>1836.27</v>
      </c>
      <c r="AP129" s="91">
        <f t="shared" si="12"/>
        <v>0</v>
      </c>
      <c r="AQ129" s="92">
        <f>SUMIF('20-1'!K:K,$A:$A,'20-1'!$E:$E)</f>
        <v>0</v>
      </c>
      <c r="AR129" s="92">
        <f>SUMIF('20-1'!L:L,$A:$A,'20-1'!$E:$E)</f>
        <v>0</v>
      </c>
      <c r="AS129" s="92">
        <f>SUMIF('20-1'!M:M,$A:$A,'20-1'!$E:$E)</f>
        <v>0</v>
      </c>
      <c r="AT129" s="92">
        <f>SUMIF('20-1'!N:N,$A:$A,'20-1'!$E:$E)</f>
        <v>0</v>
      </c>
      <c r="AU129" s="92">
        <f>SUMIF('20-1'!O:O,$A:$A,'20-1'!$E:$E)</f>
        <v>0</v>
      </c>
      <c r="AV129" s="92">
        <f>SUMIF('20-1'!P:P,$A:$A,'20-1'!$E:$E)</f>
        <v>0</v>
      </c>
      <c r="AW129" s="92">
        <f>SUMIF('20-1'!Q:Q,$A:$A,'20-1'!$E:$E)</f>
        <v>0</v>
      </c>
      <c r="AX129" s="92">
        <f>SUMIF('20-1'!R:R,$A:$A,'20-1'!$E:$E)</f>
        <v>0</v>
      </c>
      <c r="AY129" s="92">
        <f>SUMIF('20-1'!S:S,$A:$A,'20-1'!$E:$E)</f>
        <v>0</v>
      </c>
      <c r="AZ129" s="92">
        <f>SUMIF('20-1'!T:T,$A:$A,'20-1'!$E:$E)</f>
        <v>0</v>
      </c>
      <c r="BA129" s="92">
        <f>SUMIF('20-1'!U:U,$A:$A,'20-1'!$E:$E)</f>
        <v>0</v>
      </c>
      <c r="BB129" s="92">
        <f>SUMIF('20-1'!V:V,$A:$A,'20-1'!$E:$E)</f>
        <v>0</v>
      </c>
      <c r="BC129" s="92">
        <f>SUMIF('20-1'!W:W,$A:$A,'20-1'!$E:$E)</f>
        <v>0</v>
      </c>
      <c r="BD129" s="92">
        <f>SUMIF('20-1'!X:X,$A:$A,'20-1'!$E:$E)</f>
        <v>0</v>
      </c>
      <c r="BE129" s="92">
        <f>SUMIF('20-1'!Y:Y,$A:$A,'20-1'!$E:$E)</f>
        <v>0</v>
      </c>
      <c r="BF129" s="92">
        <f>SUMIF('20-1'!Z:Z,$A:$A,'20-1'!$E:$E)</f>
        <v>0</v>
      </c>
      <c r="BG129" s="92">
        <f>SUMIF('20-1'!AA:AA,$A:$A,'20-1'!$E:$E)</f>
        <v>0</v>
      </c>
      <c r="BH129" s="92">
        <f>SUMIF('20-1'!AB:AB,$A:$A,'20-1'!$E:$E)</f>
        <v>0</v>
      </c>
      <c r="BI129" s="89">
        <f>SUMIF(Об!$A:$A,$A:$A,Об!AB:AB)*BI$455</f>
        <v>7216.0213435917894</v>
      </c>
      <c r="BJ129" s="89">
        <f>SUMIF(Об!$A:$A,$A:$A,Об!AC:AC)*BJ$455</f>
        <v>6847.7503616469394</v>
      </c>
      <c r="BK129" s="84">
        <f>SUMIF(ПП1!$H:$H,$A:$A,ПП1!$M:$M)</f>
        <v>0</v>
      </c>
      <c r="BL129" s="89">
        <f t="shared" si="13"/>
        <v>1618.5670613239965</v>
      </c>
      <c r="BM129" s="89">
        <f t="shared" ref="BM129:BM131" si="18">$BM$454*B129/$BM$455</f>
        <v>227.42211055293541</v>
      </c>
      <c r="BN129" s="89">
        <f t="shared" si="14"/>
        <v>63.415285755615287</v>
      </c>
      <c r="BO129" s="89">
        <f>SUMIF(Об!$A:$A,$A:$A,Об!$AG:$AG)*$BO$455</f>
        <v>0</v>
      </c>
      <c r="BP129" s="89">
        <f>SUMIF(Об!$A:$A,$A:$A,Об!$AE:$AE)*BP$455</f>
        <v>55.880510448392172</v>
      </c>
      <c r="BQ129" s="89">
        <f>SUMIF(Об!$A:$A,$A:$A,Об!AI:AI)*BQ$455</f>
        <v>5074.3950835709811</v>
      </c>
      <c r="BR129" s="89">
        <f>SUMIF(Об!$A:$A,$A:$A,Об!AJ:AJ)*BR$455</f>
        <v>0</v>
      </c>
      <c r="BS129" s="89">
        <f>SUMIF(Об!$A:$A,$A:$A,Об!AK:AK)*BS$455</f>
        <v>2775.2324191300686</v>
      </c>
      <c r="BT129" s="89">
        <f>SUMIF(Об!$A:$A,$A:$A,Об!AL:AL)*BT$455</f>
        <v>2498.1483092420931</v>
      </c>
      <c r="BU129" s="89">
        <f>SUMIF(Об!$A:$A,$A:$A,Об!AM:AM)*BU$455</f>
        <v>0</v>
      </c>
      <c r="BV129" s="89">
        <f>SUMIF(Об!$A:$A,$A:$A,Об!AN:AN)*BV$455</f>
        <v>1044.3723155325833</v>
      </c>
    </row>
    <row r="130" spans="1:74" ht="32.25" customHeight="1" x14ac:dyDescent="0.25">
      <c r="A130" s="84" t="s">
        <v>272</v>
      </c>
      <c r="B130" s="84">
        <f>SUMIF(Об!$A:$A,$A:$A,Об!B:B)</f>
        <v>0</v>
      </c>
      <c r="C130" s="84">
        <f>SUMIF(Об!$A:$A,$A:$A,Об!C:C)</f>
        <v>0</v>
      </c>
      <c r="D130" s="84">
        <v>12</v>
      </c>
      <c r="E130" s="84">
        <f>SUMIF(Об!$A:$A,$A:$A,Об!F:F)</f>
        <v>25.37</v>
      </c>
      <c r="F130" s="84">
        <f t="shared" si="15"/>
        <v>25.37</v>
      </c>
      <c r="G130" s="89">
        <v>0</v>
      </c>
      <c r="H130" s="89">
        <v>0</v>
      </c>
      <c r="I130" s="89">
        <v>0</v>
      </c>
      <c r="J130" s="89">
        <v>0</v>
      </c>
      <c r="K130" s="89">
        <v>0</v>
      </c>
      <c r="L130" s="89">
        <v>0</v>
      </c>
      <c r="M130" s="89">
        <v>0</v>
      </c>
      <c r="N130" s="89">
        <v>0</v>
      </c>
      <c r="O130" s="89">
        <v>0</v>
      </c>
      <c r="P130" s="89">
        <v>0</v>
      </c>
      <c r="Q130" s="89">
        <v>0</v>
      </c>
      <c r="R130" s="89">
        <v>0</v>
      </c>
      <c r="S130" s="89">
        <v>0</v>
      </c>
      <c r="T130" s="89">
        <v>0</v>
      </c>
      <c r="U130" s="89">
        <v>0</v>
      </c>
      <c r="V130" s="89">
        <v>0</v>
      </c>
      <c r="W130" s="89">
        <v>0</v>
      </c>
      <c r="X130" s="89">
        <v>0</v>
      </c>
      <c r="Y130" s="89">
        <v>0</v>
      </c>
      <c r="Z130" s="89">
        <v>0</v>
      </c>
      <c r="AA130" s="89">
        <v>0</v>
      </c>
      <c r="AB130" s="89">
        <v>0</v>
      </c>
      <c r="AC130" s="89">
        <v>0</v>
      </c>
      <c r="AD130" s="89">
        <v>0</v>
      </c>
      <c r="AE130" s="89">
        <v>0</v>
      </c>
      <c r="AF130" s="89">
        <v>0</v>
      </c>
      <c r="AG130" s="89">
        <v>0</v>
      </c>
      <c r="AH130" s="90">
        <v>0</v>
      </c>
      <c r="AI130" s="90">
        <v>0</v>
      </c>
      <c r="AJ130" s="90">
        <v>0</v>
      </c>
      <c r="AK130" s="90">
        <v>0</v>
      </c>
      <c r="AL130" s="90">
        <v>3764.78</v>
      </c>
      <c r="AM130" s="90">
        <v>0</v>
      </c>
      <c r="AN130" s="90">
        <v>3764.78</v>
      </c>
      <c r="AP130" s="91">
        <f t="shared" ref="AP130:AP193" si="19">SUM(AQ130:BE130)</f>
        <v>0</v>
      </c>
      <c r="AQ130" s="92">
        <f>SUMIF('20-1'!K:K,$A:$A,'20-1'!$E:$E)</f>
        <v>0</v>
      </c>
      <c r="AR130" s="92">
        <f>SUMIF('20-1'!L:L,$A:$A,'20-1'!$E:$E)</f>
        <v>0</v>
      </c>
      <c r="AS130" s="92">
        <f>SUMIF('20-1'!M:M,$A:$A,'20-1'!$E:$E)</f>
        <v>0</v>
      </c>
      <c r="AT130" s="92">
        <f>SUMIF('20-1'!N:N,$A:$A,'20-1'!$E:$E)</f>
        <v>0</v>
      </c>
      <c r="AU130" s="92">
        <f>SUMIF('20-1'!O:O,$A:$A,'20-1'!$E:$E)</f>
        <v>0</v>
      </c>
      <c r="AV130" s="92">
        <f>SUMIF('20-1'!P:P,$A:$A,'20-1'!$E:$E)</f>
        <v>0</v>
      </c>
      <c r="AW130" s="92">
        <f>SUMIF('20-1'!Q:Q,$A:$A,'20-1'!$E:$E)</f>
        <v>0</v>
      </c>
      <c r="AX130" s="92">
        <f>SUMIF('20-1'!R:R,$A:$A,'20-1'!$E:$E)</f>
        <v>0</v>
      </c>
      <c r="AY130" s="92">
        <f>SUMIF('20-1'!S:S,$A:$A,'20-1'!$E:$E)</f>
        <v>0</v>
      </c>
      <c r="AZ130" s="92">
        <f>SUMIF('20-1'!T:T,$A:$A,'20-1'!$E:$E)</f>
        <v>0</v>
      </c>
      <c r="BA130" s="92">
        <f>SUMIF('20-1'!U:U,$A:$A,'20-1'!$E:$E)</f>
        <v>0</v>
      </c>
      <c r="BB130" s="92">
        <f>SUMIF('20-1'!V:V,$A:$A,'20-1'!$E:$E)</f>
        <v>0</v>
      </c>
      <c r="BC130" s="92">
        <f>SUMIF('20-1'!W:W,$A:$A,'20-1'!$E:$E)</f>
        <v>0</v>
      </c>
      <c r="BD130" s="92">
        <f>SUMIF('20-1'!X:X,$A:$A,'20-1'!$E:$E)</f>
        <v>0</v>
      </c>
      <c r="BE130" s="92">
        <f>SUMIF('20-1'!Y:Y,$A:$A,'20-1'!$E:$E)</f>
        <v>0</v>
      </c>
      <c r="BF130" s="92">
        <f>SUMIF('20-1'!Z:Z,$A:$A,'20-1'!$E:$E)</f>
        <v>0</v>
      </c>
      <c r="BG130" s="92">
        <f>SUMIF('20-1'!AA:AA,$A:$A,'20-1'!$E:$E)</f>
        <v>0</v>
      </c>
      <c r="BH130" s="92">
        <f>SUMIF('20-1'!AB:AB,$A:$A,'20-1'!$E:$E)</f>
        <v>0</v>
      </c>
      <c r="BI130" s="89">
        <f>SUMIF(Об!$A:$A,$A:$A,Об!AB:AB)*BI$455</f>
        <v>0</v>
      </c>
      <c r="BJ130" s="89">
        <f>SUMIF(Об!$A:$A,$A:$A,Об!AC:AC)*BJ$455</f>
        <v>0</v>
      </c>
      <c r="BK130" s="84">
        <f>SUMIF(ПП1!$H:$H,$A:$A,ПП1!$M:$M)</f>
        <v>0</v>
      </c>
      <c r="BL130" s="89">
        <f t="shared" ref="BL130:BL193" si="20">B130/$B$454*$BL$454</f>
        <v>0</v>
      </c>
      <c r="BM130" s="89">
        <f t="shared" si="18"/>
        <v>0</v>
      </c>
      <c r="BN130" s="89">
        <f t="shared" ref="BN130:BN193" si="21">$B130/$B$454*BN$454</f>
        <v>0</v>
      </c>
      <c r="BO130" s="89">
        <f>SUMIF(Об!$A:$A,$A:$A,Об!$AG:$AG)*$BO$455</f>
        <v>0</v>
      </c>
      <c r="BP130" s="89">
        <f>SUMIF(Об!$A:$A,$A:$A,Об!$AE:$AE)*BP$455</f>
        <v>0</v>
      </c>
      <c r="BQ130" s="89">
        <f>SUMIF(Об!$A:$A,$A:$A,Об!AI:AI)*BQ$455</f>
        <v>0</v>
      </c>
      <c r="BR130" s="89">
        <f>SUMIF(Об!$A:$A,$A:$A,Об!AJ:AJ)*BR$455</f>
        <v>0</v>
      </c>
      <c r="BS130" s="89">
        <f>SUMIF(Об!$A:$A,$A:$A,Об!AK:AK)*BS$455</f>
        <v>0</v>
      </c>
      <c r="BT130" s="89">
        <f>SUMIF(Об!$A:$A,$A:$A,Об!AL:AL)*BT$455</f>
        <v>0</v>
      </c>
      <c r="BU130" s="89">
        <f>SUMIF(Об!$A:$A,$A:$A,Об!AM:AM)*BU$455</f>
        <v>0</v>
      </c>
      <c r="BV130" s="89">
        <f>SUMIF(Об!$A:$A,$A:$A,Об!AN:AN)*BV$455</f>
        <v>0</v>
      </c>
    </row>
    <row r="131" spans="1:74" ht="32.25" hidden="1" customHeight="1" x14ac:dyDescent="0.25">
      <c r="A131" s="84" t="s">
        <v>273</v>
      </c>
      <c r="B131" s="84">
        <f>SUMIF(Об!$A:$A,$A:$A,Об!B:B)</f>
        <v>43.7</v>
      </c>
      <c r="C131" s="84">
        <f>SUMIF(Об!$A:$A,$A:$A,Об!C:C)</f>
        <v>43.70000000000001</v>
      </c>
      <c r="D131" s="84">
        <v>12</v>
      </c>
      <c r="E131" s="84">
        <f>SUMIF(Об!$A:$A,$A:$A,Об!F:F)</f>
        <v>25.37</v>
      </c>
      <c r="F131" s="84">
        <f t="shared" ref="F131:F194" si="22">E131</f>
        <v>25.37</v>
      </c>
      <c r="G131" s="89">
        <v>12195.37</v>
      </c>
      <c r="H131" s="89">
        <v>0</v>
      </c>
      <c r="I131" s="89">
        <v>0</v>
      </c>
      <c r="J131" s="89">
        <v>0</v>
      </c>
      <c r="K131" s="89">
        <v>0</v>
      </c>
      <c r="L131" s="89">
        <v>0</v>
      </c>
      <c r="M131" s="89">
        <v>0</v>
      </c>
      <c r="N131" s="89">
        <v>0</v>
      </c>
      <c r="O131" s="89">
        <v>5233.7700000000004</v>
      </c>
      <c r="P131" s="89">
        <v>0</v>
      </c>
      <c r="Q131" s="89">
        <v>0</v>
      </c>
      <c r="R131" s="89">
        <v>0</v>
      </c>
      <c r="S131" s="89">
        <v>0</v>
      </c>
      <c r="T131" s="89">
        <v>0</v>
      </c>
      <c r="U131" s="89">
        <v>18250.310000000001</v>
      </c>
      <c r="V131" s="89">
        <v>0</v>
      </c>
      <c r="W131" s="89">
        <v>2469.6099999999997</v>
      </c>
      <c r="X131" s="89">
        <v>0</v>
      </c>
      <c r="Y131" s="89">
        <v>0</v>
      </c>
      <c r="Z131" s="89">
        <v>0</v>
      </c>
      <c r="AA131" s="89">
        <v>0</v>
      </c>
      <c r="AB131" s="89">
        <v>0</v>
      </c>
      <c r="AC131" s="89">
        <v>0</v>
      </c>
      <c r="AD131" s="89">
        <v>0</v>
      </c>
      <c r="AE131" s="89">
        <v>0</v>
      </c>
      <c r="AF131" s="89">
        <v>0</v>
      </c>
      <c r="AG131" s="89">
        <v>3805.9199999999996</v>
      </c>
      <c r="AH131" s="90">
        <v>12195.37</v>
      </c>
      <c r="AI131" s="90">
        <v>12967.47</v>
      </c>
      <c r="AJ131" s="90">
        <v>0</v>
      </c>
      <c r="AK131" s="90">
        <v>12967.47</v>
      </c>
      <c r="AL131" s="90">
        <v>3272.21</v>
      </c>
      <c r="AM131" s="90">
        <v>0</v>
      </c>
      <c r="AN131" s="90">
        <v>3272.21</v>
      </c>
      <c r="AP131" s="91">
        <f t="shared" si="19"/>
        <v>0</v>
      </c>
      <c r="AQ131" s="92">
        <f>SUMIF('20-1'!K:K,$A:$A,'20-1'!$E:$E)</f>
        <v>0</v>
      </c>
      <c r="AR131" s="92">
        <f>SUMIF('20-1'!L:L,$A:$A,'20-1'!$E:$E)</f>
        <v>0</v>
      </c>
      <c r="AS131" s="92">
        <f>SUMIF('20-1'!M:M,$A:$A,'20-1'!$E:$E)</f>
        <v>0</v>
      </c>
      <c r="AT131" s="92">
        <f>SUMIF('20-1'!N:N,$A:$A,'20-1'!$E:$E)</f>
        <v>0</v>
      </c>
      <c r="AU131" s="92">
        <f>SUMIF('20-1'!O:O,$A:$A,'20-1'!$E:$E)</f>
        <v>0</v>
      </c>
      <c r="AV131" s="92">
        <f>SUMIF('20-1'!P:P,$A:$A,'20-1'!$E:$E)</f>
        <v>0</v>
      </c>
      <c r="AW131" s="92">
        <f>SUMIF('20-1'!Q:Q,$A:$A,'20-1'!$E:$E)</f>
        <v>0</v>
      </c>
      <c r="AX131" s="92">
        <f>SUMIF('20-1'!R:R,$A:$A,'20-1'!$E:$E)</f>
        <v>0</v>
      </c>
      <c r="AY131" s="92">
        <f>SUMIF('20-1'!S:S,$A:$A,'20-1'!$E:$E)</f>
        <v>0</v>
      </c>
      <c r="AZ131" s="92">
        <f>SUMIF('20-1'!T:T,$A:$A,'20-1'!$E:$E)</f>
        <v>0</v>
      </c>
      <c r="BA131" s="92">
        <f>SUMIF('20-1'!U:U,$A:$A,'20-1'!$E:$E)</f>
        <v>0</v>
      </c>
      <c r="BB131" s="92">
        <f>SUMIF('20-1'!V:V,$A:$A,'20-1'!$E:$E)</f>
        <v>0</v>
      </c>
      <c r="BC131" s="92">
        <f>SUMIF('20-1'!W:W,$A:$A,'20-1'!$E:$E)</f>
        <v>0</v>
      </c>
      <c r="BD131" s="92">
        <f>SUMIF('20-1'!X:X,$A:$A,'20-1'!$E:$E)</f>
        <v>0</v>
      </c>
      <c r="BE131" s="92">
        <f>SUMIF('20-1'!Y:Y,$A:$A,'20-1'!$E:$E)</f>
        <v>0</v>
      </c>
      <c r="BF131" s="92">
        <f>SUMIF('20-1'!Z:Z,$A:$A,'20-1'!$E:$E)</f>
        <v>0</v>
      </c>
      <c r="BG131" s="92">
        <f>SUMIF('20-1'!AA:AA,$A:$A,'20-1'!$E:$E)</f>
        <v>0</v>
      </c>
      <c r="BH131" s="92">
        <f>SUMIF('20-1'!AB:AB,$A:$A,'20-1'!$E:$E)</f>
        <v>0</v>
      </c>
      <c r="BI131" s="89">
        <f>SUMIF(Об!$A:$A,$A:$A,Об!AB:AB)*BI$455</f>
        <v>4037.6457453900298</v>
      </c>
      <c r="BJ131" s="89">
        <f>SUMIF(Об!$A:$A,$A:$A,Об!AC:AC)*BJ$455</f>
        <v>3831.5837490905415</v>
      </c>
      <c r="BK131" s="84">
        <f>SUMIF(ПП1!$H:$H,$A:$A,ПП1!$M:$M)</f>
        <v>0</v>
      </c>
      <c r="BL131" s="89">
        <f t="shared" si="20"/>
        <v>905.65147989575735</v>
      </c>
      <c r="BM131" s="89">
        <f t="shared" si="18"/>
        <v>127.25155225561174</v>
      </c>
      <c r="BN131" s="89">
        <f t="shared" si="21"/>
        <v>35.483328905510731</v>
      </c>
      <c r="BO131" s="89">
        <f>SUMIF(Об!$A:$A,$A:$A,Об!$AG:$AG)*$BO$455</f>
        <v>0</v>
      </c>
      <c r="BP131" s="89">
        <f>SUMIF(Об!$A:$A,$A:$A,Об!$AE:$AE)*BP$455</f>
        <v>31.267327869330845</v>
      </c>
      <c r="BQ131" s="89">
        <f>SUMIF(Об!$A:$A,$A:$A,Об!AI:AI)*BQ$455</f>
        <v>2839.3222170557228</v>
      </c>
      <c r="BR131" s="89">
        <f>SUMIF(Об!$A:$A,$A:$A,Об!AJ:AJ)*BR$455</f>
        <v>0</v>
      </c>
      <c r="BS131" s="89">
        <f>SUMIF(Об!$A:$A,$A:$A,Об!AK:AK)*BS$455</f>
        <v>1552.8509182584385</v>
      </c>
      <c r="BT131" s="89">
        <f>SUMIF(Об!$A:$A,$A:$A,Об!AL:AL)*BT$455</f>
        <v>1397.811537949802</v>
      </c>
      <c r="BU131" s="89">
        <f>SUMIF(Об!$A:$A,$A:$A,Об!AM:AM)*BU$455</f>
        <v>0</v>
      </c>
      <c r="BV131" s="89">
        <f>SUMIF(Об!$A:$A,$A:$A,Об!AN:AN)*BV$455</f>
        <v>584.36709588698977</v>
      </c>
    </row>
    <row r="132" spans="1:74" ht="32.25" hidden="1" customHeight="1" x14ac:dyDescent="0.25">
      <c r="A132" s="84" t="s">
        <v>274</v>
      </c>
      <c r="B132" s="84">
        <f>SUMIF(Об!$A:$A,$A:$A,Об!B:B)</f>
        <v>28.9</v>
      </c>
      <c r="C132" s="84">
        <f>SUMIF(Об!$A:$A,$A:$A,Об!C:C)</f>
        <v>28.899999999999995</v>
      </c>
      <c r="D132" s="84">
        <v>12</v>
      </c>
      <c r="E132" s="84">
        <f>SUMIF(Об!$A:$A,$A:$A,Об!F:F)</f>
        <v>25.37</v>
      </c>
      <c r="F132" s="84">
        <f t="shared" si="22"/>
        <v>25.37</v>
      </c>
      <c r="G132" s="89">
        <v>5816.96</v>
      </c>
      <c r="H132" s="89">
        <v>0</v>
      </c>
      <c r="I132" s="89">
        <v>0</v>
      </c>
      <c r="J132" s="89">
        <v>0</v>
      </c>
      <c r="K132" s="89">
        <v>0</v>
      </c>
      <c r="L132" s="89">
        <v>0</v>
      </c>
      <c r="M132" s="89">
        <v>0</v>
      </c>
      <c r="N132" s="89">
        <v>0</v>
      </c>
      <c r="O132" s="89">
        <v>0</v>
      </c>
      <c r="P132" s="89">
        <v>0</v>
      </c>
      <c r="Q132" s="89">
        <v>0</v>
      </c>
      <c r="R132" s="89">
        <v>0</v>
      </c>
      <c r="S132" s="89">
        <v>0</v>
      </c>
      <c r="T132" s="89">
        <v>0</v>
      </c>
      <c r="U132" s="89">
        <v>0</v>
      </c>
      <c r="V132" s="89">
        <v>0</v>
      </c>
      <c r="W132" s="89">
        <v>0</v>
      </c>
      <c r="X132" s="89">
        <v>0</v>
      </c>
      <c r="Y132" s="89">
        <v>0</v>
      </c>
      <c r="Z132" s="89">
        <v>0</v>
      </c>
      <c r="AA132" s="89">
        <v>0</v>
      </c>
      <c r="AB132" s="89">
        <v>0</v>
      </c>
      <c r="AC132" s="89">
        <v>0</v>
      </c>
      <c r="AD132" s="89">
        <v>0</v>
      </c>
      <c r="AE132" s="89">
        <v>0</v>
      </c>
      <c r="AF132" s="89">
        <v>0</v>
      </c>
      <c r="AG132" s="89">
        <v>0</v>
      </c>
      <c r="AH132" s="90">
        <v>5816.96</v>
      </c>
      <c r="AI132" s="90">
        <v>8725.44</v>
      </c>
      <c r="AJ132" s="90">
        <v>0</v>
      </c>
      <c r="AK132" s="90">
        <v>8725.44</v>
      </c>
      <c r="AL132" s="90">
        <v>-2181.36</v>
      </c>
      <c r="AM132" s="90">
        <v>0</v>
      </c>
      <c r="AN132" s="90">
        <v>-2181.36</v>
      </c>
      <c r="AP132" s="91">
        <f t="shared" si="19"/>
        <v>0</v>
      </c>
      <c r="AQ132" s="92">
        <f>SUMIF('20-1'!K:K,$A:$A,'20-1'!$E:$E)</f>
        <v>0</v>
      </c>
      <c r="AR132" s="92">
        <f>SUMIF('20-1'!L:L,$A:$A,'20-1'!$E:$E)</f>
        <v>0</v>
      </c>
      <c r="AS132" s="92">
        <f>SUMIF('20-1'!M:M,$A:$A,'20-1'!$E:$E)</f>
        <v>0</v>
      </c>
      <c r="AT132" s="92">
        <f>SUMIF('20-1'!N:N,$A:$A,'20-1'!$E:$E)</f>
        <v>0</v>
      </c>
      <c r="AU132" s="92">
        <f>SUMIF('20-1'!O:O,$A:$A,'20-1'!$E:$E)</f>
        <v>0</v>
      </c>
      <c r="AV132" s="92">
        <f>SUMIF('20-1'!P:P,$A:$A,'20-1'!$E:$E)</f>
        <v>0</v>
      </c>
      <c r="AW132" s="92">
        <f>SUMIF('20-1'!Q:Q,$A:$A,'20-1'!$E:$E)</f>
        <v>0</v>
      </c>
      <c r="AX132" s="92">
        <f>SUMIF('20-1'!R:R,$A:$A,'20-1'!$E:$E)</f>
        <v>0</v>
      </c>
      <c r="AY132" s="92">
        <f>SUMIF('20-1'!S:S,$A:$A,'20-1'!$E:$E)</f>
        <v>0</v>
      </c>
      <c r="AZ132" s="92">
        <f>SUMIF('20-1'!T:T,$A:$A,'20-1'!$E:$E)</f>
        <v>0</v>
      </c>
      <c r="BA132" s="92">
        <f>SUMIF('20-1'!U:U,$A:$A,'20-1'!$E:$E)</f>
        <v>0</v>
      </c>
      <c r="BB132" s="92">
        <f>SUMIF('20-1'!V:V,$A:$A,'20-1'!$E:$E)</f>
        <v>0</v>
      </c>
      <c r="BC132" s="92">
        <f>SUMIF('20-1'!W:W,$A:$A,'20-1'!$E:$E)</f>
        <v>0</v>
      </c>
      <c r="BD132" s="92">
        <f>SUMIF('20-1'!X:X,$A:$A,'20-1'!$E:$E)</f>
        <v>0</v>
      </c>
      <c r="BE132" s="92">
        <f>SUMIF('20-1'!Y:Y,$A:$A,'20-1'!$E:$E)</f>
        <v>0</v>
      </c>
      <c r="BF132" s="92">
        <f>SUMIF('20-1'!Z:Z,$A:$A,'20-1'!$E:$E)</f>
        <v>0</v>
      </c>
      <c r="BG132" s="92">
        <f>SUMIF('20-1'!AA:AA,$A:$A,'20-1'!$E:$E)</f>
        <v>0</v>
      </c>
      <c r="BH132" s="92">
        <f>SUMIF('20-1'!AB:AB,$A:$A,'20-1'!$E:$E)</f>
        <v>0</v>
      </c>
      <c r="BI132" s="89">
        <f>SUMIF(Об!$A:$A,$A:$A,Об!AB:AB)*BI$455</f>
        <v>2670.2050810474097</v>
      </c>
      <c r="BJ132" s="89">
        <f>SUMIF(Об!$A:$A,$A:$A,Об!AC:AC)*BJ$455</f>
        <v>2533.9306715953458</v>
      </c>
      <c r="BK132" s="84">
        <f>SUMIF(ПП1!$H:$H,$A:$A,ПП1!$M:$M)</f>
        <v>0</v>
      </c>
      <c r="BL132" s="89">
        <f t="shared" si="20"/>
        <v>598.93198556035213</v>
      </c>
      <c r="BM132" s="84">
        <f>SUMIF(Об!$A:$A,$A:$A,Об!Z:Z)</f>
        <v>0</v>
      </c>
      <c r="BN132" s="89">
        <f t="shared" si="21"/>
        <v>23.466091656047144</v>
      </c>
      <c r="BO132" s="89">
        <f>SUMIF(Об!$A:$A,$A:$A,Об!$AG:$AG)*$BO$455</f>
        <v>0</v>
      </c>
      <c r="BP132" s="89">
        <f>SUMIF(Об!$A:$A,$A:$A,Об!$AE:$AE)*BP$455</f>
        <v>20.677935364385835</v>
      </c>
      <c r="BQ132" s="89">
        <f>SUMIF(Об!$A:$A,$A:$A,Об!AI:AI)*BQ$455</f>
        <v>1877.7211000665982</v>
      </c>
      <c r="BR132" s="89">
        <f>SUMIF(Об!$A:$A,$A:$A,Об!AJ:AJ)*BR$455</f>
        <v>0</v>
      </c>
      <c r="BS132" s="89">
        <f>SUMIF(Об!$A:$A,$A:$A,Об!AK:AK)*BS$455</f>
        <v>1026.942598115992</v>
      </c>
      <c r="BT132" s="89">
        <f>SUMIF(Об!$A:$A,$A:$A,Об!AL:AL)*BT$455</f>
        <v>924.41083402172217</v>
      </c>
      <c r="BU132" s="89">
        <f>SUMIF(Об!$A:$A,$A:$A,Об!AM:AM)*BU$455</f>
        <v>0</v>
      </c>
      <c r="BV132" s="89">
        <f>SUMIF(Об!$A:$A,$A:$A,Об!AN:AN)*BV$455</f>
        <v>386.45787348132723</v>
      </c>
    </row>
    <row r="133" spans="1:74" ht="32.25" hidden="1" customHeight="1" x14ac:dyDescent="0.25">
      <c r="A133" s="84" t="s">
        <v>275</v>
      </c>
      <c r="B133" s="84">
        <f>SUMIF(Об!$A:$A,$A:$A,Об!B:B)</f>
        <v>58.1</v>
      </c>
      <c r="C133" s="84">
        <f>SUMIF(Об!$A:$A,$A:$A,Об!C:C)</f>
        <v>58.1</v>
      </c>
      <c r="D133" s="84">
        <v>12</v>
      </c>
      <c r="E133" s="84">
        <f>SUMIF(Об!$A:$A,$A:$A,Об!F:F)</f>
        <v>25.37</v>
      </c>
      <c r="F133" s="84">
        <f t="shared" si="22"/>
        <v>25.37</v>
      </c>
      <c r="G133" s="89">
        <v>15587.659999999996</v>
      </c>
      <c r="H133" s="89">
        <v>0</v>
      </c>
      <c r="I133" s="89">
        <v>0</v>
      </c>
      <c r="J133" s="89">
        <v>0</v>
      </c>
      <c r="K133" s="89">
        <v>0</v>
      </c>
      <c r="L133" s="89">
        <v>0</v>
      </c>
      <c r="M133" s="89">
        <v>0</v>
      </c>
      <c r="N133" s="89">
        <v>0</v>
      </c>
      <c r="O133" s="89">
        <v>4486.0399999999991</v>
      </c>
      <c r="P133" s="89">
        <v>0</v>
      </c>
      <c r="Q133" s="89">
        <v>0</v>
      </c>
      <c r="R133" s="89">
        <v>0</v>
      </c>
      <c r="S133" s="89">
        <v>0</v>
      </c>
      <c r="T133" s="89">
        <v>0</v>
      </c>
      <c r="U133" s="89">
        <v>24264.080000000002</v>
      </c>
      <c r="V133" s="89">
        <v>0</v>
      </c>
      <c r="W133" s="89">
        <v>0</v>
      </c>
      <c r="X133" s="89">
        <v>0</v>
      </c>
      <c r="Y133" s="89">
        <v>0</v>
      </c>
      <c r="Z133" s="89">
        <v>0</v>
      </c>
      <c r="AA133" s="89">
        <v>0</v>
      </c>
      <c r="AB133" s="89">
        <v>0</v>
      </c>
      <c r="AC133" s="89">
        <v>0</v>
      </c>
      <c r="AD133" s="89">
        <v>0</v>
      </c>
      <c r="AE133" s="89">
        <v>0</v>
      </c>
      <c r="AF133" s="89">
        <v>0</v>
      </c>
      <c r="AG133" s="89">
        <v>3805.9199999999996</v>
      </c>
      <c r="AH133" s="90">
        <v>15587.659999999996</v>
      </c>
      <c r="AI133" s="90">
        <v>21701.200000000001</v>
      </c>
      <c r="AJ133" s="90">
        <v>0</v>
      </c>
      <c r="AK133" s="90">
        <v>21701.200000000001</v>
      </c>
      <c r="AL133" s="90">
        <v>4605.01</v>
      </c>
      <c r="AM133" s="90">
        <v>0</v>
      </c>
      <c r="AN133" s="90">
        <v>4605.01</v>
      </c>
      <c r="AP133" s="91">
        <f t="shared" si="19"/>
        <v>0</v>
      </c>
      <c r="AQ133" s="92">
        <f>SUMIF('20-1'!K:K,$A:$A,'20-1'!$E:$E)</f>
        <v>0</v>
      </c>
      <c r="AR133" s="92">
        <f>SUMIF('20-1'!L:L,$A:$A,'20-1'!$E:$E)</f>
        <v>0</v>
      </c>
      <c r="AS133" s="92">
        <f>SUMIF('20-1'!M:M,$A:$A,'20-1'!$E:$E)</f>
        <v>0</v>
      </c>
      <c r="AT133" s="92">
        <f>SUMIF('20-1'!N:N,$A:$A,'20-1'!$E:$E)</f>
        <v>0</v>
      </c>
      <c r="AU133" s="92">
        <f>SUMIF('20-1'!O:O,$A:$A,'20-1'!$E:$E)</f>
        <v>0</v>
      </c>
      <c r="AV133" s="92">
        <f>SUMIF('20-1'!P:P,$A:$A,'20-1'!$E:$E)</f>
        <v>0</v>
      </c>
      <c r="AW133" s="92">
        <f>SUMIF('20-1'!Q:Q,$A:$A,'20-1'!$E:$E)</f>
        <v>0</v>
      </c>
      <c r="AX133" s="92">
        <f>SUMIF('20-1'!R:R,$A:$A,'20-1'!$E:$E)</f>
        <v>0</v>
      </c>
      <c r="AY133" s="92">
        <f>SUMIF('20-1'!S:S,$A:$A,'20-1'!$E:$E)</f>
        <v>0</v>
      </c>
      <c r="AZ133" s="92">
        <f>SUMIF('20-1'!T:T,$A:$A,'20-1'!$E:$E)</f>
        <v>0</v>
      </c>
      <c r="BA133" s="92">
        <f>SUMIF('20-1'!U:U,$A:$A,'20-1'!$E:$E)</f>
        <v>0</v>
      </c>
      <c r="BB133" s="92">
        <f>SUMIF('20-1'!V:V,$A:$A,'20-1'!$E:$E)</f>
        <v>0</v>
      </c>
      <c r="BC133" s="92">
        <f>SUMIF('20-1'!W:W,$A:$A,'20-1'!$E:$E)</f>
        <v>0</v>
      </c>
      <c r="BD133" s="92">
        <f>SUMIF('20-1'!X:X,$A:$A,'20-1'!$E:$E)</f>
        <v>0</v>
      </c>
      <c r="BE133" s="92">
        <f>SUMIF('20-1'!Y:Y,$A:$A,'20-1'!$E:$E)</f>
        <v>0</v>
      </c>
      <c r="BF133" s="92">
        <f>SUMIF('20-1'!Z:Z,$A:$A,'20-1'!$E:$E)</f>
        <v>0</v>
      </c>
      <c r="BG133" s="92">
        <f>SUMIF('20-1'!AA:AA,$A:$A,'20-1'!$E:$E)</f>
        <v>0</v>
      </c>
      <c r="BH133" s="92">
        <f>SUMIF('20-1'!AB:AB,$A:$A,'20-1'!$E:$E)</f>
        <v>0</v>
      </c>
      <c r="BI133" s="89">
        <f>SUMIF(Об!$A:$A,$A:$A,Об!AB:AB)*BI$455</f>
        <v>5368.1285539396031</v>
      </c>
      <c r="BJ133" s="89">
        <f>SUMIF(Об!$A:$A,$A:$A,Об!AC:AC)*BJ$455</f>
        <v>5094.1651217885674</v>
      </c>
      <c r="BK133" s="84">
        <f>SUMIF(ПП1!$H:$H,$A:$A,ПП1!$M:$M)</f>
        <v>0</v>
      </c>
      <c r="BL133" s="89">
        <f t="shared" si="20"/>
        <v>1204.0812581680436</v>
      </c>
      <c r="BM133" s="89">
        <f>$BM$454*B133/$BM$455</f>
        <v>169.18341386844492</v>
      </c>
      <c r="BN133" s="89">
        <f t="shared" si="21"/>
        <v>47.175775959042873</v>
      </c>
      <c r="BO133" s="89">
        <f>SUMIF(Об!$A:$A,$A:$A,Об!$AG:$AG)*$BO$455</f>
        <v>0</v>
      </c>
      <c r="BP133" s="89">
        <f>SUMIF(Об!$A:$A,$A:$A,Об!$AE:$AE)*BP$455</f>
        <v>41.570520576844892</v>
      </c>
      <c r="BQ133" s="89">
        <f>SUMIF(Об!$A:$A,$A:$A,Об!AI:AI)*BQ$455</f>
        <v>3774.9341146667612</v>
      </c>
      <c r="BR133" s="89">
        <f>SUMIF(Об!$A:$A,$A:$A,Об!AJ:AJ)*BR$455</f>
        <v>0</v>
      </c>
      <c r="BS133" s="89">
        <f>SUMIF(Об!$A:$A,$A:$A,Об!AK:AK)*BS$455</f>
        <v>2064.5455000186557</v>
      </c>
      <c r="BT133" s="89">
        <f>SUMIF(Об!$A:$A,$A:$A,Об!AL:AL)*BT$455</f>
        <v>1858.4176282582032</v>
      </c>
      <c r="BU133" s="89">
        <f>SUMIF(Об!$A:$A,$A:$A,Об!AM:AM)*BU$455</f>
        <v>0</v>
      </c>
      <c r="BV133" s="89">
        <f>SUMIF(Об!$A:$A,$A:$A,Об!AN:AN)*BV$455</f>
        <v>776.92742038979645</v>
      </c>
    </row>
    <row r="134" spans="1:74" ht="32.25" hidden="1" customHeight="1" x14ac:dyDescent="0.25">
      <c r="A134" s="84" t="s">
        <v>31</v>
      </c>
      <c r="B134" s="84">
        <f>SUMIF(Об!$A:$A,$A:$A,Об!B:B)</f>
        <v>6116.3</v>
      </c>
      <c r="C134" s="84">
        <f>SUMIF(Об!$A:$A,$A:$A,Об!C:C)</f>
        <v>6116.3</v>
      </c>
      <c r="D134" s="84">
        <v>12</v>
      </c>
      <c r="E134" s="84">
        <f>SUMIF(Об!$A:$A,$A:$A,Об!F:F)</f>
        <v>41.41</v>
      </c>
      <c r="F134" s="84">
        <f t="shared" si="22"/>
        <v>41.41</v>
      </c>
      <c r="G134" s="89">
        <v>2820834.8800000004</v>
      </c>
      <c r="H134" s="89">
        <v>2682470.7200000002</v>
      </c>
      <c r="I134" s="89">
        <v>0</v>
      </c>
      <c r="J134" s="89">
        <v>295140.38</v>
      </c>
      <c r="K134" s="89">
        <v>137760.84</v>
      </c>
      <c r="L134" s="89">
        <v>0</v>
      </c>
      <c r="M134" s="89">
        <v>1930.1899999999998</v>
      </c>
      <c r="N134" s="89">
        <v>1930.1899999999998</v>
      </c>
      <c r="O134" s="89">
        <v>188022.65000000002</v>
      </c>
      <c r="P134" s="89">
        <v>526865.67999999993</v>
      </c>
      <c r="Q134" s="89">
        <v>209388.67000000004</v>
      </c>
      <c r="R134" s="89">
        <v>0</v>
      </c>
      <c r="S134" s="89">
        <v>5804.0199999999995</v>
      </c>
      <c r="T134" s="89">
        <v>636343.89</v>
      </c>
      <c r="U134" s="89">
        <v>0</v>
      </c>
      <c r="V134" s="89">
        <v>0</v>
      </c>
      <c r="W134" s="89">
        <v>0</v>
      </c>
      <c r="X134" s="89">
        <v>0</v>
      </c>
      <c r="Y134" s="89">
        <v>0</v>
      </c>
      <c r="Z134" s="89">
        <v>0</v>
      </c>
      <c r="AA134" s="89">
        <v>0</v>
      </c>
      <c r="AB134" s="89">
        <v>0</v>
      </c>
      <c r="AC134" s="89">
        <v>0</v>
      </c>
      <c r="AD134" s="89">
        <v>0</v>
      </c>
      <c r="AE134" s="89">
        <v>3988.39</v>
      </c>
      <c r="AF134" s="89">
        <v>0</v>
      </c>
      <c r="AG134" s="89">
        <v>163541.60999999999</v>
      </c>
      <c r="AH134" s="90">
        <v>2820834.8800000004</v>
      </c>
      <c r="AI134" s="90">
        <v>2962335.5999999996</v>
      </c>
      <c r="AJ134" s="90">
        <v>0</v>
      </c>
      <c r="AK134" s="90">
        <v>2962335.5999999996</v>
      </c>
      <c r="AL134" s="90">
        <v>174605.4</v>
      </c>
      <c r="AM134" s="90">
        <v>0</v>
      </c>
      <c r="AN134" s="90">
        <v>174605.4</v>
      </c>
      <c r="AP134" s="91">
        <f t="shared" si="19"/>
        <v>9300.26</v>
      </c>
      <c r="AQ134" s="92">
        <f>SUMIF('20-1'!K:K,$A:$A,'20-1'!$E:$E)</f>
        <v>0</v>
      </c>
      <c r="AR134" s="92">
        <f>SUMIF('20-1'!L:L,$A:$A,'20-1'!$E:$E)</f>
        <v>0</v>
      </c>
      <c r="AS134" s="92">
        <f>SUMIF('20-1'!M:M,$A:$A,'20-1'!$E:$E)</f>
        <v>0</v>
      </c>
      <c r="AT134" s="92">
        <f>SUMIF('20-1'!N:N,$A:$A,'20-1'!$E:$E)</f>
        <v>0</v>
      </c>
      <c r="AU134" s="92">
        <f>SUMIF('20-1'!O:O,$A:$A,'20-1'!$E:$E)</f>
        <v>0</v>
      </c>
      <c r="AV134" s="92">
        <f>SUMIF('20-1'!P:P,$A:$A,'20-1'!$E:$E)</f>
        <v>4554.5</v>
      </c>
      <c r="AW134" s="92">
        <f>SUMIF('20-1'!Q:Q,$A:$A,'20-1'!$E:$E)</f>
        <v>0</v>
      </c>
      <c r="AX134" s="92">
        <f>SUMIF('20-1'!R:R,$A:$A,'20-1'!$E:$E)</f>
        <v>0</v>
      </c>
      <c r="AY134" s="92">
        <f>SUMIF('20-1'!S:S,$A:$A,'20-1'!$E:$E)</f>
        <v>4745.76</v>
      </c>
      <c r="AZ134" s="92">
        <f>SUMIF('20-1'!T:T,$A:$A,'20-1'!$E:$E)</f>
        <v>0</v>
      </c>
      <c r="BA134" s="92">
        <f>SUMIF('20-1'!U:U,$A:$A,'20-1'!$E:$E)</f>
        <v>0</v>
      </c>
      <c r="BB134" s="92">
        <f>SUMIF('20-1'!V:V,$A:$A,'20-1'!$E:$E)</f>
        <v>0</v>
      </c>
      <c r="BC134" s="92">
        <f>SUMIF('20-1'!W:W,$A:$A,'20-1'!$E:$E)</f>
        <v>0</v>
      </c>
      <c r="BD134" s="92">
        <f>SUMIF('20-1'!X:X,$A:$A,'20-1'!$E:$E)</f>
        <v>0</v>
      </c>
      <c r="BE134" s="92">
        <f>SUMIF('20-1'!Y:Y,$A:$A,'20-1'!$E:$E)</f>
        <v>0</v>
      </c>
      <c r="BF134" s="92">
        <f>SUMIF('20-1'!Z:Z,$A:$A,'20-1'!$E:$E)</f>
        <v>0</v>
      </c>
      <c r="BG134" s="92">
        <f>SUMIF('20-1'!AA:AA,$A:$A,'20-1'!$E:$E)</f>
        <v>0</v>
      </c>
      <c r="BH134" s="92">
        <f>SUMIF('20-1'!AB:AB,$A:$A,'20-1'!$E:$E)</f>
        <v>44994.01</v>
      </c>
      <c r="BI134" s="89">
        <f>SUMIF(Об!$A:$A,$A:$A,Об!AB:AB)*BI$455</f>
        <v>565113.33346748364</v>
      </c>
      <c r="BJ134" s="89">
        <f>SUMIF(Об!$A:$A,$A:$A,Об!AC:AC)*BJ$455</f>
        <v>536272.67012728786</v>
      </c>
      <c r="BK134" s="84">
        <f>SUMIF(ПП1!$H:$H,$A:$A,ПП1!$M:$M)</f>
        <v>0</v>
      </c>
      <c r="BL134" s="89">
        <f t="shared" si="20"/>
        <v>126755.97589213779</v>
      </c>
      <c r="BM134" s="84">
        <f>SUMIF(Об!$A:$A,$A:$A,Об!Z:Z)</f>
        <v>0</v>
      </c>
      <c r="BN134" s="89">
        <f t="shared" si="21"/>
        <v>4966.2856884387948</v>
      </c>
      <c r="BO134" s="89">
        <f>SUMIF(Об!$A:$A,$A:$A,Об!$AG:$AG)*$BO$455</f>
        <v>0</v>
      </c>
      <c r="BP134" s="89">
        <f>SUMIF(Об!$A:$A,$A:$A,Об!$AE:$AE)*BP$455</f>
        <v>4376.2095525672357</v>
      </c>
      <c r="BQ134" s="89">
        <f>SUMIF(Об!$A:$A,$A:$A,Об!AI:AI)*BQ$455</f>
        <v>397394.65620544431</v>
      </c>
      <c r="BR134" s="89">
        <f>SUMIF(Об!$A:$A,$A:$A,Об!AJ:AJ)*BR$455</f>
        <v>148469.15883921128</v>
      </c>
      <c r="BS134" s="89">
        <f>SUMIF(Об!$A:$A,$A:$A,Об!AK:AK)*BS$455</f>
        <v>217338.72016805687</v>
      </c>
      <c r="BT134" s="89">
        <f>SUMIF(Об!$A:$A,$A:$A,Об!AL:AL)*BT$455</f>
        <v>195639.23820508859</v>
      </c>
      <c r="BU134" s="89">
        <f>SUMIF(Об!$A:$A,$A:$A,Об!AM:AM)*BU$455</f>
        <v>123181.15003892557</v>
      </c>
      <c r="BV134" s="89">
        <f>SUMIF(Об!$A:$A,$A:$A,Об!AN:AN)*BV$455</f>
        <v>81788.660608091421</v>
      </c>
    </row>
    <row r="135" spans="1:74" ht="32.25" hidden="1" customHeight="1" x14ac:dyDescent="0.25">
      <c r="A135" s="84" t="s">
        <v>32</v>
      </c>
      <c r="B135" s="84">
        <f>SUMIF(Об!$A:$A,$A:$A,Об!B:B)</f>
        <v>5743.3</v>
      </c>
      <c r="C135" s="84">
        <f>SUMIF(Об!$A:$A,$A:$A,Об!C:C)</f>
        <v>5743.3</v>
      </c>
      <c r="D135" s="84">
        <v>12</v>
      </c>
      <c r="E135" s="84">
        <f>SUMIF(Об!$A:$A,$A:$A,Об!F:F)</f>
        <v>41.41</v>
      </c>
      <c r="F135" s="84">
        <f t="shared" si="22"/>
        <v>41.41</v>
      </c>
      <c r="G135" s="89">
        <v>2749306.19</v>
      </c>
      <c r="H135" s="89">
        <v>0</v>
      </c>
      <c r="I135" s="89">
        <v>0</v>
      </c>
      <c r="J135" s="89">
        <v>318328.32000000001</v>
      </c>
      <c r="K135" s="89">
        <v>162193.45999999996</v>
      </c>
      <c r="L135" s="89">
        <v>0</v>
      </c>
      <c r="M135" s="89">
        <v>1947.1800000000003</v>
      </c>
      <c r="N135" s="89">
        <v>1947.1800000000003</v>
      </c>
      <c r="O135" s="89">
        <v>189614.78000000003</v>
      </c>
      <c r="P135" s="89">
        <v>556097.72</v>
      </c>
      <c r="Q135" s="89">
        <v>214272.28</v>
      </c>
      <c r="R135" s="89">
        <v>0</v>
      </c>
      <c r="S135" s="89">
        <v>5857.2899999999991</v>
      </c>
      <c r="T135" s="89">
        <v>651174.56999999983</v>
      </c>
      <c r="U135" s="89">
        <v>0</v>
      </c>
      <c r="V135" s="89">
        <v>0</v>
      </c>
      <c r="W135" s="89">
        <v>0</v>
      </c>
      <c r="X135" s="89">
        <v>0</v>
      </c>
      <c r="Y135" s="89">
        <v>0</v>
      </c>
      <c r="Z135" s="89">
        <v>0</v>
      </c>
      <c r="AA135" s="89">
        <v>0</v>
      </c>
      <c r="AB135" s="89">
        <v>0</v>
      </c>
      <c r="AC135" s="89">
        <v>597847.52</v>
      </c>
      <c r="AD135" s="89">
        <v>0</v>
      </c>
      <c r="AE135" s="89">
        <v>4024.7599999999993</v>
      </c>
      <c r="AF135" s="89">
        <v>0</v>
      </c>
      <c r="AG135" s="89">
        <v>176073.76</v>
      </c>
      <c r="AH135" s="90">
        <v>2749306.19</v>
      </c>
      <c r="AI135" s="90">
        <v>2842739.7</v>
      </c>
      <c r="AJ135" s="90">
        <v>0</v>
      </c>
      <c r="AK135" s="90">
        <v>2842739.7</v>
      </c>
      <c r="AL135" s="90">
        <v>287518.21000000002</v>
      </c>
      <c r="AM135" s="90">
        <v>0</v>
      </c>
      <c r="AN135" s="90">
        <v>287518.21000000002</v>
      </c>
      <c r="AP135" s="91">
        <f t="shared" si="19"/>
        <v>579572.55999999994</v>
      </c>
      <c r="AQ135" s="92">
        <f>SUMIF('20-1'!K:K,$A:$A,'20-1'!$E:$E)</f>
        <v>570176.66999999993</v>
      </c>
      <c r="AR135" s="92">
        <f>SUMIF('20-1'!L:L,$A:$A,'20-1'!$E:$E)</f>
        <v>0</v>
      </c>
      <c r="AS135" s="92">
        <f>SUMIF('20-1'!M:M,$A:$A,'20-1'!$E:$E)</f>
        <v>0</v>
      </c>
      <c r="AT135" s="92">
        <f>SUMIF('20-1'!N:N,$A:$A,'20-1'!$E:$E)</f>
        <v>0</v>
      </c>
      <c r="AU135" s="92">
        <f>SUMIF('20-1'!O:O,$A:$A,'20-1'!$E:$E)</f>
        <v>0</v>
      </c>
      <c r="AV135" s="92">
        <f>SUMIF('20-1'!P:P,$A:$A,'20-1'!$E:$E)</f>
        <v>2277.25</v>
      </c>
      <c r="AW135" s="92">
        <f>SUMIF('20-1'!Q:Q,$A:$A,'20-1'!$E:$E)</f>
        <v>0</v>
      </c>
      <c r="AX135" s="92">
        <f>SUMIF('20-1'!R:R,$A:$A,'20-1'!$E:$E)</f>
        <v>0</v>
      </c>
      <c r="AY135" s="92">
        <f>SUMIF('20-1'!S:S,$A:$A,'20-1'!$E:$E)</f>
        <v>7118.64</v>
      </c>
      <c r="AZ135" s="92">
        <f>SUMIF('20-1'!T:T,$A:$A,'20-1'!$E:$E)</f>
        <v>0</v>
      </c>
      <c r="BA135" s="92">
        <f>SUMIF('20-1'!U:U,$A:$A,'20-1'!$E:$E)</f>
        <v>0</v>
      </c>
      <c r="BB135" s="92">
        <f>SUMIF('20-1'!V:V,$A:$A,'20-1'!$E:$E)</f>
        <v>0</v>
      </c>
      <c r="BC135" s="92">
        <f>SUMIF('20-1'!W:W,$A:$A,'20-1'!$E:$E)</f>
        <v>0</v>
      </c>
      <c r="BD135" s="92">
        <f>SUMIF('20-1'!X:X,$A:$A,'20-1'!$E:$E)</f>
        <v>0</v>
      </c>
      <c r="BE135" s="92">
        <f>SUMIF('20-1'!Y:Y,$A:$A,'20-1'!$E:$E)</f>
        <v>0</v>
      </c>
      <c r="BF135" s="92">
        <f>SUMIF('20-1'!Z:Z,$A:$A,'20-1'!$E:$E)</f>
        <v>0</v>
      </c>
      <c r="BG135" s="92">
        <f>SUMIF('20-1'!AA:AA,$A:$A,'20-1'!$E:$E)</f>
        <v>0</v>
      </c>
      <c r="BH135" s="92">
        <f>SUMIF('20-1'!AB:AB,$A:$A,'20-1'!$E:$E)</f>
        <v>28438.44</v>
      </c>
      <c r="BI135" s="89">
        <f>SUMIF(Об!$A:$A,$A:$A,Об!AB:AB)*BI$455</f>
        <v>530650.13294047036</v>
      </c>
      <c r="BJ135" s="89">
        <f>SUMIF(Об!$A:$A,$A:$A,Об!AC:AC)*BJ$455</f>
        <v>503568.30540392926</v>
      </c>
      <c r="BK135" s="84">
        <f>SUMIF(ПП1!$H:$H,$A:$A,ПП1!$M:$M)</f>
        <v>0</v>
      </c>
      <c r="BL135" s="89">
        <f t="shared" si="20"/>
        <v>119025.81566327927</v>
      </c>
      <c r="BM135" s="89">
        <f>$BM$454*B135/$BM$455</f>
        <v>16724.115333401714</v>
      </c>
      <c r="BN135" s="89">
        <f t="shared" si="21"/>
        <v>4663.4188307327195</v>
      </c>
      <c r="BO135" s="89">
        <f>SUMIF(Об!$A:$A,$A:$A,Об!$AG:$AG)*$BO$455</f>
        <v>0</v>
      </c>
      <c r="BP135" s="89">
        <f>SUMIF(Об!$A:$A,$A:$A,Об!$AE:$AE)*BP$455</f>
        <v>4109.3282414628793</v>
      </c>
      <c r="BQ135" s="89">
        <f>SUMIF(Об!$A:$A,$A:$A,Об!AI:AI)*BQ$455</f>
        <v>373159.70913538057</v>
      </c>
      <c r="BR135" s="89">
        <f>SUMIF(Об!$A:$A,$A:$A,Об!AJ:AJ)*BR$455</f>
        <v>139414.82922048331</v>
      </c>
      <c r="BS135" s="89">
        <f>SUMIF(Об!$A:$A,$A:$A,Об!AK:AK)*BS$455</f>
        <v>204084.40912662898</v>
      </c>
      <c r="BT135" s="89">
        <f>SUMIF(Об!$A:$A,$A:$A,Об!AL:AL)*BT$455</f>
        <v>183708.261004739</v>
      </c>
      <c r="BU135" s="89">
        <f>SUMIF(Об!$A:$A,$A:$A,Об!AM:AM)*BU$455</f>
        <v>115668.99907109876</v>
      </c>
      <c r="BV135" s="89">
        <f>SUMIF(Об!$A:$A,$A:$A,Об!AN:AN)*BV$455</f>
        <v>76800.813313678445</v>
      </c>
    </row>
    <row r="136" spans="1:74" ht="32.25" hidden="1" customHeight="1" x14ac:dyDescent="0.25">
      <c r="A136" s="84" t="s">
        <v>33</v>
      </c>
      <c r="B136" s="84">
        <f>SUMIF(Об!$A:$A,$A:$A,Об!B:B)</f>
        <v>3104.2</v>
      </c>
      <c r="C136" s="84">
        <f>SUMIF(Об!$A:$A,$A:$A,Об!C:C)</f>
        <v>3104.1999999999994</v>
      </c>
      <c r="D136" s="84">
        <v>12</v>
      </c>
      <c r="E136" s="84">
        <f>SUMIF(Об!$A:$A,$A:$A,Об!F:F)</f>
        <v>41.41</v>
      </c>
      <c r="F136" s="84">
        <f t="shared" si="22"/>
        <v>41.41</v>
      </c>
      <c r="G136" s="89">
        <v>1445209.03</v>
      </c>
      <c r="H136" s="89">
        <v>1407382.08</v>
      </c>
      <c r="I136" s="89">
        <v>0</v>
      </c>
      <c r="J136" s="89">
        <v>162733.80000000002</v>
      </c>
      <c r="K136" s="89">
        <v>142605.78</v>
      </c>
      <c r="L136" s="89">
        <v>0</v>
      </c>
      <c r="M136" s="89">
        <v>1996.4499999999996</v>
      </c>
      <c r="N136" s="89">
        <v>1996.4499999999996</v>
      </c>
      <c r="O136" s="89">
        <v>111683.96999999999</v>
      </c>
      <c r="P136" s="89">
        <v>282109.68</v>
      </c>
      <c r="Q136" s="89">
        <v>110453.28</v>
      </c>
      <c r="R136" s="89">
        <v>0</v>
      </c>
      <c r="S136" s="89">
        <v>6038.8899999999985</v>
      </c>
      <c r="T136" s="89">
        <v>335676.35000000003</v>
      </c>
      <c r="U136" s="89">
        <v>0</v>
      </c>
      <c r="V136" s="89">
        <v>0</v>
      </c>
      <c r="W136" s="89">
        <v>0</v>
      </c>
      <c r="X136" s="89">
        <v>0</v>
      </c>
      <c r="Y136" s="89">
        <v>0</v>
      </c>
      <c r="Z136" s="89">
        <v>0</v>
      </c>
      <c r="AA136" s="89">
        <v>0</v>
      </c>
      <c r="AB136" s="89">
        <v>0</v>
      </c>
      <c r="AC136" s="89">
        <v>0</v>
      </c>
      <c r="AD136" s="89">
        <v>0</v>
      </c>
      <c r="AE136" s="89">
        <v>4149.3799999999992</v>
      </c>
      <c r="AF136" s="89">
        <v>0</v>
      </c>
      <c r="AG136" s="89">
        <v>80190</v>
      </c>
      <c r="AH136" s="90">
        <v>1445209.03</v>
      </c>
      <c r="AI136" s="90">
        <v>1407798.4100000001</v>
      </c>
      <c r="AJ136" s="90">
        <v>0</v>
      </c>
      <c r="AK136" s="90">
        <v>1407798.4100000001</v>
      </c>
      <c r="AL136" s="90">
        <v>353127.01</v>
      </c>
      <c r="AM136" s="90">
        <v>0</v>
      </c>
      <c r="AN136" s="90">
        <v>353127.01</v>
      </c>
      <c r="AP136" s="91">
        <f t="shared" si="19"/>
        <v>522737.28</v>
      </c>
      <c r="AQ136" s="92">
        <f>SUMIF('20-1'!K:K,$A:$A,'20-1'!$E:$E)</f>
        <v>520460.03</v>
      </c>
      <c r="AR136" s="92">
        <f>SUMIF('20-1'!L:L,$A:$A,'20-1'!$E:$E)</f>
        <v>0</v>
      </c>
      <c r="AS136" s="92">
        <f>SUMIF('20-1'!M:M,$A:$A,'20-1'!$E:$E)</f>
        <v>0</v>
      </c>
      <c r="AT136" s="92">
        <f>SUMIF('20-1'!N:N,$A:$A,'20-1'!$E:$E)</f>
        <v>0</v>
      </c>
      <c r="AU136" s="92">
        <f>SUMIF('20-1'!O:O,$A:$A,'20-1'!$E:$E)</f>
        <v>0</v>
      </c>
      <c r="AV136" s="92">
        <f>SUMIF('20-1'!P:P,$A:$A,'20-1'!$E:$E)</f>
        <v>2277.25</v>
      </c>
      <c r="AW136" s="92">
        <f>SUMIF('20-1'!Q:Q,$A:$A,'20-1'!$E:$E)</f>
        <v>0</v>
      </c>
      <c r="AX136" s="92">
        <f>SUMIF('20-1'!R:R,$A:$A,'20-1'!$E:$E)</f>
        <v>0</v>
      </c>
      <c r="AY136" s="92">
        <f>SUMIF('20-1'!S:S,$A:$A,'20-1'!$E:$E)</f>
        <v>0</v>
      </c>
      <c r="AZ136" s="92">
        <f>SUMIF('20-1'!T:T,$A:$A,'20-1'!$E:$E)</f>
        <v>0</v>
      </c>
      <c r="BA136" s="92">
        <f>SUMIF('20-1'!U:U,$A:$A,'20-1'!$E:$E)</f>
        <v>0</v>
      </c>
      <c r="BB136" s="92">
        <f>SUMIF('20-1'!V:V,$A:$A,'20-1'!$E:$E)</f>
        <v>0</v>
      </c>
      <c r="BC136" s="92">
        <f>SUMIF('20-1'!W:W,$A:$A,'20-1'!$E:$E)</f>
        <v>0</v>
      </c>
      <c r="BD136" s="92">
        <f>SUMIF('20-1'!X:X,$A:$A,'20-1'!$E:$E)</f>
        <v>0</v>
      </c>
      <c r="BE136" s="92">
        <f>SUMIF('20-1'!Y:Y,$A:$A,'20-1'!$E:$E)</f>
        <v>0</v>
      </c>
      <c r="BF136" s="92">
        <f>SUMIF('20-1'!Z:Z,$A:$A,'20-1'!$E:$E)</f>
        <v>0</v>
      </c>
      <c r="BG136" s="92">
        <f>SUMIF('20-1'!AA:AA,$A:$A,'20-1'!$E:$E)</f>
        <v>0</v>
      </c>
      <c r="BH136" s="92">
        <f>SUMIF('20-1'!AB:AB,$A:$A,'20-1'!$E:$E)</f>
        <v>16859.439999999999</v>
      </c>
      <c r="BI136" s="89">
        <f>SUMIF(Об!$A:$A,$A:$A,Об!AB:AB)*BI$455</f>
        <v>286811.43988191593</v>
      </c>
      <c r="BJ136" s="89">
        <f>SUMIF(Об!$A:$A,$A:$A,Об!AC:AC)*BJ$455</f>
        <v>272173.96507841779</v>
      </c>
      <c r="BK136" s="84">
        <f>SUMIF(ПП1!$H:$H,$A:$A,ПП1!$M:$M)</f>
        <v>0</v>
      </c>
      <c r="BL136" s="89">
        <f t="shared" si="20"/>
        <v>64332.341507835466</v>
      </c>
      <c r="BM136" s="84">
        <f>SUMIF(Об!$A:$A,$A:$A,Об!Z:Z)</f>
        <v>0</v>
      </c>
      <c r="BN136" s="89">
        <f t="shared" si="21"/>
        <v>2520.5343155260048</v>
      </c>
      <c r="BO136" s="89">
        <f>SUMIF(Об!$A:$A,$A:$A,Об!$AG:$AG)*$BO$455</f>
        <v>0</v>
      </c>
      <c r="BP136" s="89">
        <f>SUMIF(Об!$A:$A,$A:$A,Об!$AE:$AE)*BP$455</f>
        <v>2221.0535279628552</v>
      </c>
      <c r="BQ136" s="89">
        <f>SUMIF(Об!$A:$A,$A:$A,Об!AI:AI)*BQ$455</f>
        <v>201689.33698362409</v>
      </c>
      <c r="BR136" s="89">
        <f>SUMIF(Об!$A:$A,$A:$A,Об!AJ:AJ)*BR$455</f>
        <v>75352.412875215348</v>
      </c>
      <c r="BS136" s="89">
        <f>SUMIF(Об!$A:$A,$A:$A,Об!AK:AK)*BS$455</f>
        <v>110305.71671528243</v>
      </c>
      <c r="BT136" s="89">
        <f>SUMIF(Об!$A:$A,$A:$A,Об!AL:AL)*BT$455</f>
        <v>99292.598995509688</v>
      </c>
      <c r="BU136" s="89">
        <f>SUMIF(Об!$A:$A,$A:$A,Об!AM:AM)*BU$455</f>
        <v>62518.01349685801</v>
      </c>
      <c r="BV136" s="89">
        <f>SUMIF(Об!$A:$A,$A:$A,Об!AN:AN)*BV$455</f>
        <v>41510.122175111966</v>
      </c>
    </row>
    <row r="137" spans="1:74" ht="32.25" hidden="1" customHeight="1" x14ac:dyDescent="0.25">
      <c r="A137" s="84" t="s">
        <v>34</v>
      </c>
      <c r="B137" s="84">
        <f>SUMIF(Об!$A:$A,$A:$A,Об!B:B)</f>
        <v>6050.2</v>
      </c>
      <c r="C137" s="84">
        <f>SUMIF(Об!$A:$A,$A:$A,Об!C:C)</f>
        <v>6050.2</v>
      </c>
      <c r="D137" s="84">
        <v>12</v>
      </c>
      <c r="E137" s="84">
        <f>SUMIF(Об!$A:$A,$A:$A,Об!F:F)</f>
        <v>41.41</v>
      </c>
      <c r="F137" s="84">
        <f t="shared" si="22"/>
        <v>41.41</v>
      </c>
      <c r="G137" s="89">
        <v>2817867.0900000008</v>
      </c>
      <c r="H137" s="89">
        <v>2732279.62</v>
      </c>
      <c r="I137" s="89">
        <v>0</v>
      </c>
      <c r="J137" s="89">
        <v>297361.09999999998</v>
      </c>
      <c r="K137" s="89">
        <v>119902.91999999998</v>
      </c>
      <c r="L137" s="89">
        <v>0</v>
      </c>
      <c r="M137" s="89">
        <v>1631.42</v>
      </c>
      <c r="N137" s="89">
        <v>1631.42</v>
      </c>
      <c r="O137" s="89">
        <v>181037.1</v>
      </c>
      <c r="P137" s="89">
        <v>518884.23</v>
      </c>
      <c r="Q137" s="89">
        <v>199803.82</v>
      </c>
      <c r="R137" s="89">
        <v>0</v>
      </c>
      <c r="S137" s="89">
        <v>4899.13</v>
      </c>
      <c r="T137" s="89">
        <v>606722.03</v>
      </c>
      <c r="U137" s="89">
        <v>0</v>
      </c>
      <c r="V137" s="89">
        <v>0</v>
      </c>
      <c r="W137" s="89">
        <v>0</v>
      </c>
      <c r="X137" s="89">
        <v>0</v>
      </c>
      <c r="Y137" s="89">
        <v>0</v>
      </c>
      <c r="Z137" s="89">
        <v>0</v>
      </c>
      <c r="AA137" s="89">
        <v>0</v>
      </c>
      <c r="AB137" s="89">
        <v>0</v>
      </c>
      <c r="AC137" s="89">
        <v>0</v>
      </c>
      <c r="AD137" s="89">
        <v>0</v>
      </c>
      <c r="AE137" s="89">
        <v>3365.3199999999997</v>
      </c>
      <c r="AF137" s="89">
        <v>0</v>
      </c>
      <c r="AG137" s="89">
        <v>164025.01</v>
      </c>
      <c r="AH137" s="90">
        <v>2817867.0900000008</v>
      </c>
      <c r="AI137" s="90">
        <v>2984853.5400000005</v>
      </c>
      <c r="AJ137" s="90">
        <v>0</v>
      </c>
      <c r="AK137" s="90">
        <v>2984853.5400000005</v>
      </c>
      <c r="AL137" s="90">
        <v>228841.87</v>
      </c>
      <c r="AM137" s="90">
        <v>0</v>
      </c>
      <c r="AN137" s="90">
        <v>228841.87</v>
      </c>
      <c r="AP137" s="91">
        <f t="shared" si="19"/>
        <v>4554.5</v>
      </c>
      <c r="AQ137" s="92">
        <f>SUMIF('20-1'!K:K,$A:$A,'20-1'!$E:$E)</f>
        <v>0</v>
      </c>
      <c r="AR137" s="92">
        <f>SUMIF('20-1'!L:L,$A:$A,'20-1'!$E:$E)</f>
        <v>0</v>
      </c>
      <c r="AS137" s="92">
        <f>SUMIF('20-1'!M:M,$A:$A,'20-1'!$E:$E)</f>
        <v>0</v>
      </c>
      <c r="AT137" s="92">
        <f>SUMIF('20-1'!N:N,$A:$A,'20-1'!$E:$E)</f>
        <v>0</v>
      </c>
      <c r="AU137" s="92">
        <f>SUMIF('20-1'!O:O,$A:$A,'20-1'!$E:$E)</f>
        <v>0</v>
      </c>
      <c r="AV137" s="92">
        <f>SUMIF('20-1'!P:P,$A:$A,'20-1'!$E:$E)</f>
        <v>4554.5</v>
      </c>
      <c r="AW137" s="92">
        <f>SUMIF('20-1'!Q:Q,$A:$A,'20-1'!$E:$E)</f>
        <v>0</v>
      </c>
      <c r="AX137" s="92">
        <f>SUMIF('20-1'!R:R,$A:$A,'20-1'!$E:$E)</f>
        <v>0</v>
      </c>
      <c r="AY137" s="92">
        <f>SUMIF('20-1'!S:S,$A:$A,'20-1'!$E:$E)</f>
        <v>0</v>
      </c>
      <c r="AZ137" s="92">
        <f>SUMIF('20-1'!T:T,$A:$A,'20-1'!$E:$E)</f>
        <v>0</v>
      </c>
      <c r="BA137" s="92">
        <f>SUMIF('20-1'!U:U,$A:$A,'20-1'!$E:$E)</f>
        <v>0</v>
      </c>
      <c r="BB137" s="92">
        <f>SUMIF('20-1'!V:V,$A:$A,'20-1'!$E:$E)</f>
        <v>0</v>
      </c>
      <c r="BC137" s="92">
        <f>SUMIF('20-1'!W:W,$A:$A,'20-1'!$E:$E)</f>
        <v>0</v>
      </c>
      <c r="BD137" s="92">
        <f>SUMIF('20-1'!X:X,$A:$A,'20-1'!$E:$E)</f>
        <v>0</v>
      </c>
      <c r="BE137" s="92">
        <f>SUMIF('20-1'!Y:Y,$A:$A,'20-1'!$E:$E)</f>
        <v>0</v>
      </c>
      <c r="BF137" s="92">
        <f>SUMIF('20-1'!Z:Z,$A:$A,'20-1'!$E:$E)</f>
        <v>0</v>
      </c>
      <c r="BG137" s="92">
        <f>SUMIF('20-1'!AA:AA,$A:$A,'20-1'!$E:$E)</f>
        <v>0</v>
      </c>
      <c r="BH137" s="92">
        <f>SUMIF('20-1'!AB:AB,$A:$A,'20-1'!$E:$E)</f>
        <v>22357.119999999999</v>
      </c>
      <c r="BI137" s="89">
        <f>SUMIF(Об!$A:$A,$A:$A,Об!AB:AB)*BI$455</f>
        <v>559006.04779768304</v>
      </c>
      <c r="BJ137" s="89">
        <f>SUMIF(Об!$A:$A,$A:$A,Об!AC:AC)*BJ$455</f>
        <v>530477.07090955577</v>
      </c>
      <c r="BK137" s="84">
        <f>SUMIF(ПП1!$H:$H,$A:$A,ПП1!$M:$M)</f>
        <v>0</v>
      </c>
      <c r="BL137" s="89">
        <f t="shared" si="20"/>
        <v>125386.10031270735</v>
      </c>
      <c r="BM137" s="89">
        <f t="shared" ref="BM137:BM138" si="23">$BM$454*B137/$BM$455</f>
        <v>17617.788134025221</v>
      </c>
      <c r="BN137" s="89">
        <f t="shared" si="21"/>
        <v>4912.6141085611225</v>
      </c>
      <c r="BO137" s="89">
        <f>SUMIF(Об!$A:$A,$A:$A,Об!$AG:$AG)*$BO$455</f>
        <v>0</v>
      </c>
      <c r="BP137" s="89">
        <f>SUMIF(Об!$A:$A,$A:$A,Об!$AE:$AE)*BP$455</f>
        <v>4328.9150360417716</v>
      </c>
      <c r="BQ137" s="89">
        <f>SUMIF(Об!$A:$A,$A:$A,Об!AI:AI)*BQ$455</f>
        <v>393099.93770321575</v>
      </c>
      <c r="BR137" s="89">
        <f>SUMIF(Об!$A:$A,$A:$A,Об!AJ:AJ)*BR$455</f>
        <v>146864.62482366728</v>
      </c>
      <c r="BS137" s="89">
        <f>SUMIF(Об!$A:$A,$A:$A,Об!AK:AK)*BS$455</f>
        <v>214989.89990039359</v>
      </c>
      <c r="BT137" s="89">
        <f>SUMIF(Об!$A:$A,$A:$A,Об!AL:AL)*BT$455</f>
        <v>193524.92830443679</v>
      </c>
      <c r="BU137" s="89">
        <f>SUMIF(Об!$A:$A,$A:$A,Об!AM:AM)*BU$455</f>
        <v>121849.90827224097</v>
      </c>
      <c r="BV137" s="89">
        <f>SUMIF(Об!$A:$A,$A:$A,Об!AN:AN)*BV$455</f>
        <v>80904.755229644492</v>
      </c>
    </row>
    <row r="138" spans="1:74" ht="32.25" hidden="1" customHeight="1" x14ac:dyDescent="0.25">
      <c r="A138" s="84" t="s">
        <v>35</v>
      </c>
      <c r="B138" s="84">
        <f>SUMIF(Об!$A:$A,$A:$A,Об!B:B)</f>
        <v>6940.23</v>
      </c>
      <c r="C138" s="84">
        <f>SUMIF(Об!$A:$A,$A:$A,Об!C:C)</f>
        <v>6940.23</v>
      </c>
      <c r="D138" s="84">
        <v>12</v>
      </c>
      <c r="E138" s="84">
        <f>SUMIF(Об!$A:$A,$A:$A,Об!F:F)</f>
        <v>30.14</v>
      </c>
      <c r="F138" s="84">
        <f t="shared" si="22"/>
        <v>30.14</v>
      </c>
      <c r="G138" s="89">
        <v>2400757.41</v>
      </c>
      <c r="H138" s="89">
        <v>3120425.8400000008</v>
      </c>
      <c r="I138" s="89">
        <v>0</v>
      </c>
      <c r="J138" s="89">
        <v>437995.61000000004</v>
      </c>
      <c r="K138" s="89">
        <v>26704.050000000003</v>
      </c>
      <c r="L138" s="89">
        <v>0</v>
      </c>
      <c r="M138" s="89">
        <v>1203.75</v>
      </c>
      <c r="N138" s="89">
        <v>1203.75</v>
      </c>
      <c r="O138" s="89">
        <v>284060.19</v>
      </c>
      <c r="P138" s="89">
        <v>782455.55</v>
      </c>
      <c r="Q138" s="89">
        <v>311418.85000000003</v>
      </c>
      <c r="R138" s="89">
        <v>0</v>
      </c>
      <c r="S138" s="89">
        <v>3922.01</v>
      </c>
      <c r="T138" s="89">
        <v>946411.33999999985</v>
      </c>
      <c r="U138" s="89">
        <v>0</v>
      </c>
      <c r="V138" s="89">
        <v>0</v>
      </c>
      <c r="W138" s="89">
        <v>0</v>
      </c>
      <c r="X138" s="89">
        <v>0</v>
      </c>
      <c r="Y138" s="89">
        <v>0</v>
      </c>
      <c r="Z138" s="89">
        <v>0</v>
      </c>
      <c r="AA138" s="89">
        <v>0</v>
      </c>
      <c r="AB138" s="89">
        <v>0</v>
      </c>
      <c r="AC138" s="89">
        <v>0</v>
      </c>
      <c r="AD138" s="89">
        <v>0</v>
      </c>
      <c r="AE138" s="89">
        <v>2485.9100000000003</v>
      </c>
      <c r="AF138" s="89">
        <v>0</v>
      </c>
      <c r="AG138" s="89">
        <v>188325</v>
      </c>
      <c r="AH138" s="90">
        <v>2400757.41</v>
      </c>
      <c r="AI138" s="90">
        <v>2383072.6300000004</v>
      </c>
      <c r="AJ138" s="90">
        <v>0</v>
      </c>
      <c r="AK138" s="90">
        <v>2383072.6300000004</v>
      </c>
      <c r="AL138" s="90">
        <v>552963.11</v>
      </c>
      <c r="AM138" s="90">
        <v>0</v>
      </c>
      <c r="AN138" s="90">
        <v>552963.11</v>
      </c>
      <c r="AP138" s="91">
        <f t="shared" si="19"/>
        <v>848573.05</v>
      </c>
      <c r="AQ138" s="92">
        <f>SUMIF('20-1'!K:K,$A:$A,'20-1'!$E:$E)</f>
        <v>848573.05</v>
      </c>
      <c r="AR138" s="92">
        <f>SUMIF('20-1'!L:L,$A:$A,'20-1'!$E:$E)</f>
        <v>0</v>
      </c>
      <c r="AS138" s="92">
        <f>SUMIF('20-1'!M:M,$A:$A,'20-1'!$E:$E)</f>
        <v>0</v>
      </c>
      <c r="AT138" s="92">
        <f>SUMIF('20-1'!N:N,$A:$A,'20-1'!$E:$E)</f>
        <v>0</v>
      </c>
      <c r="AU138" s="92">
        <f>SUMIF('20-1'!O:O,$A:$A,'20-1'!$E:$E)</f>
        <v>0</v>
      </c>
      <c r="AV138" s="92">
        <f>SUMIF('20-1'!P:P,$A:$A,'20-1'!$E:$E)</f>
        <v>0</v>
      </c>
      <c r="AW138" s="92">
        <f>SUMIF('20-1'!Q:Q,$A:$A,'20-1'!$E:$E)</f>
        <v>0</v>
      </c>
      <c r="AX138" s="92">
        <f>SUMIF('20-1'!R:R,$A:$A,'20-1'!$E:$E)</f>
        <v>0</v>
      </c>
      <c r="AY138" s="92">
        <f>SUMIF('20-1'!S:S,$A:$A,'20-1'!$E:$E)</f>
        <v>0</v>
      </c>
      <c r="AZ138" s="92">
        <f>SUMIF('20-1'!T:T,$A:$A,'20-1'!$E:$E)</f>
        <v>0</v>
      </c>
      <c r="BA138" s="92">
        <f>SUMIF('20-1'!U:U,$A:$A,'20-1'!$E:$E)</f>
        <v>0</v>
      </c>
      <c r="BB138" s="92">
        <f>SUMIF('20-1'!V:V,$A:$A,'20-1'!$E:$E)</f>
        <v>0</v>
      </c>
      <c r="BC138" s="92">
        <f>SUMIF('20-1'!W:W,$A:$A,'20-1'!$E:$E)</f>
        <v>0</v>
      </c>
      <c r="BD138" s="92">
        <f>SUMIF('20-1'!X:X,$A:$A,'20-1'!$E:$E)</f>
        <v>0</v>
      </c>
      <c r="BE138" s="92">
        <f>SUMIF('20-1'!Y:Y,$A:$A,'20-1'!$E:$E)</f>
        <v>0</v>
      </c>
      <c r="BF138" s="92">
        <f>SUMIF('20-1'!Z:Z,$A:$A,'20-1'!$E:$E)</f>
        <v>1490.04</v>
      </c>
      <c r="BG138" s="92">
        <f>SUMIF('20-1'!AA:AA,$A:$A,'20-1'!$E:$E)</f>
        <v>0</v>
      </c>
      <c r="BH138" s="92">
        <f>SUMIF('20-1'!AB:AB,$A:$A,'20-1'!$E:$E)</f>
        <v>26727.52</v>
      </c>
      <c r="BI138" s="89">
        <f>SUMIF(Об!$A:$A,$A:$A,Об!AB:AB)*BI$455</f>
        <v>641240.04877638991</v>
      </c>
      <c r="BJ138" s="89">
        <f>SUMIF(Об!$A:$A,$A:$A,Об!AC:AC)*BJ$455</f>
        <v>608514.244461113</v>
      </c>
      <c r="BK138" s="84">
        <f>SUMIF(ПП1!$H:$H,$A:$A,ПП1!$M:$M)</f>
        <v>0</v>
      </c>
      <c r="BL138" s="89">
        <f t="shared" si="20"/>
        <v>143831.340281852</v>
      </c>
      <c r="BM138" s="89">
        <f t="shared" si="23"/>
        <v>20209.497494530075</v>
      </c>
      <c r="BN138" s="89">
        <f t="shared" si="21"/>
        <v>5635.2966537732891</v>
      </c>
      <c r="BO138" s="89">
        <f>SUMIF(Об!$A:$A,$A:$A,Об!$AG:$AG)*$BO$455</f>
        <v>0</v>
      </c>
      <c r="BP138" s="89">
        <f>SUMIF(Об!$A:$A,$A:$A,Об!$AE:$AE)*BP$455</f>
        <v>4965.7310503104336</v>
      </c>
      <c r="BQ138" s="89">
        <f>SUMIF(Об!$A:$A,$A:$A,Об!AI:AI)*BQ$455</f>
        <v>450927.90001090692</v>
      </c>
      <c r="BR138" s="89">
        <f>SUMIF(Об!$A:$A,$A:$A,Об!AJ:AJ)*BR$455</f>
        <v>0</v>
      </c>
      <c r="BS138" s="89">
        <f>SUMIF(Об!$A:$A,$A:$A,Об!AK:AK)*BS$455</f>
        <v>246616.53383123013</v>
      </c>
      <c r="BT138" s="89">
        <f>SUMIF(Об!$A:$A,$A:$A,Об!AL:AL)*BT$455</f>
        <v>221993.90320424139</v>
      </c>
      <c r="BU138" s="89">
        <f>SUMIF(Об!$A:$A,$A:$A,Об!AM:AM)*BU$455</f>
        <v>0</v>
      </c>
      <c r="BV138" s="89">
        <f>SUMIF(Об!$A:$A,$A:$A,Об!AN:AN)*BV$455</f>
        <v>92806.454230841235</v>
      </c>
    </row>
    <row r="139" spans="1:74" ht="32.25" hidden="1" customHeight="1" x14ac:dyDescent="0.25">
      <c r="A139" s="84" t="s">
        <v>36</v>
      </c>
      <c r="B139" s="84">
        <f>SUMIF(Об!$A:$A,$A:$A,Об!B:B)</f>
        <v>6622.8</v>
      </c>
      <c r="C139" s="84">
        <f>SUMIF(Об!$A:$A,$A:$A,Об!C:C)</f>
        <v>6622.8</v>
      </c>
      <c r="D139" s="84">
        <v>12</v>
      </c>
      <c r="E139" s="84">
        <f>SUMIF(Об!$A:$A,$A:$A,Об!F:F)</f>
        <v>41.2</v>
      </c>
      <c r="F139" s="84">
        <f t="shared" si="22"/>
        <v>41.2</v>
      </c>
      <c r="G139" s="89">
        <v>2670796.25</v>
      </c>
      <c r="H139" s="89">
        <v>0</v>
      </c>
      <c r="I139" s="89">
        <v>0</v>
      </c>
      <c r="J139" s="89">
        <v>170585.25999999998</v>
      </c>
      <c r="K139" s="89">
        <v>142919.43000000002</v>
      </c>
      <c r="L139" s="89">
        <v>0</v>
      </c>
      <c r="M139" s="89">
        <v>2353.8999999999996</v>
      </c>
      <c r="N139" s="89">
        <v>2350.5899999999997</v>
      </c>
      <c r="O139" s="89">
        <v>0</v>
      </c>
      <c r="P139" s="89">
        <v>287240.81</v>
      </c>
      <c r="Q139" s="89">
        <v>104517.76000000001</v>
      </c>
      <c r="R139" s="89">
        <v>0</v>
      </c>
      <c r="S139" s="89">
        <v>7144.52</v>
      </c>
      <c r="T139" s="89">
        <v>317609.63</v>
      </c>
      <c r="U139" s="89">
        <v>0</v>
      </c>
      <c r="V139" s="89">
        <v>0</v>
      </c>
      <c r="W139" s="89">
        <v>0</v>
      </c>
      <c r="X139" s="89">
        <v>0</v>
      </c>
      <c r="Y139" s="89">
        <v>0</v>
      </c>
      <c r="Z139" s="89">
        <v>0</v>
      </c>
      <c r="AA139" s="89">
        <v>0</v>
      </c>
      <c r="AB139" s="89">
        <v>0</v>
      </c>
      <c r="AC139" s="89">
        <v>1000880.85</v>
      </c>
      <c r="AD139" s="89">
        <v>0</v>
      </c>
      <c r="AE139" s="89">
        <v>4916.2000000000007</v>
      </c>
      <c r="AF139" s="89">
        <v>0</v>
      </c>
      <c r="AG139" s="89">
        <v>0</v>
      </c>
      <c r="AH139" s="90">
        <v>2670796.25</v>
      </c>
      <c r="AI139" s="90">
        <v>2697376.9800000004</v>
      </c>
      <c r="AJ139" s="90">
        <v>0</v>
      </c>
      <c r="AK139" s="90">
        <v>2697376.9800000004</v>
      </c>
      <c r="AL139" s="90">
        <v>319941.99</v>
      </c>
      <c r="AM139" s="90">
        <v>0</v>
      </c>
      <c r="AN139" s="90">
        <v>319941.99</v>
      </c>
      <c r="AP139" s="91">
        <f t="shared" si="19"/>
        <v>0</v>
      </c>
      <c r="AQ139" s="92">
        <f>SUMIF('20-1'!K:K,$A:$A,'20-1'!$E:$E)</f>
        <v>0</v>
      </c>
      <c r="AR139" s="92">
        <f>SUMIF('20-1'!L:L,$A:$A,'20-1'!$E:$E)</f>
        <v>0</v>
      </c>
      <c r="AS139" s="92">
        <f>SUMIF('20-1'!M:M,$A:$A,'20-1'!$E:$E)</f>
        <v>0</v>
      </c>
      <c r="AT139" s="92">
        <f>SUMIF('20-1'!N:N,$A:$A,'20-1'!$E:$E)</f>
        <v>0</v>
      </c>
      <c r="AU139" s="92">
        <f>SUMIF('20-1'!O:O,$A:$A,'20-1'!$E:$E)</f>
        <v>0</v>
      </c>
      <c r="AV139" s="92">
        <f>SUMIF('20-1'!P:P,$A:$A,'20-1'!$E:$E)</f>
        <v>0</v>
      </c>
      <c r="AW139" s="92">
        <f>SUMIF('20-1'!Q:Q,$A:$A,'20-1'!$E:$E)</f>
        <v>0</v>
      </c>
      <c r="AX139" s="92">
        <f>SUMIF('20-1'!R:R,$A:$A,'20-1'!$E:$E)</f>
        <v>0</v>
      </c>
      <c r="AY139" s="92">
        <f>SUMIF('20-1'!S:S,$A:$A,'20-1'!$E:$E)</f>
        <v>0</v>
      </c>
      <c r="AZ139" s="92">
        <f>SUMIF('20-1'!T:T,$A:$A,'20-1'!$E:$E)</f>
        <v>0</v>
      </c>
      <c r="BA139" s="92">
        <f>SUMIF('20-1'!U:U,$A:$A,'20-1'!$E:$E)</f>
        <v>0</v>
      </c>
      <c r="BB139" s="92">
        <f>SUMIF('20-1'!V:V,$A:$A,'20-1'!$E:$E)</f>
        <v>0</v>
      </c>
      <c r="BC139" s="92">
        <f>SUMIF('20-1'!W:W,$A:$A,'20-1'!$E:$E)</f>
        <v>0</v>
      </c>
      <c r="BD139" s="92">
        <f>SUMIF('20-1'!X:X,$A:$A,'20-1'!$E:$E)</f>
        <v>0</v>
      </c>
      <c r="BE139" s="92">
        <f>SUMIF('20-1'!Y:Y,$A:$A,'20-1'!$E:$E)</f>
        <v>0</v>
      </c>
      <c r="BF139" s="92">
        <f>SUMIF('20-1'!Z:Z,$A:$A,'20-1'!$E:$E)</f>
        <v>0</v>
      </c>
      <c r="BG139" s="92">
        <f>SUMIF('20-1'!AA:AA,$A:$A,'20-1'!$E:$E)</f>
        <v>0</v>
      </c>
      <c r="BH139" s="92">
        <f>SUMIF('20-1'!AB:AB,$A:$A,'20-1'!$E:$E)</f>
        <v>97514.31</v>
      </c>
      <c r="BI139" s="89">
        <f>SUMIF(Об!$A:$A,$A:$A,Об!AB:AB)*BI$455</f>
        <v>611911.21836542524</v>
      </c>
      <c r="BJ139" s="89">
        <f>SUMIF(Об!$A:$A,$A:$A,Об!AC:AC)*BJ$455</f>
        <v>580682.21632670111</v>
      </c>
      <c r="BK139" s="89">
        <f>SUMIF(ПП1!$H:$H,$A:$A,ПП1!$M:$M)*$BK$454/$BK$455*B139</f>
        <v>90052.865142398659</v>
      </c>
      <c r="BL139" s="89">
        <f t="shared" si="20"/>
        <v>137252.8288570623</v>
      </c>
      <c r="BM139" s="84">
        <f>SUMIF(Об!$A:$A,$A:$A,Об!Z:Z)</f>
        <v>0</v>
      </c>
      <c r="BN139" s="89">
        <f t="shared" si="21"/>
        <v>5377.5512740369913</v>
      </c>
      <c r="BO139" s="89">
        <f>SUMIF(Об!$A:$A,$A:$A,Об!$AG:$AG)*$BO$455</f>
        <v>310636.57206832746</v>
      </c>
      <c r="BP139" s="89">
        <f>SUMIF(Об!$A:$A,$A:$A,Об!$AE:$AE)*BP$455</f>
        <v>0</v>
      </c>
      <c r="BQ139" s="89">
        <f>SUMIF(Об!$A:$A,$A:$A,Об!AI:AI)*BQ$455</f>
        <v>430303.50524294371</v>
      </c>
      <c r="BR139" s="89">
        <f>SUMIF(Об!$A:$A,$A:$A,Об!AJ:AJ)*BR$455</f>
        <v>160764.11313381104</v>
      </c>
      <c r="BS139" s="89">
        <f>SUMIF(Об!$A:$A,$A:$A,Об!AK:AK)*BS$455</f>
        <v>235336.86639455339</v>
      </c>
      <c r="BT139" s="89">
        <f>SUMIF(Об!$A:$A,$A:$A,Об!AL:AL)*BT$455</f>
        <v>211840.41770100562</v>
      </c>
      <c r="BU139" s="89">
        <f>SUMIF(Об!$A:$A,$A:$A,Об!AM:AM)*BU$455</f>
        <v>133381.96629952689</v>
      </c>
      <c r="BV139" s="89">
        <f>SUMIF(Об!$A:$A,$A:$A,Об!AN:AN)*BV$455</f>
        <v>88561.702577582502</v>
      </c>
    </row>
    <row r="140" spans="1:74" ht="32.25" hidden="1" customHeight="1" x14ac:dyDescent="0.25">
      <c r="A140" s="84" t="s">
        <v>37</v>
      </c>
      <c r="B140" s="84">
        <f>SUMIF(Об!$A:$A,$A:$A,Об!B:B)</f>
        <v>3436.67</v>
      </c>
      <c r="C140" s="84">
        <f>SUMIF(Об!$A:$A,$A:$A,Об!C:C)</f>
        <v>3436.67</v>
      </c>
      <c r="D140" s="84">
        <v>12</v>
      </c>
      <c r="E140" s="84">
        <f>SUMIF(Об!$A:$A,$A:$A,Об!F:F)</f>
        <v>30.14</v>
      </c>
      <c r="F140" s="84">
        <f t="shared" si="22"/>
        <v>30.14</v>
      </c>
      <c r="G140" s="89">
        <v>940259.88</v>
      </c>
      <c r="H140" s="89">
        <v>1198964.1000000001</v>
      </c>
      <c r="I140" s="89">
        <v>0</v>
      </c>
      <c r="J140" s="89">
        <v>159256.57999999999</v>
      </c>
      <c r="K140" s="89">
        <v>9636.66</v>
      </c>
      <c r="L140" s="89">
        <v>0</v>
      </c>
      <c r="M140" s="89">
        <v>573.15000000000009</v>
      </c>
      <c r="N140" s="89">
        <v>573.15000000000009</v>
      </c>
      <c r="O140" s="89">
        <v>111277.98</v>
      </c>
      <c r="P140" s="89">
        <v>284089.04000000004</v>
      </c>
      <c r="Q140" s="89">
        <v>112826.64000000001</v>
      </c>
      <c r="R140" s="89">
        <v>0</v>
      </c>
      <c r="S140" s="89">
        <v>1742.9199999999998</v>
      </c>
      <c r="T140" s="89">
        <v>342880.5</v>
      </c>
      <c r="U140" s="89">
        <v>0</v>
      </c>
      <c r="V140" s="89">
        <v>0</v>
      </c>
      <c r="W140" s="89">
        <v>0</v>
      </c>
      <c r="X140" s="89">
        <v>0</v>
      </c>
      <c r="Y140" s="89">
        <v>0</v>
      </c>
      <c r="Z140" s="89">
        <v>0</v>
      </c>
      <c r="AA140" s="89">
        <v>0</v>
      </c>
      <c r="AB140" s="89">
        <v>0</v>
      </c>
      <c r="AC140" s="89">
        <v>0</v>
      </c>
      <c r="AD140" s="89">
        <v>0</v>
      </c>
      <c r="AE140" s="89">
        <v>1196.8699999999999</v>
      </c>
      <c r="AF140" s="89">
        <v>0</v>
      </c>
      <c r="AG140" s="89">
        <v>66825</v>
      </c>
      <c r="AH140" s="90">
        <v>940259.88</v>
      </c>
      <c r="AI140" s="90">
        <v>946427.45</v>
      </c>
      <c r="AJ140" s="90">
        <v>0</v>
      </c>
      <c r="AK140" s="90">
        <v>946427.45</v>
      </c>
      <c r="AL140" s="90">
        <v>154951.81</v>
      </c>
      <c r="AM140" s="90">
        <v>0</v>
      </c>
      <c r="AN140" s="90">
        <v>154951.81</v>
      </c>
      <c r="AP140" s="91">
        <f t="shared" si="19"/>
        <v>0</v>
      </c>
      <c r="AQ140" s="92">
        <f>SUMIF('20-1'!K:K,$A:$A,'20-1'!$E:$E)</f>
        <v>0</v>
      </c>
      <c r="AR140" s="92">
        <f>SUMIF('20-1'!L:L,$A:$A,'20-1'!$E:$E)</f>
        <v>0</v>
      </c>
      <c r="AS140" s="92">
        <f>SUMIF('20-1'!M:M,$A:$A,'20-1'!$E:$E)</f>
        <v>0</v>
      </c>
      <c r="AT140" s="92">
        <f>SUMIF('20-1'!N:N,$A:$A,'20-1'!$E:$E)</f>
        <v>0</v>
      </c>
      <c r="AU140" s="92">
        <f>SUMIF('20-1'!O:O,$A:$A,'20-1'!$E:$E)</f>
        <v>0</v>
      </c>
      <c r="AV140" s="92">
        <f>SUMIF('20-1'!P:P,$A:$A,'20-1'!$E:$E)</f>
        <v>0</v>
      </c>
      <c r="AW140" s="92">
        <f>SUMIF('20-1'!Q:Q,$A:$A,'20-1'!$E:$E)</f>
        <v>0</v>
      </c>
      <c r="AX140" s="92">
        <f>SUMIF('20-1'!R:R,$A:$A,'20-1'!$E:$E)</f>
        <v>0</v>
      </c>
      <c r="AY140" s="92">
        <f>SUMIF('20-1'!S:S,$A:$A,'20-1'!$E:$E)</f>
        <v>0</v>
      </c>
      <c r="AZ140" s="92">
        <f>SUMIF('20-1'!T:T,$A:$A,'20-1'!$E:$E)</f>
        <v>0</v>
      </c>
      <c r="BA140" s="92">
        <f>SUMIF('20-1'!U:U,$A:$A,'20-1'!$E:$E)</f>
        <v>0</v>
      </c>
      <c r="BB140" s="92">
        <f>SUMIF('20-1'!V:V,$A:$A,'20-1'!$E:$E)</f>
        <v>0</v>
      </c>
      <c r="BC140" s="92">
        <f>SUMIF('20-1'!W:W,$A:$A,'20-1'!$E:$E)</f>
        <v>0</v>
      </c>
      <c r="BD140" s="92">
        <f>SUMIF('20-1'!X:X,$A:$A,'20-1'!$E:$E)</f>
        <v>0</v>
      </c>
      <c r="BE140" s="92">
        <f>SUMIF('20-1'!Y:Y,$A:$A,'20-1'!$E:$E)</f>
        <v>0</v>
      </c>
      <c r="BF140" s="92">
        <f>SUMIF('20-1'!Z:Z,$A:$A,'20-1'!$E:$E)</f>
        <v>0</v>
      </c>
      <c r="BG140" s="92">
        <f>SUMIF('20-1'!AA:AA,$A:$A,'20-1'!$E:$E)</f>
        <v>0</v>
      </c>
      <c r="BH140" s="92">
        <f>SUMIF('20-1'!AB:AB,$A:$A,'20-1'!$E:$E)</f>
        <v>27672.21</v>
      </c>
      <c r="BI140" s="89">
        <f>SUMIF(Об!$A:$A,$A:$A,Об!AB:AB)*BI$455</f>
        <v>317529.88567069906</v>
      </c>
      <c r="BJ140" s="89">
        <f>SUMIF(Об!$A:$A,$A:$A,Об!AC:AC)*BJ$455</f>
        <v>301324.68931320339</v>
      </c>
      <c r="BK140" s="84">
        <f>SUMIF(ПП1!$H:$H,$A:$A,ПП1!$M:$M)</f>
        <v>0</v>
      </c>
      <c r="BL140" s="89">
        <f t="shared" si="20"/>
        <v>71222.546256598464</v>
      </c>
      <c r="BM140" s="89">
        <f t="shared" ref="BM140:BM142" si="24">$BM$454*B140/$BM$455</f>
        <v>10007.359086734399</v>
      </c>
      <c r="BN140" s="89">
        <f t="shared" si="21"/>
        <v>2790.4918066293267</v>
      </c>
      <c r="BO140" s="89">
        <f>SUMIF(Об!$A:$A,$A:$A,Об!$AG:$AG)*$BO$455</f>
        <v>0</v>
      </c>
      <c r="BP140" s="89">
        <f>SUMIF(Об!$A:$A,$A:$A,Об!$AE:$AE)*BP$455</f>
        <v>2458.9356445925223</v>
      </c>
      <c r="BQ140" s="89">
        <f>SUMIF(Об!$A:$A,$A:$A,Об!AI:AI)*BQ$455</f>
        <v>223290.92640020337</v>
      </c>
      <c r="BR140" s="89">
        <f>SUMIF(Об!$A:$A,$A:$A,Об!AJ:AJ)*BR$455</f>
        <v>0</v>
      </c>
      <c r="BS140" s="89">
        <f>SUMIF(Об!$A:$A,$A:$A,Об!AK:AK)*BS$455</f>
        <v>122119.82071513102</v>
      </c>
      <c r="BT140" s="89">
        <f>SUMIF(Об!$A:$A,$A:$A,Об!AL:AL)*BT$455</f>
        <v>109927.16197084539</v>
      </c>
      <c r="BU140" s="89">
        <f>SUMIF(Об!$A:$A,$A:$A,Об!AM:AM)*BU$455</f>
        <v>0</v>
      </c>
      <c r="BV140" s="89">
        <f>SUMIF(Об!$A:$A,$A:$A,Об!AN:AN)*BV$455</f>
        <v>45955.992389518098</v>
      </c>
    </row>
    <row r="141" spans="1:74" ht="32.25" hidden="1" customHeight="1" x14ac:dyDescent="0.25">
      <c r="A141" s="84" t="s">
        <v>38</v>
      </c>
      <c r="B141" s="84">
        <f>SUMIF(Об!$A:$A,$A:$A,Об!B:B)</f>
        <v>3159.5</v>
      </c>
      <c r="C141" s="84">
        <f>SUMIF(Об!$A:$A,$A:$A,Об!C:C)</f>
        <v>3159.5</v>
      </c>
      <c r="D141" s="84">
        <v>12</v>
      </c>
      <c r="E141" s="84">
        <f>SUMIF(Об!$A:$A,$A:$A,Об!F:F)</f>
        <v>30.14</v>
      </c>
      <c r="F141" s="84">
        <f t="shared" si="22"/>
        <v>30.14</v>
      </c>
      <c r="G141" s="89">
        <v>1080239.26</v>
      </c>
      <c r="H141" s="89">
        <v>1434823.5300000003</v>
      </c>
      <c r="I141" s="89">
        <v>0</v>
      </c>
      <c r="J141" s="89">
        <v>209826.14999999997</v>
      </c>
      <c r="K141" s="89">
        <v>12346.91</v>
      </c>
      <c r="L141" s="89">
        <v>0</v>
      </c>
      <c r="M141" s="89">
        <v>620.99</v>
      </c>
      <c r="N141" s="89">
        <v>620.99</v>
      </c>
      <c r="O141" s="89">
        <v>122819.56000000001</v>
      </c>
      <c r="P141" s="89">
        <v>376531.23000000004</v>
      </c>
      <c r="Q141" s="89">
        <v>150798.6</v>
      </c>
      <c r="R141" s="89">
        <v>0</v>
      </c>
      <c r="S141" s="89">
        <v>1888.1600000000003</v>
      </c>
      <c r="T141" s="89">
        <v>458290.76000000007</v>
      </c>
      <c r="U141" s="89">
        <v>0</v>
      </c>
      <c r="V141" s="89">
        <v>0</v>
      </c>
      <c r="W141" s="89">
        <v>0</v>
      </c>
      <c r="X141" s="89">
        <v>0</v>
      </c>
      <c r="Y141" s="89">
        <v>0</v>
      </c>
      <c r="Z141" s="89">
        <v>0</v>
      </c>
      <c r="AA141" s="89">
        <v>0</v>
      </c>
      <c r="AB141" s="89">
        <v>0</v>
      </c>
      <c r="AC141" s="89">
        <v>0</v>
      </c>
      <c r="AD141" s="89">
        <v>0</v>
      </c>
      <c r="AE141" s="89">
        <v>1273.2299999999998</v>
      </c>
      <c r="AF141" s="89">
        <v>0</v>
      </c>
      <c r="AG141" s="89">
        <v>85414.510000000009</v>
      </c>
      <c r="AH141" s="90">
        <v>1080239.26</v>
      </c>
      <c r="AI141" s="90">
        <v>1090597.81</v>
      </c>
      <c r="AJ141" s="90">
        <v>0</v>
      </c>
      <c r="AK141" s="90">
        <v>1090597.81</v>
      </c>
      <c r="AL141" s="90">
        <v>170789.6</v>
      </c>
      <c r="AM141" s="90">
        <v>0</v>
      </c>
      <c r="AN141" s="90">
        <v>170789.6</v>
      </c>
      <c r="AP141" s="91">
        <f t="shared" si="19"/>
        <v>0</v>
      </c>
      <c r="AQ141" s="92">
        <f>SUMIF('20-1'!K:K,$A:$A,'20-1'!$E:$E)</f>
        <v>0</v>
      </c>
      <c r="AR141" s="92">
        <f>SUMIF('20-1'!L:L,$A:$A,'20-1'!$E:$E)</f>
        <v>0</v>
      </c>
      <c r="AS141" s="92">
        <f>SUMIF('20-1'!M:M,$A:$A,'20-1'!$E:$E)</f>
        <v>0</v>
      </c>
      <c r="AT141" s="92">
        <f>SUMIF('20-1'!N:N,$A:$A,'20-1'!$E:$E)</f>
        <v>0</v>
      </c>
      <c r="AU141" s="92">
        <f>SUMIF('20-1'!O:O,$A:$A,'20-1'!$E:$E)</f>
        <v>0</v>
      </c>
      <c r="AV141" s="92">
        <f>SUMIF('20-1'!P:P,$A:$A,'20-1'!$E:$E)</f>
        <v>0</v>
      </c>
      <c r="AW141" s="92">
        <f>SUMIF('20-1'!Q:Q,$A:$A,'20-1'!$E:$E)</f>
        <v>0</v>
      </c>
      <c r="AX141" s="92">
        <f>SUMIF('20-1'!R:R,$A:$A,'20-1'!$E:$E)</f>
        <v>0</v>
      </c>
      <c r="AY141" s="92">
        <f>SUMIF('20-1'!S:S,$A:$A,'20-1'!$E:$E)</f>
        <v>0</v>
      </c>
      <c r="AZ141" s="92">
        <f>SUMIF('20-1'!T:T,$A:$A,'20-1'!$E:$E)</f>
        <v>0</v>
      </c>
      <c r="BA141" s="92">
        <f>SUMIF('20-1'!U:U,$A:$A,'20-1'!$E:$E)</f>
        <v>0</v>
      </c>
      <c r="BB141" s="92">
        <f>SUMIF('20-1'!V:V,$A:$A,'20-1'!$E:$E)</f>
        <v>0</v>
      </c>
      <c r="BC141" s="92">
        <f>SUMIF('20-1'!W:W,$A:$A,'20-1'!$E:$E)</f>
        <v>0</v>
      </c>
      <c r="BD141" s="92">
        <f>SUMIF('20-1'!X:X,$A:$A,'20-1'!$E:$E)</f>
        <v>0</v>
      </c>
      <c r="BE141" s="92">
        <f>SUMIF('20-1'!Y:Y,$A:$A,'20-1'!$E:$E)</f>
        <v>0</v>
      </c>
      <c r="BF141" s="92">
        <f>SUMIF('20-1'!Z:Z,$A:$A,'20-1'!$E:$E)</f>
        <v>0</v>
      </c>
      <c r="BG141" s="92">
        <f>SUMIF('20-1'!AA:AA,$A:$A,'20-1'!$E:$E)</f>
        <v>0</v>
      </c>
      <c r="BH141" s="92">
        <f>SUMIF('20-1'!AB:AB,$A:$A,'20-1'!$E:$E)</f>
        <v>76790.149999999994</v>
      </c>
      <c r="BI141" s="89">
        <f>SUMIF(Об!$A:$A,$A:$A,Об!AB:AB)*BI$455</f>
        <v>291920.86344530422</v>
      </c>
      <c r="BJ141" s="89">
        <f>SUMIF(Об!$A:$A,$A:$A,Об!AC:AC)*BJ$455</f>
        <v>277022.62826662615</v>
      </c>
      <c r="BK141" s="84">
        <f>SUMIF(ПП1!$H:$H,$A:$A,ПП1!$M:$M)</f>
        <v>0</v>
      </c>
      <c r="BL141" s="89">
        <f t="shared" si="20"/>
        <v>65478.394753561683</v>
      </c>
      <c r="BM141" s="89">
        <f t="shared" si="24"/>
        <v>9200.258108732387</v>
      </c>
      <c r="BN141" s="89">
        <f t="shared" si="21"/>
        <v>2565.4365601135278</v>
      </c>
      <c r="BO141" s="89">
        <f>SUMIF(Об!$A:$A,$A:$A,Об!$AG:$AG)*$BO$455</f>
        <v>0</v>
      </c>
      <c r="BP141" s="89">
        <f>SUMIF(Об!$A:$A,$A:$A,Об!$AE:$AE)*BP$455</f>
        <v>2260.6206499576838</v>
      </c>
      <c r="BQ141" s="89">
        <f>SUMIF(Об!$A:$A,$A:$A,Об!AI:AI)*BQ$455</f>
        <v>205282.34656264426</v>
      </c>
      <c r="BR141" s="89">
        <f>SUMIF(Об!$A:$A,$A:$A,Об!AJ:AJ)*BR$455</f>
        <v>0</v>
      </c>
      <c r="BS141" s="89">
        <f>SUMIF(Об!$A:$A,$A:$A,Об!AK:AK)*BS$455</f>
        <v>112270.7660466255</v>
      </c>
      <c r="BT141" s="89">
        <f>SUMIF(Об!$A:$A,$A:$A,Об!AL:AL)*BT$455</f>
        <v>101061.45432843016</v>
      </c>
      <c r="BU141" s="89">
        <f>SUMIF(Об!$A:$A,$A:$A,Об!AM:AM)*BU$455</f>
        <v>0</v>
      </c>
      <c r="BV141" s="89">
        <f>SUMIF(Об!$A:$A,$A:$A,Об!AN:AN)*BV$455</f>
        <v>42249.607310181782</v>
      </c>
    </row>
    <row r="142" spans="1:74" ht="32.25" hidden="1" customHeight="1" x14ac:dyDescent="0.25">
      <c r="A142" s="84" t="s">
        <v>39</v>
      </c>
      <c r="B142" s="84">
        <f>SUMIF(Об!$A:$A,$A:$A,Об!B:B)</f>
        <v>2829.4</v>
      </c>
      <c r="C142" s="84">
        <f>SUMIF(Об!$A:$A,$A:$A,Об!C:C)</f>
        <v>2829.4</v>
      </c>
      <c r="D142" s="84">
        <v>12</v>
      </c>
      <c r="E142" s="84">
        <f>SUMIF(Об!$A:$A,$A:$A,Об!F:F)</f>
        <v>41.41</v>
      </c>
      <c r="F142" s="84">
        <f t="shared" si="22"/>
        <v>41.41</v>
      </c>
      <c r="G142" s="89">
        <v>1401202.4699999997</v>
      </c>
      <c r="H142" s="89">
        <v>1289602.7400000002</v>
      </c>
      <c r="I142" s="89">
        <v>0</v>
      </c>
      <c r="J142" s="89">
        <v>143805.23999999996</v>
      </c>
      <c r="K142" s="89">
        <v>91807.110000000015</v>
      </c>
      <c r="L142" s="89">
        <v>0</v>
      </c>
      <c r="M142" s="89">
        <v>1217.25</v>
      </c>
      <c r="N142" s="89">
        <v>1217.25</v>
      </c>
      <c r="O142" s="89">
        <v>88675.37999999999</v>
      </c>
      <c r="P142" s="89">
        <v>258432.56999999998</v>
      </c>
      <c r="Q142" s="89">
        <v>103720.33000000002</v>
      </c>
      <c r="R142" s="89">
        <v>0</v>
      </c>
      <c r="S142" s="89">
        <v>3650.1100000000006</v>
      </c>
      <c r="T142" s="89">
        <v>315212.02000000008</v>
      </c>
      <c r="U142" s="89">
        <v>0</v>
      </c>
      <c r="V142" s="89">
        <v>0</v>
      </c>
      <c r="W142" s="89">
        <v>0</v>
      </c>
      <c r="X142" s="89">
        <v>0</v>
      </c>
      <c r="Y142" s="89">
        <v>0</v>
      </c>
      <c r="Z142" s="89">
        <v>0</v>
      </c>
      <c r="AA142" s="89">
        <v>0</v>
      </c>
      <c r="AB142" s="89">
        <v>0</v>
      </c>
      <c r="AC142" s="89">
        <v>0</v>
      </c>
      <c r="AD142" s="89">
        <v>0</v>
      </c>
      <c r="AE142" s="89">
        <v>2508.0700000000006</v>
      </c>
      <c r="AF142" s="89">
        <v>0</v>
      </c>
      <c r="AG142" s="89">
        <v>85050</v>
      </c>
      <c r="AH142" s="90">
        <v>1401202.4699999997</v>
      </c>
      <c r="AI142" s="90">
        <v>1391518.2</v>
      </c>
      <c r="AJ142" s="90">
        <v>0</v>
      </c>
      <c r="AK142" s="90">
        <v>1391518.2</v>
      </c>
      <c r="AL142" s="90">
        <v>170345.74</v>
      </c>
      <c r="AM142" s="90">
        <v>0</v>
      </c>
      <c r="AN142" s="90">
        <v>170345.74</v>
      </c>
      <c r="AP142" s="91">
        <f t="shared" si="19"/>
        <v>4554.5</v>
      </c>
      <c r="AQ142" s="92">
        <f>SUMIF('20-1'!K:K,$A:$A,'20-1'!$E:$E)</f>
        <v>0</v>
      </c>
      <c r="AR142" s="92">
        <f>SUMIF('20-1'!L:L,$A:$A,'20-1'!$E:$E)</f>
        <v>0</v>
      </c>
      <c r="AS142" s="92">
        <f>SUMIF('20-1'!M:M,$A:$A,'20-1'!$E:$E)</f>
        <v>0</v>
      </c>
      <c r="AT142" s="92">
        <f>SUMIF('20-1'!N:N,$A:$A,'20-1'!$E:$E)</f>
        <v>0</v>
      </c>
      <c r="AU142" s="92">
        <f>SUMIF('20-1'!O:O,$A:$A,'20-1'!$E:$E)</f>
        <v>0</v>
      </c>
      <c r="AV142" s="92">
        <f>SUMIF('20-1'!P:P,$A:$A,'20-1'!$E:$E)</f>
        <v>4554.5</v>
      </c>
      <c r="AW142" s="92">
        <f>SUMIF('20-1'!Q:Q,$A:$A,'20-1'!$E:$E)</f>
        <v>0</v>
      </c>
      <c r="AX142" s="92">
        <f>SUMIF('20-1'!R:R,$A:$A,'20-1'!$E:$E)</f>
        <v>0</v>
      </c>
      <c r="AY142" s="92">
        <f>SUMIF('20-1'!S:S,$A:$A,'20-1'!$E:$E)</f>
        <v>0</v>
      </c>
      <c r="AZ142" s="92">
        <f>SUMIF('20-1'!T:T,$A:$A,'20-1'!$E:$E)</f>
        <v>0</v>
      </c>
      <c r="BA142" s="92">
        <f>SUMIF('20-1'!U:U,$A:$A,'20-1'!$E:$E)</f>
        <v>0</v>
      </c>
      <c r="BB142" s="92">
        <f>SUMIF('20-1'!V:V,$A:$A,'20-1'!$E:$E)</f>
        <v>0</v>
      </c>
      <c r="BC142" s="92">
        <f>SUMIF('20-1'!W:W,$A:$A,'20-1'!$E:$E)</f>
        <v>0</v>
      </c>
      <c r="BD142" s="92">
        <f>SUMIF('20-1'!X:X,$A:$A,'20-1'!$E:$E)</f>
        <v>0</v>
      </c>
      <c r="BE142" s="92">
        <f>SUMIF('20-1'!Y:Y,$A:$A,'20-1'!$E:$E)</f>
        <v>0</v>
      </c>
      <c r="BF142" s="92">
        <f>SUMIF('20-1'!Z:Z,$A:$A,'20-1'!$E:$E)</f>
        <v>0</v>
      </c>
      <c r="BG142" s="92">
        <f>SUMIF('20-1'!AA:AA,$A:$A,'20-1'!$E:$E)</f>
        <v>0</v>
      </c>
      <c r="BH142" s="92">
        <f>SUMIF('20-1'!AB:AB,$A:$A,'20-1'!$E:$E)</f>
        <v>17414.330000000002</v>
      </c>
      <c r="BI142" s="89">
        <f>SUMIF(Об!$A:$A,$A:$A,Об!AB:AB)*BI$455</f>
        <v>261421.39295209493</v>
      </c>
      <c r="BJ142" s="89">
        <f>SUMIF(Об!$A:$A,$A:$A,Об!AC:AC)*BJ$455</f>
        <v>248079.70388276377</v>
      </c>
      <c r="BK142" s="84">
        <f>SUMIF(ПП1!$H:$H,$A:$A,ПП1!$M:$M)</f>
        <v>0</v>
      </c>
      <c r="BL142" s="89">
        <f t="shared" si="20"/>
        <v>58637.306572472677</v>
      </c>
      <c r="BM142" s="89">
        <f t="shared" si="24"/>
        <v>8239.0284199548714</v>
      </c>
      <c r="BN142" s="89">
        <f t="shared" si="21"/>
        <v>2297.4034509211001</v>
      </c>
      <c r="BO142" s="89">
        <f>SUMIF(Об!$A:$A,$A:$A,Об!$AG:$AG)*$BO$455</f>
        <v>0</v>
      </c>
      <c r="BP142" s="89">
        <f>SUMIF(Об!$A:$A,$A:$A,Об!$AE:$AE)*BP$455</f>
        <v>2024.4342671277959</v>
      </c>
      <c r="BQ142" s="89">
        <f>SUMIF(Об!$A:$A,$A:$A,Об!AI:AI)*BQ$455</f>
        <v>183834.74327088011</v>
      </c>
      <c r="BR142" s="89">
        <f>SUMIF(Об!$A:$A,$A:$A,Об!AJ:AJ)*BR$455</f>
        <v>68681.823654769134</v>
      </c>
      <c r="BS142" s="89">
        <f>SUMIF(Об!$A:$A,$A:$A,Об!AK:AK)*BS$455</f>
        <v>100540.87844669163</v>
      </c>
      <c r="BT142" s="89">
        <f>SUMIF(Об!$A:$A,$A:$A,Об!AL:AL)*BT$455</f>
        <v>90502.699438791024</v>
      </c>
      <c r="BU142" s="89">
        <f>SUMIF(Об!$A:$A,$A:$A,Об!AM:AM)*BU$455</f>
        <v>56983.592354877299</v>
      </c>
      <c r="BV142" s="89">
        <f>SUMIF(Об!$A:$A,$A:$A,Об!AN:AN)*BV$455</f>
        <v>37835.42931585008</v>
      </c>
    </row>
    <row r="143" spans="1:74" ht="32.25" hidden="1" customHeight="1" x14ac:dyDescent="0.25">
      <c r="A143" s="84" t="s">
        <v>40</v>
      </c>
      <c r="B143" s="84">
        <f>SUMIF(Об!$A:$A,$A:$A,Об!B:B)</f>
        <v>2845.5</v>
      </c>
      <c r="C143" s="84">
        <f>SUMIF(Об!$A:$A,$A:$A,Об!C:C)</f>
        <v>2845.5</v>
      </c>
      <c r="D143" s="84">
        <v>12</v>
      </c>
      <c r="E143" s="84">
        <f>SUMIF(Об!$A:$A,$A:$A,Об!F:F)</f>
        <v>41.41</v>
      </c>
      <c r="F143" s="84">
        <f t="shared" si="22"/>
        <v>41.41</v>
      </c>
      <c r="G143" s="89">
        <v>1384415.6700000002</v>
      </c>
      <c r="H143" s="89">
        <v>1273042.94</v>
      </c>
      <c r="I143" s="89">
        <v>0</v>
      </c>
      <c r="J143" s="89">
        <v>168116.65999999997</v>
      </c>
      <c r="K143" s="89">
        <v>84164.18</v>
      </c>
      <c r="L143" s="89">
        <v>0</v>
      </c>
      <c r="M143" s="89">
        <v>735.33</v>
      </c>
      <c r="N143" s="89">
        <v>735.33</v>
      </c>
      <c r="O143" s="89">
        <v>105225.60000000002</v>
      </c>
      <c r="P143" s="89">
        <v>297587.01</v>
      </c>
      <c r="Q143" s="89">
        <v>116876.34999999999</v>
      </c>
      <c r="R143" s="89">
        <v>0</v>
      </c>
      <c r="S143" s="89">
        <v>2234.54</v>
      </c>
      <c r="T143" s="89">
        <v>355273.49</v>
      </c>
      <c r="U143" s="89">
        <v>0</v>
      </c>
      <c r="V143" s="89">
        <v>0</v>
      </c>
      <c r="W143" s="89">
        <v>0</v>
      </c>
      <c r="X143" s="89">
        <v>0</v>
      </c>
      <c r="Y143" s="89">
        <v>0</v>
      </c>
      <c r="Z143" s="89">
        <v>0</v>
      </c>
      <c r="AA143" s="89">
        <v>0</v>
      </c>
      <c r="AB143" s="89">
        <v>0</v>
      </c>
      <c r="AC143" s="89">
        <v>0</v>
      </c>
      <c r="AD143" s="89">
        <v>0</v>
      </c>
      <c r="AE143" s="89">
        <v>1535.4799999999996</v>
      </c>
      <c r="AF143" s="89">
        <v>0</v>
      </c>
      <c r="AG143" s="89">
        <v>82620</v>
      </c>
      <c r="AH143" s="90">
        <v>1384415.6700000002</v>
      </c>
      <c r="AI143" s="90">
        <v>1423663.85</v>
      </c>
      <c r="AJ143" s="90">
        <v>0</v>
      </c>
      <c r="AK143" s="90">
        <v>1423663.85</v>
      </c>
      <c r="AL143" s="90">
        <v>168843.83</v>
      </c>
      <c r="AM143" s="90">
        <v>0</v>
      </c>
      <c r="AN143" s="90">
        <v>168843.83</v>
      </c>
      <c r="AP143" s="91">
        <f t="shared" si="19"/>
        <v>87334.080000000002</v>
      </c>
      <c r="AQ143" s="92">
        <f>SUMIF('20-1'!K:K,$A:$A,'20-1'!$E:$E)</f>
        <v>0</v>
      </c>
      <c r="AR143" s="92">
        <f>SUMIF('20-1'!L:L,$A:$A,'20-1'!$E:$E)</f>
        <v>0</v>
      </c>
      <c r="AS143" s="92">
        <f>SUMIF('20-1'!M:M,$A:$A,'20-1'!$E:$E)</f>
        <v>0</v>
      </c>
      <c r="AT143" s="92">
        <f>SUMIF('20-1'!N:N,$A:$A,'20-1'!$E:$E)</f>
        <v>0</v>
      </c>
      <c r="AU143" s="92">
        <f>SUMIF('20-1'!O:O,$A:$A,'20-1'!$E:$E)</f>
        <v>0</v>
      </c>
      <c r="AV143" s="92">
        <f>SUMIF('20-1'!P:P,$A:$A,'20-1'!$E:$E)</f>
        <v>0</v>
      </c>
      <c r="AW143" s="92">
        <f>SUMIF('20-1'!Q:Q,$A:$A,'20-1'!$E:$E)</f>
        <v>0</v>
      </c>
      <c r="AX143" s="92">
        <f>SUMIF('20-1'!R:R,$A:$A,'20-1'!$E:$E)</f>
        <v>0</v>
      </c>
      <c r="AY143" s="92">
        <f>SUMIF('20-1'!S:S,$A:$A,'20-1'!$E:$E)</f>
        <v>4745.76</v>
      </c>
      <c r="AZ143" s="92">
        <f>SUMIF('20-1'!T:T,$A:$A,'20-1'!$E:$E)</f>
        <v>0</v>
      </c>
      <c r="BA143" s="92">
        <f>SUMIF('20-1'!U:U,$A:$A,'20-1'!$E:$E)</f>
        <v>0</v>
      </c>
      <c r="BB143" s="92">
        <f>SUMIF('20-1'!V:V,$A:$A,'20-1'!$E:$E)</f>
        <v>0</v>
      </c>
      <c r="BC143" s="92">
        <f>SUMIF('20-1'!W:W,$A:$A,'20-1'!$E:$E)</f>
        <v>0</v>
      </c>
      <c r="BD143" s="92">
        <f>SUMIF('20-1'!X:X,$A:$A,'20-1'!$E:$E)</f>
        <v>0</v>
      </c>
      <c r="BE143" s="92">
        <f>SUMIF('20-1'!Y:Y,$A:$A,'20-1'!$E:$E)</f>
        <v>82588.320000000007</v>
      </c>
      <c r="BF143" s="92">
        <f>SUMIF('20-1'!Z:Z,$A:$A,'20-1'!$E:$E)</f>
        <v>0</v>
      </c>
      <c r="BG143" s="92">
        <f>SUMIF('20-1'!AA:AA,$A:$A,'20-1'!$E:$E)</f>
        <v>0</v>
      </c>
      <c r="BH143" s="92">
        <f>SUMIF('20-1'!AB:AB,$A:$A,'20-1'!$E:$E)</f>
        <v>522.17999999999995</v>
      </c>
      <c r="BI143" s="89">
        <f>SUMIF(Об!$A:$A,$A:$A,Об!AB:AB)*BI$455</f>
        <v>262908.94664776488</v>
      </c>
      <c r="BJ143" s="89">
        <f>SUMIF(Об!$A:$A,$A:$A,Об!AC:AC)*BJ$455</f>
        <v>249491.34000084974</v>
      </c>
      <c r="BK143" s="84">
        <f>SUMIF(ПП1!$H:$H,$A:$A,ПП1!$M:$M)</f>
        <v>0</v>
      </c>
      <c r="BL143" s="89">
        <f t="shared" si="20"/>
        <v>58970.967644013217</v>
      </c>
      <c r="BM143" s="84">
        <f>SUMIF(Об!$A:$A,$A:$A,Об!Z:Z)</f>
        <v>0</v>
      </c>
      <c r="BN143" s="89">
        <f t="shared" si="21"/>
        <v>2310.4762563073409</v>
      </c>
      <c r="BO143" s="89">
        <f>SUMIF(Об!$A:$A,$A:$A,Об!$AG:$AG)*$BO$455</f>
        <v>0</v>
      </c>
      <c r="BP143" s="89">
        <f>SUMIF(Об!$A:$A,$A:$A,Об!$AE:$AE)*BP$455</f>
        <v>2035.9538089743912</v>
      </c>
      <c r="BQ143" s="89">
        <f>SUMIF(Об!$A:$A,$A:$A,Об!AI:AI)*BQ$455</f>
        <v>184880.80935084797</v>
      </c>
      <c r="BR143" s="89">
        <f>SUMIF(Об!$A:$A,$A:$A,Об!AJ:AJ)*BR$455</f>
        <v>69072.640563245048</v>
      </c>
      <c r="BS143" s="89">
        <f>SUMIF(Об!$A:$A,$A:$A,Об!AK:AK)*BS$455</f>
        <v>101112.98141657632</v>
      </c>
      <c r="BT143" s="89">
        <f>SUMIF(Об!$A:$A,$A:$A,Об!AL:AL)*BT$455</f>
        <v>91017.682636983067</v>
      </c>
      <c r="BU143" s="89">
        <f>SUMIF(Об!$A:$A,$A:$A,Об!AM:AM)*BU$455</f>
        <v>57307.843375204407</v>
      </c>
      <c r="BV143" s="89">
        <f>SUMIF(Об!$A:$A,$A:$A,Об!AN:AN)*BV$455</f>
        <v>38050.722456440024</v>
      </c>
    </row>
    <row r="144" spans="1:74" ht="32.25" hidden="1" customHeight="1" x14ac:dyDescent="0.25">
      <c r="A144" s="84" t="s">
        <v>41</v>
      </c>
      <c r="B144" s="84">
        <f>SUMIF(Об!$A:$A,$A:$A,Об!B:B)</f>
        <v>9515.2999999999993</v>
      </c>
      <c r="C144" s="84">
        <f>SUMIF(Об!$A:$A,$A:$A,Об!C:C)</f>
        <v>9515.2999999999993</v>
      </c>
      <c r="D144" s="84">
        <v>12</v>
      </c>
      <c r="E144" s="84">
        <f>SUMIF(Об!$A:$A,$A:$A,Об!F:F)</f>
        <v>41.41</v>
      </c>
      <c r="F144" s="84">
        <f t="shared" si="22"/>
        <v>41.41</v>
      </c>
      <c r="G144" s="89">
        <v>4637756.0900000008</v>
      </c>
      <c r="H144" s="89">
        <v>4318747.7299999995</v>
      </c>
      <c r="I144" s="89">
        <v>0</v>
      </c>
      <c r="J144" s="89">
        <v>523923.76</v>
      </c>
      <c r="K144" s="89">
        <v>357769.54</v>
      </c>
      <c r="L144" s="89">
        <v>0</v>
      </c>
      <c r="M144" s="89">
        <v>4730.5700000000006</v>
      </c>
      <c r="N144" s="89">
        <v>4730.5700000000006</v>
      </c>
      <c r="O144" s="89">
        <v>328382.80000000005</v>
      </c>
      <c r="P144" s="89">
        <v>916732.30999999994</v>
      </c>
      <c r="Q144" s="89">
        <v>354116.55</v>
      </c>
      <c r="R144" s="89">
        <v>0</v>
      </c>
      <c r="S144" s="89">
        <v>14237.13</v>
      </c>
      <c r="T144" s="89">
        <v>1076178.02</v>
      </c>
      <c r="U144" s="89">
        <v>0</v>
      </c>
      <c r="V144" s="89">
        <v>0</v>
      </c>
      <c r="W144" s="89">
        <v>0</v>
      </c>
      <c r="X144" s="89">
        <v>0</v>
      </c>
      <c r="Y144" s="89">
        <v>0</v>
      </c>
      <c r="Z144" s="89">
        <v>0</v>
      </c>
      <c r="AA144" s="89">
        <v>0</v>
      </c>
      <c r="AB144" s="89">
        <v>0</v>
      </c>
      <c r="AC144" s="89">
        <v>0</v>
      </c>
      <c r="AD144" s="89">
        <v>0</v>
      </c>
      <c r="AE144" s="89">
        <v>9783.4600000000009</v>
      </c>
      <c r="AF144" s="89">
        <v>0</v>
      </c>
      <c r="AG144" s="89">
        <v>193185.01</v>
      </c>
      <c r="AH144" s="90">
        <v>4637756.0900000008</v>
      </c>
      <c r="AI144" s="90">
        <v>4811532.6199999992</v>
      </c>
      <c r="AJ144" s="90">
        <v>0</v>
      </c>
      <c r="AK144" s="90">
        <v>4811532.6199999992</v>
      </c>
      <c r="AL144" s="90">
        <v>724829.12</v>
      </c>
      <c r="AM144" s="90">
        <v>0</v>
      </c>
      <c r="AN144" s="90">
        <v>724829.12</v>
      </c>
      <c r="AP144" s="91">
        <f t="shared" si="19"/>
        <v>49145.2</v>
      </c>
      <c r="AQ144" s="92">
        <f>SUMIF('20-1'!K:K,$A:$A,'20-1'!$E:$E)</f>
        <v>0</v>
      </c>
      <c r="AR144" s="92">
        <f>SUMIF('20-1'!L:L,$A:$A,'20-1'!$E:$E)</f>
        <v>0</v>
      </c>
      <c r="AS144" s="92">
        <f>SUMIF('20-1'!M:M,$A:$A,'20-1'!$E:$E)</f>
        <v>0</v>
      </c>
      <c r="AT144" s="92">
        <f>SUMIF('20-1'!N:N,$A:$A,'20-1'!$E:$E)</f>
        <v>0</v>
      </c>
      <c r="AU144" s="92">
        <f>SUMIF('20-1'!O:O,$A:$A,'20-1'!$E:$E)</f>
        <v>0</v>
      </c>
      <c r="AV144" s="92">
        <f>SUMIF('20-1'!P:P,$A:$A,'20-1'!$E:$E)</f>
        <v>18852.38</v>
      </c>
      <c r="AW144" s="92">
        <f>SUMIF('20-1'!Q:Q,$A:$A,'20-1'!$E:$E)</f>
        <v>0</v>
      </c>
      <c r="AX144" s="92">
        <f>SUMIF('20-1'!R:R,$A:$A,'20-1'!$E:$E)</f>
        <v>0</v>
      </c>
      <c r="AY144" s="92">
        <f>SUMIF('20-1'!S:S,$A:$A,'20-1'!$E:$E)</f>
        <v>0</v>
      </c>
      <c r="AZ144" s="92">
        <f>SUMIF('20-1'!T:T,$A:$A,'20-1'!$E:$E)</f>
        <v>0</v>
      </c>
      <c r="BA144" s="92">
        <f>SUMIF('20-1'!U:U,$A:$A,'20-1'!$E:$E)</f>
        <v>0</v>
      </c>
      <c r="BB144" s="92">
        <f>SUMIF('20-1'!V:V,$A:$A,'20-1'!$E:$E)</f>
        <v>0</v>
      </c>
      <c r="BC144" s="92">
        <f>SUMIF('20-1'!W:W,$A:$A,'20-1'!$E:$E)</f>
        <v>0</v>
      </c>
      <c r="BD144" s="92">
        <f>SUMIF('20-1'!X:X,$A:$A,'20-1'!$E:$E)</f>
        <v>0</v>
      </c>
      <c r="BE144" s="92">
        <f>SUMIF('20-1'!Y:Y,$A:$A,'20-1'!$E:$E)</f>
        <v>30292.82</v>
      </c>
      <c r="BF144" s="92">
        <f>SUMIF('20-1'!Z:Z,$A:$A,'20-1'!$E:$E)</f>
        <v>0</v>
      </c>
      <c r="BG144" s="92">
        <f>SUMIF('20-1'!AA:AA,$A:$A,'20-1'!$E:$E)</f>
        <v>0</v>
      </c>
      <c r="BH144" s="92">
        <f>SUMIF('20-1'!AB:AB,$A:$A,'20-1'!$E:$E)</f>
        <v>83853.399999999994</v>
      </c>
      <c r="BI144" s="89">
        <f>SUMIF(Об!$A:$A,$A:$A,Об!AB:AB)*BI$455</f>
        <v>879162.71306887269</v>
      </c>
      <c r="BJ144" s="89">
        <f>SUMIF(Об!$A:$A,$A:$A,Об!AC:AC)*BJ$455</f>
        <v>834294.48164121783</v>
      </c>
      <c r="BK144" s="84">
        <f>SUMIF(ПП1!$H:$H,$A:$A,ПП1!$M:$M)</f>
        <v>0</v>
      </c>
      <c r="BL144" s="89">
        <f t="shared" si="20"/>
        <v>197197.83813849199</v>
      </c>
      <c r="BM144" s="89">
        <f t="shared" ref="BM144:BM145" si="25">$BM$454*B144/$BM$455</f>
        <v>27707.933528096619</v>
      </c>
      <c r="BN144" s="89">
        <f t="shared" si="21"/>
        <v>7726.1903783662765</v>
      </c>
      <c r="BO144" s="89">
        <f>SUMIF(Об!$A:$A,$A:$A,Об!$AG:$AG)*$BO$455</f>
        <v>0</v>
      </c>
      <c r="BP144" s="89">
        <f>SUMIF(Об!$A:$A,$A:$A,Об!$AE:$AE)*BP$455</f>
        <v>6808.1923312366971</v>
      </c>
      <c r="BQ144" s="89">
        <f>SUMIF(Об!$A:$A,$A:$A,Об!AI:AI)*BQ$455</f>
        <v>618238.04787071655</v>
      </c>
      <c r="BR144" s="89">
        <f>SUMIF(Об!$A:$A,$A:$A,Об!AJ:AJ)*BR$455</f>
        <v>230977.64777770013</v>
      </c>
      <c r="BS144" s="89">
        <f>SUMIF(Об!$A:$A,$A:$A,Об!AK:AK)*BS$455</f>
        <v>338119.96207104146</v>
      </c>
      <c r="BT144" s="89">
        <f>SUMIF(Об!$A:$A,$A:$A,Об!AL:AL)*BT$455</f>
        <v>304361.46743830078</v>
      </c>
      <c r="BU144" s="89">
        <f>SUMIF(Об!$A:$A,$A:$A,Об!AM:AM)*BU$455</f>
        <v>191636.38097630735</v>
      </c>
      <c r="BV144" s="89">
        <f>SUMIF(Об!$A:$A,$A:$A,Об!AN:AN)*BV$455</f>
        <v>127240.92053760805</v>
      </c>
    </row>
    <row r="145" spans="1:74" ht="32.25" hidden="1" customHeight="1" x14ac:dyDescent="0.25">
      <c r="A145" s="84" t="s">
        <v>42</v>
      </c>
      <c r="B145" s="84">
        <f>SUMIF(Об!$A:$A,$A:$A,Об!B:B)</f>
        <v>2869.8</v>
      </c>
      <c r="C145" s="84">
        <f>SUMIF(Об!$A:$A,$A:$A,Об!C:C)</f>
        <v>2869.8000000000006</v>
      </c>
      <c r="D145" s="84">
        <v>12</v>
      </c>
      <c r="E145" s="84">
        <f>SUMIF(Об!$A:$A,$A:$A,Об!F:F)</f>
        <v>41.41</v>
      </c>
      <c r="F145" s="84">
        <f t="shared" si="22"/>
        <v>41.41</v>
      </c>
      <c r="G145" s="89">
        <v>1367597.99</v>
      </c>
      <c r="H145" s="89">
        <v>1305380.0399999998</v>
      </c>
      <c r="I145" s="89">
        <v>0</v>
      </c>
      <c r="J145" s="89">
        <v>152924.4</v>
      </c>
      <c r="K145" s="89">
        <v>87001.930000000008</v>
      </c>
      <c r="L145" s="89">
        <v>0</v>
      </c>
      <c r="M145" s="89">
        <v>1160.2199999999998</v>
      </c>
      <c r="N145" s="89">
        <v>1160.2199999999998</v>
      </c>
      <c r="O145" s="89">
        <v>98333.13</v>
      </c>
      <c r="P145" s="89">
        <v>274357.04000000004</v>
      </c>
      <c r="Q145" s="89">
        <v>109853.80000000002</v>
      </c>
      <c r="R145" s="89">
        <v>0</v>
      </c>
      <c r="S145" s="89">
        <v>3385.5299999999997</v>
      </c>
      <c r="T145" s="89">
        <v>333851.21000000002</v>
      </c>
      <c r="U145" s="89">
        <v>0</v>
      </c>
      <c r="V145" s="89">
        <v>0</v>
      </c>
      <c r="W145" s="89">
        <v>0</v>
      </c>
      <c r="X145" s="89">
        <v>0</v>
      </c>
      <c r="Y145" s="89">
        <v>0</v>
      </c>
      <c r="Z145" s="89">
        <v>0</v>
      </c>
      <c r="AA145" s="89">
        <v>0</v>
      </c>
      <c r="AB145" s="89">
        <v>0</v>
      </c>
      <c r="AC145" s="89">
        <v>0</v>
      </c>
      <c r="AD145" s="89">
        <v>0</v>
      </c>
      <c r="AE145" s="89">
        <v>2326.2399999999998</v>
      </c>
      <c r="AF145" s="89">
        <v>0</v>
      </c>
      <c r="AG145" s="89">
        <v>88695</v>
      </c>
      <c r="AH145" s="90">
        <v>1367597.99</v>
      </c>
      <c r="AI145" s="90">
        <v>1427676.83</v>
      </c>
      <c r="AJ145" s="90">
        <v>0</v>
      </c>
      <c r="AK145" s="90">
        <v>1427676.83</v>
      </c>
      <c r="AL145" s="90">
        <v>162681</v>
      </c>
      <c r="AM145" s="90">
        <v>0</v>
      </c>
      <c r="AN145" s="90">
        <v>162681</v>
      </c>
      <c r="AP145" s="91">
        <f t="shared" si="19"/>
        <v>4554.5</v>
      </c>
      <c r="AQ145" s="92">
        <f>SUMIF('20-1'!K:K,$A:$A,'20-1'!$E:$E)</f>
        <v>0</v>
      </c>
      <c r="AR145" s="92">
        <f>SUMIF('20-1'!L:L,$A:$A,'20-1'!$E:$E)</f>
        <v>0</v>
      </c>
      <c r="AS145" s="92">
        <f>SUMIF('20-1'!M:M,$A:$A,'20-1'!$E:$E)</f>
        <v>0</v>
      </c>
      <c r="AT145" s="92">
        <f>SUMIF('20-1'!N:N,$A:$A,'20-1'!$E:$E)</f>
        <v>0</v>
      </c>
      <c r="AU145" s="92">
        <f>SUMIF('20-1'!O:O,$A:$A,'20-1'!$E:$E)</f>
        <v>0</v>
      </c>
      <c r="AV145" s="92">
        <f>SUMIF('20-1'!P:P,$A:$A,'20-1'!$E:$E)</f>
        <v>4554.5</v>
      </c>
      <c r="AW145" s="92">
        <f>SUMIF('20-1'!Q:Q,$A:$A,'20-1'!$E:$E)</f>
        <v>0</v>
      </c>
      <c r="AX145" s="92">
        <f>SUMIF('20-1'!R:R,$A:$A,'20-1'!$E:$E)</f>
        <v>0</v>
      </c>
      <c r="AY145" s="92">
        <f>SUMIF('20-1'!S:S,$A:$A,'20-1'!$E:$E)</f>
        <v>0</v>
      </c>
      <c r="AZ145" s="92">
        <f>SUMIF('20-1'!T:T,$A:$A,'20-1'!$E:$E)</f>
        <v>0</v>
      </c>
      <c r="BA145" s="92">
        <f>SUMIF('20-1'!U:U,$A:$A,'20-1'!$E:$E)</f>
        <v>0</v>
      </c>
      <c r="BB145" s="92">
        <f>SUMIF('20-1'!V:V,$A:$A,'20-1'!$E:$E)</f>
        <v>0</v>
      </c>
      <c r="BC145" s="92">
        <f>SUMIF('20-1'!W:W,$A:$A,'20-1'!$E:$E)</f>
        <v>0</v>
      </c>
      <c r="BD145" s="92">
        <f>SUMIF('20-1'!X:X,$A:$A,'20-1'!$E:$E)</f>
        <v>0</v>
      </c>
      <c r="BE145" s="92">
        <f>SUMIF('20-1'!Y:Y,$A:$A,'20-1'!$E:$E)</f>
        <v>0</v>
      </c>
      <c r="BF145" s="92">
        <f>SUMIF('20-1'!Z:Z,$A:$A,'20-1'!$E:$E)</f>
        <v>0</v>
      </c>
      <c r="BG145" s="92">
        <f>SUMIF('20-1'!AA:AA,$A:$A,'20-1'!$E:$E)</f>
        <v>0</v>
      </c>
      <c r="BH145" s="92">
        <f>SUMIF('20-1'!AB:AB,$A:$A,'20-1'!$E:$E)</f>
        <v>20899.91</v>
      </c>
      <c r="BI145" s="89">
        <f>SUMIF(Об!$A:$A,$A:$A,Об!AB:AB)*BI$455</f>
        <v>265154.13638719235</v>
      </c>
      <c r="BJ145" s="89">
        <f>SUMIF(Об!$A:$A,$A:$A,Об!AC:AC)*BJ$455</f>
        <v>251621.94606727769</v>
      </c>
      <c r="BK145" s="84">
        <f>SUMIF(ПП1!$H:$H,$A:$A,ПП1!$M:$M)</f>
        <v>0</v>
      </c>
      <c r="BL145" s="89">
        <f t="shared" si="20"/>
        <v>59474.5678948477</v>
      </c>
      <c r="BM145" s="89">
        <f t="shared" si="25"/>
        <v>8356.6705872575421</v>
      </c>
      <c r="BN145" s="89">
        <f t="shared" si="21"/>
        <v>2330.2072607101763</v>
      </c>
      <c r="BO145" s="89">
        <f>SUMIF(Об!$A:$A,$A:$A,Об!$AG:$AG)*$BO$455</f>
        <v>0</v>
      </c>
      <c r="BP145" s="89">
        <f>SUMIF(Об!$A:$A,$A:$A,Об!$AE:$AE)*BP$455</f>
        <v>2053.3404466683219</v>
      </c>
      <c r="BQ145" s="89">
        <f>SUMIF(Об!$A:$A,$A:$A,Об!AI:AI)*BQ$455</f>
        <v>186459.65442806666</v>
      </c>
      <c r="BR145" s="89">
        <f>SUMIF(Об!$A:$A,$A:$A,Об!AJ:AJ)*BR$455</f>
        <v>69662.50707728017</v>
      </c>
      <c r="BS145" s="89">
        <f>SUMIF(Об!$A:$A,$A:$A,Об!AK:AK)*BS$455</f>
        <v>101976.46602329669</v>
      </c>
      <c r="BT145" s="89">
        <f>SUMIF(Об!$A:$A,$A:$A,Об!AL:AL)*BT$455</f>
        <v>91794.955414378506</v>
      </c>
      <c r="BU145" s="89">
        <f>SUMIF(Об!$A:$A,$A:$A,Об!AM:AM)*BU$455</f>
        <v>57797.240877934157</v>
      </c>
      <c r="BV145" s="89">
        <f>SUMIF(Об!$A:$A,$A:$A,Об!AN:AN)*BV$455</f>
        <v>38375.668004038518</v>
      </c>
    </row>
    <row r="146" spans="1:74" ht="32.25" hidden="1" customHeight="1" x14ac:dyDescent="0.25">
      <c r="A146" s="84" t="s">
        <v>43</v>
      </c>
      <c r="B146" s="84">
        <f>SUMIF(Об!$A:$A,$A:$A,Об!B:B)</f>
        <v>2858.7</v>
      </c>
      <c r="C146" s="84">
        <f>SUMIF(Об!$A:$A,$A:$A,Об!C:C)</f>
        <v>2858.6999999999994</v>
      </c>
      <c r="D146" s="84">
        <v>12</v>
      </c>
      <c r="E146" s="84">
        <f>SUMIF(Об!$A:$A,$A:$A,Об!F:F)</f>
        <v>41.41</v>
      </c>
      <c r="F146" s="84">
        <f t="shared" si="22"/>
        <v>41.41</v>
      </c>
      <c r="G146" s="89">
        <v>1383759.8599999999</v>
      </c>
      <c r="H146" s="89">
        <v>1292506.6199999999</v>
      </c>
      <c r="I146" s="89">
        <v>0</v>
      </c>
      <c r="J146" s="89">
        <v>160846.14000000001</v>
      </c>
      <c r="K146" s="89">
        <v>86961.12999999999</v>
      </c>
      <c r="L146" s="89">
        <v>0</v>
      </c>
      <c r="M146" s="89">
        <v>1043.2800000000002</v>
      </c>
      <c r="N146" s="89">
        <v>1043.2800000000002</v>
      </c>
      <c r="O146" s="89">
        <v>100305.17</v>
      </c>
      <c r="P146" s="89">
        <v>281554.49999999994</v>
      </c>
      <c r="Q146" s="89">
        <v>108821.06</v>
      </c>
      <c r="R146" s="89">
        <v>0</v>
      </c>
      <c r="S146" s="89">
        <v>3169.8600000000006</v>
      </c>
      <c r="T146" s="89">
        <v>330689.71999999997</v>
      </c>
      <c r="U146" s="89">
        <v>0</v>
      </c>
      <c r="V146" s="89">
        <v>0</v>
      </c>
      <c r="W146" s="89">
        <v>0</v>
      </c>
      <c r="X146" s="89">
        <v>0</v>
      </c>
      <c r="Y146" s="89">
        <v>0</v>
      </c>
      <c r="Z146" s="89">
        <v>0</v>
      </c>
      <c r="AA146" s="89">
        <v>0</v>
      </c>
      <c r="AB146" s="89">
        <v>0</v>
      </c>
      <c r="AC146" s="89">
        <v>0</v>
      </c>
      <c r="AD146" s="89">
        <v>0</v>
      </c>
      <c r="AE146" s="89">
        <v>2178.2999999999997</v>
      </c>
      <c r="AF146" s="89">
        <v>0</v>
      </c>
      <c r="AG146" s="89">
        <v>86265</v>
      </c>
      <c r="AH146" s="90">
        <v>1383759.8599999999</v>
      </c>
      <c r="AI146" s="90">
        <v>1449471.6500000001</v>
      </c>
      <c r="AJ146" s="90">
        <v>0</v>
      </c>
      <c r="AK146" s="90">
        <v>1449471.6500000001</v>
      </c>
      <c r="AL146" s="90">
        <v>157958.85</v>
      </c>
      <c r="AM146" s="90">
        <v>0</v>
      </c>
      <c r="AN146" s="90">
        <v>157958.85</v>
      </c>
      <c r="AP146" s="91">
        <f t="shared" si="19"/>
        <v>4745.76</v>
      </c>
      <c r="AQ146" s="92">
        <f>SUMIF('20-1'!K:K,$A:$A,'20-1'!$E:$E)</f>
        <v>0</v>
      </c>
      <c r="AR146" s="92">
        <f>SUMIF('20-1'!L:L,$A:$A,'20-1'!$E:$E)</f>
        <v>0</v>
      </c>
      <c r="AS146" s="92">
        <f>SUMIF('20-1'!M:M,$A:$A,'20-1'!$E:$E)</f>
        <v>0</v>
      </c>
      <c r="AT146" s="92">
        <f>SUMIF('20-1'!N:N,$A:$A,'20-1'!$E:$E)</f>
        <v>0</v>
      </c>
      <c r="AU146" s="92">
        <f>SUMIF('20-1'!O:O,$A:$A,'20-1'!$E:$E)</f>
        <v>0</v>
      </c>
      <c r="AV146" s="92">
        <f>SUMIF('20-1'!P:P,$A:$A,'20-1'!$E:$E)</f>
        <v>0</v>
      </c>
      <c r="AW146" s="92">
        <f>SUMIF('20-1'!Q:Q,$A:$A,'20-1'!$E:$E)</f>
        <v>0</v>
      </c>
      <c r="AX146" s="92">
        <f>SUMIF('20-1'!R:R,$A:$A,'20-1'!$E:$E)</f>
        <v>0</v>
      </c>
      <c r="AY146" s="92">
        <f>SUMIF('20-1'!S:S,$A:$A,'20-1'!$E:$E)</f>
        <v>4745.76</v>
      </c>
      <c r="AZ146" s="92">
        <f>SUMIF('20-1'!T:T,$A:$A,'20-1'!$E:$E)</f>
        <v>0</v>
      </c>
      <c r="BA146" s="92">
        <f>SUMIF('20-1'!U:U,$A:$A,'20-1'!$E:$E)</f>
        <v>0</v>
      </c>
      <c r="BB146" s="92">
        <f>SUMIF('20-1'!V:V,$A:$A,'20-1'!$E:$E)</f>
        <v>0</v>
      </c>
      <c r="BC146" s="92">
        <f>SUMIF('20-1'!W:W,$A:$A,'20-1'!$E:$E)</f>
        <v>0</v>
      </c>
      <c r="BD146" s="92">
        <f>SUMIF('20-1'!X:X,$A:$A,'20-1'!$E:$E)</f>
        <v>0</v>
      </c>
      <c r="BE146" s="92">
        <f>SUMIF('20-1'!Y:Y,$A:$A,'20-1'!$E:$E)</f>
        <v>0</v>
      </c>
      <c r="BF146" s="92">
        <f>SUMIF('20-1'!Z:Z,$A:$A,'20-1'!$E:$E)</f>
        <v>0</v>
      </c>
      <c r="BG146" s="92">
        <f>SUMIF('20-1'!AA:AA,$A:$A,'20-1'!$E:$E)</f>
        <v>0</v>
      </c>
      <c r="BH146" s="92">
        <f>SUMIF('20-1'!AB:AB,$A:$A,'20-1'!$E:$E)</f>
        <v>0</v>
      </c>
      <c r="BI146" s="89">
        <f>SUMIF(Об!$A:$A,$A:$A,Об!AB:AB)*BI$455</f>
        <v>264128.55588893528</v>
      </c>
      <c r="BJ146" s="89">
        <f>SUMIF(Об!$A:$A,$A:$A,Об!AC:AC)*BJ$455</f>
        <v>250648.70625915623</v>
      </c>
      <c r="BK146" s="84">
        <f>SUMIF(ПП1!$H:$H,$A:$A,ПП1!$M:$M)</f>
        <v>0</v>
      </c>
      <c r="BL146" s="89">
        <f t="shared" si="20"/>
        <v>59244.528274096141</v>
      </c>
      <c r="BM146" s="84">
        <f>SUMIF(Об!$A:$A,$A:$A,Об!Z:Z)</f>
        <v>0</v>
      </c>
      <c r="BN146" s="89">
        <f t="shared" si="21"/>
        <v>2321.1943327730783</v>
      </c>
      <c r="BO146" s="89">
        <f>SUMIF(Об!$A:$A,$A:$A,Об!$AG:$AG)*$BO$455</f>
        <v>0</v>
      </c>
      <c r="BP146" s="89">
        <f>SUMIF(Об!$A:$A,$A:$A,Об!$AE:$AE)*BP$455</f>
        <v>2045.398402289612</v>
      </c>
      <c r="BQ146" s="89">
        <f>SUMIF(Об!$A:$A,$A:$A,Об!AI:AI)*BQ$455</f>
        <v>185738.45359032476</v>
      </c>
      <c r="BR146" s="89">
        <f>SUMIF(Об!$A:$A,$A:$A,Об!AJ:AJ)*BR$455</f>
        <v>69393.06187951102</v>
      </c>
      <c r="BS146" s="89">
        <f>SUMIF(Об!$A:$A,$A:$A,Об!AK:AK)*BS$455</f>
        <v>101582.03478318983</v>
      </c>
      <c r="BT146" s="89">
        <f>SUMIF(Об!$A:$A,$A:$A,Об!AL:AL)*BT$455</f>
        <v>91439.904886432429</v>
      </c>
      <c r="BU146" s="89">
        <f>SUMIF(Об!$A:$A,$A:$A,Об!AM:AM)*BU$455</f>
        <v>57573.688932242774</v>
      </c>
      <c r="BV146" s="89">
        <f>SUMIF(Об!$A:$A,$A:$A,Об!AN:AN)*BV$455</f>
        <v>38227.236087234254</v>
      </c>
    </row>
    <row r="147" spans="1:74" ht="32.25" hidden="1" customHeight="1" x14ac:dyDescent="0.25">
      <c r="A147" s="84" t="s">
        <v>44</v>
      </c>
      <c r="B147" s="84">
        <f>SUMIF(Об!$A:$A,$A:$A,Об!B:B)</f>
        <v>6522.3</v>
      </c>
      <c r="C147" s="84">
        <f>SUMIF(Об!$A:$A,$A:$A,Об!C:C)</f>
        <v>6522.3</v>
      </c>
      <c r="D147" s="84">
        <v>12</v>
      </c>
      <c r="E147" s="84">
        <f>SUMIF(Об!$A:$A,$A:$A,Об!F:F)</f>
        <v>41.2</v>
      </c>
      <c r="F147" s="84">
        <f t="shared" si="22"/>
        <v>41.2</v>
      </c>
      <c r="G147" s="89">
        <v>2886827.96</v>
      </c>
      <c r="H147" s="89">
        <v>2730678.65</v>
      </c>
      <c r="I147" s="89">
        <v>0</v>
      </c>
      <c r="J147" s="89">
        <v>255359.80000000002</v>
      </c>
      <c r="K147" s="89">
        <v>199533.78999999992</v>
      </c>
      <c r="L147" s="89">
        <v>0</v>
      </c>
      <c r="M147" s="89">
        <v>5349.2900000000009</v>
      </c>
      <c r="N147" s="89">
        <v>5349.2900000000009</v>
      </c>
      <c r="O147" s="89">
        <v>0</v>
      </c>
      <c r="P147" s="89">
        <v>455941.51999999996</v>
      </c>
      <c r="Q147" s="89">
        <v>181345.26</v>
      </c>
      <c r="R147" s="89">
        <v>0</v>
      </c>
      <c r="S147" s="89">
        <v>16254.749999999996</v>
      </c>
      <c r="T147" s="89">
        <v>551132.99000000011</v>
      </c>
      <c r="U147" s="89">
        <v>0</v>
      </c>
      <c r="V147" s="89">
        <v>0</v>
      </c>
      <c r="W147" s="89">
        <v>0</v>
      </c>
      <c r="X147" s="89">
        <v>0</v>
      </c>
      <c r="Y147" s="89">
        <v>0</v>
      </c>
      <c r="Z147" s="89">
        <v>0</v>
      </c>
      <c r="AA147" s="89">
        <v>0</v>
      </c>
      <c r="AB147" s="89">
        <v>0</v>
      </c>
      <c r="AC147" s="89">
        <v>0</v>
      </c>
      <c r="AD147" s="89">
        <v>0</v>
      </c>
      <c r="AE147" s="89">
        <v>11169.020000000002</v>
      </c>
      <c r="AF147" s="89">
        <v>0</v>
      </c>
      <c r="AG147" s="89">
        <v>0</v>
      </c>
      <c r="AH147" s="90">
        <v>2886827.96</v>
      </c>
      <c r="AI147" s="90">
        <v>2951246.14</v>
      </c>
      <c r="AJ147" s="90">
        <v>0</v>
      </c>
      <c r="AK147" s="90">
        <v>2951246.14</v>
      </c>
      <c r="AL147" s="90">
        <v>279634.02</v>
      </c>
      <c r="AM147" s="90">
        <v>0</v>
      </c>
      <c r="AN147" s="90">
        <v>279634.02</v>
      </c>
      <c r="AP147" s="91">
        <f t="shared" si="19"/>
        <v>12147.24</v>
      </c>
      <c r="AQ147" s="92">
        <f>SUMIF('20-1'!K:K,$A:$A,'20-1'!$E:$E)</f>
        <v>0</v>
      </c>
      <c r="AR147" s="92">
        <f>SUMIF('20-1'!L:L,$A:$A,'20-1'!$E:$E)</f>
        <v>0</v>
      </c>
      <c r="AS147" s="92">
        <f>SUMIF('20-1'!M:M,$A:$A,'20-1'!$E:$E)</f>
        <v>0</v>
      </c>
      <c r="AT147" s="92">
        <f>SUMIF('20-1'!N:N,$A:$A,'20-1'!$E:$E)</f>
        <v>0</v>
      </c>
      <c r="AU147" s="92">
        <f>SUMIF('20-1'!O:O,$A:$A,'20-1'!$E:$E)</f>
        <v>0</v>
      </c>
      <c r="AV147" s="92">
        <f>SUMIF('20-1'!P:P,$A:$A,'20-1'!$E:$E)</f>
        <v>12147.24</v>
      </c>
      <c r="AW147" s="92">
        <f>SUMIF('20-1'!Q:Q,$A:$A,'20-1'!$E:$E)</f>
        <v>0</v>
      </c>
      <c r="AX147" s="92">
        <f>SUMIF('20-1'!R:R,$A:$A,'20-1'!$E:$E)</f>
        <v>0</v>
      </c>
      <c r="AY147" s="92">
        <f>SUMIF('20-1'!S:S,$A:$A,'20-1'!$E:$E)</f>
        <v>0</v>
      </c>
      <c r="AZ147" s="92">
        <f>SUMIF('20-1'!T:T,$A:$A,'20-1'!$E:$E)</f>
        <v>0</v>
      </c>
      <c r="BA147" s="92">
        <f>SUMIF('20-1'!U:U,$A:$A,'20-1'!$E:$E)</f>
        <v>0</v>
      </c>
      <c r="BB147" s="92">
        <f>SUMIF('20-1'!V:V,$A:$A,'20-1'!$E:$E)</f>
        <v>0</v>
      </c>
      <c r="BC147" s="92">
        <f>SUMIF('20-1'!W:W,$A:$A,'20-1'!$E:$E)</f>
        <v>0</v>
      </c>
      <c r="BD147" s="92">
        <f>SUMIF('20-1'!X:X,$A:$A,'20-1'!$E:$E)</f>
        <v>0</v>
      </c>
      <c r="BE147" s="92">
        <f>SUMIF('20-1'!Y:Y,$A:$A,'20-1'!$E:$E)</f>
        <v>0</v>
      </c>
      <c r="BF147" s="92">
        <f>SUMIF('20-1'!Z:Z,$A:$A,'20-1'!$E:$E)</f>
        <v>0</v>
      </c>
      <c r="BG147" s="92">
        <f>SUMIF('20-1'!AA:AA,$A:$A,'20-1'!$E:$E)</f>
        <v>0</v>
      </c>
      <c r="BH147" s="92">
        <f>SUMIF('20-1'!AB:AB,$A:$A,'20-1'!$E:$E)</f>
        <v>28479.530000000002</v>
      </c>
      <c r="BI147" s="89">
        <f>SUMIF(Об!$A:$A,$A:$A,Об!AB:AB)*BI$455</f>
        <v>602625.55709742301</v>
      </c>
      <c r="BJ147" s="89">
        <f>SUMIF(Об!$A:$A,$A:$A,Об!AC:AC)*BJ$455</f>
        <v>571870.4504964127</v>
      </c>
      <c r="BK147" s="89">
        <f>SUMIF(ПП1!$H:$H,$A:$A,ПП1!$M:$M)*$BK$454/$BK$455*B147</f>
        <v>88686.326375289413</v>
      </c>
      <c r="BL147" s="89">
        <f t="shared" si="20"/>
        <v>135170.03769620362</v>
      </c>
      <c r="BM147" s="84">
        <f>SUMIF(Об!$A:$A,$A:$A,Об!Z:Z)</f>
        <v>0</v>
      </c>
      <c r="BN147" s="89">
        <f t="shared" si="21"/>
        <v>5295.947737309215</v>
      </c>
      <c r="BO147" s="89">
        <f>SUMIF(Об!$A:$A,$A:$A,Об!$AG:$AG)*$BO$455</f>
        <v>0</v>
      </c>
      <c r="BP147" s="89">
        <f>SUMIF(Об!$A:$A,$A:$A,Об!$AE:$AE)*BP$455</f>
        <v>0</v>
      </c>
      <c r="BQ147" s="89">
        <f>SUMIF(Об!$A:$A,$A:$A,Об!AI:AI)*BQ$455</f>
        <v>423773.71387419995</v>
      </c>
      <c r="BR147" s="89">
        <f>SUMIF(Об!$A:$A,$A:$A,Об!AJ:AJ)*BR$455</f>
        <v>158324.54174860421</v>
      </c>
      <c r="BS147" s="89">
        <f>SUMIF(Об!$A:$A,$A:$A,Об!AK:AK)*BS$455</f>
        <v>231765.66462601855</v>
      </c>
      <c r="BT147" s="89">
        <f>SUMIF(Об!$A:$A,$A:$A,Об!AL:AL)*BT$455</f>
        <v>208625.77102906155</v>
      </c>
      <c r="BU147" s="89">
        <f>SUMIF(Об!$A:$A,$A:$A,Об!AM:AM)*BU$455</f>
        <v>131357.91489934837</v>
      </c>
      <c r="BV147" s="89">
        <f>SUMIF(Об!$A:$A,$A:$A,Об!AN:AN)*BV$455</f>
        <v>87217.791979489994</v>
      </c>
    </row>
    <row r="148" spans="1:74" ht="32.25" hidden="1" customHeight="1" x14ac:dyDescent="0.25">
      <c r="A148" s="84" t="s">
        <v>45</v>
      </c>
      <c r="B148" s="84">
        <f>SUMIF(Об!$A:$A,$A:$A,Об!B:B)</f>
        <v>6085.7</v>
      </c>
      <c r="C148" s="84">
        <f>SUMIF(Об!$A:$A,$A:$A,Об!C:C)</f>
        <v>6085.7</v>
      </c>
      <c r="D148" s="84">
        <v>12</v>
      </c>
      <c r="E148" s="84">
        <f>SUMIF(Об!$A:$A,$A:$A,Об!F:F)</f>
        <v>41.41</v>
      </c>
      <c r="F148" s="84">
        <f t="shared" si="22"/>
        <v>41.41</v>
      </c>
      <c r="G148" s="89">
        <v>2903375.6999999997</v>
      </c>
      <c r="H148" s="89">
        <v>2737785.78</v>
      </c>
      <c r="I148" s="89">
        <v>0</v>
      </c>
      <c r="J148" s="89">
        <v>319183.13</v>
      </c>
      <c r="K148" s="89">
        <v>128646.37</v>
      </c>
      <c r="L148" s="89">
        <v>0</v>
      </c>
      <c r="M148" s="89">
        <v>1445.9499999999998</v>
      </c>
      <c r="N148" s="89">
        <v>1445.9499999999998</v>
      </c>
      <c r="O148" s="89">
        <v>189835.27999999997</v>
      </c>
      <c r="P148" s="89">
        <v>568791.53</v>
      </c>
      <c r="Q148" s="89">
        <v>225596.22000000003</v>
      </c>
      <c r="R148" s="89">
        <v>0</v>
      </c>
      <c r="S148" s="89">
        <v>4372.2699999999995</v>
      </c>
      <c r="T148" s="89">
        <v>685595.22000000009</v>
      </c>
      <c r="U148" s="89">
        <v>0</v>
      </c>
      <c r="V148" s="89">
        <v>0</v>
      </c>
      <c r="W148" s="89">
        <v>0</v>
      </c>
      <c r="X148" s="89">
        <v>0</v>
      </c>
      <c r="Y148" s="89">
        <v>0</v>
      </c>
      <c r="Z148" s="89">
        <v>0</v>
      </c>
      <c r="AA148" s="89">
        <v>0</v>
      </c>
      <c r="AB148" s="89">
        <v>0</v>
      </c>
      <c r="AC148" s="89">
        <v>0</v>
      </c>
      <c r="AD148" s="89">
        <v>0</v>
      </c>
      <c r="AE148" s="89">
        <v>3004.4300000000003</v>
      </c>
      <c r="AF148" s="89">
        <v>0</v>
      </c>
      <c r="AG148" s="89">
        <v>166455</v>
      </c>
      <c r="AH148" s="90">
        <v>2903375.6999999997</v>
      </c>
      <c r="AI148" s="90">
        <v>2953816.55</v>
      </c>
      <c r="AJ148" s="90">
        <v>0</v>
      </c>
      <c r="AK148" s="90">
        <v>2953816.55</v>
      </c>
      <c r="AL148" s="90">
        <v>265830.40000000002</v>
      </c>
      <c r="AM148" s="90">
        <v>0</v>
      </c>
      <c r="AN148" s="90">
        <v>265830.40000000002</v>
      </c>
      <c r="AP148" s="91">
        <f t="shared" si="19"/>
        <v>11673.15</v>
      </c>
      <c r="AQ148" s="92">
        <f>SUMIF('20-1'!K:K,$A:$A,'20-1'!$E:$E)</f>
        <v>0</v>
      </c>
      <c r="AR148" s="92">
        <f>SUMIF('20-1'!L:L,$A:$A,'20-1'!$E:$E)</f>
        <v>0</v>
      </c>
      <c r="AS148" s="92">
        <f>SUMIF('20-1'!M:M,$A:$A,'20-1'!$E:$E)</f>
        <v>0</v>
      </c>
      <c r="AT148" s="92">
        <f>SUMIF('20-1'!N:N,$A:$A,'20-1'!$E:$E)</f>
        <v>0</v>
      </c>
      <c r="AU148" s="92">
        <f>SUMIF('20-1'!O:O,$A:$A,'20-1'!$E:$E)</f>
        <v>0</v>
      </c>
      <c r="AV148" s="92">
        <f>SUMIF('20-1'!P:P,$A:$A,'20-1'!$E:$E)</f>
        <v>4554.5</v>
      </c>
      <c r="AW148" s="92">
        <f>SUMIF('20-1'!Q:Q,$A:$A,'20-1'!$E:$E)</f>
        <v>0</v>
      </c>
      <c r="AX148" s="92">
        <f>SUMIF('20-1'!R:R,$A:$A,'20-1'!$E:$E)</f>
        <v>0</v>
      </c>
      <c r="AY148" s="92">
        <f>SUMIF('20-1'!S:S,$A:$A,'20-1'!$E:$E)</f>
        <v>7118.65</v>
      </c>
      <c r="AZ148" s="92">
        <f>SUMIF('20-1'!T:T,$A:$A,'20-1'!$E:$E)</f>
        <v>0</v>
      </c>
      <c r="BA148" s="92">
        <f>SUMIF('20-1'!U:U,$A:$A,'20-1'!$E:$E)</f>
        <v>0</v>
      </c>
      <c r="BB148" s="92">
        <f>SUMIF('20-1'!V:V,$A:$A,'20-1'!$E:$E)</f>
        <v>0</v>
      </c>
      <c r="BC148" s="92">
        <f>SUMIF('20-1'!W:W,$A:$A,'20-1'!$E:$E)</f>
        <v>0</v>
      </c>
      <c r="BD148" s="92">
        <f>SUMIF('20-1'!X:X,$A:$A,'20-1'!$E:$E)</f>
        <v>0</v>
      </c>
      <c r="BE148" s="92">
        <f>SUMIF('20-1'!Y:Y,$A:$A,'20-1'!$E:$E)</f>
        <v>0</v>
      </c>
      <c r="BF148" s="92">
        <f>SUMIF('20-1'!Z:Z,$A:$A,'20-1'!$E:$E)</f>
        <v>96662.64</v>
      </c>
      <c r="BG148" s="92">
        <f>SUMIF('20-1'!AA:AA,$A:$A,'20-1'!$E:$E)</f>
        <v>0</v>
      </c>
      <c r="BH148" s="92">
        <f>SUMIF('20-1'!AB:AB,$A:$A,'20-1'!$E:$E)</f>
        <v>12270.32</v>
      </c>
      <c r="BI148" s="89">
        <f>SUMIF(Об!$A:$A,$A:$A,Об!AB:AB)*BI$455</f>
        <v>562286.05749931571</v>
      </c>
      <c r="BJ148" s="89">
        <f>SUMIF(Об!$A:$A,$A:$A,Об!AC:AC)*BJ$455</f>
        <v>533589.68471030437</v>
      </c>
      <c r="BK148" s="84">
        <f>SUMIF(ПП1!$H:$H,$A:$A,ПП1!$M:$M)</f>
        <v>0</v>
      </c>
      <c r="BL148" s="89">
        <f t="shared" si="20"/>
        <v>126121.81261330917</v>
      </c>
      <c r="BM148" s="89">
        <f>$BM$454*B148/$BM$455</f>
        <v>17721.161820640191</v>
      </c>
      <c r="BN148" s="89">
        <f t="shared" si="21"/>
        <v>4941.4392384500379</v>
      </c>
      <c r="BO148" s="89">
        <f>SUMIF(Об!$A:$A,$A:$A,Об!$AG:$AG)*$BO$455</f>
        <v>0</v>
      </c>
      <c r="BP148" s="89">
        <f>SUMIF(Об!$A:$A,$A:$A,Об!$AE:$AE)*BP$455</f>
        <v>4354.3152680637686</v>
      </c>
      <c r="BQ148" s="89">
        <f>SUMIF(Об!$A:$A,$A:$A,Об!AI:AI)*BQ$455</f>
        <v>395406.48092302075</v>
      </c>
      <c r="BR148" s="89">
        <f>SUMIF(Об!$A:$A,$A:$A,Об!AJ:AJ)*BR$455</f>
        <v>147726.36396968563</v>
      </c>
      <c r="BS148" s="89">
        <f>SUMIF(Об!$A:$A,$A:$A,Об!AK:AK)*BS$455</f>
        <v>216251.36918181638</v>
      </c>
      <c r="BT148" s="89">
        <f>SUMIF(Об!$A:$A,$A:$A,Об!AL:AL)*BT$455</f>
        <v>194660.45026318321</v>
      </c>
      <c r="BU148" s="89">
        <f>SUMIF(Об!$A:$A,$A:$A,Об!AM:AM)*BU$455</f>
        <v>122564.87170215478</v>
      </c>
      <c r="BV148" s="89">
        <f>SUMIF(Об!$A:$A,$A:$A,Об!AN:AN)*BV$455</f>
        <v>81379.469918522955</v>
      </c>
    </row>
    <row r="149" spans="1:74" ht="32.25" hidden="1" customHeight="1" x14ac:dyDescent="0.25">
      <c r="A149" s="84" t="s">
        <v>46</v>
      </c>
      <c r="B149" s="84">
        <f>SUMIF(Об!$A:$A,$A:$A,Об!B:B)</f>
        <v>15618.9</v>
      </c>
      <c r="C149" s="84">
        <f>SUMIF(Об!$A:$A,$A:$A,Об!C:C)</f>
        <v>15618.9</v>
      </c>
      <c r="D149" s="84">
        <v>12</v>
      </c>
      <c r="E149" s="84">
        <f>SUMIF(Об!$A:$A,$A:$A,Об!F:F)</f>
        <v>41.2</v>
      </c>
      <c r="F149" s="84">
        <f t="shared" si="22"/>
        <v>41.2</v>
      </c>
      <c r="G149" s="89">
        <v>7496958.6199999992</v>
      </c>
      <c r="H149" s="89">
        <v>7088953.9000000013</v>
      </c>
      <c r="I149" s="89">
        <v>0</v>
      </c>
      <c r="J149" s="89">
        <v>820376.71</v>
      </c>
      <c r="K149" s="89">
        <v>222524.01</v>
      </c>
      <c r="L149" s="89">
        <v>0</v>
      </c>
      <c r="M149" s="89">
        <v>2634.1400000000008</v>
      </c>
      <c r="N149" s="89">
        <v>2634.1400000000008</v>
      </c>
      <c r="O149" s="89">
        <v>0</v>
      </c>
      <c r="P149" s="89">
        <v>1471823.29</v>
      </c>
      <c r="Q149" s="89">
        <v>589179.25</v>
      </c>
      <c r="R149" s="89">
        <v>0</v>
      </c>
      <c r="S149" s="89">
        <v>7984.6900000000014</v>
      </c>
      <c r="T149" s="89">
        <v>1790842.9500000002</v>
      </c>
      <c r="U149" s="89">
        <v>0</v>
      </c>
      <c r="V149" s="89">
        <v>0</v>
      </c>
      <c r="W149" s="89">
        <v>0</v>
      </c>
      <c r="X149" s="89">
        <v>0</v>
      </c>
      <c r="Y149" s="89">
        <v>0</v>
      </c>
      <c r="Z149" s="89">
        <v>0</v>
      </c>
      <c r="AA149" s="89">
        <v>0</v>
      </c>
      <c r="AB149" s="89">
        <v>0</v>
      </c>
      <c r="AC149" s="89">
        <v>0</v>
      </c>
      <c r="AD149" s="89">
        <v>0</v>
      </c>
      <c r="AE149" s="89">
        <v>5485.62</v>
      </c>
      <c r="AF149" s="89">
        <v>0</v>
      </c>
      <c r="AG149" s="89">
        <v>0</v>
      </c>
      <c r="AH149" s="90">
        <v>7496958.6199999992</v>
      </c>
      <c r="AI149" s="90">
        <v>7560796.2899999991</v>
      </c>
      <c r="AJ149" s="90">
        <v>0</v>
      </c>
      <c r="AK149" s="90">
        <v>7560796.2899999991</v>
      </c>
      <c r="AL149" s="90">
        <v>969887.72</v>
      </c>
      <c r="AM149" s="90">
        <v>0</v>
      </c>
      <c r="AN149" s="90">
        <v>969887.72</v>
      </c>
      <c r="AP149" s="91">
        <f t="shared" si="19"/>
        <v>1487447.72</v>
      </c>
      <c r="AQ149" s="92">
        <f>SUMIF('20-1'!K:K,$A:$A,'20-1'!$E:$E)</f>
        <v>1470746</v>
      </c>
      <c r="AR149" s="92">
        <f>SUMIF('20-1'!L:L,$A:$A,'20-1'!$E:$E)</f>
        <v>0</v>
      </c>
      <c r="AS149" s="92">
        <f>SUMIF('20-1'!M:M,$A:$A,'20-1'!$E:$E)</f>
        <v>0</v>
      </c>
      <c r="AT149" s="92">
        <f>SUMIF('20-1'!N:N,$A:$A,'20-1'!$E:$E)</f>
        <v>0</v>
      </c>
      <c r="AU149" s="92">
        <f>SUMIF('20-1'!O:O,$A:$A,'20-1'!$E:$E)</f>
        <v>0</v>
      </c>
      <c r="AV149" s="92">
        <f>SUMIF('20-1'!P:P,$A:$A,'20-1'!$E:$E)</f>
        <v>16701.72</v>
      </c>
      <c r="AW149" s="92">
        <f>SUMIF('20-1'!Q:Q,$A:$A,'20-1'!$E:$E)</f>
        <v>0</v>
      </c>
      <c r="AX149" s="92">
        <f>SUMIF('20-1'!R:R,$A:$A,'20-1'!$E:$E)</f>
        <v>0</v>
      </c>
      <c r="AY149" s="92">
        <f>SUMIF('20-1'!S:S,$A:$A,'20-1'!$E:$E)</f>
        <v>0</v>
      </c>
      <c r="AZ149" s="92">
        <f>SUMIF('20-1'!T:T,$A:$A,'20-1'!$E:$E)</f>
        <v>0</v>
      </c>
      <c r="BA149" s="92">
        <f>SUMIF('20-1'!U:U,$A:$A,'20-1'!$E:$E)</f>
        <v>0</v>
      </c>
      <c r="BB149" s="92">
        <f>SUMIF('20-1'!V:V,$A:$A,'20-1'!$E:$E)</f>
        <v>0</v>
      </c>
      <c r="BC149" s="92">
        <f>SUMIF('20-1'!W:W,$A:$A,'20-1'!$E:$E)</f>
        <v>0</v>
      </c>
      <c r="BD149" s="92">
        <f>SUMIF('20-1'!X:X,$A:$A,'20-1'!$E:$E)</f>
        <v>0</v>
      </c>
      <c r="BE149" s="92">
        <f>SUMIF('20-1'!Y:Y,$A:$A,'20-1'!$E:$E)</f>
        <v>0</v>
      </c>
      <c r="BF149" s="92">
        <f>SUMIF('20-1'!Z:Z,$A:$A,'20-1'!$E:$E)</f>
        <v>0</v>
      </c>
      <c r="BG149" s="92">
        <f>SUMIF('20-1'!AA:AA,$A:$A,'20-1'!$E:$E)</f>
        <v>0</v>
      </c>
      <c r="BH149" s="92">
        <f>SUMIF('20-1'!AB:AB,$A:$A,'20-1'!$E:$E)</f>
        <v>148263.97</v>
      </c>
      <c r="BI149" s="89">
        <f>SUMIF(Об!$A:$A,$A:$A,Об!AB:AB)*BI$455</f>
        <v>1443102.634614927</v>
      </c>
      <c r="BJ149" s="89">
        <f>SUMIF(Об!$A:$A,$A:$A,Об!AC:AC)*BJ$455</f>
        <v>1369453.6251411957</v>
      </c>
      <c r="BK149" s="89">
        <f>SUMIF(ПП1!$H:$H,$A:$A,ПП1!$M:$M)*$BK$454/$BK$455*B149</f>
        <v>212376.44128957696</v>
      </c>
      <c r="BL149" s="89">
        <f t="shared" si="20"/>
        <v>323690.61554562574</v>
      </c>
      <c r="BM149" s="84">
        <f>SUMIF(Об!$A:$A,$A:$A,Об!Z:Z)</f>
        <v>0</v>
      </c>
      <c r="BN149" s="89">
        <f t="shared" si="21"/>
        <v>12682.163978084247</v>
      </c>
      <c r="BO149" s="89">
        <f>SUMIF(Об!$A:$A,$A:$A,Об!$AG:$AG)*$BO$455</f>
        <v>0</v>
      </c>
      <c r="BP149" s="89">
        <f>SUMIF(Об!$A:$A,$A:$A,Об!$AE:$AE)*BP$455</f>
        <v>0</v>
      </c>
      <c r="BQ149" s="89">
        <f>SUMIF(Об!$A:$A,$A:$A,Об!AI:AI)*BQ$455</f>
        <v>1014807.5463609066</v>
      </c>
      <c r="BR149" s="89">
        <f>SUMIF(Об!$A:$A,$A:$A,Об!AJ:AJ)*BR$455</f>
        <v>379138.5224717161</v>
      </c>
      <c r="BS149" s="89">
        <f>SUMIF(Об!$A:$A,$A:$A,Об!AK:AK)*BS$455</f>
        <v>555007.39604546258</v>
      </c>
      <c r="BT149" s="89">
        <f>SUMIF(Об!$A:$A,$A:$A,Об!AL:AL)*BT$455</f>
        <v>499594.47666096454</v>
      </c>
      <c r="BU149" s="89">
        <f>SUMIF(Об!$A:$A,$A:$A,Об!AM:AM)*BU$455</f>
        <v>314561.75536565809</v>
      </c>
      <c r="BV149" s="89">
        <f>SUMIF(Об!$A:$A,$A:$A,Об!AN:AN)*BV$455</f>
        <v>208859.75363728381</v>
      </c>
    </row>
    <row r="150" spans="1:74" ht="32.25" hidden="1" customHeight="1" x14ac:dyDescent="0.25">
      <c r="A150" s="84" t="s">
        <v>47</v>
      </c>
      <c r="B150" s="84">
        <f>SUMIF(Об!$A:$A,$A:$A,Об!B:B)</f>
        <v>11432.4</v>
      </c>
      <c r="C150" s="84">
        <f>SUMIF(Об!$A:$A,$A:$A,Об!C:C)</f>
        <v>11432.4</v>
      </c>
      <c r="D150" s="84">
        <v>12</v>
      </c>
      <c r="E150" s="84">
        <f>SUMIF(Об!$A:$A,$A:$A,Об!F:F)</f>
        <v>41.41</v>
      </c>
      <c r="F150" s="84">
        <f t="shared" si="22"/>
        <v>41.41</v>
      </c>
      <c r="G150" s="89">
        <v>5010807.5500000007</v>
      </c>
      <c r="H150" s="89">
        <v>4725194.1899999995</v>
      </c>
      <c r="I150" s="89">
        <v>0</v>
      </c>
      <c r="J150" s="89">
        <v>595273.65999999992</v>
      </c>
      <c r="K150" s="89">
        <v>171193.81999999998</v>
      </c>
      <c r="L150" s="89">
        <v>0</v>
      </c>
      <c r="M150" s="89">
        <v>2655.5799999999995</v>
      </c>
      <c r="N150" s="89">
        <v>2655.5799999999995</v>
      </c>
      <c r="O150" s="89">
        <v>438994.99999999994</v>
      </c>
      <c r="P150" s="89">
        <v>1038004.6399999998</v>
      </c>
      <c r="Q150" s="89">
        <v>398882.66</v>
      </c>
      <c r="R150" s="89">
        <v>0</v>
      </c>
      <c r="S150" s="89">
        <v>8071</v>
      </c>
      <c r="T150" s="89">
        <v>1212238.33</v>
      </c>
      <c r="U150" s="89">
        <v>0</v>
      </c>
      <c r="V150" s="89">
        <v>0</v>
      </c>
      <c r="W150" s="89">
        <v>0</v>
      </c>
      <c r="X150" s="89">
        <v>0</v>
      </c>
      <c r="Y150" s="89">
        <v>0</v>
      </c>
      <c r="Z150" s="89">
        <v>0</v>
      </c>
      <c r="AA150" s="89">
        <v>0</v>
      </c>
      <c r="AB150" s="89">
        <v>0</v>
      </c>
      <c r="AC150" s="89">
        <v>0</v>
      </c>
      <c r="AD150" s="89">
        <v>0</v>
      </c>
      <c r="AE150" s="89">
        <v>5545.9400000000005</v>
      </c>
      <c r="AF150" s="89">
        <v>0</v>
      </c>
      <c r="AG150" s="89">
        <v>261123.75</v>
      </c>
      <c r="AH150" s="90">
        <v>5010807.5500000007</v>
      </c>
      <c r="AI150" s="90">
        <v>5127985.5199999996</v>
      </c>
      <c r="AJ150" s="90">
        <v>0</v>
      </c>
      <c r="AK150" s="90">
        <v>5127985.5199999996</v>
      </c>
      <c r="AL150" s="90">
        <v>607401.51</v>
      </c>
      <c r="AM150" s="90">
        <v>0</v>
      </c>
      <c r="AN150" s="90">
        <v>607401.51</v>
      </c>
      <c r="AP150" s="91">
        <f t="shared" si="19"/>
        <v>82170.080000000002</v>
      </c>
      <c r="AQ150" s="92">
        <f>SUMIF('20-1'!K:K,$A:$A,'20-1'!$E:$E)</f>
        <v>0</v>
      </c>
      <c r="AR150" s="92">
        <f>SUMIF('20-1'!L:L,$A:$A,'20-1'!$E:$E)</f>
        <v>0</v>
      </c>
      <c r="AS150" s="92">
        <f>SUMIF('20-1'!M:M,$A:$A,'20-1'!$E:$E)</f>
        <v>51045.32</v>
      </c>
      <c r="AT150" s="92">
        <f>SUMIF('20-1'!N:N,$A:$A,'20-1'!$E:$E)</f>
        <v>0</v>
      </c>
      <c r="AU150" s="92">
        <f>SUMIF('20-1'!O:O,$A:$A,'20-1'!$E:$E)</f>
        <v>0</v>
      </c>
      <c r="AV150" s="92">
        <f>SUMIF('20-1'!P:P,$A:$A,'20-1'!$E:$E)</f>
        <v>31124.76</v>
      </c>
      <c r="AW150" s="92">
        <f>SUMIF('20-1'!Q:Q,$A:$A,'20-1'!$E:$E)</f>
        <v>0</v>
      </c>
      <c r="AX150" s="92">
        <f>SUMIF('20-1'!R:R,$A:$A,'20-1'!$E:$E)</f>
        <v>0</v>
      </c>
      <c r="AY150" s="92">
        <f>SUMIF('20-1'!S:S,$A:$A,'20-1'!$E:$E)</f>
        <v>0</v>
      </c>
      <c r="AZ150" s="92">
        <f>SUMIF('20-1'!T:T,$A:$A,'20-1'!$E:$E)</f>
        <v>0</v>
      </c>
      <c r="BA150" s="92">
        <f>SUMIF('20-1'!U:U,$A:$A,'20-1'!$E:$E)</f>
        <v>0</v>
      </c>
      <c r="BB150" s="92">
        <f>SUMIF('20-1'!V:V,$A:$A,'20-1'!$E:$E)</f>
        <v>0</v>
      </c>
      <c r="BC150" s="92">
        <f>SUMIF('20-1'!W:W,$A:$A,'20-1'!$E:$E)</f>
        <v>0</v>
      </c>
      <c r="BD150" s="92">
        <f>SUMIF('20-1'!X:X,$A:$A,'20-1'!$E:$E)</f>
        <v>0</v>
      </c>
      <c r="BE150" s="92">
        <f>SUMIF('20-1'!Y:Y,$A:$A,'20-1'!$E:$E)</f>
        <v>0</v>
      </c>
      <c r="BF150" s="92">
        <f>SUMIF('20-1'!Z:Z,$A:$A,'20-1'!$E:$E)</f>
        <v>0</v>
      </c>
      <c r="BG150" s="92">
        <f>SUMIF('20-1'!AA:AA,$A:$A,'20-1'!$E:$E)</f>
        <v>0</v>
      </c>
      <c r="BH150" s="92">
        <f>SUMIF('20-1'!AB:AB,$A:$A,'20-1'!$E:$E)</f>
        <v>67192.039999999994</v>
      </c>
      <c r="BI150" s="89">
        <f>SUMIF(Об!$A:$A,$A:$A,Об!AB:AB)*BI$455</f>
        <v>1056292.4764209832</v>
      </c>
      <c r="BJ150" s="89">
        <f>SUMIF(Об!$A:$A,$A:$A,Об!AC:AC)*BJ$455</f>
        <v>1002384.3948078422</v>
      </c>
      <c r="BK150" s="84">
        <f>SUMIF(ПП1!$H:$H,$A:$A,ПП1!$M:$M)</f>
        <v>0</v>
      </c>
      <c r="BL150" s="89">
        <f t="shared" si="20"/>
        <v>236928.37480000584</v>
      </c>
      <c r="BM150" s="89">
        <f>$BM$454*B150/$BM$455</f>
        <v>33290.403798788459</v>
      </c>
      <c r="BN150" s="89">
        <f t="shared" si="21"/>
        <v>9282.8285899167258</v>
      </c>
      <c r="BO150" s="89">
        <f>SUMIF(Об!$A:$A,$A:$A,Об!$AG:$AG)*$BO$455</f>
        <v>0</v>
      </c>
      <c r="BP150" s="89">
        <f>SUMIF(Об!$A:$A,$A:$A,Об!$AE:$AE)*BP$455</f>
        <v>8179.8764103738649</v>
      </c>
      <c r="BQ150" s="89">
        <f>SUMIF(Об!$A:$A,$A:$A,Об!AI:AI)*BQ$455</f>
        <v>742797.87904503068</v>
      </c>
      <c r="BR150" s="89">
        <f>SUMIF(Об!$A:$A,$A:$A,Об!AJ:AJ)*BR$455</f>
        <v>277513.98909690481</v>
      </c>
      <c r="BS150" s="89">
        <f>SUMIF(Об!$A:$A,$A:$A,Об!AK:AK)*BS$455</f>
        <v>406242.85670246603</v>
      </c>
      <c r="BT150" s="89">
        <f>SUMIF(Об!$A:$A,$A:$A,Об!AL:AL)*BT$455</f>
        <v>365682.85186401167</v>
      </c>
      <c r="BU150" s="89">
        <f>SUMIF(Об!$A:$A,$A:$A,Об!AM:AM)*BU$455</f>
        <v>230246.42017314595</v>
      </c>
      <c r="BV150" s="89">
        <f>SUMIF(Об!$A:$A,$A:$A,Об!AN:AN)*BV$455</f>
        <v>152876.8509615199</v>
      </c>
    </row>
    <row r="151" spans="1:74" ht="32.25" hidden="1" customHeight="1" x14ac:dyDescent="0.25">
      <c r="A151" s="84" t="s">
        <v>48</v>
      </c>
      <c r="B151" s="84">
        <f>SUMIF(Об!$A:$A,$A:$A,Об!B:B)</f>
        <v>5835.8</v>
      </c>
      <c r="C151" s="84">
        <f>SUMIF(Об!$A:$A,$A:$A,Об!C:C)</f>
        <v>5835.8</v>
      </c>
      <c r="D151" s="84">
        <v>12</v>
      </c>
      <c r="E151" s="84">
        <f>SUMIF(Об!$A:$A,$A:$A,Об!F:F)</f>
        <v>41.2</v>
      </c>
      <c r="F151" s="84">
        <f t="shared" si="22"/>
        <v>41.2</v>
      </c>
      <c r="G151" s="89">
        <v>2788404.4999999995</v>
      </c>
      <c r="H151" s="89">
        <v>2639694.62</v>
      </c>
      <c r="I151" s="89">
        <v>0</v>
      </c>
      <c r="J151" s="89">
        <v>293286.21000000002</v>
      </c>
      <c r="K151" s="89">
        <v>161562.47999999998</v>
      </c>
      <c r="L151" s="89">
        <v>0</v>
      </c>
      <c r="M151" s="89">
        <v>1963.2499999999998</v>
      </c>
      <c r="N151" s="89">
        <v>1963.2499999999998</v>
      </c>
      <c r="O151" s="89">
        <v>0</v>
      </c>
      <c r="P151" s="89">
        <v>518782.41999999993</v>
      </c>
      <c r="Q151" s="89">
        <v>203780.19</v>
      </c>
      <c r="R151" s="89">
        <v>0</v>
      </c>
      <c r="S151" s="89">
        <v>5975.4900000000007</v>
      </c>
      <c r="T151" s="89">
        <v>619299.26</v>
      </c>
      <c r="U151" s="89">
        <v>0</v>
      </c>
      <c r="V151" s="89">
        <v>0</v>
      </c>
      <c r="W151" s="89">
        <v>0</v>
      </c>
      <c r="X151" s="89">
        <v>0</v>
      </c>
      <c r="Y151" s="89">
        <v>0</v>
      </c>
      <c r="Z151" s="89">
        <v>0</v>
      </c>
      <c r="AA151" s="89">
        <v>0</v>
      </c>
      <c r="AB151" s="89">
        <v>0</v>
      </c>
      <c r="AC151" s="89">
        <v>0</v>
      </c>
      <c r="AD151" s="89">
        <v>0</v>
      </c>
      <c r="AE151" s="89">
        <v>4092</v>
      </c>
      <c r="AF151" s="89">
        <v>0</v>
      </c>
      <c r="AG151" s="89">
        <v>0</v>
      </c>
      <c r="AH151" s="90">
        <v>2788404.4999999995</v>
      </c>
      <c r="AI151" s="90">
        <v>2784648.55</v>
      </c>
      <c r="AJ151" s="90">
        <v>0</v>
      </c>
      <c r="AK151" s="90">
        <v>2784648.55</v>
      </c>
      <c r="AL151" s="90">
        <v>401202.26</v>
      </c>
      <c r="AM151" s="90">
        <v>0</v>
      </c>
      <c r="AN151" s="90">
        <v>401202.26</v>
      </c>
      <c r="AP151" s="91">
        <f t="shared" si="19"/>
        <v>163690</v>
      </c>
      <c r="AQ151" s="92">
        <f>SUMIF('20-1'!K:K,$A:$A,'20-1'!$E:$E)</f>
        <v>0</v>
      </c>
      <c r="AR151" s="92">
        <f>SUMIF('20-1'!L:L,$A:$A,'20-1'!$E:$E)</f>
        <v>0</v>
      </c>
      <c r="AS151" s="92">
        <f>SUMIF('20-1'!M:M,$A:$A,'20-1'!$E:$E)</f>
        <v>160400</v>
      </c>
      <c r="AT151" s="92">
        <f>SUMIF('20-1'!N:N,$A:$A,'20-1'!$E:$E)</f>
        <v>0</v>
      </c>
      <c r="AU151" s="92">
        <f>SUMIF('20-1'!O:O,$A:$A,'20-1'!$E:$E)</f>
        <v>0</v>
      </c>
      <c r="AV151" s="92">
        <f>SUMIF('20-1'!P:P,$A:$A,'20-1'!$E:$E)</f>
        <v>3290</v>
      </c>
      <c r="AW151" s="92">
        <f>SUMIF('20-1'!Q:Q,$A:$A,'20-1'!$E:$E)</f>
        <v>0</v>
      </c>
      <c r="AX151" s="92">
        <f>SUMIF('20-1'!R:R,$A:$A,'20-1'!$E:$E)</f>
        <v>0</v>
      </c>
      <c r="AY151" s="92">
        <f>SUMIF('20-1'!S:S,$A:$A,'20-1'!$E:$E)</f>
        <v>0</v>
      </c>
      <c r="AZ151" s="92">
        <f>SUMIF('20-1'!T:T,$A:$A,'20-1'!$E:$E)</f>
        <v>0</v>
      </c>
      <c r="BA151" s="92">
        <f>SUMIF('20-1'!U:U,$A:$A,'20-1'!$E:$E)</f>
        <v>0</v>
      </c>
      <c r="BB151" s="92">
        <f>SUMIF('20-1'!V:V,$A:$A,'20-1'!$E:$E)</f>
        <v>0</v>
      </c>
      <c r="BC151" s="92">
        <f>SUMIF('20-1'!W:W,$A:$A,'20-1'!$E:$E)</f>
        <v>0</v>
      </c>
      <c r="BD151" s="92">
        <f>SUMIF('20-1'!X:X,$A:$A,'20-1'!$E:$E)</f>
        <v>0</v>
      </c>
      <c r="BE151" s="92">
        <f>SUMIF('20-1'!Y:Y,$A:$A,'20-1'!$E:$E)</f>
        <v>0</v>
      </c>
      <c r="BF151" s="92">
        <f>SUMIF('20-1'!Z:Z,$A:$A,'20-1'!$E:$E)</f>
        <v>0</v>
      </c>
      <c r="BG151" s="92">
        <f>SUMIF('20-1'!AA:AA,$A:$A,'20-1'!$E:$E)</f>
        <v>0</v>
      </c>
      <c r="BH151" s="92">
        <f>SUMIF('20-1'!AB:AB,$A:$A,'20-1'!$E:$E)</f>
        <v>32587.43</v>
      </c>
      <c r="BI151" s="89">
        <f>SUMIF(Об!$A:$A,$A:$A,Об!AB:AB)*BI$455</f>
        <v>539196.63709261164</v>
      </c>
      <c r="BJ151" s="89">
        <f>SUMIF(Об!$A:$A,$A:$A,Об!AC:AC)*BJ$455</f>
        <v>511678.63713827409</v>
      </c>
      <c r="BK151" s="89">
        <f>SUMIF(ПП1!$H:$H,$A:$A,ПП1!$M:$M)*$BK$454/$BK$455*B151</f>
        <v>79351.710816876555</v>
      </c>
      <c r="BL151" s="89">
        <f t="shared" si="20"/>
        <v>120942.81250287555</v>
      </c>
      <c r="BM151" s="84">
        <f>SUMIF(Об!$A:$A,$A:$A,Об!Z:Z)</f>
        <v>0</v>
      </c>
      <c r="BN151" s="89">
        <f t="shared" si="21"/>
        <v>4738.5265635418664</v>
      </c>
      <c r="BO151" s="89">
        <f>SUMIF(Об!$A:$A,$A:$A,Об!$AG:$AG)*$BO$455</f>
        <v>0</v>
      </c>
      <c r="BP151" s="89">
        <f>SUMIF(Об!$A:$A,$A:$A,Об!$AE:$AE)*BP$455</f>
        <v>0</v>
      </c>
      <c r="BQ151" s="89">
        <f>SUMIF(Об!$A:$A,$A:$A,Об!AI:AI)*BQ$455</f>
        <v>379169.71611656254</v>
      </c>
      <c r="BR151" s="89">
        <f>SUMIF(Об!$A:$A,$A:$A,Об!AJ:AJ)*BR$455</f>
        <v>141660.20586855931</v>
      </c>
      <c r="BS151" s="89">
        <f>SUMIF(Об!$A:$A,$A:$A,Об!AK:AK)*BS$455</f>
        <v>207371.33612751929</v>
      </c>
      <c r="BT151" s="89">
        <f>SUMIF(Об!$A:$A,$A:$A,Об!AL:AL)*BT$455</f>
        <v>186667.0154042895</v>
      </c>
      <c r="BU151" s="89">
        <f>SUMIF(Об!$A:$A,$A:$A,Об!AM:AM)*BU$455</f>
        <v>117531.9319518601</v>
      </c>
      <c r="BV151" s="89">
        <f>SUMIF(Об!$A:$A,$A:$A,Об!AN:AN)*BV$455</f>
        <v>78037.745953713835</v>
      </c>
    </row>
    <row r="152" spans="1:74" ht="32.25" hidden="1" customHeight="1" x14ac:dyDescent="0.25">
      <c r="A152" s="84" t="s">
        <v>276</v>
      </c>
      <c r="B152" s="84">
        <f>SUMIF(Об!$A:$A,$A:$A,Об!B:B)</f>
        <v>6096.5</v>
      </c>
      <c r="C152" s="84">
        <f>SUMIF(Об!$A:$A,$A:$A,Об!C:C)</f>
        <v>6096.5</v>
      </c>
      <c r="D152" s="84">
        <v>12</v>
      </c>
      <c r="E152" s="84">
        <f>SUMIF(Об!$A:$A,$A:$A,Об!F:F)</f>
        <v>41.41</v>
      </c>
      <c r="F152" s="84">
        <f t="shared" si="22"/>
        <v>41.41</v>
      </c>
      <c r="G152" s="89">
        <v>2920569.9899999998</v>
      </c>
      <c r="H152" s="89">
        <v>2778797.3600000003</v>
      </c>
      <c r="I152" s="89">
        <v>0</v>
      </c>
      <c r="J152" s="89">
        <v>263998.7</v>
      </c>
      <c r="K152" s="89">
        <v>121042.78000000003</v>
      </c>
      <c r="L152" s="89">
        <v>0</v>
      </c>
      <c r="M152" s="89">
        <v>1591.0299999999997</v>
      </c>
      <c r="N152" s="89">
        <v>1591.0299999999997</v>
      </c>
      <c r="O152" s="89">
        <v>190137.57</v>
      </c>
      <c r="P152" s="89">
        <v>492155.18</v>
      </c>
      <c r="Q152" s="89">
        <v>207356.34999999998</v>
      </c>
      <c r="R152" s="89">
        <v>0</v>
      </c>
      <c r="S152" s="89">
        <v>4803.6500000000005</v>
      </c>
      <c r="T152" s="89">
        <v>630188.25</v>
      </c>
      <c r="U152" s="89">
        <v>0</v>
      </c>
      <c r="V152" s="89">
        <v>0</v>
      </c>
      <c r="W152" s="89">
        <v>0</v>
      </c>
      <c r="X152" s="89">
        <v>0</v>
      </c>
      <c r="Y152" s="89">
        <v>0</v>
      </c>
      <c r="Z152" s="89">
        <v>0</v>
      </c>
      <c r="AA152" s="89">
        <v>0</v>
      </c>
      <c r="AB152" s="89">
        <v>0</v>
      </c>
      <c r="AC152" s="89">
        <v>0</v>
      </c>
      <c r="AD152" s="89">
        <v>0</v>
      </c>
      <c r="AE152" s="89">
        <v>3301.1099999999997</v>
      </c>
      <c r="AF152" s="89">
        <v>0</v>
      </c>
      <c r="AG152" s="89">
        <v>170100.01</v>
      </c>
      <c r="AH152" s="90">
        <v>2920569.9899999998</v>
      </c>
      <c r="AI152" s="90">
        <v>2884102.2800000003</v>
      </c>
      <c r="AJ152" s="90">
        <v>0</v>
      </c>
      <c r="AK152" s="90">
        <v>2884102.2800000003</v>
      </c>
      <c r="AL152" s="90">
        <v>400152.46</v>
      </c>
      <c r="AM152" s="90">
        <v>0</v>
      </c>
      <c r="AN152" s="90">
        <v>400152.46</v>
      </c>
      <c r="AP152" s="91">
        <f t="shared" si="19"/>
        <v>4554.5</v>
      </c>
      <c r="AQ152" s="92">
        <f>SUMIF('20-1'!K:K,$A:$A,'20-1'!$E:$E)</f>
        <v>0</v>
      </c>
      <c r="AR152" s="92">
        <f>SUMIF('20-1'!L:L,$A:$A,'20-1'!$E:$E)</f>
        <v>0</v>
      </c>
      <c r="AS152" s="92">
        <f>SUMIF('20-1'!M:M,$A:$A,'20-1'!$E:$E)</f>
        <v>0</v>
      </c>
      <c r="AT152" s="92">
        <f>SUMIF('20-1'!N:N,$A:$A,'20-1'!$E:$E)</f>
        <v>0</v>
      </c>
      <c r="AU152" s="92">
        <f>SUMIF('20-1'!O:O,$A:$A,'20-1'!$E:$E)</f>
        <v>0</v>
      </c>
      <c r="AV152" s="92">
        <f>SUMIF('20-1'!P:P,$A:$A,'20-1'!$E:$E)</f>
        <v>4554.5</v>
      </c>
      <c r="AW152" s="92">
        <f>SUMIF('20-1'!Q:Q,$A:$A,'20-1'!$E:$E)</f>
        <v>0</v>
      </c>
      <c r="AX152" s="92">
        <f>SUMIF('20-1'!R:R,$A:$A,'20-1'!$E:$E)</f>
        <v>0</v>
      </c>
      <c r="AY152" s="92">
        <f>SUMIF('20-1'!S:S,$A:$A,'20-1'!$E:$E)</f>
        <v>0</v>
      </c>
      <c r="AZ152" s="92">
        <f>SUMIF('20-1'!T:T,$A:$A,'20-1'!$E:$E)</f>
        <v>0</v>
      </c>
      <c r="BA152" s="92">
        <f>SUMIF('20-1'!U:U,$A:$A,'20-1'!$E:$E)</f>
        <v>0</v>
      </c>
      <c r="BB152" s="92">
        <f>SUMIF('20-1'!V:V,$A:$A,'20-1'!$E:$E)</f>
        <v>0</v>
      </c>
      <c r="BC152" s="92">
        <f>SUMIF('20-1'!W:W,$A:$A,'20-1'!$E:$E)</f>
        <v>0</v>
      </c>
      <c r="BD152" s="92">
        <f>SUMIF('20-1'!X:X,$A:$A,'20-1'!$E:$E)</f>
        <v>0</v>
      </c>
      <c r="BE152" s="92">
        <f>SUMIF('20-1'!Y:Y,$A:$A,'20-1'!$E:$E)</f>
        <v>0</v>
      </c>
      <c r="BF152" s="92">
        <f>SUMIF('20-1'!Z:Z,$A:$A,'20-1'!$E:$E)</f>
        <v>0</v>
      </c>
      <c r="BG152" s="92">
        <f>SUMIF('20-1'!AA:AA,$A:$A,'20-1'!$E:$E)</f>
        <v>0</v>
      </c>
      <c r="BH152" s="92">
        <f>SUMIF('20-1'!AB:AB,$A:$A,'20-1'!$E:$E)</f>
        <v>37676.99</v>
      </c>
      <c r="BI152" s="89">
        <f>SUMIF(Об!$A:$A,$A:$A,Об!AB:AB)*BI$455</f>
        <v>563283.91960572789</v>
      </c>
      <c r="BJ152" s="89">
        <f>SUMIF(Об!$A:$A,$A:$A,Об!AC:AC)*BJ$455</f>
        <v>534536.62073982786</v>
      </c>
      <c r="BK152" s="84">
        <f>SUMIF(ПП1!$H:$H,$A:$A,ПП1!$M:$M)</f>
        <v>0</v>
      </c>
      <c r="BL152" s="89">
        <f t="shared" si="20"/>
        <v>126345.63494701339</v>
      </c>
      <c r="BM152" s="89">
        <f t="shared" ref="BM152:BM156" si="26">$BM$454*B152/$BM$455</f>
        <v>17752.610716849817</v>
      </c>
      <c r="BN152" s="89">
        <f t="shared" si="21"/>
        <v>4950.2085737401876</v>
      </c>
      <c r="BO152" s="89">
        <f>SUMIF(Об!$A:$A,$A:$A,Об!$AG:$AG)*$BO$455</f>
        <v>0</v>
      </c>
      <c r="BP152" s="89">
        <f>SUMIF(Об!$A:$A,$A:$A,Об!$AE:$AE)*BP$455</f>
        <v>4362.0426625944037</v>
      </c>
      <c r="BQ152" s="89">
        <f>SUMIF(Об!$A:$A,$A:$A,Об!AI:AI)*BQ$455</f>
        <v>396108.18984622898</v>
      </c>
      <c r="BR152" s="89">
        <f>SUMIF(Об!$A:$A,$A:$A,Об!AJ:AJ)*BR$455</f>
        <v>147988.52686481233</v>
      </c>
      <c r="BS152" s="89">
        <f>SUMIF(Об!$A:$A,$A:$A,Об!AK:AK)*BS$455</f>
        <v>216635.14011813654</v>
      </c>
      <c r="BT152" s="89">
        <f>SUMIF(Об!$A:$A,$A:$A,Об!AL:AL)*BT$455</f>
        <v>195005.90483091449</v>
      </c>
      <c r="BU152" s="89">
        <f>SUMIF(Об!$A:$A,$A:$A,Об!AM:AM)*BU$455</f>
        <v>122782.38170336801</v>
      </c>
      <c r="BV152" s="89">
        <f>SUMIF(Об!$A:$A,$A:$A,Об!AN:AN)*BV$455</f>
        <v>81523.890161900053</v>
      </c>
    </row>
    <row r="153" spans="1:74" ht="32.25" hidden="1" customHeight="1" x14ac:dyDescent="0.25">
      <c r="A153" s="84" t="s">
        <v>277</v>
      </c>
      <c r="B153" s="84">
        <f>SUMIF(Об!$A:$A,$A:$A,Об!B:B)</f>
        <v>8991.2000000000007</v>
      </c>
      <c r="C153" s="84">
        <f>SUMIF(Об!$A:$A,$A:$A,Об!C:C)</f>
        <v>8991.2000000000007</v>
      </c>
      <c r="D153" s="84">
        <v>12</v>
      </c>
      <c r="E153" s="84">
        <f>SUMIF(Об!$A:$A,$A:$A,Об!F:F)</f>
        <v>41.41</v>
      </c>
      <c r="F153" s="84">
        <f t="shared" si="22"/>
        <v>41.41</v>
      </c>
      <c r="G153" s="89">
        <v>4321798.6100000003</v>
      </c>
      <c r="H153" s="89">
        <v>4081423.6400000006</v>
      </c>
      <c r="I153" s="89">
        <v>0</v>
      </c>
      <c r="J153" s="89">
        <v>491345.61999999988</v>
      </c>
      <c r="K153" s="89">
        <v>149192.46</v>
      </c>
      <c r="L153" s="89">
        <v>0</v>
      </c>
      <c r="M153" s="89">
        <v>1664.3000000000002</v>
      </c>
      <c r="N153" s="89">
        <v>1664.3000000000002</v>
      </c>
      <c r="O153" s="89">
        <v>308788.64</v>
      </c>
      <c r="P153" s="89">
        <v>889621.95000000019</v>
      </c>
      <c r="Q153" s="89">
        <v>360701.62999999995</v>
      </c>
      <c r="R153" s="89">
        <v>0</v>
      </c>
      <c r="S153" s="89">
        <v>4946.3599999999997</v>
      </c>
      <c r="T153" s="89">
        <v>1096197.5999999999</v>
      </c>
      <c r="U153" s="89">
        <v>0</v>
      </c>
      <c r="V153" s="89">
        <v>0</v>
      </c>
      <c r="W153" s="89">
        <v>0</v>
      </c>
      <c r="X153" s="89">
        <v>0</v>
      </c>
      <c r="Y153" s="89">
        <v>0</v>
      </c>
      <c r="Z153" s="89">
        <v>0</v>
      </c>
      <c r="AA153" s="89">
        <v>0</v>
      </c>
      <c r="AB153" s="89">
        <v>0</v>
      </c>
      <c r="AC153" s="89">
        <v>0</v>
      </c>
      <c r="AD153" s="89">
        <v>0</v>
      </c>
      <c r="AE153" s="89">
        <v>3405.34</v>
      </c>
      <c r="AF153" s="89">
        <v>0</v>
      </c>
      <c r="AG153" s="89">
        <v>230850</v>
      </c>
      <c r="AH153" s="90">
        <v>4321798.6100000003</v>
      </c>
      <c r="AI153" s="90">
        <v>4377212.6800000006</v>
      </c>
      <c r="AJ153" s="90">
        <v>0</v>
      </c>
      <c r="AK153" s="90">
        <v>4377212.6800000006</v>
      </c>
      <c r="AL153" s="90">
        <v>817235.41</v>
      </c>
      <c r="AM153" s="90">
        <v>0</v>
      </c>
      <c r="AN153" s="90">
        <v>817235.41</v>
      </c>
      <c r="AP153" s="91">
        <f t="shared" si="19"/>
        <v>14423.04</v>
      </c>
      <c r="AQ153" s="92">
        <f>SUMIF('20-1'!K:K,$A:$A,'20-1'!$E:$E)</f>
        <v>0</v>
      </c>
      <c r="AR153" s="92">
        <f>SUMIF('20-1'!L:L,$A:$A,'20-1'!$E:$E)</f>
        <v>0</v>
      </c>
      <c r="AS153" s="92">
        <f>SUMIF('20-1'!M:M,$A:$A,'20-1'!$E:$E)</f>
        <v>0</v>
      </c>
      <c r="AT153" s="92">
        <f>SUMIF('20-1'!N:N,$A:$A,'20-1'!$E:$E)</f>
        <v>0</v>
      </c>
      <c r="AU153" s="92">
        <f>SUMIF('20-1'!O:O,$A:$A,'20-1'!$E:$E)</f>
        <v>0</v>
      </c>
      <c r="AV153" s="92">
        <f>SUMIF('20-1'!P:P,$A:$A,'20-1'!$E:$E)</f>
        <v>14423.04</v>
      </c>
      <c r="AW153" s="92">
        <f>SUMIF('20-1'!Q:Q,$A:$A,'20-1'!$E:$E)</f>
        <v>0</v>
      </c>
      <c r="AX153" s="92">
        <f>SUMIF('20-1'!R:R,$A:$A,'20-1'!$E:$E)</f>
        <v>0</v>
      </c>
      <c r="AY153" s="92">
        <f>SUMIF('20-1'!S:S,$A:$A,'20-1'!$E:$E)</f>
        <v>0</v>
      </c>
      <c r="AZ153" s="92">
        <f>SUMIF('20-1'!T:T,$A:$A,'20-1'!$E:$E)</f>
        <v>0</v>
      </c>
      <c r="BA153" s="92">
        <f>SUMIF('20-1'!U:U,$A:$A,'20-1'!$E:$E)</f>
        <v>0</v>
      </c>
      <c r="BB153" s="92">
        <f>SUMIF('20-1'!V:V,$A:$A,'20-1'!$E:$E)</f>
        <v>0</v>
      </c>
      <c r="BC153" s="92">
        <f>SUMIF('20-1'!W:W,$A:$A,'20-1'!$E:$E)</f>
        <v>0</v>
      </c>
      <c r="BD153" s="92">
        <f>SUMIF('20-1'!X:X,$A:$A,'20-1'!$E:$E)</f>
        <v>0</v>
      </c>
      <c r="BE153" s="92">
        <f>SUMIF('20-1'!Y:Y,$A:$A,'20-1'!$E:$E)</f>
        <v>0</v>
      </c>
      <c r="BF153" s="92">
        <f>SUMIF('20-1'!Z:Z,$A:$A,'20-1'!$E:$E)</f>
        <v>0</v>
      </c>
      <c r="BG153" s="92">
        <f>SUMIF('20-1'!AA:AA,$A:$A,'20-1'!$E:$E)</f>
        <v>0</v>
      </c>
      <c r="BH153" s="92">
        <f>SUMIF('20-1'!AB:AB,$A:$A,'20-1'!$E:$E)</f>
        <v>71006.039999999994</v>
      </c>
      <c r="BI153" s="89">
        <f>SUMIF(Об!$A:$A,$A:$A,Об!AB:AB)*BI$455</f>
        <v>830738.68251603725</v>
      </c>
      <c r="BJ153" s="89">
        <f>SUMIF(Об!$A:$A,$A:$A,Об!AC:AC)*BJ$455</f>
        <v>788341.7804307295</v>
      </c>
      <c r="BK153" s="84">
        <f>SUMIF(ПП1!$H:$H,$A:$A,ПП1!$M:$M)</f>
        <v>0</v>
      </c>
      <c r="BL153" s="89">
        <f t="shared" si="20"/>
        <v>186336.23766679026</v>
      </c>
      <c r="BM153" s="89">
        <f t="shared" si="26"/>
        <v>26181.788481479551</v>
      </c>
      <c r="BN153" s="89">
        <f t="shared" si="21"/>
        <v>7300.6340241470971</v>
      </c>
      <c r="BO153" s="89">
        <f>SUMIF(Об!$A:$A,$A:$A,Об!$AG:$AG)*$BO$455</f>
        <v>0</v>
      </c>
      <c r="BP153" s="89">
        <f>SUMIF(Об!$A:$A,$A:$A,Об!$AE:$AE)*BP$455</f>
        <v>6433.1990466528014</v>
      </c>
      <c r="BQ153" s="89">
        <f>SUMIF(Об!$A:$A,$A:$A,Об!AI:AI)*BQ$455</f>
        <v>584185.67318058142</v>
      </c>
      <c r="BR153" s="89">
        <f>SUMIF(Об!$A:$A,$A:$A,Об!AJ:AJ)*BR$455</f>
        <v>218255.4650614124</v>
      </c>
      <c r="BS153" s="89">
        <f>SUMIF(Об!$A:$A,$A:$A,Об!AK:AK)*BS$455</f>
        <v>319496.411355727</v>
      </c>
      <c r="BT153" s="89">
        <f>SUMIF(Об!$A:$A,$A:$A,Об!AL:AL)*BT$455</f>
        <v>287597.32494311803</v>
      </c>
      <c r="BU153" s="89">
        <f>SUMIF(Об!$A:$A,$A:$A,Об!AM:AM)*BU$455</f>
        <v>181081.1039729882</v>
      </c>
      <c r="BV153" s="89">
        <f>SUMIF(Об!$A:$A,$A:$A,Об!AN:AN)*BV$455</f>
        <v>120232.52706039135</v>
      </c>
    </row>
    <row r="154" spans="1:74" ht="32.25" hidden="1" customHeight="1" x14ac:dyDescent="0.25">
      <c r="A154" s="84" t="s">
        <v>278</v>
      </c>
      <c r="B154" s="84">
        <f>SUMIF(Об!$A:$A,$A:$A,Об!B:B)</f>
        <v>3125.9</v>
      </c>
      <c r="C154" s="84">
        <f>SUMIF(Об!$A:$A,$A:$A,Об!C:C)</f>
        <v>3125.9</v>
      </c>
      <c r="D154" s="84">
        <v>12</v>
      </c>
      <c r="E154" s="84">
        <f>SUMIF(Об!$A:$A,$A:$A,Об!F:F)</f>
        <v>30.14</v>
      </c>
      <c r="F154" s="84">
        <f t="shared" si="22"/>
        <v>30.14</v>
      </c>
      <c r="G154" s="89">
        <v>913162.21000000008</v>
      </c>
      <c r="H154" s="89">
        <v>1170662.8499999999</v>
      </c>
      <c r="I154" s="89">
        <v>0</v>
      </c>
      <c r="J154" s="89">
        <v>212057.96</v>
      </c>
      <c r="K154" s="89">
        <v>9593.0400000000009</v>
      </c>
      <c r="L154" s="89">
        <v>0</v>
      </c>
      <c r="M154" s="89">
        <v>328.59999999999997</v>
      </c>
      <c r="N154" s="89">
        <v>328.59999999999997</v>
      </c>
      <c r="O154" s="89">
        <v>112486.45999999998</v>
      </c>
      <c r="P154" s="89">
        <v>381109.44</v>
      </c>
      <c r="Q154" s="89">
        <v>152921.08000000002</v>
      </c>
      <c r="R154" s="89">
        <v>0</v>
      </c>
      <c r="S154" s="89">
        <v>950.22</v>
      </c>
      <c r="T154" s="89">
        <v>464861.44</v>
      </c>
      <c r="U154" s="89">
        <v>0</v>
      </c>
      <c r="V154" s="89">
        <v>0</v>
      </c>
      <c r="W154" s="89">
        <v>0</v>
      </c>
      <c r="X154" s="89">
        <v>0</v>
      </c>
      <c r="Y154" s="89">
        <v>0</v>
      </c>
      <c r="Z154" s="89">
        <v>0</v>
      </c>
      <c r="AA154" s="89">
        <v>0</v>
      </c>
      <c r="AB154" s="89">
        <v>0</v>
      </c>
      <c r="AC154" s="89">
        <v>0</v>
      </c>
      <c r="AD154" s="89">
        <v>0</v>
      </c>
      <c r="AE154" s="89">
        <v>652.38000000000011</v>
      </c>
      <c r="AF154" s="89">
        <v>0</v>
      </c>
      <c r="AG154" s="89">
        <v>77760</v>
      </c>
      <c r="AH154" s="90">
        <v>913162.21000000008</v>
      </c>
      <c r="AI154" s="90">
        <v>882157.58</v>
      </c>
      <c r="AJ154" s="90">
        <v>0</v>
      </c>
      <c r="AK154" s="90">
        <v>882157.58</v>
      </c>
      <c r="AL154" s="90">
        <v>178701.91</v>
      </c>
      <c r="AM154" s="90">
        <v>0</v>
      </c>
      <c r="AN154" s="90">
        <v>178701.91</v>
      </c>
      <c r="AP154" s="91">
        <f t="shared" si="19"/>
        <v>0</v>
      </c>
      <c r="AQ154" s="92">
        <f>SUMIF('20-1'!K:K,$A:$A,'20-1'!$E:$E)</f>
        <v>0</v>
      </c>
      <c r="AR154" s="92">
        <f>SUMIF('20-1'!L:L,$A:$A,'20-1'!$E:$E)</f>
        <v>0</v>
      </c>
      <c r="AS154" s="92">
        <f>SUMIF('20-1'!M:M,$A:$A,'20-1'!$E:$E)</f>
        <v>0</v>
      </c>
      <c r="AT154" s="92">
        <f>SUMIF('20-1'!N:N,$A:$A,'20-1'!$E:$E)</f>
        <v>0</v>
      </c>
      <c r="AU154" s="92">
        <f>SUMIF('20-1'!O:O,$A:$A,'20-1'!$E:$E)</f>
        <v>0</v>
      </c>
      <c r="AV154" s="92">
        <f>SUMIF('20-1'!P:P,$A:$A,'20-1'!$E:$E)</f>
        <v>0</v>
      </c>
      <c r="AW154" s="92">
        <f>SUMIF('20-1'!Q:Q,$A:$A,'20-1'!$E:$E)</f>
        <v>0</v>
      </c>
      <c r="AX154" s="92">
        <f>SUMIF('20-1'!R:R,$A:$A,'20-1'!$E:$E)</f>
        <v>0</v>
      </c>
      <c r="AY154" s="92">
        <f>SUMIF('20-1'!S:S,$A:$A,'20-1'!$E:$E)</f>
        <v>0</v>
      </c>
      <c r="AZ154" s="92">
        <f>SUMIF('20-1'!T:T,$A:$A,'20-1'!$E:$E)</f>
        <v>0</v>
      </c>
      <c r="BA154" s="92">
        <f>SUMIF('20-1'!U:U,$A:$A,'20-1'!$E:$E)</f>
        <v>0</v>
      </c>
      <c r="BB154" s="92">
        <f>SUMIF('20-1'!V:V,$A:$A,'20-1'!$E:$E)</f>
        <v>0</v>
      </c>
      <c r="BC154" s="92">
        <f>SUMIF('20-1'!W:W,$A:$A,'20-1'!$E:$E)</f>
        <v>0</v>
      </c>
      <c r="BD154" s="92">
        <f>SUMIF('20-1'!X:X,$A:$A,'20-1'!$E:$E)</f>
        <v>0</v>
      </c>
      <c r="BE154" s="92">
        <f>SUMIF('20-1'!Y:Y,$A:$A,'20-1'!$E:$E)</f>
        <v>0</v>
      </c>
      <c r="BF154" s="92">
        <f>SUMIF('20-1'!Z:Z,$A:$A,'20-1'!$E:$E)</f>
        <v>0</v>
      </c>
      <c r="BG154" s="92">
        <f>SUMIF('20-1'!AA:AA,$A:$A,'20-1'!$E:$E)</f>
        <v>0</v>
      </c>
      <c r="BH154" s="92">
        <f>SUMIF('20-1'!AB:AB,$A:$A,'20-1'!$E:$E)</f>
        <v>63118.369999999995</v>
      </c>
      <c r="BI154" s="89">
        <f>SUMIF(Об!$A:$A,$A:$A,Об!AB:AB)*BI$455</f>
        <v>288816.40355868859</v>
      </c>
      <c r="BJ154" s="89">
        <f>SUMIF(Об!$A:$A,$A:$A,Об!AC:AC)*BJ$455</f>
        <v>274076.60506366414</v>
      </c>
      <c r="BK154" s="84">
        <f>SUMIF(ПП1!$H:$H,$A:$A,ПП1!$M:$M)</f>
        <v>0</v>
      </c>
      <c r="BL154" s="89">
        <f t="shared" si="20"/>
        <v>64782.058604259684</v>
      </c>
      <c r="BM154" s="89">
        <f t="shared" si="26"/>
        <v>9102.4170983024433</v>
      </c>
      <c r="BN154" s="89">
        <f t="shared" si="21"/>
        <v>2538.1541836552865</v>
      </c>
      <c r="BO154" s="89">
        <f>SUMIF(Об!$A:$A,$A:$A,Об!$AG:$AG)*$BO$455</f>
        <v>0</v>
      </c>
      <c r="BP154" s="89">
        <f>SUMIF(Об!$A:$A,$A:$A,Об!$AE:$AE)*BP$455</f>
        <v>2236.5798669734845</v>
      </c>
      <c r="BQ154" s="89">
        <f>SUMIF(Об!$A:$A,$A:$A,Об!AI:AI)*BQ$455</f>
        <v>203099.2521348852</v>
      </c>
      <c r="BR154" s="89">
        <f>SUMIF(Об!$A:$A,$A:$A,Об!AJ:AJ)*BR$455</f>
        <v>0</v>
      </c>
      <c r="BS154" s="89">
        <f>SUMIF(Об!$A:$A,$A:$A,Об!AK:AK)*BS$455</f>
        <v>111076.81202251834</v>
      </c>
      <c r="BT154" s="89">
        <f>SUMIF(Об!$A:$A,$A:$A,Об!AL:AL)*BT$455</f>
        <v>99986.706784377224</v>
      </c>
      <c r="BU154" s="89">
        <f>SUMIF(Об!$A:$A,$A:$A,Об!AM:AM)*BU$455</f>
        <v>0</v>
      </c>
      <c r="BV154" s="89">
        <f>SUMIF(Об!$A:$A,$A:$A,Об!AN:AN)*BV$455</f>
        <v>41800.299886341905</v>
      </c>
    </row>
    <row r="155" spans="1:74" ht="32.25" hidden="1" customHeight="1" x14ac:dyDescent="0.25">
      <c r="A155" s="84" t="s">
        <v>279</v>
      </c>
      <c r="B155" s="84">
        <f>SUMIF(Об!$A:$A,$A:$A,Об!B:B)</f>
        <v>3473.2</v>
      </c>
      <c r="C155" s="84">
        <f>SUMIF(Об!$A:$A,$A:$A,Об!C:C)</f>
        <v>3473.1999999999994</v>
      </c>
      <c r="D155" s="84">
        <v>12</v>
      </c>
      <c r="E155" s="84">
        <f>SUMIF(Об!$A:$A,$A:$A,Об!F:F)</f>
        <v>30.14</v>
      </c>
      <c r="F155" s="84">
        <f t="shared" si="22"/>
        <v>30.14</v>
      </c>
      <c r="G155" s="89">
        <v>1224815.0000000002</v>
      </c>
      <c r="H155" s="89">
        <v>1584603.38</v>
      </c>
      <c r="I155" s="89">
        <v>0</v>
      </c>
      <c r="J155" s="89">
        <v>231163.38</v>
      </c>
      <c r="K155" s="89">
        <v>12301.589999999998</v>
      </c>
      <c r="L155" s="89">
        <v>0</v>
      </c>
      <c r="M155" s="89">
        <v>600.41</v>
      </c>
      <c r="N155" s="89">
        <v>600.41</v>
      </c>
      <c r="O155" s="89">
        <v>140872.17000000001</v>
      </c>
      <c r="P155" s="89">
        <v>417784.54</v>
      </c>
      <c r="Q155" s="89">
        <v>168976.30000000002</v>
      </c>
      <c r="R155" s="89">
        <v>0</v>
      </c>
      <c r="S155" s="89">
        <v>1825.91</v>
      </c>
      <c r="T155" s="89">
        <v>513522.50999999995</v>
      </c>
      <c r="U155" s="89">
        <v>0</v>
      </c>
      <c r="V155" s="89">
        <v>0</v>
      </c>
      <c r="W155" s="89">
        <v>0</v>
      </c>
      <c r="X155" s="89">
        <v>0</v>
      </c>
      <c r="Y155" s="89">
        <v>0</v>
      </c>
      <c r="Z155" s="89">
        <v>0</v>
      </c>
      <c r="AA155" s="89">
        <v>0</v>
      </c>
      <c r="AB155" s="89">
        <v>0</v>
      </c>
      <c r="AC155" s="89">
        <v>0</v>
      </c>
      <c r="AD155" s="89">
        <v>0</v>
      </c>
      <c r="AE155" s="89">
        <v>1212.3800000000001</v>
      </c>
      <c r="AF155" s="89">
        <v>0</v>
      </c>
      <c r="AG155" s="89">
        <v>97185.3</v>
      </c>
      <c r="AH155" s="90">
        <v>1224815.0000000002</v>
      </c>
      <c r="AI155" s="90">
        <v>1206268.2400000002</v>
      </c>
      <c r="AJ155" s="90">
        <v>0</v>
      </c>
      <c r="AK155" s="90">
        <v>1206268.2400000002</v>
      </c>
      <c r="AL155" s="90">
        <v>170223.52</v>
      </c>
      <c r="AM155" s="90">
        <v>0</v>
      </c>
      <c r="AN155" s="90">
        <v>170223.52</v>
      </c>
      <c r="AP155" s="91">
        <f t="shared" si="19"/>
        <v>0</v>
      </c>
      <c r="AQ155" s="92">
        <f>SUMIF('20-1'!K:K,$A:$A,'20-1'!$E:$E)</f>
        <v>0</v>
      </c>
      <c r="AR155" s="92">
        <f>SUMIF('20-1'!L:L,$A:$A,'20-1'!$E:$E)</f>
        <v>0</v>
      </c>
      <c r="AS155" s="92">
        <f>SUMIF('20-1'!M:M,$A:$A,'20-1'!$E:$E)</f>
        <v>0</v>
      </c>
      <c r="AT155" s="92">
        <f>SUMIF('20-1'!N:N,$A:$A,'20-1'!$E:$E)</f>
        <v>0</v>
      </c>
      <c r="AU155" s="92">
        <f>SUMIF('20-1'!O:O,$A:$A,'20-1'!$E:$E)</f>
        <v>0</v>
      </c>
      <c r="AV155" s="92">
        <f>SUMIF('20-1'!P:P,$A:$A,'20-1'!$E:$E)</f>
        <v>0</v>
      </c>
      <c r="AW155" s="92">
        <f>SUMIF('20-1'!Q:Q,$A:$A,'20-1'!$E:$E)</f>
        <v>0</v>
      </c>
      <c r="AX155" s="92">
        <f>SUMIF('20-1'!R:R,$A:$A,'20-1'!$E:$E)</f>
        <v>0</v>
      </c>
      <c r="AY155" s="92">
        <f>SUMIF('20-1'!S:S,$A:$A,'20-1'!$E:$E)</f>
        <v>0</v>
      </c>
      <c r="AZ155" s="92">
        <f>SUMIF('20-1'!T:T,$A:$A,'20-1'!$E:$E)</f>
        <v>0</v>
      </c>
      <c r="BA155" s="92">
        <f>SUMIF('20-1'!U:U,$A:$A,'20-1'!$E:$E)</f>
        <v>0</v>
      </c>
      <c r="BB155" s="92">
        <f>SUMIF('20-1'!V:V,$A:$A,'20-1'!$E:$E)</f>
        <v>0</v>
      </c>
      <c r="BC155" s="92">
        <f>SUMIF('20-1'!W:W,$A:$A,'20-1'!$E:$E)</f>
        <v>0</v>
      </c>
      <c r="BD155" s="92">
        <f>SUMIF('20-1'!X:X,$A:$A,'20-1'!$E:$E)</f>
        <v>0</v>
      </c>
      <c r="BE155" s="92">
        <f>SUMIF('20-1'!Y:Y,$A:$A,'20-1'!$E:$E)</f>
        <v>0</v>
      </c>
      <c r="BF155" s="92">
        <f>SUMIF('20-1'!Z:Z,$A:$A,'20-1'!$E:$E)</f>
        <v>0</v>
      </c>
      <c r="BG155" s="92">
        <f>SUMIF('20-1'!AA:AA,$A:$A,'20-1'!$E:$E)</f>
        <v>0</v>
      </c>
      <c r="BH155" s="92">
        <f>SUMIF('20-1'!AB:AB,$A:$A,'20-1'!$E:$E)</f>
        <v>10256.359999999999</v>
      </c>
      <c r="BI155" s="89">
        <f>SUMIF(Об!$A:$A,$A:$A,Об!AB:AB)*BI$455</f>
        <v>320905.06185099878</v>
      </c>
      <c r="BJ155" s="89">
        <f>SUMIF(Об!$A:$A,$A:$A,Об!AC:AC)*BJ$455</f>
        <v>304527.61275380471</v>
      </c>
      <c r="BK155" s="84">
        <f>SUMIF(ПП1!$H:$H,$A:$A,ПП1!$M:$M)</f>
        <v>0</v>
      </c>
      <c r="BL155" s="89">
        <f t="shared" si="20"/>
        <v>71979.604576062804</v>
      </c>
      <c r="BM155" s="89">
        <f t="shared" si="26"/>
        <v>10113.73206622862</v>
      </c>
      <c r="BN155" s="89">
        <f t="shared" si="21"/>
        <v>2820.1532712727662</v>
      </c>
      <c r="BO155" s="89">
        <f>SUMIF(Об!$A:$A,$A:$A,Об!$AG:$AG)*$BO$455</f>
        <v>0</v>
      </c>
      <c r="BP155" s="89">
        <f>SUMIF(Об!$A:$A,$A:$A,Об!$AE:$AE)*BP$455</f>
        <v>2485.0728410929023</v>
      </c>
      <c r="BQ155" s="89">
        <f>SUMIF(Об!$A:$A,$A:$A,Об!AI:AI)*BQ$455</f>
        <v>225664.39185990693</v>
      </c>
      <c r="BR155" s="89">
        <f>SUMIF(Об!$A:$A,$A:$A,Об!AJ:AJ)*BR$455</f>
        <v>0</v>
      </c>
      <c r="BS155" s="89">
        <f>SUMIF(Об!$A:$A,$A:$A,Об!AK:AK)*BS$455</f>
        <v>123417.89037288801</v>
      </c>
      <c r="BT155" s="89">
        <f>SUMIF(Об!$A:$A,$A:$A,Об!AL:AL)*BT$455</f>
        <v>111095.63005966246</v>
      </c>
      <c r="BU155" s="89">
        <f>SUMIF(Об!$A:$A,$A:$A,Об!AM:AM)*BU$455</f>
        <v>0</v>
      </c>
      <c r="BV155" s="89">
        <f>SUMIF(Об!$A:$A,$A:$A,Об!AN:AN)*BV$455</f>
        <v>46444.480490496382</v>
      </c>
    </row>
    <row r="156" spans="1:74" ht="32.25" hidden="1" customHeight="1" x14ac:dyDescent="0.25">
      <c r="A156" s="84" t="s">
        <v>280</v>
      </c>
      <c r="B156" s="84">
        <f>SUMIF(Об!$A:$A,$A:$A,Об!B:B)</f>
        <v>3480</v>
      </c>
      <c r="C156" s="84">
        <f>SUMIF(Об!$A:$A,$A:$A,Об!C:C)</f>
        <v>3480</v>
      </c>
      <c r="D156" s="84">
        <v>12</v>
      </c>
      <c r="E156" s="84">
        <f>SUMIF(Об!$A:$A,$A:$A,Об!F:F)</f>
        <v>30.14</v>
      </c>
      <c r="F156" s="84">
        <f t="shared" si="22"/>
        <v>30.14</v>
      </c>
      <c r="G156" s="89">
        <v>1239354.18</v>
      </c>
      <c r="H156" s="89">
        <v>1583394.3000000003</v>
      </c>
      <c r="I156" s="89">
        <v>0</v>
      </c>
      <c r="J156" s="89">
        <v>223416.91</v>
      </c>
      <c r="K156" s="89">
        <v>11633.58</v>
      </c>
      <c r="L156" s="89">
        <v>0</v>
      </c>
      <c r="M156" s="89">
        <v>698.03000000000009</v>
      </c>
      <c r="N156" s="89">
        <v>698.03000000000009</v>
      </c>
      <c r="O156" s="89">
        <v>141662.09</v>
      </c>
      <c r="P156" s="89">
        <v>399361.63</v>
      </c>
      <c r="Q156" s="89">
        <v>159009.01999999999</v>
      </c>
      <c r="R156" s="89">
        <v>0</v>
      </c>
      <c r="S156" s="89">
        <v>2076.3199999999997</v>
      </c>
      <c r="T156" s="89">
        <v>483517.50000000006</v>
      </c>
      <c r="U156" s="89">
        <v>0</v>
      </c>
      <c r="V156" s="89">
        <v>0</v>
      </c>
      <c r="W156" s="89">
        <v>0</v>
      </c>
      <c r="X156" s="89">
        <v>0</v>
      </c>
      <c r="Y156" s="89">
        <v>0</v>
      </c>
      <c r="Z156" s="89">
        <v>0</v>
      </c>
      <c r="AA156" s="89">
        <v>0</v>
      </c>
      <c r="AB156" s="89">
        <v>0</v>
      </c>
      <c r="AC156" s="89">
        <v>0</v>
      </c>
      <c r="AD156" s="89">
        <v>0</v>
      </c>
      <c r="AE156" s="89">
        <v>1425.3699999999997</v>
      </c>
      <c r="AF156" s="89">
        <v>0</v>
      </c>
      <c r="AG156" s="89">
        <v>95985</v>
      </c>
      <c r="AH156" s="90">
        <v>1239354.18</v>
      </c>
      <c r="AI156" s="90">
        <v>1275632.67</v>
      </c>
      <c r="AJ156" s="90">
        <v>0</v>
      </c>
      <c r="AK156" s="90">
        <v>1275632.67</v>
      </c>
      <c r="AL156" s="90">
        <v>143455.29</v>
      </c>
      <c r="AM156" s="90">
        <v>0</v>
      </c>
      <c r="AN156" s="90">
        <v>143455.29</v>
      </c>
      <c r="AP156" s="91">
        <f t="shared" si="19"/>
        <v>0</v>
      </c>
      <c r="AQ156" s="92">
        <f>SUMIF('20-1'!K:K,$A:$A,'20-1'!$E:$E)</f>
        <v>0</v>
      </c>
      <c r="AR156" s="92">
        <f>SUMIF('20-1'!L:L,$A:$A,'20-1'!$E:$E)</f>
        <v>0</v>
      </c>
      <c r="AS156" s="92">
        <f>SUMIF('20-1'!M:M,$A:$A,'20-1'!$E:$E)</f>
        <v>0</v>
      </c>
      <c r="AT156" s="92">
        <f>SUMIF('20-1'!N:N,$A:$A,'20-1'!$E:$E)</f>
        <v>0</v>
      </c>
      <c r="AU156" s="92">
        <f>SUMIF('20-1'!O:O,$A:$A,'20-1'!$E:$E)</f>
        <v>0</v>
      </c>
      <c r="AV156" s="92">
        <f>SUMIF('20-1'!P:P,$A:$A,'20-1'!$E:$E)</f>
        <v>0</v>
      </c>
      <c r="AW156" s="92">
        <f>SUMIF('20-1'!Q:Q,$A:$A,'20-1'!$E:$E)</f>
        <v>0</v>
      </c>
      <c r="AX156" s="92">
        <f>SUMIF('20-1'!R:R,$A:$A,'20-1'!$E:$E)</f>
        <v>0</v>
      </c>
      <c r="AY156" s="92">
        <f>SUMIF('20-1'!S:S,$A:$A,'20-1'!$E:$E)</f>
        <v>0</v>
      </c>
      <c r="AZ156" s="92">
        <f>SUMIF('20-1'!T:T,$A:$A,'20-1'!$E:$E)</f>
        <v>0</v>
      </c>
      <c r="BA156" s="92">
        <f>SUMIF('20-1'!U:U,$A:$A,'20-1'!$E:$E)</f>
        <v>0</v>
      </c>
      <c r="BB156" s="92">
        <f>SUMIF('20-1'!V:V,$A:$A,'20-1'!$E:$E)</f>
        <v>0</v>
      </c>
      <c r="BC156" s="92">
        <f>SUMIF('20-1'!W:W,$A:$A,'20-1'!$E:$E)</f>
        <v>0</v>
      </c>
      <c r="BD156" s="92">
        <f>SUMIF('20-1'!X:X,$A:$A,'20-1'!$E:$E)</f>
        <v>0</v>
      </c>
      <c r="BE156" s="92">
        <f>SUMIF('20-1'!Y:Y,$A:$A,'20-1'!$E:$E)</f>
        <v>0</v>
      </c>
      <c r="BF156" s="92">
        <f>SUMIF('20-1'!Z:Z,$A:$A,'20-1'!$E:$E)</f>
        <v>1667.06</v>
      </c>
      <c r="BG156" s="92">
        <f>SUMIF('20-1'!AA:AA,$A:$A,'20-1'!$E:$E)</f>
        <v>0</v>
      </c>
      <c r="BH156" s="92">
        <f>SUMIF('20-1'!AB:AB,$A:$A,'20-1'!$E:$E)</f>
        <v>31815.23</v>
      </c>
      <c r="BI156" s="89">
        <f>SUMIF(Об!$A:$A,$A:$A,Об!AB:AB)*BI$455</f>
        <v>321533.34539948049</v>
      </c>
      <c r="BJ156" s="89">
        <f>SUMIF(Об!$A:$A,$A:$A,Об!AC:AC)*BJ$455</f>
        <v>305123.83173535654</v>
      </c>
      <c r="BK156" s="84">
        <f>SUMIF(ПП1!$H:$H,$A:$A,ПП1!$M:$M)</f>
        <v>0</v>
      </c>
      <c r="BL156" s="89">
        <f t="shared" si="20"/>
        <v>72120.529749135836</v>
      </c>
      <c r="BM156" s="89">
        <f t="shared" si="26"/>
        <v>10133.533223101347</v>
      </c>
      <c r="BN156" s="89">
        <f t="shared" si="21"/>
        <v>2825.6747046036012</v>
      </c>
      <c r="BO156" s="89">
        <f>SUMIF(Об!$A:$A,$A:$A,Об!$AG:$AG)*$BO$455</f>
        <v>0</v>
      </c>
      <c r="BP156" s="89">
        <f>SUMIF(Об!$A:$A,$A:$A,Об!$AE:$AE)*BP$455</f>
        <v>2489.9382376492294</v>
      </c>
      <c r="BQ156" s="89">
        <f>SUMIF(Об!$A:$A,$A:$A,Об!AI:AI)*BQ$455</f>
        <v>226106.20858933436</v>
      </c>
      <c r="BR156" s="89">
        <f>SUMIF(Об!$A:$A,$A:$A,Об!AJ:AJ)*BR$455</f>
        <v>0</v>
      </c>
      <c r="BS156" s="89">
        <f>SUMIF(Об!$A:$A,$A:$A,Об!AK:AK)*BS$455</f>
        <v>123659.52392538589</v>
      </c>
      <c r="BT156" s="89">
        <f>SUMIF(Об!$A:$A,$A:$A,Об!AL:AL)*BT$455</f>
        <v>111313.13849119699</v>
      </c>
      <c r="BU156" s="89">
        <f>SUMIF(Об!$A:$A,$A:$A,Об!AM:AM)*BU$455</f>
        <v>0</v>
      </c>
      <c r="BV156" s="89">
        <f>SUMIF(Об!$A:$A,$A:$A,Об!AN:AN)*BV$455</f>
        <v>46535.411754844943</v>
      </c>
    </row>
    <row r="157" spans="1:74" ht="32.25" hidden="1" customHeight="1" x14ac:dyDescent="0.25">
      <c r="A157" s="84" t="s">
        <v>281</v>
      </c>
      <c r="B157" s="84">
        <f>SUMIF(Об!$A:$A,$A:$A,Об!B:B)</f>
        <v>10283.299999999999</v>
      </c>
      <c r="C157" s="84">
        <f>SUMIF(Об!$A:$A,$A:$A,Об!C:C)</f>
        <v>10283.299999999999</v>
      </c>
      <c r="D157" s="84">
        <v>12</v>
      </c>
      <c r="E157" s="84">
        <f>SUMIF(Об!$A:$A,$A:$A,Об!F:F)</f>
        <v>41.41</v>
      </c>
      <c r="F157" s="84">
        <f t="shared" si="22"/>
        <v>41.41</v>
      </c>
      <c r="G157" s="89">
        <v>4926533.3500000006</v>
      </c>
      <c r="H157" s="89">
        <v>4647613</v>
      </c>
      <c r="I157" s="89">
        <v>0</v>
      </c>
      <c r="J157" s="89">
        <v>437908.56</v>
      </c>
      <c r="K157" s="89">
        <v>232910.89</v>
      </c>
      <c r="L157" s="89">
        <v>0</v>
      </c>
      <c r="M157" s="89">
        <v>3143.9399999999991</v>
      </c>
      <c r="N157" s="89">
        <v>3143.9399999999991</v>
      </c>
      <c r="O157" s="89">
        <v>264963.00999999995</v>
      </c>
      <c r="P157" s="89">
        <v>792695.80999999994</v>
      </c>
      <c r="Q157" s="89">
        <v>321319.59999999998</v>
      </c>
      <c r="R157" s="89">
        <v>0</v>
      </c>
      <c r="S157" s="89">
        <v>9522.5899999999983</v>
      </c>
      <c r="T157" s="89">
        <v>976506.33000000019</v>
      </c>
      <c r="U157" s="89">
        <v>0</v>
      </c>
      <c r="V157" s="89">
        <v>0</v>
      </c>
      <c r="W157" s="89">
        <v>0</v>
      </c>
      <c r="X157" s="89">
        <v>0</v>
      </c>
      <c r="Y157" s="89">
        <v>0</v>
      </c>
      <c r="Z157" s="89">
        <v>0</v>
      </c>
      <c r="AA157" s="89">
        <v>0</v>
      </c>
      <c r="AB157" s="89">
        <v>0</v>
      </c>
      <c r="AC157" s="89">
        <v>0</v>
      </c>
      <c r="AD157" s="89">
        <v>0</v>
      </c>
      <c r="AE157" s="89">
        <v>6528.2600000000011</v>
      </c>
      <c r="AF157" s="89">
        <v>0</v>
      </c>
      <c r="AG157" s="89">
        <v>198045</v>
      </c>
      <c r="AH157" s="90">
        <v>4926533.3500000006</v>
      </c>
      <c r="AI157" s="90">
        <v>4833135.01</v>
      </c>
      <c r="AJ157" s="90">
        <v>0</v>
      </c>
      <c r="AK157" s="90">
        <v>4833135.01</v>
      </c>
      <c r="AL157" s="90">
        <v>1084820.48</v>
      </c>
      <c r="AM157" s="90">
        <v>0</v>
      </c>
      <c r="AN157" s="90">
        <v>1084820.48</v>
      </c>
      <c r="AP157" s="91">
        <f t="shared" si="19"/>
        <v>12019.2</v>
      </c>
      <c r="AQ157" s="92">
        <f>SUMIF('20-1'!K:K,$A:$A,'20-1'!$E:$E)</f>
        <v>0</v>
      </c>
      <c r="AR157" s="92">
        <f>SUMIF('20-1'!L:L,$A:$A,'20-1'!$E:$E)</f>
        <v>0</v>
      </c>
      <c r="AS157" s="92">
        <f>SUMIF('20-1'!M:M,$A:$A,'20-1'!$E:$E)</f>
        <v>0</v>
      </c>
      <c r="AT157" s="92">
        <f>SUMIF('20-1'!N:N,$A:$A,'20-1'!$E:$E)</f>
        <v>0</v>
      </c>
      <c r="AU157" s="92">
        <f>SUMIF('20-1'!O:O,$A:$A,'20-1'!$E:$E)</f>
        <v>0</v>
      </c>
      <c r="AV157" s="92">
        <f>SUMIF('20-1'!P:P,$A:$A,'20-1'!$E:$E)</f>
        <v>12019.2</v>
      </c>
      <c r="AW157" s="92">
        <f>SUMIF('20-1'!Q:Q,$A:$A,'20-1'!$E:$E)</f>
        <v>0</v>
      </c>
      <c r="AX157" s="92">
        <f>SUMIF('20-1'!R:R,$A:$A,'20-1'!$E:$E)</f>
        <v>0</v>
      </c>
      <c r="AY157" s="92">
        <f>SUMIF('20-1'!S:S,$A:$A,'20-1'!$E:$E)</f>
        <v>0</v>
      </c>
      <c r="AZ157" s="92">
        <f>SUMIF('20-1'!T:T,$A:$A,'20-1'!$E:$E)</f>
        <v>0</v>
      </c>
      <c r="BA157" s="92">
        <f>SUMIF('20-1'!U:U,$A:$A,'20-1'!$E:$E)</f>
        <v>0</v>
      </c>
      <c r="BB157" s="92">
        <f>SUMIF('20-1'!V:V,$A:$A,'20-1'!$E:$E)</f>
        <v>0</v>
      </c>
      <c r="BC157" s="92">
        <f>SUMIF('20-1'!W:W,$A:$A,'20-1'!$E:$E)</f>
        <v>0</v>
      </c>
      <c r="BD157" s="92">
        <f>SUMIF('20-1'!X:X,$A:$A,'20-1'!$E:$E)</f>
        <v>0</v>
      </c>
      <c r="BE157" s="92">
        <f>SUMIF('20-1'!Y:Y,$A:$A,'20-1'!$E:$E)</f>
        <v>0</v>
      </c>
      <c r="BF157" s="92">
        <f>SUMIF('20-1'!Z:Z,$A:$A,'20-1'!$E:$E)</f>
        <v>0</v>
      </c>
      <c r="BG157" s="92">
        <f>SUMIF('20-1'!AA:AA,$A:$A,'20-1'!$E:$E)</f>
        <v>0</v>
      </c>
      <c r="BH157" s="92">
        <f>SUMIF('20-1'!AB:AB,$A:$A,'20-1'!$E:$E)</f>
        <v>40585.179999999993</v>
      </c>
      <c r="BI157" s="89">
        <f>SUMIF(Об!$A:$A,$A:$A,Об!AB:AB)*BI$455</f>
        <v>950121.79619151668</v>
      </c>
      <c r="BJ157" s="89">
        <f>SUMIF(Об!$A:$A,$A:$A,Об!AC:AC)*BJ$455</f>
        <v>901632.15485177934</v>
      </c>
      <c r="BK157" s="84">
        <f>SUMIF(ПП1!$H:$H,$A:$A,ПП1!$M:$M)</f>
        <v>0</v>
      </c>
      <c r="BL157" s="89">
        <f t="shared" si="20"/>
        <v>213114.09297968057</v>
      </c>
      <c r="BM157" s="84">
        <f>SUMIF(Об!$A:$A,$A:$A,Об!Z:Z)</f>
        <v>0</v>
      </c>
      <c r="BN157" s="89">
        <f t="shared" si="21"/>
        <v>8349.7875545546576</v>
      </c>
      <c r="BO157" s="89">
        <f>SUMIF(Об!$A:$A,$A:$A,Об!$AG:$AG)*$BO$455</f>
        <v>0</v>
      </c>
      <c r="BP157" s="89">
        <f>SUMIF(Об!$A:$A,$A:$A,Об!$AE:$AE)*BP$455</f>
        <v>7357.6959423041135</v>
      </c>
      <c r="BQ157" s="89">
        <f>SUMIF(Об!$A:$A,$A:$A,Об!AI:AI)*BQ$455</f>
        <v>668137.34907663858</v>
      </c>
      <c r="BR157" s="89">
        <f>SUMIF(Об!$A:$A,$A:$A,Об!AJ:AJ)*BR$455</f>
        <v>249620.34254226598</v>
      </c>
      <c r="BS157" s="89">
        <f>SUMIF(Об!$A:$A,$A:$A,Об!AK:AK)*BS$455</f>
        <v>365410.33976491977</v>
      </c>
      <c r="BT157" s="89">
        <f>SUMIF(Об!$A:$A,$A:$A,Об!AL:AL)*BT$455</f>
        <v>328927.12558808224</v>
      </c>
      <c r="BU157" s="89">
        <f>SUMIF(Об!$A:$A,$A:$A,Об!AM:AM)*BU$455</f>
        <v>207103.75884035826</v>
      </c>
      <c r="BV157" s="89">
        <f>SUMIF(Об!$A:$A,$A:$A,Об!AN:AN)*BV$455</f>
        <v>137510.80451109109</v>
      </c>
    </row>
    <row r="158" spans="1:74" ht="32.25" hidden="1" customHeight="1" x14ac:dyDescent="0.25">
      <c r="A158" s="84" t="s">
        <v>282</v>
      </c>
      <c r="B158" s="84">
        <f>SUMIF(Об!$A:$A,$A:$A,Об!B:B)</f>
        <v>3499.07</v>
      </c>
      <c r="C158" s="84">
        <f>SUMIF(Об!$A:$A,$A:$A,Об!C:C)</f>
        <v>3499.07</v>
      </c>
      <c r="D158" s="84">
        <v>12</v>
      </c>
      <c r="E158" s="84">
        <f>SUMIF(Об!$A:$A,$A:$A,Об!F:F)</f>
        <v>30.14</v>
      </c>
      <c r="F158" s="84">
        <f t="shared" si="22"/>
        <v>30.14</v>
      </c>
      <c r="G158" s="89">
        <v>1211115.1500000001</v>
      </c>
      <c r="H158" s="89">
        <v>1577280.6100000003</v>
      </c>
      <c r="I158" s="89">
        <v>0</v>
      </c>
      <c r="J158" s="89">
        <v>218141.30000000002</v>
      </c>
      <c r="K158" s="89">
        <v>11402.070000000002</v>
      </c>
      <c r="L158" s="89">
        <v>0</v>
      </c>
      <c r="M158" s="89">
        <v>608.44000000000017</v>
      </c>
      <c r="N158" s="89">
        <v>608.44000000000017</v>
      </c>
      <c r="O158" s="89">
        <v>150842.92000000001</v>
      </c>
      <c r="P158" s="89">
        <v>381163.42</v>
      </c>
      <c r="Q158" s="89">
        <v>146945.76</v>
      </c>
      <c r="R158" s="89">
        <v>0</v>
      </c>
      <c r="S158" s="89">
        <v>1850.65</v>
      </c>
      <c r="T158" s="89">
        <v>446571.28999999992</v>
      </c>
      <c r="U158" s="89">
        <v>0</v>
      </c>
      <c r="V158" s="89">
        <v>0</v>
      </c>
      <c r="W158" s="89">
        <v>0</v>
      </c>
      <c r="X158" s="89">
        <v>0</v>
      </c>
      <c r="Y158" s="89">
        <v>0</v>
      </c>
      <c r="Z158" s="89">
        <v>0</v>
      </c>
      <c r="AA158" s="89">
        <v>0</v>
      </c>
      <c r="AB158" s="89">
        <v>0</v>
      </c>
      <c r="AC158" s="89">
        <v>0</v>
      </c>
      <c r="AD158" s="89">
        <v>0</v>
      </c>
      <c r="AE158" s="89">
        <v>1266.4100000000003</v>
      </c>
      <c r="AF158" s="89">
        <v>0</v>
      </c>
      <c r="AG158" s="89">
        <v>92340</v>
      </c>
      <c r="AH158" s="90">
        <v>1211115.1500000001</v>
      </c>
      <c r="AI158" s="90">
        <v>1239725.94</v>
      </c>
      <c r="AJ158" s="90">
        <v>0</v>
      </c>
      <c r="AK158" s="90">
        <v>1239725.94</v>
      </c>
      <c r="AL158" s="90">
        <v>105170.56</v>
      </c>
      <c r="AM158" s="90">
        <v>0</v>
      </c>
      <c r="AN158" s="90">
        <v>105170.56</v>
      </c>
      <c r="AP158" s="91">
        <f t="shared" si="19"/>
        <v>127796.13</v>
      </c>
      <c r="AQ158" s="92">
        <f>SUMIF('20-1'!K:K,$A:$A,'20-1'!$E:$E)</f>
        <v>73574.009999999995</v>
      </c>
      <c r="AR158" s="92">
        <f>SUMIF('20-1'!L:L,$A:$A,'20-1'!$E:$E)</f>
        <v>0</v>
      </c>
      <c r="AS158" s="92">
        <f>SUMIF('20-1'!M:M,$A:$A,'20-1'!$E:$E)</f>
        <v>0</v>
      </c>
      <c r="AT158" s="92">
        <f>SUMIF('20-1'!N:N,$A:$A,'20-1'!$E:$E)</f>
        <v>0</v>
      </c>
      <c r="AU158" s="92">
        <f>SUMIF('20-1'!O:O,$A:$A,'20-1'!$E:$E)</f>
        <v>0</v>
      </c>
      <c r="AV158" s="92">
        <f>SUMIF('20-1'!P:P,$A:$A,'20-1'!$E:$E)</f>
        <v>0</v>
      </c>
      <c r="AW158" s="92">
        <f>SUMIF('20-1'!Q:Q,$A:$A,'20-1'!$E:$E)</f>
        <v>0</v>
      </c>
      <c r="AX158" s="92">
        <f>SUMIF('20-1'!R:R,$A:$A,'20-1'!$E:$E)</f>
        <v>0</v>
      </c>
      <c r="AY158" s="92">
        <f>SUMIF('20-1'!S:S,$A:$A,'20-1'!$E:$E)</f>
        <v>0</v>
      </c>
      <c r="AZ158" s="92">
        <f>SUMIF('20-1'!T:T,$A:$A,'20-1'!$E:$E)</f>
        <v>0</v>
      </c>
      <c r="BA158" s="92">
        <f>SUMIF('20-1'!U:U,$A:$A,'20-1'!$E:$E)</f>
        <v>0</v>
      </c>
      <c r="BB158" s="92">
        <f>SUMIF('20-1'!V:V,$A:$A,'20-1'!$E:$E)</f>
        <v>0</v>
      </c>
      <c r="BC158" s="92">
        <f>SUMIF('20-1'!W:W,$A:$A,'20-1'!$E:$E)</f>
        <v>0</v>
      </c>
      <c r="BD158" s="92">
        <f>SUMIF('20-1'!X:X,$A:$A,'20-1'!$E:$E)</f>
        <v>0</v>
      </c>
      <c r="BE158" s="92">
        <f>SUMIF('20-1'!Y:Y,$A:$A,'20-1'!$E:$E)</f>
        <v>54222.12</v>
      </c>
      <c r="BF158" s="92">
        <f>SUMIF('20-1'!Z:Z,$A:$A,'20-1'!$E:$E)</f>
        <v>0</v>
      </c>
      <c r="BG158" s="92">
        <f>SUMIF('20-1'!AA:AA,$A:$A,'20-1'!$E:$E)</f>
        <v>0</v>
      </c>
      <c r="BH158" s="92">
        <f>SUMIF('20-1'!AB:AB,$A:$A,'20-1'!$E:$E)</f>
        <v>21533.87</v>
      </c>
      <c r="BI158" s="89">
        <f>SUMIF(Об!$A:$A,$A:$A,Об!AB:AB)*BI$455</f>
        <v>323295.31117441389</v>
      </c>
      <c r="BJ158" s="89">
        <f>SUMIF(Об!$A:$A,$A:$A,Об!AC:AC)*BJ$455</f>
        <v>306795.87526156154</v>
      </c>
      <c r="BK158" s="84">
        <f>SUMIF(ПП1!$H:$H,$A:$A,ПП1!$M:$M)</f>
        <v>0</v>
      </c>
      <c r="BL158" s="89">
        <f t="shared" si="20"/>
        <v>72515.741962445027</v>
      </c>
      <c r="BM158" s="89">
        <f t="shared" ref="BM158:BM162" si="27">$BM$454*B158/$BM$455</f>
        <v>10189.063820390009</v>
      </c>
      <c r="BN158" s="89">
        <f t="shared" si="21"/>
        <v>2841.1590771946326</v>
      </c>
      <c r="BO158" s="89">
        <f>SUMIF(Об!$A:$A,$A:$A,Об!$AG:$AG)*$BO$455</f>
        <v>0</v>
      </c>
      <c r="BP158" s="89">
        <f>SUMIF(Об!$A:$A,$A:$A,Об!$AE:$AE)*BP$455</f>
        <v>2503.5828129917495</v>
      </c>
      <c r="BQ158" s="89">
        <f>SUMIF(Об!$A:$A,$A:$A,Об!AI:AI)*BQ$455</f>
        <v>227345.24462318458</v>
      </c>
      <c r="BR158" s="89">
        <f>SUMIF(Об!$A:$A,$A:$A,Об!AJ:AJ)*BR$455</f>
        <v>0</v>
      </c>
      <c r="BS158" s="89">
        <f>SUMIF(Об!$A:$A,$A:$A,Об!AK:AK)*BS$455</f>
        <v>124337.16390275864</v>
      </c>
      <c r="BT158" s="89">
        <f>SUMIF(Об!$A:$A,$A:$A,Об!AL:AL)*BT$455</f>
        <v>111923.12169551516</v>
      </c>
      <c r="BU158" s="89">
        <f>SUMIF(Об!$A:$A,$A:$A,Об!AM:AM)*BU$455</f>
        <v>0</v>
      </c>
      <c r="BV158" s="89">
        <f>SUMIF(Об!$A:$A,$A:$A,Об!AN:AN)*BV$455</f>
        <v>46790.420462363589</v>
      </c>
    </row>
    <row r="159" spans="1:74" ht="32.25" hidden="1" customHeight="1" x14ac:dyDescent="0.25">
      <c r="A159" s="84" t="s">
        <v>283</v>
      </c>
      <c r="B159" s="84">
        <f>SUMIF(Об!$A:$A,$A:$A,Об!B:B)</f>
        <v>3617.2</v>
      </c>
      <c r="C159" s="84">
        <f>SUMIF(Об!$A:$A,$A:$A,Об!C:C)</f>
        <v>3617.1999999999994</v>
      </c>
      <c r="D159" s="84">
        <v>12</v>
      </c>
      <c r="E159" s="84">
        <f>SUMIF(Об!$A:$A,$A:$A,Об!F:F)</f>
        <v>41.41</v>
      </c>
      <c r="F159" s="84">
        <f t="shared" si="22"/>
        <v>41.41</v>
      </c>
      <c r="G159" s="89">
        <v>1690671.1200000006</v>
      </c>
      <c r="H159" s="89">
        <v>1564680.47</v>
      </c>
      <c r="I159" s="89">
        <v>0</v>
      </c>
      <c r="J159" s="89">
        <v>177148.21</v>
      </c>
      <c r="K159" s="89">
        <v>73792.98000000001</v>
      </c>
      <c r="L159" s="89">
        <v>0</v>
      </c>
      <c r="M159" s="89">
        <v>659.93999999999994</v>
      </c>
      <c r="N159" s="89">
        <v>659.93999999999994</v>
      </c>
      <c r="O159" s="89">
        <v>121503.6</v>
      </c>
      <c r="P159" s="89">
        <v>306377.83000000007</v>
      </c>
      <c r="Q159" s="89">
        <v>116197.79000000001</v>
      </c>
      <c r="R159" s="89">
        <v>0</v>
      </c>
      <c r="S159" s="89">
        <v>1998.0299999999997</v>
      </c>
      <c r="T159" s="89">
        <v>353412.08</v>
      </c>
      <c r="U159" s="89">
        <v>0</v>
      </c>
      <c r="V159" s="89">
        <v>0</v>
      </c>
      <c r="W159" s="89">
        <v>0</v>
      </c>
      <c r="X159" s="89">
        <v>0</v>
      </c>
      <c r="Y159" s="89">
        <v>0</v>
      </c>
      <c r="Z159" s="89">
        <v>0</v>
      </c>
      <c r="AA159" s="89">
        <v>0</v>
      </c>
      <c r="AB159" s="89">
        <v>0</v>
      </c>
      <c r="AC159" s="89">
        <v>0</v>
      </c>
      <c r="AD159" s="89">
        <v>0</v>
      </c>
      <c r="AE159" s="89">
        <v>1364.22</v>
      </c>
      <c r="AF159" s="89">
        <v>0</v>
      </c>
      <c r="AG159" s="89">
        <v>82620.010000000009</v>
      </c>
      <c r="AH159" s="90">
        <v>1690671.1200000006</v>
      </c>
      <c r="AI159" s="90">
        <v>1723668.88</v>
      </c>
      <c r="AJ159" s="90">
        <v>0</v>
      </c>
      <c r="AK159" s="90">
        <v>1723668.88</v>
      </c>
      <c r="AL159" s="90">
        <v>261180.49999999997</v>
      </c>
      <c r="AM159" s="90">
        <v>0</v>
      </c>
      <c r="AN159" s="90">
        <v>261180.49999999997</v>
      </c>
      <c r="AP159" s="91">
        <f t="shared" si="19"/>
        <v>372641</v>
      </c>
      <c r="AQ159" s="92">
        <f>SUMIF('20-1'!K:K,$A:$A,'20-1'!$E:$E)</f>
        <v>367073.76</v>
      </c>
      <c r="AR159" s="92">
        <f>SUMIF('20-1'!L:L,$A:$A,'20-1'!$E:$E)</f>
        <v>0</v>
      </c>
      <c r="AS159" s="92">
        <f>SUMIF('20-1'!M:M,$A:$A,'20-1'!$E:$E)</f>
        <v>0</v>
      </c>
      <c r="AT159" s="92">
        <f>SUMIF('20-1'!N:N,$A:$A,'20-1'!$E:$E)</f>
        <v>0</v>
      </c>
      <c r="AU159" s="92">
        <f>SUMIF('20-1'!O:O,$A:$A,'20-1'!$E:$E)</f>
        <v>0</v>
      </c>
      <c r="AV159" s="92">
        <f>SUMIF('20-1'!P:P,$A:$A,'20-1'!$E:$E)</f>
        <v>5567.24</v>
      </c>
      <c r="AW159" s="92">
        <f>SUMIF('20-1'!Q:Q,$A:$A,'20-1'!$E:$E)</f>
        <v>0</v>
      </c>
      <c r="AX159" s="92">
        <f>SUMIF('20-1'!R:R,$A:$A,'20-1'!$E:$E)</f>
        <v>0</v>
      </c>
      <c r="AY159" s="92">
        <f>SUMIF('20-1'!S:S,$A:$A,'20-1'!$E:$E)</f>
        <v>0</v>
      </c>
      <c r="AZ159" s="92">
        <f>SUMIF('20-1'!T:T,$A:$A,'20-1'!$E:$E)</f>
        <v>0</v>
      </c>
      <c r="BA159" s="92">
        <f>SUMIF('20-1'!U:U,$A:$A,'20-1'!$E:$E)</f>
        <v>0</v>
      </c>
      <c r="BB159" s="92">
        <f>SUMIF('20-1'!V:V,$A:$A,'20-1'!$E:$E)</f>
        <v>0</v>
      </c>
      <c r="BC159" s="92">
        <f>SUMIF('20-1'!W:W,$A:$A,'20-1'!$E:$E)</f>
        <v>0</v>
      </c>
      <c r="BD159" s="92">
        <f>SUMIF('20-1'!X:X,$A:$A,'20-1'!$E:$E)</f>
        <v>0</v>
      </c>
      <c r="BE159" s="92">
        <f>SUMIF('20-1'!Y:Y,$A:$A,'20-1'!$E:$E)</f>
        <v>0</v>
      </c>
      <c r="BF159" s="92">
        <f>SUMIF('20-1'!Z:Z,$A:$A,'20-1'!$E:$E)</f>
        <v>19743.91</v>
      </c>
      <c r="BG159" s="92">
        <f>SUMIF('20-1'!AA:AA,$A:$A,'20-1'!$E:$E)</f>
        <v>0</v>
      </c>
      <c r="BH159" s="92">
        <f>SUMIF('20-1'!AB:AB,$A:$A,'20-1'!$E:$E)</f>
        <v>4201.18</v>
      </c>
      <c r="BI159" s="89">
        <f>SUMIF(Об!$A:$A,$A:$A,Об!AB:AB)*BI$455</f>
        <v>334209.88993649447</v>
      </c>
      <c r="BJ159" s="89">
        <f>SUMIF(Об!$A:$A,$A:$A,Об!AC:AC)*BJ$455</f>
        <v>317153.42648078495</v>
      </c>
      <c r="BK159" s="89">
        <f>SUMIF(ПП1!$H:$H,$A:$A,ПП1!$M:$M)*$BK$454/$BK$455*B159</f>
        <v>49184.517695398376</v>
      </c>
      <c r="BL159" s="89">
        <f t="shared" si="20"/>
        <v>74963.902358785665</v>
      </c>
      <c r="BM159" s="89">
        <f t="shared" si="27"/>
        <v>10533.05068235695</v>
      </c>
      <c r="BN159" s="89">
        <f t="shared" si="21"/>
        <v>2937.0777418080875</v>
      </c>
      <c r="BO159" s="89">
        <f>SUMIF(Об!$A:$A,$A:$A,Об!$AG:$AG)*$BO$455</f>
        <v>0</v>
      </c>
      <c r="BP159" s="89">
        <f>SUMIF(Об!$A:$A,$A:$A,Об!$AE:$AE)*BP$455</f>
        <v>2588.1047681680434</v>
      </c>
      <c r="BQ159" s="89">
        <f>SUMIF(Об!$A:$A,$A:$A,Об!AI:AI)*BQ$455</f>
        <v>235020.51083601729</v>
      </c>
      <c r="BR159" s="89">
        <f>SUMIF(Об!$A:$A,$A:$A,Об!AJ:AJ)*BR$455</f>
        <v>87805.150393733944</v>
      </c>
      <c r="BS159" s="89">
        <f>SUMIF(Об!$A:$A,$A:$A,Об!AK:AK)*BS$455</f>
        <v>128534.83619049017</v>
      </c>
      <c r="BT159" s="89">
        <f>SUMIF(Об!$A:$A,$A:$A,Об!AL:AL)*BT$455</f>
        <v>115701.69096274648</v>
      </c>
      <c r="BU159" s="89">
        <f>SUMIF(Об!$A:$A,$A:$A,Об!AM:AM)*BU$455</f>
        <v>72849.738554485797</v>
      </c>
      <c r="BV159" s="89">
        <f>SUMIF(Об!$A:$A,$A:$A,Об!AN:AN)*BV$455</f>
        <v>48370.083735524458</v>
      </c>
    </row>
    <row r="160" spans="1:74" ht="32.25" hidden="1" customHeight="1" x14ac:dyDescent="0.25">
      <c r="A160" s="84" t="s">
        <v>284</v>
      </c>
      <c r="B160" s="84">
        <f>SUMIF(Об!$A:$A,$A:$A,Об!B:B)</f>
        <v>3645.7</v>
      </c>
      <c r="C160" s="84">
        <f>SUMIF(Об!$A:$A,$A:$A,Об!C:C)</f>
        <v>3645.6999999999994</v>
      </c>
      <c r="D160" s="84">
        <v>12</v>
      </c>
      <c r="E160" s="84">
        <f>SUMIF(Об!$A:$A,$A:$A,Об!F:F)</f>
        <v>41.41</v>
      </c>
      <c r="F160" s="84">
        <f t="shared" si="22"/>
        <v>41.41</v>
      </c>
      <c r="G160" s="89">
        <v>1764197.2700000003</v>
      </c>
      <c r="H160" s="89">
        <v>1661448.33</v>
      </c>
      <c r="I160" s="89">
        <v>0</v>
      </c>
      <c r="J160" s="89">
        <v>212839.12000000005</v>
      </c>
      <c r="K160" s="89">
        <v>78737.340000000026</v>
      </c>
      <c r="L160" s="89">
        <v>0</v>
      </c>
      <c r="M160" s="89">
        <v>822.6400000000001</v>
      </c>
      <c r="N160" s="89">
        <v>822.6400000000001</v>
      </c>
      <c r="O160" s="89">
        <v>137600.60999999999</v>
      </c>
      <c r="P160" s="89">
        <v>367617.16</v>
      </c>
      <c r="Q160" s="89">
        <v>139260.1</v>
      </c>
      <c r="R160" s="89">
        <v>0</v>
      </c>
      <c r="S160" s="89">
        <v>2455.8800000000006</v>
      </c>
      <c r="T160" s="89">
        <v>423343.68000000005</v>
      </c>
      <c r="U160" s="89">
        <v>0</v>
      </c>
      <c r="V160" s="89">
        <v>0</v>
      </c>
      <c r="W160" s="89">
        <v>0</v>
      </c>
      <c r="X160" s="89">
        <v>0</v>
      </c>
      <c r="Y160" s="89">
        <v>0</v>
      </c>
      <c r="Z160" s="89">
        <v>0</v>
      </c>
      <c r="AA160" s="89">
        <v>0</v>
      </c>
      <c r="AB160" s="89">
        <v>0</v>
      </c>
      <c r="AC160" s="89">
        <v>0</v>
      </c>
      <c r="AD160" s="89">
        <v>0</v>
      </c>
      <c r="AE160" s="89">
        <v>1702.1899999999998</v>
      </c>
      <c r="AF160" s="89">
        <v>0</v>
      </c>
      <c r="AG160" s="89">
        <v>99630</v>
      </c>
      <c r="AH160" s="90">
        <v>1764197.2700000003</v>
      </c>
      <c r="AI160" s="90">
        <v>1781545.4099999997</v>
      </c>
      <c r="AJ160" s="90">
        <v>0</v>
      </c>
      <c r="AK160" s="90">
        <v>1781545.4099999997</v>
      </c>
      <c r="AL160" s="90">
        <v>160958.07999999999</v>
      </c>
      <c r="AM160" s="90">
        <v>0</v>
      </c>
      <c r="AN160" s="90">
        <v>160958.07999999999</v>
      </c>
      <c r="AP160" s="91">
        <f t="shared" si="19"/>
        <v>426604.02999999997</v>
      </c>
      <c r="AQ160" s="92">
        <f>SUMIF('20-1'!K:K,$A:$A,'20-1'!$E:$E)</f>
        <v>394060.68</v>
      </c>
      <c r="AR160" s="92">
        <f>SUMIF('20-1'!L:L,$A:$A,'20-1'!$E:$E)</f>
        <v>0</v>
      </c>
      <c r="AS160" s="92">
        <f>SUMIF('20-1'!M:M,$A:$A,'20-1'!$E:$E)</f>
        <v>26976.11</v>
      </c>
      <c r="AT160" s="92">
        <f>SUMIF('20-1'!N:N,$A:$A,'20-1'!$E:$E)</f>
        <v>0</v>
      </c>
      <c r="AU160" s="92">
        <f>SUMIF('20-1'!O:O,$A:$A,'20-1'!$E:$E)</f>
        <v>0</v>
      </c>
      <c r="AV160" s="92">
        <f>SUMIF('20-1'!P:P,$A:$A,'20-1'!$E:$E)</f>
        <v>5567.24</v>
      </c>
      <c r="AW160" s="92">
        <f>SUMIF('20-1'!Q:Q,$A:$A,'20-1'!$E:$E)</f>
        <v>0</v>
      </c>
      <c r="AX160" s="92">
        <f>SUMIF('20-1'!R:R,$A:$A,'20-1'!$E:$E)</f>
        <v>0</v>
      </c>
      <c r="AY160" s="92">
        <f>SUMIF('20-1'!S:S,$A:$A,'20-1'!$E:$E)</f>
        <v>0</v>
      </c>
      <c r="AZ160" s="92">
        <f>SUMIF('20-1'!T:T,$A:$A,'20-1'!$E:$E)</f>
        <v>0</v>
      </c>
      <c r="BA160" s="92">
        <f>SUMIF('20-1'!U:U,$A:$A,'20-1'!$E:$E)</f>
        <v>0</v>
      </c>
      <c r="BB160" s="92">
        <f>SUMIF('20-1'!V:V,$A:$A,'20-1'!$E:$E)</f>
        <v>0</v>
      </c>
      <c r="BC160" s="92">
        <f>SUMIF('20-1'!W:W,$A:$A,'20-1'!$E:$E)</f>
        <v>0</v>
      </c>
      <c r="BD160" s="92">
        <f>SUMIF('20-1'!X:X,$A:$A,'20-1'!$E:$E)</f>
        <v>0</v>
      </c>
      <c r="BE160" s="92">
        <f>SUMIF('20-1'!Y:Y,$A:$A,'20-1'!$E:$E)</f>
        <v>0</v>
      </c>
      <c r="BF160" s="92">
        <f>SUMIF('20-1'!Z:Z,$A:$A,'20-1'!$E:$E)</f>
        <v>0</v>
      </c>
      <c r="BG160" s="92">
        <f>SUMIF('20-1'!AA:AA,$A:$A,'20-1'!$E:$E)</f>
        <v>0</v>
      </c>
      <c r="BH160" s="92">
        <f>SUMIF('20-1'!AB:AB,$A:$A,'20-1'!$E:$E)</f>
        <v>24892.45</v>
      </c>
      <c r="BI160" s="89">
        <f>SUMIF(Об!$A:$A,$A:$A,Об!AB:AB)*BI$455</f>
        <v>336843.13716174877</v>
      </c>
      <c r="BJ160" s="89">
        <f>SUMIF(Об!$A:$A,$A:$A,Об!AC:AC)*BJ$455</f>
        <v>319652.28544758313</v>
      </c>
      <c r="BK160" s="89">
        <f>SUMIF(ПП1!$H:$H,$A:$A,ПП1!$M:$M)*$BK$454/$BK$455*B160</f>
        <v>49572.043614429356</v>
      </c>
      <c r="BL160" s="89">
        <f t="shared" si="20"/>
        <v>75554.544628282893</v>
      </c>
      <c r="BM160" s="89">
        <f t="shared" si="27"/>
        <v>10616.04082513235</v>
      </c>
      <c r="BN160" s="89">
        <f t="shared" si="21"/>
        <v>2960.2190432682032</v>
      </c>
      <c r="BO160" s="89">
        <f>SUMIF(Об!$A:$A,$A:$A,Об!$AG:$AG)*$BO$455</f>
        <v>0</v>
      </c>
      <c r="BP160" s="89">
        <f>SUMIF(Об!$A:$A,$A:$A,Об!$AE:$AE)*BP$455</f>
        <v>2608.496503734998</v>
      </c>
      <c r="BQ160" s="89">
        <f>SUMIF(Об!$A:$A,$A:$A,Об!AI:AI)*BQ$455</f>
        <v>236872.2427167058</v>
      </c>
      <c r="BR160" s="89">
        <f>SUMIF(Об!$A:$A,$A:$A,Об!AJ:AJ)*BR$455</f>
        <v>88496.96914476277</v>
      </c>
      <c r="BS160" s="89">
        <f>SUMIF(Об!$A:$A,$A:$A,Об!AK:AK)*BS$455</f>
        <v>129547.56505022393</v>
      </c>
      <c r="BT160" s="89">
        <f>SUMIF(Об!$A:$A,$A:$A,Об!AL:AL)*BT$455</f>
        <v>116613.30718314851</v>
      </c>
      <c r="BU160" s="89">
        <f>SUMIF(Об!$A:$A,$A:$A,Об!AM:AM)*BU$455</f>
        <v>73423.723279909565</v>
      </c>
      <c r="BV160" s="89">
        <f>SUMIF(Об!$A:$A,$A:$A,Об!AN:AN)*BV$455</f>
        <v>48751.192711102922</v>
      </c>
    </row>
    <row r="161" spans="1:74" ht="32.25" hidden="1" customHeight="1" x14ac:dyDescent="0.25">
      <c r="A161" s="84" t="s">
        <v>285</v>
      </c>
      <c r="B161" s="84">
        <f>SUMIF(Об!$A:$A,$A:$A,Об!B:B)</f>
        <v>8978.5300000000007</v>
      </c>
      <c r="C161" s="84">
        <f>SUMIF(Об!$A:$A,$A:$A,Об!C:C)</f>
        <v>8978.5300000000007</v>
      </c>
      <c r="D161" s="84">
        <v>12</v>
      </c>
      <c r="E161" s="84">
        <f>SUMIF(Об!$A:$A,$A:$A,Об!F:F)</f>
        <v>41.41</v>
      </c>
      <c r="F161" s="84">
        <f t="shared" si="22"/>
        <v>41.41</v>
      </c>
      <c r="G161" s="89">
        <v>4368825.09</v>
      </c>
      <c r="H161" s="89">
        <v>4053317.11</v>
      </c>
      <c r="I161" s="89">
        <v>0</v>
      </c>
      <c r="J161" s="89">
        <v>487764.27</v>
      </c>
      <c r="K161" s="89">
        <v>162048.41</v>
      </c>
      <c r="L161" s="89">
        <v>0</v>
      </c>
      <c r="M161" s="89">
        <v>2001.2800000000002</v>
      </c>
      <c r="N161" s="89">
        <v>2001.2800000000002</v>
      </c>
      <c r="O161" s="89">
        <v>314133.92000000004</v>
      </c>
      <c r="P161" s="89">
        <v>869741.50999999989</v>
      </c>
      <c r="Q161" s="89">
        <v>345277.49</v>
      </c>
      <c r="R161" s="89">
        <v>0</v>
      </c>
      <c r="S161" s="89">
        <v>6034.8600000000015</v>
      </c>
      <c r="T161" s="89">
        <v>1049311.8599999999</v>
      </c>
      <c r="U161" s="89">
        <v>0</v>
      </c>
      <c r="V161" s="89">
        <v>0</v>
      </c>
      <c r="W161" s="89">
        <v>0</v>
      </c>
      <c r="X161" s="89">
        <v>0</v>
      </c>
      <c r="Y161" s="89">
        <v>0</v>
      </c>
      <c r="Z161" s="89">
        <v>0</v>
      </c>
      <c r="AA161" s="89">
        <v>0</v>
      </c>
      <c r="AB161" s="89">
        <v>0</v>
      </c>
      <c r="AC161" s="89">
        <v>0</v>
      </c>
      <c r="AD161" s="89">
        <v>0</v>
      </c>
      <c r="AE161" s="89">
        <v>4147.0199999999995</v>
      </c>
      <c r="AF161" s="89">
        <v>0</v>
      </c>
      <c r="AG161" s="89">
        <v>234495.01</v>
      </c>
      <c r="AH161" s="90">
        <v>4368825.09</v>
      </c>
      <c r="AI161" s="90">
        <v>4477767.38</v>
      </c>
      <c r="AJ161" s="90">
        <v>0</v>
      </c>
      <c r="AK161" s="90">
        <v>4477767.38</v>
      </c>
      <c r="AL161" s="90">
        <v>530368.18000000005</v>
      </c>
      <c r="AM161" s="90">
        <v>0</v>
      </c>
      <c r="AN161" s="90">
        <v>530368.18000000005</v>
      </c>
      <c r="AP161" s="91">
        <f t="shared" si="19"/>
        <v>14423.04</v>
      </c>
      <c r="AQ161" s="92">
        <f>SUMIF('20-1'!K:K,$A:$A,'20-1'!$E:$E)</f>
        <v>0</v>
      </c>
      <c r="AR161" s="92">
        <f>SUMIF('20-1'!L:L,$A:$A,'20-1'!$E:$E)</f>
        <v>0</v>
      </c>
      <c r="AS161" s="92">
        <f>SUMIF('20-1'!M:M,$A:$A,'20-1'!$E:$E)</f>
        <v>0</v>
      </c>
      <c r="AT161" s="92">
        <f>SUMIF('20-1'!N:N,$A:$A,'20-1'!$E:$E)</f>
        <v>0</v>
      </c>
      <c r="AU161" s="92">
        <f>SUMIF('20-1'!O:O,$A:$A,'20-1'!$E:$E)</f>
        <v>0</v>
      </c>
      <c r="AV161" s="92">
        <f>SUMIF('20-1'!P:P,$A:$A,'20-1'!$E:$E)</f>
        <v>14423.04</v>
      </c>
      <c r="AW161" s="92">
        <f>SUMIF('20-1'!Q:Q,$A:$A,'20-1'!$E:$E)</f>
        <v>0</v>
      </c>
      <c r="AX161" s="92">
        <f>SUMIF('20-1'!R:R,$A:$A,'20-1'!$E:$E)</f>
        <v>0</v>
      </c>
      <c r="AY161" s="92">
        <f>SUMIF('20-1'!S:S,$A:$A,'20-1'!$E:$E)</f>
        <v>0</v>
      </c>
      <c r="AZ161" s="92">
        <f>SUMIF('20-1'!T:T,$A:$A,'20-1'!$E:$E)</f>
        <v>0</v>
      </c>
      <c r="BA161" s="92">
        <f>SUMIF('20-1'!U:U,$A:$A,'20-1'!$E:$E)</f>
        <v>0</v>
      </c>
      <c r="BB161" s="92">
        <f>SUMIF('20-1'!V:V,$A:$A,'20-1'!$E:$E)</f>
        <v>0</v>
      </c>
      <c r="BC161" s="92">
        <f>SUMIF('20-1'!W:W,$A:$A,'20-1'!$E:$E)</f>
        <v>0</v>
      </c>
      <c r="BD161" s="92">
        <f>SUMIF('20-1'!X:X,$A:$A,'20-1'!$E:$E)</f>
        <v>0</v>
      </c>
      <c r="BE161" s="92">
        <f>SUMIF('20-1'!Y:Y,$A:$A,'20-1'!$E:$E)</f>
        <v>0</v>
      </c>
      <c r="BF161" s="92">
        <f>SUMIF('20-1'!Z:Z,$A:$A,'20-1'!$E:$E)</f>
        <v>11502.07</v>
      </c>
      <c r="BG161" s="92">
        <f>SUMIF('20-1'!AA:AA,$A:$A,'20-1'!$E:$E)</f>
        <v>0</v>
      </c>
      <c r="BH161" s="92">
        <f>SUMIF('20-1'!AB:AB,$A:$A,'20-1'!$E:$E)</f>
        <v>86863.71</v>
      </c>
      <c r="BI161" s="89">
        <f>SUMIF(Об!$A:$A,$A:$A,Об!AB:AB)*BI$455</f>
        <v>829568.04243379261</v>
      </c>
      <c r="BJ161" s="89">
        <f>SUMIF(Об!$A:$A,$A:$A,Об!AC:AC)*BJ$455</f>
        <v>787230.88418127911</v>
      </c>
      <c r="BK161" s="84">
        <f>SUMIF(ПП1!$H:$H,$A:$A,ПП1!$M:$M)</f>
        <v>0</v>
      </c>
      <c r="BL161" s="89">
        <f t="shared" si="20"/>
        <v>186073.66091049096</v>
      </c>
      <c r="BM161" s="89">
        <f t="shared" si="27"/>
        <v>26144.89426712993</v>
      </c>
      <c r="BN161" s="89">
        <f t="shared" si="21"/>
        <v>7290.3462946909685</v>
      </c>
      <c r="BO161" s="89">
        <f>SUMIF(Об!$A:$A,$A:$A,Об!$AG:$AG)*$BO$455</f>
        <v>0</v>
      </c>
      <c r="BP161" s="89">
        <f>SUMIF(Об!$A:$A,$A:$A,Об!$AE:$AE)*BP$455</f>
        <v>6424.1336680691766</v>
      </c>
      <c r="BQ161" s="89">
        <f>SUMIF(Об!$A:$A,$A:$A,Об!AI:AI)*BQ$455</f>
        <v>583362.46465678059</v>
      </c>
      <c r="BR161" s="89">
        <f>SUMIF(Об!$A:$A,$A:$A,Об!AJ:AJ)*BR$455</f>
        <v>217947.90914648137</v>
      </c>
      <c r="BS161" s="89">
        <f>SUMIF(Об!$A:$A,$A:$A,Об!AK:AK)*BS$455</f>
        <v>319046.19119246985</v>
      </c>
      <c r="BT161" s="89">
        <f>SUMIF(Об!$A:$A,$A:$A,Об!AL:AL)*BT$455</f>
        <v>287192.05555671471</v>
      </c>
      <c r="BU161" s="89">
        <f>SUMIF(Об!$A:$A,$A:$A,Об!AM:AM)*BU$455</f>
        <v>180825.93251786122</v>
      </c>
      <c r="BV161" s="89">
        <f>SUMIF(Об!$A:$A,$A:$A,Об!AN:AN)*BV$455</f>
        <v>120063.10071931839</v>
      </c>
    </row>
    <row r="162" spans="1:74" ht="32.25" hidden="1" customHeight="1" x14ac:dyDescent="0.25">
      <c r="A162" s="84" t="s">
        <v>286</v>
      </c>
      <c r="B162" s="84">
        <f>SUMIF(Об!$A:$A,$A:$A,Об!B:B)</f>
        <v>8832.6</v>
      </c>
      <c r="C162" s="84">
        <f>SUMIF(Об!$A:$A,$A:$A,Об!C:C)</f>
        <v>8832.6</v>
      </c>
      <c r="D162" s="84">
        <v>12</v>
      </c>
      <c r="E162" s="84">
        <f>SUMIF(Об!$A:$A,$A:$A,Об!F:F)</f>
        <v>41.41</v>
      </c>
      <c r="F162" s="84">
        <f t="shared" si="22"/>
        <v>41.41</v>
      </c>
      <c r="G162" s="89">
        <v>3252290.1000000006</v>
      </c>
      <c r="H162" s="89">
        <v>3084651.1800000006</v>
      </c>
      <c r="I162" s="89">
        <v>0</v>
      </c>
      <c r="J162" s="89">
        <v>383081.99000000005</v>
      </c>
      <c r="K162" s="89">
        <v>122387.07</v>
      </c>
      <c r="L162" s="89">
        <v>0</v>
      </c>
      <c r="M162" s="89">
        <v>707.78000000000009</v>
      </c>
      <c r="N162" s="89">
        <v>707.78000000000009</v>
      </c>
      <c r="O162" s="89">
        <v>226961.16999999998</v>
      </c>
      <c r="P162" s="89">
        <v>689445.87</v>
      </c>
      <c r="Q162" s="89">
        <v>277196.59999999998</v>
      </c>
      <c r="R162" s="89">
        <v>0</v>
      </c>
      <c r="S162" s="89">
        <v>2101.4299999999998</v>
      </c>
      <c r="T162" s="89">
        <v>842506.6</v>
      </c>
      <c r="U162" s="89">
        <v>0</v>
      </c>
      <c r="V162" s="89">
        <v>0</v>
      </c>
      <c r="W162" s="89">
        <v>0</v>
      </c>
      <c r="X162" s="89">
        <v>0</v>
      </c>
      <c r="Y162" s="89">
        <v>0</v>
      </c>
      <c r="Z162" s="89">
        <v>0</v>
      </c>
      <c r="AA162" s="89">
        <v>0</v>
      </c>
      <c r="AB162" s="89">
        <v>0</v>
      </c>
      <c r="AC162" s="89">
        <v>0</v>
      </c>
      <c r="AD162" s="89">
        <v>0</v>
      </c>
      <c r="AE162" s="89">
        <v>1441.6699999999996</v>
      </c>
      <c r="AF162" s="89">
        <v>0</v>
      </c>
      <c r="AG162" s="89">
        <v>172428.76</v>
      </c>
      <c r="AH162" s="90">
        <v>3252290.1000000006</v>
      </c>
      <c r="AI162" s="90">
        <v>3340452.95</v>
      </c>
      <c r="AJ162" s="90">
        <v>0</v>
      </c>
      <c r="AK162" s="90">
        <v>3340452.95</v>
      </c>
      <c r="AL162" s="90">
        <v>456794.46</v>
      </c>
      <c r="AM162" s="90">
        <v>0</v>
      </c>
      <c r="AN162" s="90">
        <v>456794.46</v>
      </c>
      <c r="AP162" s="91">
        <f t="shared" si="19"/>
        <v>134361.72</v>
      </c>
      <c r="AQ162" s="92">
        <f>SUMIF('20-1'!K:K,$A:$A,'20-1'!$E:$E)</f>
        <v>0</v>
      </c>
      <c r="AR162" s="92">
        <f>SUMIF('20-1'!L:L,$A:$A,'20-1'!$E:$E)</f>
        <v>0</v>
      </c>
      <c r="AS162" s="92">
        <f>SUMIF('20-1'!M:M,$A:$A,'20-1'!$E:$E)</f>
        <v>0</v>
      </c>
      <c r="AT162" s="92">
        <f>SUMIF('20-1'!N:N,$A:$A,'20-1'!$E:$E)</f>
        <v>0</v>
      </c>
      <c r="AU162" s="92">
        <f>SUMIF('20-1'!O:O,$A:$A,'20-1'!$E:$E)</f>
        <v>0</v>
      </c>
      <c r="AV162" s="92">
        <f>SUMIF('20-1'!P:P,$A:$A,'20-1'!$E:$E)</f>
        <v>11134.48</v>
      </c>
      <c r="AW162" s="92">
        <f>SUMIF('20-1'!Q:Q,$A:$A,'20-1'!$E:$E)</f>
        <v>0</v>
      </c>
      <c r="AX162" s="92">
        <f>SUMIF('20-1'!R:R,$A:$A,'20-1'!$E:$E)</f>
        <v>0</v>
      </c>
      <c r="AY162" s="92">
        <f>SUMIF('20-1'!S:S,$A:$A,'20-1'!$E:$E)</f>
        <v>0</v>
      </c>
      <c r="AZ162" s="92">
        <f>SUMIF('20-1'!T:T,$A:$A,'20-1'!$E:$E)</f>
        <v>0</v>
      </c>
      <c r="BA162" s="92">
        <f>SUMIF('20-1'!U:U,$A:$A,'20-1'!$E:$E)</f>
        <v>0</v>
      </c>
      <c r="BB162" s="92">
        <f>SUMIF('20-1'!V:V,$A:$A,'20-1'!$E:$E)</f>
        <v>0</v>
      </c>
      <c r="BC162" s="92">
        <f>SUMIF('20-1'!W:W,$A:$A,'20-1'!$E:$E)</f>
        <v>0</v>
      </c>
      <c r="BD162" s="92">
        <f>SUMIF('20-1'!X:X,$A:$A,'20-1'!$E:$E)</f>
        <v>0</v>
      </c>
      <c r="BE162" s="92">
        <f>SUMIF('20-1'!Y:Y,$A:$A,'20-1'!$E:$E)</f>
        <v>123227.23999999999</v>
      </c>
      <c r="BF162" s="92">
        <f>SUMIF('20-1'!Z:Z,$A:$A,'20-1'!$E:$E)</f>
        <v>18358.830000000002</v>
      </c>
      <c r="BG162" s="92">
        <f>SUMIF('20-1'!AA:AA,$A:$A,'20-1'!$E:$E)</f>
        <v>0</v>
      </c>
      <c r="BH162" s="92">
        <f>SUMIF('20-1'!AB:AB,$A:$A,'20-1'!$E:$E)</f>
        <v>86101.459999999992</v>
      </c>
      <c r="BI162" s="89">
        <f>SUMIF(Об!$A:$A,$A:$A,Об!AB:AB)*BI$455</f>
        <v>816084.89269409538</v>
      </c>
      <c r="BJ162" s="89">
        <f>SUMIF(Об!$A:$A,$A:$A,Об!AC:AC)*BJ$455</f>
        <v>774435.84947865258</v>
      </c>
      <c r="BK162" s="89">
        <f>SUMIF(ПП1!$H:$H,$A:$A,ПП1!$M:$M)*$BK$454/$BK$455*B162</f>
        <v>120100.4011380006</v>
      </c>
      <c r="BL162" s="89">
        <f t="shared" si="20"/>
        <v>183049.36524776355</v>
      </c>
      <c r="BM162" s="89">
        <f t="shared" si="27"/>
        <v>25719.955616771542</v>
      </c>
      <c r="BN162" s="89">
        <f t="shared" si="21"/>
        <v>7171.8547114602779</v>
      </c>
      <c r="BO162" s="89">
        <f>SUMIF(Об!$A:$A,$A:$A,Об!$AG:$AG)*$BO$455</f>
        <v>0</v>
      </c>
      <c r="BP162" s="89">
        <f>SUMIF(Об!$A:$A,$A:$A,Об!$AE:$AE)*BP$455</f>
        <v>6319.720826971432</v>
      </c>
      <c r="BQ162" s="89">
        <f>SUMIF(Об!$A:$A,$A:$A,Об!AI:AI)*BQ$455</f>
        <v>573880.94769717101</v>
      </c>
      <c r="BR162" s="89">
        <f>SUMIF(Об!$A:$A,$A:$A,Об!AJ:AJ)*BR$455</f>
        <v>214405.55439779238</v>
      </c>
      <c r="BS162" s="89">
        <f>SUMIF(Об!$A:$A,$A:$A,Об!AK:AK)*BS$455</f>
        <v>313860.66408717341</v>
      </c>
      <c r="BT162" s="89">
        <f>SUMIF(Об!$A:$A,$A:$A,Об!AL:AL)*BT$455</f>
        <v>282524.26064291573</v>
      </c>
      <c r="BU162" s="89">
        <f>SUMIF(Об!$A:$A,$A:$A,Об!AM:AM)*BU$455</f>
        <v>177886.92932554227</v>
      </c>
      <c r="BV162" s="89">
        <f>SUMIF(Об!$A:$A,$A:$A,Об!AN:AN)*BV$455</f>
        <v>118111.68904190903</v>
      </c>
    </row>
    <row r="163" spans="1:74" ht="32.25" hidden="1" customHeight="1" x14ac:dyDescent="0.25">
      <c r="A163" s="84" t="s">
        <v>287</v>
      </c>
      <c r="B163" s="84">
        <f>SUMIF(Об!$A:$A,$A:$A,Об!B:B)</f>
        <v>21964.600000000002</v>
      </c>
      <c r="C163" s="84">
        <f>SUMIF(Об!$A:$A,$A:$A,Об!C:C)</f>
        <v>21964.600000000002</v>
      </c>
      <c r="D163" s="84">
        <v>12</v>
      </c>
      <c r="E163" s="84">
        <f>SUMIF(Об!$A:$A,$A:$A,Об!F:F)</f>
        <v>41.2</v>
      </c>
      <c r="F163" s="84">
        <f t="shared" si="22"/>
        <v>41.2</v>
      </c>
      <c r="G163" s="89">
        <v>10553599.700000003</v>
      </c>
      <c r="H163" s="89">
        <v>0</v>
      </c>
      <c r="I163" s="89">
        <v>0</v>
      </c>
      <c r="J163" s="89">
        <v>872516.24</v>
      </c>
      <c r="K163" s="89">
        <v>948727.78000000014</v>
      </c>
      <c r="L163" s="89">
        <v>14366.34</v>
      </c>
      <c r="M163" s="89">
        <v>13206.109999999997</v>
      </c>
      <c r="N163" s="89">
        <v>13206.109999999997</v>
      </c>
      <c r="O163" s="89">
        <v>0</v>
      </c>
      <c r="P163" s="89">
        <v>1441371.44</v>
      </c>
      <c r="Q163" s="89">
        <v>504737.23000000004</v>
      </c>
      <c r="R163" s="89">
        <v>0</v>
      </c>
      <c r="S163" s="89">
        <v>36313.289999999994</v>
      </c>
      <c r="T163" s="89">
        <v>1534567.0899999996</v>
      </c>
      <c r="U163" s="89">
        <v>0</v>
      </c>
      <c r="V163" s="89">
        <v>0</v>
      </c>
      <c r="W163" s="89">
        <v>0</v>
      </c>
      <c r="X163" s="89">
        <v>0</v>
      </c>
      <c r="Y163" s="89">
        <v>2887106.1</v>
      </c>
      <c r="Z163" s="89">
        <v>0</v>
      </c>
      <c r="AA163" s="89">
        <v>609965.23</v>
      </c>
      <c r="AB163" s="89">
        <v>0</v>
      </c>
      <c r="AC163" s="89">
        <v>7405545.04</v>
      </c>
      <c r="AD163" s="89">
        <v>0</v>
      </c>
      <c r="AE163" s="89">
        <v>24978.42</v>
      </c>
      <c r="AF163" s="89">
        <v>0</v>
      </c>
      <c r="AG163" s="89">
        <v>0</v>
      </c>
      <c r="AH163" s="90">
        <v>10553599.700000003</v>
      </c>
      <c r="AI163" s="90">
        <v>10831575.189999999</v>
      </c>
      <c r="AJ163" s="90">
        <v>0</v>
      </c>
      <c r="AK163" s="90">
        <v>10831575.189999999</v>
      </c>
      <c r="AL163" s="90">
        <v>2517059.1799999997</v>
      </c>
      <c r="AM163" s="90">
        <v>0</v>
      </c>
      <c r="AN163" s="90">
        <v>2517059.1799999997</v>
      </c>
      <c r="AP163" s="91">
        <f t="shared" si="19"/>
        <v>375014.16000000003</v>
      </c>
      <c r="AQ163" s="92">
        <f>SUMIF('20-1'!K:K,$A:$A,'20-1'!$E:$E)</f>
        <v>212587.41</v>
      </c>
      <c r="AR163" s="92">
        <f>SUMIF('20-1'!L:L,$A:$A,'20-1'!$E:$E)</f>
        <v>0</v>
      </c>
      <c r="AS163" s="92">
        <f>SUMIF('20-1'!M:M,$A:$A,'20-1'!$E:$E)</f>
        <v>0</v>
      </c>
      <c r="AT163" s="92">
        <f>SUMIF('20-1'!N:N,$A:$A,'20-1'!$E:$E)</f>
        <v>0</v>
      </c>
      <c r="AU163" s="92">
        <f>SUMIF('20-1'!O:O,$A:$A,'20-1'!$E:$E)</f>
        <v>0</v>
      </c>
      <c r="AV163" s="92">
        <f>SUMIF('20-1'!P:P,$A:$A,'20-1'!$E:$E)</f>
        <v>43154.06</v>
      </c>
      <c r="AW163" s="92">
        <f>SUMIF('20-1'!Q:Q,$A:$A,'20-1'!$E:$E)</f>
        <v>0</v>
      </c>
      <c r="AX163" s="92">
        <f>SUMIF('20-1'!R:R,$A:$A,'20-1'!$E:$E)</f>
        <v>0</v>
      </c>
      <c r="AY163" s="92">
        <f>SUMIF('20-1'!S:S,$A:$A,'20-1'!$E:$E)</f>
        <v>0</v>
      </c>
      <c r="AZ163" s="92">
        <f>SUMIF('20-1'!T:T,$A:$A,'20-1'!$E:$E)</f>
        <v>119272.69</v>
      </c>
      <c r="BA163" s="92">
        <f>SUMIF('20-1'!U:U,$A:$A,'20-1'!$E:$E)</f>
        <v>0</v>
      </c>
      <c r="BB163" s="92">
        <f>SUMIF('20-1'!V:V,$A:$A,'20-1'!$E:$E)</f>
        <v>0</v>
      </c>
      <c r="BC163" s="92">
        <f>SUMIF('20-1'!W:W,$A:$A,'20-1'!$E:$E)</f>
        <v>0</v>
      </c>
      <c r="BD163" s="92">
        <f>SUMIF('20-1'!X:X,$A:$A,'20-1'!$E:$E)</f>
        <v>0</v>
      </c>
      <c r="BE163" s="92">
        <f>SUMIF('20-1'!Y:Y,$A:$A,'20-1'!$E:$E)</f>
        <v>0</v>
      </c>
      <c r="BF163" s="92">
        <f>SUMIF('20-1'!Z:Z,$A:$A,'20-1'!$E:$E)</f>
        <v>0</v>
      </c>
      <c r="BG163" s="92">
        <f>SUMIF('20-1'!AA:AA,$A:$A,'20-1'!$E:$E)</f>
        <v>0</v>
      </c>
      <c r="BH163" s="92">
        <f>SUMIF('20-1'!AB:AB,$A:$A,'20-1'!$E:$E)</f>
        <v>409518.45</v>
      </c>
      <c r="BI163" s="89">
        <f>SUMIF(Об!$A:$A,$A:$A,Об!AB:AB)*BI$455</f>
        <v>2029411.2983797216</v>
      </c>
      <c r="BJ163" s="89">
        <f>SUMIF(Об!$A:$A,$A:$A,Об!AC:AC)*BJ$455</f>
        <v>1925839.917969659</v>
      </c>
      <c r="BK163" s="89">
        <f>SUMIF(ПП1!$H:$H,$A:$A,ПП1!$M:$M)*$BK$454/$BK$455*B163</f>
        <v>298661.46670694114</v>
      </c>
      <c r="BL163" s="89">
        <f t="shared" si="20"/>
        <v>455200.74359996233</v>
      </c>
      <c r="BM163" s="84">
        <f>SUMIF(Об!$A:$A,$A:$A,Об!Z:Z)</f>
        <v>0</v>
      </c>
      <c r="BN163" s="89">
        <f t="shared" si="21"/>
        <v>17834.716843889728</v>
      </c>
      <c r="BO163" s="89">
        <f>SUMIF(Об!$A:$A,$A:$A,Об!$AG:$AG)*$BO$455</f>
        <v>1030230.1218294358</v>
      </c>
      <c r="BP163" s="89">
        <f>SUMIF(Об!$A:$A,$A:$A,Об!$AE:$AE)*BP$455</f>
        <v>0</v>
      </c>
      <c r="BQ163" s="89">
        <f>SUMIF(Об!$A:$A,$A:$A,Об!AI:AI)*BQ$455</f>
        <v>1427107.0198796822</v>
      </c>
      <c r="BR163" s="89">
        <f>SUMIF(Об!$A:$A,$A:$A,Об!AJ:AJ)*BR$455</f>
        <v>533176.21539815585</v>
      </c>
      <c r="BS163" s="89">
        <f>SUMIF(Об!$A:$A,$A:$A,Об!AK:AK)*BS$455</f>
        <v>780497.69517572736</v>
      </c>
      <c r="BT163" s="89">
        <f>SUMIF(Об!$A:$A,$A:$A,Об!AL:AL)*BT$455</f>
        <v>702571.42577693844</v>
      </c>
      <c r="BU163" s="89">
        <f>SUMIF(Об!$A:$A,$A:$A,Об!AM:AM)*BU$455</f>
        <v>442362.9789488719</v>
      </c>
      <c r="BV163" s="89">
        <f>SUMIF(Об!$A:$A,$A:$A,Об!AN:AN)*BV$455</f>
        <v>293716.00719266303</v>
      </c>
    </row>
    <row r="164" spans="1:74" ht="32.25" hidden="1" customHeight="1" x14ac:dyDescent="0.25">
      <c r="A164" s="84" t="s">
        <v>288</v>
      </c>
      <c r="B164" s="84">
        <f>SUMIF(Об!$A:$A,$A:$A,Об!B:B)</f>
        <v>6126.5</v>
      </c>
      <c r="C164" s="84">
        <f>SUMIF(Об!$A:$A,$A:$A,Об!C:C)</f>
        <v>6126.5</v>
      </c>
      <c r="D164" s="84">
        <v>12</v>
      </c>
      <c r="E164" s="84">
        <f>SUMIF(Об!$A:$A,$A:$A,Об!F:F)</f>
        <v>41.41</v>
      </c>
      <c r="F164" s="84">
        <f t="shared" si="22"/>
        <v>41.41</v>
      </c>
      <c r="G164" s="89">
        <v>2390622.4899999998</v>
      </c>
      <c r="H164" s="89">
        <v>2295526.62</v>
      </c>
      <c r="I164" s="89">
        <v>0</v>
      </c>
      <c r="J164" s="89">
        <v>224240.48999999996</v>
      </c>
      <c r="K164" s="89">
        <v>134019.41999999998</v>
      </c>
      <c r="L164" s="89">
        <v>0</v>
      </c>
      <c r="M164" s="89">
        <v>1149.18</v>
      </c>
      <c r="N164" s="89">
        <v>1149.18</v>
      </c>
      <c r="O164" s="89">
        <v>156427.35999999999</v>
      </c>
      <c r="P164" s="89">
        <v>401279.98000000004</v>
      </c>
      <c r="Q164" s="89">
        <v>160098.70000000001</v>
      </c>
      <c r="R164" s="89">
        <v>0</v>
      </c>
      <c r="S164" s="89">
        <v>3460.3199999999997</v>
      </c>
      <c r="T164" s="89">
        <v>486552.23000000004</v>
      </c>
      <c r="U164" s="89">
        <v>0</v>
      </c>
      <c r="V164" s="89">
        <v>0</v>
      </c>
      <c r="W164" s="89">
        <v>0</v>
      </c>
      <c r="X164" s="89">
        <v>0</v>
      </c>
      <c r="Y164" s="89">
        <v>0</v>
      </c>
      <c r="Z164" s="89">
        <v>0</v>
      </c>
      <c r="AA164" s="89">
        <v>0</v>
      </c>
      <c r="AB164" s="89">
        <v>0</v>
      </c>
      <c r="AC164" s="89">
        <v>0</v>
      </c>
      <c r="AD164" s="89">
        <v>0</v>
      </c>
      <c r="AE164" s="89">
        <v>2373.92</v>
      </c>
      <c r="AF164" s="89">
        <v>0</v>
      </c>
      <c r="AG164" s="89">
        <v>115425</v>
      </c>
      <c r="AH164" s="90">
        <v>2390622.4899999998</v>
      </c>
      <c r="AI164" s="90">
        <v>2428965.7200000002</v>
      </c>
      <c r="AJ164" s="90">
        <v>0</v>
      </c>
      <c r="AK164" s="90">
        <v>2428965.7200000002</v>
      </c>
      <c r="AL164" s="90">
        <v>255892.80000000002</v>
      </c>
      <c r="AM164" s="90">
        <v>0</v>
      </c>
      <c r="AN164" s="90">
        <v>255892.80000000002</v>
      </c>
      <c r="AP164" s="91">
        <f t="shared" si="19"/>
        <v>36073.620000000003</v>
      </c>
      <c r="AQ164" s="92">
        <f>SUMIF('20-1'!K:K,$A:$A,'20-1'!$E:$E)</f>
        <v>0</v>
      </c>
      <c r="AR164" s="92">
        <f>SUMIF('20-1'!L:L,$A:$A,'20-1'!$E:$E)</f>
        <v>30000</v>
      </c>
      <c r="AS164" s="92">
        <f>SUMIF('20-1'!M:M,$A:$A,'20-1'!$E:$E)</f>
        <v>0</v>
      </c>
      <c r="AT164" s="92">
        <f>SUMIF('20-1'!N:N,$A:$A,'20-1'!$E:$E)</f>
        <v>0</v>
      </c>
      <c r="AU164" s="92">
        <f>SUMIF('20-1'!O:O,$A:$A,'20-1'!$E:$E)</f>
        <v>0</v>
      </c>
      <c r="AV164" s="92">
        <f>SUMIF('20-1'!P:P,$A:$A,'20-1'!$E:$E)</f>
        <v>6073.62</v>
      </c>
      <c r="AW164" s="92">
        <f>SUMIF('20-1'!Q:Q,$A:$A,'20-1'!$E:$E)</f>
        <v>0</v>
      </c>
      <c r="AX164" s="92">
        <f>SUMIF('20-1'!R:R,$A:$A,'20-1'!$E:$E)</f>
        <v>0</v>
      </c>
      <c r="AY164" s="92">
        <f>SUMIF('20-1'!S:S,$A:$A,'20-1'!$E:$E)</f>
        <v>0</v>
      </c>
      <c r="AZ164" s="92">
        <f>SUMIF('20-1'!T:T,$A:$A,'20-1'!$E:$E)</f>
        <v>0</v>
      </c>
      <c r="BA164" s="92">
        <f>SUMIF('20-1'!U:U,$A:$A,'20-1'!$E:$E)</f>
        <v>0</v>
      </c>
      <c r="BB164" s="92">
        <f>SUMIF('20-1'!V:V,$A:$A,'20-1'!$E:$E)</f>
        <v>0</v>
      </c>
      <c r="BC164" s="92">
        <f>SUMIF('20-1'!W:W,$A:$A,'20-1'!$E:$E)</f>
        <v>0</v>
      </c>
      <c r="BD164" s="92">
        <f>SUMIF('20-1'!X:X,$A:$A,'20-1'!$E:$E)</f>
        <v>0</v>
      </c>
      <c r="BE164" s="92">
        <f>SUMIF('20-1'!Y:Y,$A:$A,'20-1'!$E:$E)</f>
        <v>0</v>
      </c>
      <c r="BF164" s="92">
        <f>SUMIF('20-1'!Z:Z,$A:$A,'20-1'!$E:$E)</f>
        <v>35838.31</v>
      </c>
      <c r="BG164" s="92">
        <f>SUMIF('20-1'!AA:AA,$A:$A,'20-1'!$E:$E)</f>
        <v>0</v>
      </c>
      <c r="BH164" s="92">
        <f>SUMIF('20-1'!AB:AB,$A:$A,'20-1'!$E:$E)</f>
        <v>60974.200000000004</v>
      </c>
      <c r="BI164" s="89">
        <f>SUMIF(Об!$A:$A,$A:$A,Об!AB:AB)*BI$455</f>
        <v>566055.75879020616</v>
      </c>
      <c r="BJ164" s="89">
        <f>SUMIF(Об!$A:$A,$A:$A,Об!AC:AC)*BJ$455</f>
        <v>537166.99859961553</v>
      </c>
      <c r="BK164" s="89">
        <f>SUMIF(ПП1!$H:$H,$A:$A,ПП1!$M:$M)*$BK$454/$BK$455*B164</f>
        <v>83304.475190992525</v>
      </c>
      <c r="BL164" s="89">
        <f t="shared" si="20"/>
        <v>126967.36365174731</v>
      </c>
      <c r="BM164" s="84">
        <f>SUMIF(Об!$A:$A,$A:$A,Об!Z:Z)</f>
        <v>0</v>
      </c>
      <c r="BN164" s="89">
        <f t="shared" si="21"/>
        <v>4974.5678384350458</v>
      </c>
      <c r="BO164" s="89">
        <f>SUMIF(Об!$A:$A,$A:$A,Об!$AG:$AG)*$BO$455</f>
        <v>0</v>
      </c>
      <c r="BP164" s="89">
        <f>SUMIF(Об!$A:$A,$A:$A,Об!$AE:$AE)*BP$455</f>
        <v>4383.5076474017251</v>
      </c>
      <c r="BQ164" s="89">
        <f>SUMIF(Об!$A:$A,$A:$A,Об!AI:AI)*BQ$455</f>
        <v>398057.3812995854</v>
      </c>
      <c r="BR164" s="89">
        <f>SUMIF(Об!$A:$A,$A:$A,Об!AJ:AJ)*BR$455</f>
        <v>148716.75712905318</v>
      </c>
      <c r="BS164" s="89">
        <f>SUMIF(Об!$A:$A,$A:$A,Об!AK:AK)*BS$455</f>
        <v>217701.17049680365</v>
      </c>
      <c r="BT164" s="89">
        <f>SUMIF(Об!$A:$A,$A:$A,Об!AL:AL)*BT$455</f>
        <v>195965.50085239034</v>
      </c>
      <c r="BU164" s="89">
        <f>SUMIF(Об!$A:$A,$A:$A,Об!AM:AM)*BU$455</f>
        <v>123386.5761511825</v>
      </c>
      <c r="BV164" s="89">
        <f>SUMIF(Об!$A:$A,$A:$A,Об!AN:AN)*BV$455</f>
        <v>81925.057504614233</v>
      </c>
    </row>
    <row r="165" spans="1:74" ht="32.25" hidden="1" customHeight="1" x14ac:dyDescent="0.25">
      <c r="A165" s="84" t="s">
        <v>289</v>
      </c>
      <c r="B165" s="84">
        <f>SUMIF(Об!$A:$A,$A:$A,Об!B:B)</f>
        <v>5018</v>
      </c>
      <c r="C165" s="84">
        <f>SUMIF(Об!$A:$A,$A:$A,Об!C:C)</f>
        <v>5018</v>
      </c>
      <c r="D165" s="84">
        <v>12</v>
      </c>
      <c r="E165" s="84">
        <f>SUMIF(Об!$A:$A,$A:$A,Об!F:F)</f>
        <v>41.41</v>
      </c>
      <c r="F165" s="84">
        <f t="shared" si="22"/>
        <v>41.41</v>
      </c>
      <c r="G165" s="89">
        <v>2404035.27</v>
      </c>
      <c r="H165" s="89">
        <v>2281283.27</v>
      </c>
      <c r="I165" s="89">
        <v>0</v>
      </c>
      <c r="J165" s="89">
        <v>214762.49000000002</v>
      </c>
      <c r="K165" s="89">
        <v>163080.21000000002</v>
      </c>
      <c r="L165" s="89">
        <v>0</v>
      </c>
      <c r="M165" s="89">
        <v>1581.81</v>
      </c>
      <c r="N165" s="89">
        <v>1581.81</v>
      </c>
      <c r="O165" s="89">
        <v>158217.24</v>
      </c>
      <c r="P165" s="89">
        <v>390578.52999999997</v>
      </c>
      <c r="Q165" s="89">
        <v>159287.70000000001</v>
      </c>
      <c r="R165" s="89">
        <v>0</v>
      </c>
      <c r="S165" s="89">
        <v>4764.4599999999991</v>
      </c>
      <c r="T165" s="89">
        <v>484089.03</v>
      </c>
      <c r="U165" s="89">
        <v>0</v>
      </c>
      <c r="V165" s="89">
        <v>0</v>
      </c>
      <c r="W165" s="89">
        <v>0</v>
      </c>
      <c r="X165" s="89">
        <v>0</v>
      </c>
      <c r="Y165" s="89">
        <v>0</v>
      </c>
      <c r="Z165" s="89">
        <v>0</v>
      </c>
      <c r="AA165" s="89">
        <v>0</v>
      </c>
      <c r="AB165" s="89">
        <v>0</v>
      </c>
      <c r="AC165" s="89">
        <v>0</v>
      </c>
      <c r="AD165" s="89">
        <v>0</v>
      </c>
      <c r="AE165" s="89">
        <v>3267.01</v>
      </c>
      <c r="AF165" s="89">
        <v>0</v>
      </c>
      <c r="AG165" s="89">
        <v>122715.01</v>
      </c>
      <c r="AH165" s="90">
        <v>2404035.27</v>
      </c>
      <c r="AI165" s="90">
        <v>2437678.6799999997</v>
      </c>
      <c r="AJ165" s="90">
        <v>0</v>
      </c>
      <c r="AK165" s="90">
        <v>2437678.6799999997</v>
      </c>
      <c r="AL165" s="90">
        <v>243336.68999999997</v>
      </c>
      <c r="AM165" s="90">
        <v>0</v>
      </c>
      <c r="AN165" s="90">
        <v>243336.68999999997</v>
      </c>
      <c r="AP165" s="91">
        <f t="shared" si="19"/>
        <v>10819.619999999999</v>
      </c>
      <c r="AQ165" s="92">
        <f>SUMIF('20-1'!K:K,$A:$A,'20-1'!$E:$E)</f>
        <v>0</v>
      </c>
      <c r="AR165" s="92">
        <f>SUMIF('20-1'!L:L,$A:$A,'20-1'!$E:$E)</f>
        <v>0</v>
      </c>
      <c r="AS165" s="92">
        <f>SUMIF('20-1'!M:M,$A:$A,'20-1'!$E:$E)</f>
        <v>0</v>
      </c>
      <c r="AT165" s="92">
        <f>SUMIF('20-1'!N:N,$A:$A,'20-1'!$E:$E)</f>
        <v>0</v>
      </c>
      <c r="AU165" s="92">
        <f>SUMIF('20-1'!O:O,$A:$A,'20-1'!$E:$E)</f>
        <v>0</v>
      </c>
      <c r="AV165" s="92">
        <f>SUMIF('20-1'!P:P,$A:$A,'20-1'!$E:$E)</f>
        <v>6073.62</v>
      </c>
      <c r="AW165" s="92">
        <f>SUMIF('20-1'!Q:Q,$A:$A,'20-1'!$E:$E)</f>
        <v>0</v>
      </c>
      <c r="AX165" s="92">
        <f>SUMIF('20-1'!R:R,$A:$A,'20-1'!$E:$E)</f>
        <v>0</v>
      </c>
      <c r="AY165" s="92">
        <f>SUMIF('20-1'!S:S,$A:$A,'20-1'!$E:$E)</f>
        <v>0</v>
      </c>
      <c r="AZ165" s="92">
        <f>SUMIF('20-1'!T:T,$A:$A,'20-1'!$E:$E)</f>
        <v>0</v>
      </c>
      <c r="BA165" s="92">
        <f>SUMIF('20-1'!U:U,$A:$A,'20-1'!$E:$E)</f>
        <v>4746</v>
      </c>
      <c r="BB165" s="92">
        <f>SUMIF('20-1'!V:V,$A:$A,'20-1'!$E:$E)</f>
        <v>0</v>
      </c>
      <c r="BC165" s="92">
        <f>SUMIF('20-1'!W:W,$A:$A,'20-1'!$E:$E)</f>
        <v>0</v>
      </c>
      <c r="BD165" s="92">
        <f>SUMIF('20-1'!X:X,$A:$A,'20-1'!$E:$E)</f>
        <v>0</v>
      </c>
      <c r="BE165" s="92">
        <f>SUMIF('20-1'!Y:Y,$A:$A,'20-1'!$E:$E)</f>
        <v>0</v>
      </c>
      <c r="BF165" s="92">
        <f>SUMIF('20-1'!Z:Z,$A:$A,'20-1'!$E:$E)</f>
        <v>0</v>
      </c>
      <c r="BG165" s="92">
        <f>SUMIF('20-1'!AA:AA,$A:$A,'20-1'!$E:$E)</f>
        <v>0</v>
      </c>
      <c r="BH165" s="92">
        <f>SUMIF('20-1'!AB:AB,$A:$A,'20-1'!$E:$E)</f>
        <v>90419.950000000012</v>
      </c>
      <c r="BI165" s="89">
        <f>SUMIF(Об!$A:$A,$A:$A,Об!AB:AB)*BI$455</f>
        <v>463636.30092373368</v>
      </c>
      <c r="BJ165" s="89">
        <f>SUMIF(Об!$A:$A,$A:$A,Об!AC:AC)*BJ$455</f>
        <v>439974.53668046533</v>
      </c>
      <c r="BK165" s="89">
        <f>SUMIF(ПП1!$H:$H,$A:$A,ПП1!$M:$M)*$BK$454/$BK$455*B165</f>
        <v>68231.756550787642</v>
      </c>
      <c r="BL165" s="89">
        <f t="shared" si="20"/>
        <v>103994.48801182861</v>
      </c>
      <c r="BM165" s="84">
        <f>SUMIF(Об!$A:$A,$A:$A,Об!Z:Z)</f>
        <v>0</v>
      </c>
      <c r="BN165" s="89">
        <f t="shared" si="21"/>
        <v>4074.4930079600199</v>
      </c>
      <c r="BO165" s="89">
        <f>SUMIF(Об!$A:$A,$A:$A,Об!$AG:$AG)*$BO$455</f>
        <v>0</v>
      </c>
      <c r="BP165" s="89">
        <f>SUMIF(Об!$A:$A,$A:$A,Об!$AE:$AE)*BP$455</f>
        <v>3590.3764587712158</v>
      </c>
      <c r="BQ165" s="89">
        <f>SUMIF(Об!$A:$A,$A:$A,Об!AI:AI)*BQ$455</f>
        <v>326034.75709806895</v>
      </c>
      <c r="BR165" s="89">
        <f>SUMIF(Об!$A:$A,$A:$A,Об!AJ:AJ)*BR$455</f>
        <v>121808.64886535361</v>
      </c>
      <c r="BS165" s="89">
        <f>SUMIF(Об!$A:$A,$A:$A,Об!AK:AK)*BS$455</f>
        <v>178311.34800505359</v>
      </c>
      <c r="BT165" s="89">
        <f>SUMIF(Об!$A:$A,$A:$A,Об!AL:AL)*BT$455</f>
        <v>160508.42785885819</v>
      </c>
      <c r="BU165" s="89">
        <f>SUMIF(Об!$A:$A,$A:$A,Об!AM:AM)*BU$455</f>
        <v>101061.59130443708</v>
      </c>
      <c r="BV165" s="89">
        <f>SUMIF(Об!$A:$A,$A:$A,Об!AN:AN)*BV$455</f>
        <v>67101.924191325263</v>
      </c>
    </row>
    <row r="166" spans="1:74" ht="32.25" hidden="1" customHeight="1" x14ac:dyDescent="0.25">
      <c r="A166" s="84" t="s">
        <v>290</v>
      </c>
      <c r="B166" s="84">
        <f>SUMIF(Об!$A:$A,$A:$A,Об!B:B)</f>
        <v>3522.6</v>
      </c>
      <c r="C166" s="84">
        <f>SUMIF(Об!$A:$A,$A:$A,Об!C:C)</f>
        <v>3522.6</v>
      </c>
      <c r="D166" s="84">
        <v>12</v>
      </c>
      <c r="E166" s="84">
        <f>SUMIF(Об!$A:$A,$A:$A,Об!F:F)</f>
        <v>30.14</v>
      </c>
      <c r="F166" s="84">
        <f t="shared" si="22"/>
        <v>30.14</v>
      </c>
      <c r="G166" s="89">
        <v>1240222.3400000001</v>
      </c>
      <c r="H166" s="89">
        <v>1584003.7300000004</v>
      </c>
      <c r="I166" s="89">
        <v>0</v>
      </c>
      <c r="J166" s="89">
        <v>237630.28000000003</v>
      </c>
      <c r="K166" s="89">
        <v>12408.160000000002</v>
      </c>
      <c r="L166" s="89">
        <v>0</v>
      </c>
      <c r="M166" s="89">
        <v>647.70000000000005</v>
      </c>
      <c r="N166" s="89">
        <v>622.86</v>
      </c>
      <c r="O166" s="89">
        <v>151516.47</v>
      </c>
      <c r="P166" s="89">
        <v>415885.31000000006</v>
      </c>
      <c r="Q166" s="89">
        <v>160586.13</v>
      </c>
      <c r="R166" s="89">
        <v>0</v>
      </c>
      <c r="S166" s="89">
        <v>1885.45</v>
      </c>
      <c r="T166" s="89">
        <v>488326.36</v>
      </c>
      <c r="U166" s="89">
        <v>0</v>
      </c>
      <c r="V166" s="89">
        <v>0</v>
      </c>
      <c r="W166" s="89">
        <v>0</v>
      </c>
      <c r="X166" s="89">
        <v>0</v>
      </c>
      <c r="Y166" s="89">
        <v>0</v>
      </c>
      <c r="Z166" s="89">
        <v>0</v>
      </c>
      <c r="AA166" s="89">
        <v>0</v>
      </c>
      <c r="AB166" s="89">
        <v>0</v>
      </c>
      <c r="AC166" s="89">
        <v>0</v>
      </c>
      <c r="AD166" s="89">
        <v>0</v>
      </c>
      <c r="AE166" s="89">
        <v>1255.0700000000002</v>
      </c>
      <c r="AF166" s="89">
        <v>0</v>
      </c>
      <c r="AG166" s="89">
        <v>97200</v>
      </c>
      <c r="AH166" s="90">
        <v>1240222.3400000001</v>
      </c>
      <c r="AI166" s="90">
        <v>1282421.82</v>
      </c>
      <c r="AJ166" s="90">
        <v>0</v>
      </c>
      <c r="AK166" s="90">
        <v>1282421.82</v>
      </c>
      <c r="AL166" s="90">
        <v>252063.26</v>
      </c>
      <c r="AM166" s="90">
        <v>0</v>
      </c>
      <c r="AN166" s="90">
        <v>252063.26</v>
      </c>
      <c r="AP166" s="91">
        <f t="shared" si="19"/>
        <v>153088.88</v>
      </c>
      <c r="AQ166" s="92">
        <f>SUMIF('20-1'!K:K,$A:$A,'20-1'!$E:$E)</f>
        <v>0</v>
      </c>
      <c r="AR166" s="92">
        <f>SUMIF('20-1'!L:L,$A:$A,'20-1'!$E:$E)</f>
        <v>0</v>
      </c>
      <c r="AS166" s="92">
        <f>SUMIF('20-1'!M:M,$A:$A,'20-1'!$E:$E)</f>
        <v>0</v>
      </c>
      <c r="AT166" s="92">
        <f>SUMIF('20-1'!N:N,$A:$A,'20-1'!$E:$E)</f>
        <v>0</v>
      </c>
      <c r="AU166" s="92">
        <f>SUMIF('20-1'!O:O,$A:$A,'20-1'!$E:$E)</f>
        <v>0</v>
      </c>
      <c r="AV166" s="92">
        <f>SUMIF('20-1'!P:P,$A:$A,'20-1'!$E:$E)</f>
        <v>0</v>
      </c>
      <c r="AW166" s="92">
        <f>SUMIF('20-1'!Q:Q,$A:$A,'20-1'!$E:$E)</f>
        <v>0</v>
      </c>
      <c r="AX166" s="92">
        <f>SUMIF('20-1'!R:R,$A:$A,'20-1'!$E:$E)</f>
        <v>0</v>
      </c>
      <c r="AY166" s="92">
        <f>SUMIF('20-1'!S:S,$A:$A,'20-1'!$E:$E)</f>
        <v>0</v>
      </c>
      <c r="AZ166" s="92">
        <f>SUMIF('20-1'!T:T,$A:$A,'20-1'!$E:$E)</f>
        <v>0</v>
      </c>
      <c r="BA166" s="92">
        <f>SUMIF('20-1'!U:U,$A:$A,'20-1'!$E:$E)</f>
        <v>0</v>
      </c>
      <c r="BB166" s="92">
        <f>SUMIF('20-1'!V:V,$A:$A,'20-1'!$E:$E)</f>
        <v>0</v>
      </c>
      <c r="BC166" s="92">
        <f>SUMIF('20-1'!W:W,$A:$A,'20-1'!$E:$E)</f>
        <v>0</v>
      </c>
      <c r="BD166" s="92">
        <f>SUMIF('20-1'!X:X,$A:$A,'20-1'!$E:$E)</f>
        <v>0</v>
      </c>
      <c r="BE166" s="92">
        <f>SUMIF('20-1'!Y:Y,$A:$A,'20-1'!$E:$E)</f>
        <v>153088.88</v>
      </c>
      <c r="BF166" s="92">
        <f>SUMIF('20-1'!Z:Z,$A:$A,'20-1'!$E:$E)</f>
        <v>0</v>
      </c>
      <c r="BG166" s="92">
        <f>SUMIF('20-1'!AA:AA,$A:$A,'20-1'!$E:$E)</f>
        <v>0</v>
      </c>
      <c r="BH166" s="92">
        <f>SUMIF('20-1'!AB:AB,$A:$A,'20-1'!$E:$E)</f>
        <v>25215.980000000003</v>
      </c>
      <c r="BI166" s="89">
        <f>SUMIF(Об!$A:$A,$A:$A,Об!AB:AB)*BI$455</f>
        <v>325469.35704143968</v>
      </c>
      <c r="BJ166" s="89">
        <f>SUMIF(Об!$A:$A,$A:$A,Об!AC:AC)*BJ$455</f>
        <v>308858.96829625493</v>
      </c>
      <c r="BK166" s="84">
        <f>SUMIF(ПП1!$H:$H,$A:$A,ПП1!$M:$M)</f>
        <v>0</v>
      </c>
      <c r="BL166" s="89">
        <f t="shared" si="20"/>
        <v>73003.384509858006</v>
      </c>
      <c r="BM166" s="89">
        <f t="shared" ref="BM166:BM168" si="28">$BM$454*B166/$BM$455</f>
        <v>10257.581647039311</v>
      </c>
      <c r="BN166" s="89">
        <f t="shared" si="21"/>
        <v>2860.2648604702999</v>
      </c>
      <c r="BO166" s="89">
        <f>SUMIF(Об!$A:$A,$A:$A,Об!$AG:$AG)*$BO$455</f>
        <v>0</v>
      </c>
      <c r="BP166" s="89">
        <f>SUMIF(Об!$A:$A,$A:$A,Об!$AE:$AE)*BP$455</f>
        <v>2520.4185160756247</v>
      </c>
      <c r="BQ166" s="89">
        <f>SUMIF(Об!$A:$A,$A:$A,Об!AI:AI)*BQ$455</f>
        <v>228874.06045310039</v>
      </c>
      <c r="BR166" s="89">
        <f>SUMIF(Об!$A:$A,$A:$A,Об!AJ:AJ)*BR$455</f>
        <v>0</v>
      </c>
      <c r="BS166" s="89">
        <f>SUMIF(Об!$A:$A,$A:$A,Об!AK:AK)*BS$455</f>
        <v>125173.28706309322</v>
      </c>
      <c r="BT166" s="89">
        <f>SUMIF(Об!$A:$A,$A:$A,Об!AL:AL)*BT$455</f>
        <v>112675.76484169268</v>
      </c>
      <c r="BU166" s="89">
        <f>SUMIF(Об!$A:$A,$A:$A,Об!AM:AM)*BU$455</f>
        <v>0</v>
      </c>
      <c r="BV166" s="89">
        <f>SUMIF(Об!$A:$A,$A:$A,Об!AN:AN)*BV$455</f>
        <v>47105.069381499081</v>
      </c>
    </row>
    <row r="167" spans="1:74" ht="32.25" hidden="1" customHeight="1" x14ac:dyDescent="0.25">
      <c r="A167" s="84" t="s">
        <v>291</v>
      </c>
      <c r="B167" s="84">
        <f>SUMIF(Об!$A:$A,$A:$A,Об!B:B)</f>
        <v>3523.78</v>
      </c>
      <c r="C167" s="84">
        <f>SUMIF(Об!$A:$A,$A:$A,Об!C:C)</f>
        <v>3523.78</v>
      </c>
      <c r="D167" s="84">
        <v>12</v>
      </c>
      <c r="E167" s="84">
        <f>SUMIF(Об!$A:$A,$A:$A,Об!F:F)</f>
        <v>30.14</v>
      </c>
      <c r="F167" s="84">
        <f t="shared" si="22"/>
        <v>30.14</v>
      </c>
      <c r="G167" s="89">
        <v>1227436.75</v>
      </c>
      <c r="H167" s="89">
        <v>1592480.4900000002</v>
      </c>
      <c r="I167" s="89">
        <v>0</v>
      </c>
      <c r="J167" s="89">
        <v>223433.29</v>
      </c>
      <c r="K167" s="89">
        <v>11851.27</v>
      </c>
      <c r="L167" s="89">
        <v>0</v>
      </c>
      <c r="M167" s="89">
        <v>512.06000000000006</v>
      </c>
      <c r="N167" s="89">
        <v>512.06000000000006</v>
      </c>
      <c r="O167" s="89">
        <v>132898.18</v>
      </c>
      <c r="P167" s="89">
        <v>397714.24</v>
      </c>
      <c r="Q167" s="89">
        <v>157488.38</v>
      </c>
      <c r="R167" s="89">
        <v>0</v>
      </c>
      <c r="S167" s="89">
        <v>1557.7</v>
      </c>
      <c r="T167" s="89">
        <v>478616.53</v>
      </c>
      <c r="U167" s="89">
        <v>0</v>
      </c>
      <c r="V167" s="89">
        <v>0</v>
      </c>
      <c r="W167" s="89">
        <v>0</v>
      </c>
      <c r="X167" s="89">
        <v>0</v>
      </c>
      <c r="Y167" s="89">
        <v>0</v>
      </c>
      <c r="Z167" s="89">
        <v>0</v>
      </c>
      <c r="AA167" s="89">
        <v>0</v>
      </c>
      <c r="AB167" s="89">
        <v>0</v>
      </c>
      <c r="AC167" s="89">
        <v>0</v>
      </c>
      <c r="AD167" s="89">
        <v>0</v>
      </c>
      <c r="AE167" s="89">
        <v>1069.52</v>
      </c>
      <c r="AF167" s="89">
        <v>0</v>
      </c>
      <c r="AG167" s="89">
        <v>89808.75</v>
      </c>
      <c r="AH167" s="90">
        <v>1227436.75</v>
      </c>
      <c r="AI167" s="90">
        <v>1191310.54</v>
      </c>
      <c r="AJ167" s="90">
        <v>0</v>
      </c>
      <c r="AK167" s="90">
        <v>1191310.54</v>
      </c>
      <c r="AL167" s="90">
        <v>330839.40999999997</v>
      </c>
      <c r="AM167" s="90">
        <v>0</v>
      </c>
      <c r="AN167" s="90">
        <v>330839.40999999997</v>
      </c>
      <c r="AP167" s="91">
        <f t="shared" si="19"/>
        <v>0</v>
      </c>
      <c r="AQ167" s="92">
        <f>SUMIF('20-1'!K:K,$A:$A,'20-1'!$E:$E)</f>
        <v>0</v>
      </c>
      <c r="AR167" s="92">
        <f>SUMIF('20-1'!L:L,$A:$A,'20-1'!$E:$E)</f>
        <v>0</v>
      </c>
      <c r="AS167" s="92">
        <f>SUMIF('20-1'!M:M,$A:$A,'20-1'!$E:$E)</f>
        <v>0</v>
      </c>
      <c r="AT167" s="92">
        <f>SUMIF('20-1'!N:N,$A:$A,'20-1'!$E:$E)</f>
        <v>0</v>
      </c>
      <c r="AU167" s="92">
        <f>SUMIF('20-1'!O:O,$A:$A,'20-1'!$E:$E)</f>
        <v>0</v>
      </c>
      <c r="AV167" s="92">
        <f>SUMIF('20-1'!P:P,$A:$A,'20-1'!$E:$E)</f>
        <v>0</v>
      </c>
      <c r="AW167" s="92">
        <f>SUMIF('20-1'!Q:Q,$A:$A,'20-1'!$E:$E)</f>
        <v>0</v>
      </c>
      <c r="AX167" s="92">
        <f>SUMIF('20-1'!R:R,$A:$A,'20-1'!$E:$E)</f>
        <v>0</v>
      </c>
      <c r="AY167" s="92">
        <f>SUMIF('20-1'!S:S,$A:$A,'20-1'!$E:$E)</f>
        <v>0</v>
      </c>
      <c r="AZ167" s="92">
        <f>SUMIF('20-1'!T:T,$A:$A,'20-1'!$E:$E)</f>
        <v>0</v>
      </c>
      <c r="BA167" s="92">
        <f>SUMIF('20-1'!U:U,$A:$A,'20-1'!$E:$E)</f>
        <v>0</v>
      </c>
      <c r="BB167" s="92">
        <f>SUMIF('20-1'!V:V,$A:$A,'20-1'!$E:$E)</f>
        <v>0</v>
      </c>
      <c r="BC167" s="92">
        <f>SUMIF('20-1'!W:W,$A:$A,'20-1'!$E:$E)</f>
        <v>0</v>
      </c>
      <c r="BD167" s="92">
        <f>SUMIF('20-1'!X:X,$A:$A,'20-1'!$E:$E)</f>
        <v>0</v>
      </c>
      <c r="BE167" s="92">
        <f>SUMIF('20-1'!Y:Y,$A:$A,'20-1'!$E:$E)</f>
        <v>0</v>
      </c>
      <c r="BF167" s="92">
        <f>SUMIF('20-1'!Z:Z,$A:$A,'20-1'!$E:$E)</f>
        <v>0</v>
      </c>
      <c r="BG167" s="92">
        <f>SUMIF('20-1'!AA:AA,$A:$A,'20-1'!$E:$E)</f>
        <v>0</v>
      </c>
      <c r="BH167" s="92">
        <f>SUMIF('20-1'!AB:AB,$A:$A,'20-1'!$E:$E)</f>
        <v>35637.699999999997</v>
      </c>
      <c r="BI167" s="89">
        <f>SUMIF(Об!$A:$A,$A:$A,Об!AB:AB)*BI$455</f>
        <v>325578.38271602924</v>
      </c>
      <c r="BJ167" s="89">
        <f>SUMIF(Об!$A:$A,$A:$A,Об!AC:AC)*BJ$455</f>
        <v>308962.42982540658</v>
      </c>
      <c r="BK167" s="84">
        <f>SUMIF(ПП1!$H:$H,$A:$A,ПП1!$M:$M)</f>
        <v>0</v>
      </c>
      <c r="BL167" s="89">
        <f t="shared" si="20"/>
        <v>73027.839172244217</v>
      </c>
      <c r="BM167" s="89">
        <f t="shared" si="28"/>
        <v>10261.017730143698</v>
      </c>
      <c r="BN167" s="89">
        <f t="shared" si="21"/>
        <v>2861.2229915482981</v>
      </c>
      <c r="BO167" s="89">
        <f>SUMIF(Об!$A:$A,$A:$A,Об!$AG:$AG)*$BO$455</f>
        <v>0</v>
      </c>
      <c r="BP167" s="89">
        <f>SUMIF(Об!$A:$A,$A:$A,Об!$AE:$AE)*BP$455</f>
        <v>2521.2628054780462</v>
      </c>
      <c r="BQ167" s="89">
        <f>SUMIF(Об!$A:$A,$A:$A,Об!AI:AI)*BQ$455</f>
        <v>228950.72865026572</v>
      </c>
      <c r="BR167" s="89">
        <f>SUMIF(Об!$A:$A,$A:$A,Об!AJ:AJ)*BR$455</f>
        <v>0</v>
      </c>
      <c r="BS167" s="89">
        <f>SUMIF(Об!$A:$A,$A:$A,Об!AK:AK)*BS$455</f>
        <v>125215.21759132078</v>
      </c>
      <c r="BT167" s="89">
        <f>SUMIF(Об!$A:$A,$A:$A,Об!AL:AL)*BT$455</f>
        <v>112713.50895187077</v>
      </c>
      <c r="BU167" s="89">
        <f>SUMIF(Об!$A:$A,$A:$A,Об!AM:AM)*BU$455</f>
        <v>0</v>
      </c>
      <c r="BV167" s="89">
        <f>SUMIF(Об!$A:$A,$A:$A,Об!AN:AN)*BV$455</f>
        <v>47120.84863031251</v>
      </c>
    </row>
    <row r="168" spans="1:74" ht="32.25" hidden="1" customHeight="1" x14ac:dyDescent="0.25">
      <c r="A168" s="84" t="s">
        <v>292</v>
      </c>
      <c r="B168" s="84">
        <f>SUMIF(Об!$A:$A,$A:$A,Об!B:B)</f>
        <v>3461.76</v>
      </c>
      <c r="C168" s="84">
        <f>SUMIF(Об!$A:$A,$A:$A,Об!C:C)</f>
        <v>3461.76</v>
      </c>
      <c r="D168" s="84">
        <v>12</v>
      </c>
      <c r="E168" s="84">
        <f>SUMIF(Об!$A:$A,$A:$A,Об!F:F)</f>
        <v>30.14</v>
      </c>
      <c r="F168" s="84">
        <f t="shared" si="22"/>
        <v>30.14</v>
      </c>
      <c r="G168" s="89">
        <v>1206963.71</v>
      </c>
      <c r="H168" s="89">
        <v>1576791.5699999998</v>
      </c>
      <c r="I168" s="89">
        <v>0</v>
      </c>
      <c r="J168" s="89">
        <v>207153.81</v>
      </c>
      <c r="K168" s="89">
        <v>13746.929999999998</v>
      </c>
      <c r="L168" s="89">
        <v>0</v>
      </c>
      <c r="M168" s="89">
        <v>731.13</v>
      </c>
      <c r="N168" s="89">
        <v>708.87</v>
      </c>
      <c r="O168" s="89">
        <v>152406.22</v>
      </c>
      <c r="P168" s="89">
        <v>382145.24</v>
      </c>
      <c r="Q168" s="89">
        <v>158843.93000000002</v>
      </c>
      <c r="R168" s="89">
        <v>0</v>
      </c>
      <c r="S168" s="89">
        <v>2156.0300000000007</v>
      </c>
      <c r="T168" s="89">
        <v>475170.74000000005</v>
      </c>
      <c r="U168" s="89">
        <v>0</v>
      </c>
      <c r="V168" s="89">
        <v>0</v>
      </c>
      <c r="W168" s="89">
        <v>0</v>
      </c>
      <c r="X168" s="89">
        <v>0</v>
      </c>
      <c r="Y168" s="89">
        <v>0</v>
      </c>
      <c r="Z168" s="89">
        <v>0</v>
      </c>
      <c r="AA168" s="89">
        <v>0</v>
      </c>
      <c r="AB168" s="89">
        <v>0</v>
      </c>
      <c r="AC168" s="89">
        <v>0</v>
      </c>
      <c r="AD168" s="89">
        <v>0</v>
      </c>
      <c r="AE168" s="89">
        <v>1480.6299999999999</v>
      </c>
      <c r="AF168" s="89">
        <v>0</v>
      </c>
      <c r="AG168" s="89">
        <v>97200</v>
      </c>
      <c r="AH168" s="90">
        <v>1206963.71</v>
      </c>
      <c r="AI168" s="90">
        <v>1213371.23</v>
      </c>
      <c r="AJ168" s="90">
        <v>0</v>
      </c>
      <c r="AK168" s="90">
        <v>1213371.23</v>
      </c>
      <c r="AL168" s="90">
        <v>246363.42</v>
      </c>
      <c r="AM168" s="90">
        <v>0</v>
      </c>
      <c r="AN168" s="90">
        <v>246363.42</v>
      </c>
      <c r="AP168" s="91">
        <f t="shared" si="19"/>
        <v>60462.95</v>
      </c>
      <c r="AQ168" s="92">
        <f>SUMIF('20-1'!K:K,$A:$A,'20-1'!$E:$E)</f>
        <v>0</v>
      </c>
      <c r="AR168" s="92">
        <f>SUMIF('20-1'!L:L,$A:$A,'20-1'!$E:$E)</f>
        <v>0</v>
      </c>
      <c r="AS168" s="92">
        <f>SUMIF('20-1'!M:M,$A:$A,'20-1'!$E:$E)</f>
        <v>0</v>
      </c>
      <c r="AT168" s="92">
        <f>SUMIF('20-1'!N:N,$A:$A,'20-1'!$E:$E)</f>
        <v>0</v>
      </c>
      <c r="AU168" s="92">
        <f>SUMIF('20-1'!O:O,$A:$A,'20-1'!$E:$E)</f>
        <v>0</v>
      </c>
      <c r="AV168" s="92">
        <f>SUMIF('20-1'!P:P,$A:$A,'20-1'!$E:$E)</f>
        <v>0</v>
      </c>
      <c r="AW168" s="92">
        <f>SUMIF('20-1'!Q:Q,$A:$A,'20-1'!$E:$E)</f>
        <v>0</v>
      </c>
      <c r="AX168" s="92">
        <f>SUMIF('20-1'!R:R,$A:$A,'20-1'!$E:$E)</f>
        <v>0</v>
      </c>
      <c r="AY168" s="92">
        <f>SUMIF('20-1'!S:S,$A:$A,'20-1'!$E:$E)</f>
        <v>0</v>
      </c>
      <c r="AZ168" s="92">
        <f>SUMIF('20-1'!T:T,$A:$A,'20-1'!$E:$E)</f>
        <v>0</v>
      </c>
      <c r="BA168" s="92">
        <f>SUMIF('20-1'!U:U,$A:$A,'20-1'!$E:$E)</f>
        <v>0</v>
      </c>
      <c r="BB168" s="92">
        <f>SUMIF('20-1'!V:V,$A:$A,'20-1'!$E:$E)</f>
        <v>0</v>
      </c>
      <c r="BC168" s="92">
        <f>SUMIF('20-1'!W:W,$A:$A,'20-1'!$E:$E)</f>
        <v>12942.42</v>
      </c>
      <c r="BD168" s="92">
        <f>SUMIF('20-1'!X:X,$A:$A,'20-1'!$E:$E)</f>
        <v>0</v>
      </c>
      <c r="BE168" s="92">
        <f>SUMIF('20-1'!Y:Y,$A:$A,'20-1'!$E:$E)</f>
        <v>47520.53</v>
      </c>
      <c r="BF168" s="92">
        <f>SUMIF('20-1'!Z:Z,$A:$A,'20-1'!$E:$E)</f>
        <v>0</v>
      </c>
      <c r="BG168" s="92">
        <f>SUMIF('20-1'!AA:AA,$A:$A,'20-1'!$E:$E)</f>
        <v>0</v>
      </c>
      <c r="BH168" s="92">
        <f>SUMIF('20-1'!AB:AB,$A:$A,'20-1'!$E:$E)</f>
        <v>74730.94</v>
      </c>
      <c r="BI168" s="89">
        <f>SUMIF(Об!$A:$A,$A:$A,Об!AB:AB)*BI$455</f>
        <v>319848.06717531773</v>
      </c>
      <c r="BJ168" s="89">
        <f>SUMIF(Об!$A:$A,$A:$A,Об!AC:AC)*BJ$455</f>
        <v>303524.56199660577</v>
      </c>
      <c r="BK168" s="84">
        <f>SUMIF(ПП1!$H:$H,$A:$A,ПП1!$M:$M)</f>
        <v>0</v>
      </c>
      <c r="BL168" s="89">
        <f t="shared" si="20"/>
        <v>71742.5186966576</v>
      </c>
      <c r="BM168" s="89">
        <f t="shared" si="28"/>
        <v>10080.419531725092</v>
      </c>
      <c r="BN168" s="89">
        <f t="shared" si="21"/>
        <v>2810.864271669127</v>
      </c>
      <c r="BO168" s="89">
        <f>SUMIF(Об!$A:$A,$A:$A,Об!$AG:$AG)*$BO$455</f>
        <v>0</v>
      </c>
      <c r="BP168" s="89">
        <f>SUMIF(Об!$A:$A,$A:$A,Об!$AE:$AE)*BP$455</f>
        <v>2476.8875268863785</v>
      </c>
      <c r="BQ168" s="89">
        <f>SUMIF(Об!$A:$A,$A:$A,Об!AI:AI)*BQ$455</f>
        <v>224921.10018569377</v>
      </c>
      <c r="BR168" s="89">
        <f>SUMIF(Об!$A:$A,$A:$A,Об!AJ:AJ)*BR$455</f>
        <v>0</v>
      </c>
      <c r="BS168" s="89">
        <f>SUMIF(Об!$A:$A,$A:$A,Об!AK:AK)*BS$455</f>
        <v>123011.3774551563</v>
      </c>
      <c r="BT168" s="89">
        <f>SUMIF(Об!$A:$A,$A:$A,Об!AL:AL)*BT$455</f>
        <v>110729.70411013969</v>
      </c>
      <c r="BU168" s="89">
        <f>SUMIF(Об!$A:$A,$A:$A,Об!AM:AM)*BU$455</f>
        <v>0</v>
      </c>
      <c r="BV168" s="89">
        <f>SUMIF(Об!$A:$A,$A:$A,Об!AN:AN)*BV$455</f>
        <v>46291.502010474716</v>
      </c>
    </row>
    <row r="169" spans="1:74" ht="32.25" hidden="1" customHeight="1" x14ac:dyDescent="0.25">
      <c r="A169" s="84" t="s">
        <v>49</v>
      </c>
      <c r="B169" s="84">
        <f>SUMIF(Об!$A:$A,$A:$A,Об!B:B)</f>
        <v>8955</v>
      </c>
      <c r="C169" s="84">
        <f>SUMIF(Об!$A:$A,$A:$A,Об!C:C)</f>
        <v>8955</v>
      </c>
      <c r="D169" s="84">
        <v>12</v>
      </c>
      <c r="E169" s="84">
        <f>SUMIF(Об!$A:$A,$A:$A,Об!F:F)</f>
        <v>41.2</v>
      </c>
      <c r="F169" s="84">
        <f t="shared" si="22"/>
        <v>41.2</v>
      </c>
      <c r="G169" s="89">
        <v>3097749.72</v>
      </c>
      <c r="H169" s="89">
        <v>0</v>
      </c>
      <c r="I169" s="89">
        <v>0</v>
      </c>
      <c r="J169" s="89">
        <v>258432.54</v>
      </c>
      <c r="K169" s="89">
        <v>186390.54</v>
      </c>
      <c r="L169" s="89">
        <v>0</v>
      </c>
      <c r="M169" s="89">
        <v>6069.6399999999985</v>
      </c>
      <c r="N169" s="89">
        <v>6069.6399999999985</v>
      </c>
      <c r="O169" s="89">
        <v>0</v>
      </c>
      <c r="P169" s="89">
        <v>439512.35</v>
      </c>
      <c r="Q169" s="89">
        <v>162545.71999999997</v>
      </c>
      <c r="R169" s="89">
        <v>0</v>
      </c>
      <c r="S169" s="89">
        <v>17533.719999999998</v>
      </c>
      <c r="T169" s="89">
        <v>493976.37999999989</v>
      </c>
      <c r="U169" s="89">
        <v>0</v>
      </c>
      <c r="V169" s="89">
        <v>0</v>
      </c>
      <c r="W169" s="89">
        <v>0</v>
      </c>
      <c r="X169" s="89">
        <v>0</v>
      </c>
      <c r="Y169" s="89">
        <v>0</v>
      </c>
      <c r="Z169" s="89">
        <v>0</v>
      </c>
      <c r="AA169" s="89">
        <v>0</v>
      </c>
      <c r="AB169" s="89">
        <v>0</v>
      </c>
      <c r="AC169" s="89">
        <v>1083768.54</v>
      </c>
      <c r="AD169" s="89">
        <v>0</v>
      </c>
      <c r="AE169" s="89">
        <v>12048.89</v>
      </c>
      <c r="AF169" s="89">
        <v>0</v>
      </c>
      <c r="AG169" s="89">
        <v>0</v>
      </c>
      <c r="AH169" s="90">
        <v>3097749.72</v>
      </c>
      <c r="AI169" s="90">
        <v>2912704</v>
      </c>
      <c r="AJ169" s="90">
        <v>0</v>
      </c>
      <c r="AK169" s="90">
        <v>2912704</v>
      </c>
      <c r="AL169" s="90">
        <v>986859.93</v>
      </c>
      <c r="AM169" s="90">
        <v>0</v>
      </c>
      <c r="AN169" s="90">
        <v>986859.93</v>
      </c>
      <c r="AP169" s="91">
        <f t="shared" si="19"/>
        <v>7211.52</v>
      </c>
      <c r="AQ169" s="92">
        <f>SUMIF('20-1'!K:K,$A:$A,'20-1'!$E:$E)</f>
        <v>0</v>
      </c>
      <c r="AR169" s="92">
        <f>SUMIF('20-1'!L:L,$A:$A,'20-1'!$E:$E)</f>
        <v>0</v>
      </c>
      <c r="AS169" s="92">
        <f>SUMIF('20-1'!M:M,$A:$A,'20-1'!$E:$E)</f>
        <v>0</v>
      </c>
      <c r="AT169" s="92">
        <f>SUMIF('20-1'!N:N,$A:$A,'20-1'!$E:$E)</f>
        <v>0</v>
      </c>
      <c r="AU169" s="92">
        <f>SUMIF('20-1'!O:O,$A:$A,'20-1'!$E:$E)</f>
        <v>0</v>
      </c>
      <c r="AV169" s="92">
        <f>SUMIF('20-1'!P:P,$A:$A,'20-1'!$E:$E)</f>
        <v>7211.52</v>
      </c>
      <c r="AW169" s="92">
        <f>SUMIF('20-1'!Q:Q,$A:$A,'20-1'!$E:$E)</f>
        <v>0</v>
      </c>
      <c r="AX169" s="92">
        <f>SUMIF('20-1'!R:R,$A:$A,'20-1'!$E:$E)</f>
        <v>0</v>
      </c>
      <c r="AY169" s="92">
        <f>SUMIF('20-1'!S:S,$A:$A,'20-1'!$E:$E)</f>
        <v>0</v>
      </c>
      <c r="AZ169" s="92">
        <f>SUMIF('20-1'!T:T,$A:$A,'20-1'!$E:$E)</f>
        <v>0</v>
      </c>
      <c r="BA169" s="92">
        <f>SUMIF('20-1'!U:U,$A:$A,'20-1'!$E:$E)</f>
        <v>0</v>
      </c>
      <c r="BB169" s="92">
        <f>SUMIF('20-1'!V:V,$A:$A,'20-1'!$E:$E)</f>
        <v>0</v>
      </c>
      <c r="BC169" s="92">
        <f>SUMIF('20-1'!W:W,$A:$A,'20-1'!$E:$E)</f>
        <v>0</v>
      </c>
      <c r="BD169" s="92">
        <f>SUMIF('20-1'!X:X,$A:$A,'20-1'!$E:$E)</f>
        <v>0</v>
      </c>
      <c r="BE169" s="92">
        <f>SUMIF('20-1'!Y:Y,$A:$A,'20-1'!$E:$E)</f>
        <v>0</v>
      </c>
      <c r="BF169" s="92">
        <f>SUMIF('20-1'!Z:Z,$A:$A,'20-1'!$E:$E)</f>
        <v>0</v>
      </c>
      <c r="BG169" s="92">
        <f>SUMIF('20-1'!AA:AA,$A:$A,'20-1'!$E:$E)</f>
        <v>0</v>
      </c>
      <c r="BH169" s="92">
        <f>SUMIF('20-1'!AB:AB,$A:$A,'20-1'!$E:$E)</f>
        <v>176481.69</v>
      </c>
      <c r="BI169" s="89">
        <f>SUMIF(Об!$A:$A,$A:$A,Об!AB:AB)*BI$455</f>
        <v>827393.99656676664</v>
      </c>
      <c r="BJ169" s="89">
        <f>SUMIF(Об!$A:$A,$A:$A,Об!AC:AC)*BJ$455</f>
        <v>785167.79114658572</v>
      </c>
      <c r="BK169" s="84">
        <f>SUMIF(ПП1!$H:$H,$A:$A,ПП1!$M:$M)</f>
        <v>0</v>
      </c>
      <c r="BL169" s="89">
        <f t="shared" si="20"/>
        <v>185586.01836307798</v>
      </c>
      <c r="BM169" s="84">
        <f>SUMIF(Об!$A:$A,$A:$A,Об!Z:Z)</f>
        <v>0</v>
      </c>
      <c r="BN169" s="89">
        <f t="shared" si="21"/>
        <v>7271.2405114153007</v>
      </c>
      <c r="BO169" s="89">
        <f>SUMIF(Об!$A:$A,$A:$A,Об!$AG:$AG)*$BO$455</f>
        <v>420026.34880592383</v>
      </c>
      <c r="BP169" s="89">
        <f>SUMIF(Об!$A:$A,$A:$A,Об!$AE:$AE)*BP$455</f>
        <v>0</v>
      </c>
      <c r="BQ169" s="89">
        <f>SUMIF(Об!$A:$A,$A:$A,Об!AI:AI)*BQ$455</f>
        <v>581833.64882686478</v>
      </c>
      <c r="BR169" s="89">
        <f>SUMIF(Об!$A:$A,$A:$A,Об!AJ:AJ)*BR$455</f>
        <v>217376.73387589509</v>
      </c>
      <c r="BS169" s="89">
        <f>SUMIF(Об!$A:$A,$A:$A,Об!AK:AK)*BS$455</f>
        <v>318210.06803213531</v>
      </c>
      <c r="BT169" s="89">
        <f>SUMIF(Об!$A:$A,$A:$A,Об!AL:AL)*BT$455</f>
        <v>286439.41241053719</v>
      </c>
      <c r="BU169" s="89">
        <f>SUMIF(Об!$A:$A,$A:$A,Об!AM:AM)*BU$455</f>
        <v>180352.04267262539</v>
      </c>
      <c r="BV169" s="89">
        <f>SUMIF(Об!$A:$A,$A:$A,Об!AN:AN)*BV$455</f>
        <v>119748.4518001829</v>
      </c>
    </row>
    <row r="170" spans="1:74" ht="32.25" hidden="1" customHeight="1" x14ac:dyDescent="0.25">
      <c r="A170" s="84" t="s">
        <v>50</v>
      </c>
      <c r="B170" s="84">
        <f>SUMIF(Об!$A:$A,$A:$A,Об!B:B)</f>
        <v>4504.2</v>
      </c>
      <c r="C170" s="84">
        <f>SUMIF(Об!$A:$A,$A:$A,Об!C:C)</f>
        <v>4504.2</v>
      </c>
      <c r="D170" s="84">
        <v>12</v>
      </c>
      <c r="E170" s="84">
        <f>SUMIF(Об!$A:$A,$A:$A,Об!F:F)</f>
        <v>30.14</v>
      </c>
      <c r="F170" s="84">
        <f t="shared" si="22"/>
        <v>30.14</v>
      </c>
      <c r="G170" s="89">
        <v>1489450.7199999997</v>
      </c>
      <c r="H170" s="89">
        <v>1903310.16</v>
      </c>
      <c r="I170" s="89">
        <v>0</v>
      </c>
      <c r="J170" s="89">
        <v>249081.58</v>
      </c>
      <c r="K170" s="89">
        <v>20071.240000000002</v>
      </c>
      <c r="L170" s="89">
        <v>0</v>
      </c>
      <c r="M170" s="89">
        <v>1117.49</v>
      </c>
      <c r="N170" s="89">
        <v>1117.49</v>
      </c>
      <c r="O170" s="89">
        <v>163003.96999999997</v>
      </c>
      <c r="P170" s="89">
        <v>449876.63999999996</v>
      </c>
      <c r="Q170" s="89">
        <v>183014.67</v>
      </c>
      <c r="R170" s="89">
        <v>0</v>
      </c>
      <c r="S170" s="89">
        <v>3263.42</v>
      </c>
      <c r="T170" s="89">
        <v>556146.15</v>
      </c>
      <c r="U170" s="89">
        <v>0</v>
      </c>
      <c r="V170" s="89">
        <v>0</v>
      </c>
      <c r="W170" s="89">
        <v>0</v>
      </c>
      <c r="X170" s="89">
        <v>0</v>
      </c>
      <c r="Y170" s="89">
        <v>0</v>
      </c>
      <c r="Z170" s="89">
        <v>0</v>
      </c>
      <c r="AA170" s="89">
        <v>0</v>
      </c>
      <c r="AB170" s="89">
        <v>0</v>
      </c>
      <c r="AC170" s="89">
        <v>0</v>
      </c>
      <c r="AD170" s="89">
        <v>0</v>
      </c>
      <c r="AE170" s="89">
        <v>2215.4499999999998</v>
      </c>
      <c r="AF170" s="89">
        <v>0</v>
      </c>
      <c r="AG170" s="89">
        <v>110565</v>
      </c>
      <c r="AH170" s="90">
        <v>1489450.7199999997</v>
      </c>
      <c r="AI170" s="90">
        <v>1552389.57</v>
      </c>
      <c r="AJ170" s="90">
        <v>0</v>
      </c>
      <c r="AK170" s="90">
        <v>1552389.57</v>
      </c>
      <c r="AL170" s="90">
        <v>247835.32</v>
      </c>
      <c r="AM170" s="90">
        <v>0</v>
      </c>
      <c r="AN170" s="90">
        <v>247835.32</v>
      </c>
      <c r="AP170" s="91">
        <f t="shared" si="19"/>
        <v>0</v>
      </c>
      <c r="AQ170" s="92">
        <f>SUMIF('20-1'!K:K,$A:$A,'20-1'!$E:$E)</f>
        <v>0</v>
      </c>
      <c r="AR170" s="92">
        <f>SUMIF('20-1'!L:L,$A:$A,'20-1'!$E:$E)</f>
        <v>0</v>
      </c>
      <c r="AS170" s="92">
        <f>SUMIF('20-1'!M:M,$A:$A,'20-1'!$E:$E)</f>
        <v>0</v>
      </c>
      <c r="AT170" s="92">
        <f>SUMIF('20-1'!N:N,$A:$A,'20-1'!$E:$E)</f>
        <v>0</v>
      </c>
      <c r="AU170" s="92">
        <f>SUMIF('20-1'!O:O,$A:$A,'20-1'!$E:$E)</f>
        <v>0</v>
      </c>
      <c r="AV170" s="92">
        <f>SUMIF('20-1'!P:P,$A:$A,'20-1'!$E:$E)</f>
        <v>0</v>
      </c>
      <c r="AW170" s="92">
        <f>SUMIF('20-1'!Q:Q,$A:$A,'20-1'!$E:$E)</f>
        <v>0</v>
      </c>
      <c r="AX170" s="92">
        <f>SUMIF('20-1'!R:R,$A:$A,'20-1'!$E:$E)</f>
        <v>0</v>
      </c>
      <c r="AY170" s="92">
        <f>SUMIF('20-1'!S:S,$A:$A,'20-1'!$E:$E)</f>
        <v>0</v>
      </c>
      <c r="AZ170" s="92">
        <f>SUMIF('20-1'!T:T,$A:$A,'20-1'!$E:$E)</f>
        <v>0</v>
      </c>
      <c r="BA170" s="92">
        <f>SUMIF('20-1'!U:U,$A:$A,'20-1'!$E:$E)</f>
        <v>0</v>
      </c>
      <c r="BB170" s="92">
        <f>SUMIF('20-1'!V:V,$A:$A,'20-1'!$E:$E)</f>
        <v>0</v>
      </c>
      <c r="BC170" s="92">
        <f>SUMIF('20-1'!W:W,$A:$A,'20-1'!$E:$E)</f>
        <v>0</v>
      </c>
      <c r="BD170" s="92">
        <f>SUMIF('20-1'!X:X,$A:$A,'20-1'!$E:$E)</f>
        <v>0</v>
      </c>
      <c r="BE170" s="92">
        <f>SUMIF('20-1'!Y:Y,$A:$A,'20-1'!$E:$E)</f>
        <v>0</v>
      </c>
      <c r="BF170" s="92">
        <f>SUMIF('20-1'!Z:Z,$A:$A,'20-1'!$E:$E)</f>
        <v>0</v>
      </c>
      <c r="BG170" s="92">
        <f>SUMIF('20-1'!AA:AA,$A:$A,'20-1'!$E:$E)</f>
        <v>0</v>
      </c>
      <c r="BH170" s="92">
        <f>SUMIF('20-1'!AB:AB,$A:$A,'20-1'!$E:$E)</f>
        <v>24756.15</v>
      </c>
      <c r="BI170" s="89">
        <f>SUMIF(Об!$A:$A,$A:$A,Об!AB:AB)*BI$455</f>
        <v>416163.93515756901</v>
      </c>
      <c r="BJ170" s="89">
        <f>SUMIF(Об!$A:$A,$A:$A,Об!AC:AC)*BJ$455</f>
        <v>394924.93186850374</v>
      </c>
      <c r="BK170" s="84">
        <f>SUMIF(ПП1!$H:$H,$A:$A,ПП1!$M:$M)</f>
        <v>0</v>
      </c>
      <c r="BL170" s="89">
        <f t="shared" si="20"/>
        <v>93346.347728752182</v>
      </c>
      <c r="BM170" s="89">
        <f>$BM$454*B170/$BM$455</f>
        <v>13115.936880314104</v>
      </c>
      <c r="BN170" s="89">
        <f t="shared" si="21"/>
        <v>3657.3000012860743</v>
      </c>
      <c r="BO170" s="89">
        <f>SUMIF(Об!$A:$A,$A:$A,Об!$AG:$AG)*$BO$455</f>
        <v>0</v>
      </c>
      <c r="BP170" s="89">
        <f>SUMIF(Об!$A:$A,$A:$A,Об!$AE:$AE)*BP$455</f>
        <v>3222.7528189711657</v>
      </c>
      <c r="BQ170" s="89">
        <f>SUMIF(Об!$A:$A,$A:$A,Об!AI:AI)*BQ$455</f>
        <v>292651.60480691952</v>
      </c>
      <c r="BR170" s="89">
        <f>SUMIF(Об!$A:$A,$A:$A,Об!AJ:AJ)*BR$455</f>
        <v>0</v>
      </c>
      <c r="BS170" s="89">
        <f>SUMIF(Об!$A:$A,$A:$A,Об!AK:AK)*BS$455</f>
        <v>160053.80105308135</v>
      </c>
      <c r="BT170" s="89">
        <f>SUMIF(Об!$A:$A,$A:$A,Об!AL:AL)*BT$455</f>
        <v>144073.74666438202</v>
      </c>
      <c r="BU170" s="89">
        <f>SUMIF(Об!$A:$A,$A:$A,Об!AM:AM)*BU$455</f>
        <v>0</v>
      </c>
      <c r="BV170" s="89">
        <f>SUMIF(Об!$A:$A,$A:$A,Об!AN:AN)*BV$455</f>
        <v>60231.26483510706</v>
      </c>
    </row>
    <row r="171" spans="1:74" ht="32.25" hidden="1" customHeight="1" x14ac:dyDescent="0.25">
      <c r="A171" s="84" t="s">
        <v>51</v>
      </c>
      <c r="B171" s="84">
        <f>SUMIF(Об!$A:$A,$A:$A,Об!B:B)</f>
        <v>24925.9</v>
      </c>
      <c r="C171" s="84">
        <f>SUMIF(Об!$A:$A,$A:$A,Об!C:C)</f>
        <v>24925.900000000005</v>
      </c>
      <c r="D171" s="84">
        <v>1</v>
      </c>
      <c r="E171" s="84">
        <f>SUMIF(Об!$A:$A,$A:$A,Об!F:F)</f>
        <v>41.2</v>
      </c>
      <c r="F171" s="84">
        <f t="shared" si="22"/>
        <v>41.2</v>
      </c>
      <c r="G171" s="89">
        <v>954682.29</v>
      </c>
      <c r="H171" s="89">
        <v>0</v>
      </c>
      <c r="I171" s="89">
        <v>0</v>
      </c>
      <c r="J171" s="89">
        <v>58658.319999999992</v>
      </c>
      <c r="K171" s="89">
        <v>45423.21</v>
      </c>
      <c r="L171" s="89">
        <v>0</v>
      </c>
      <c r="M171" s="89">
        <v>707.51</v>
      </c>
      <c r="N171" s="89">
        <v>707.51</v>
      </c>
      <c r="O171" s="89">
        <v>0</v>
      </c>
      <c r="P171" s="89">
        <v>96383.489999999991</v>
      </c>
      <c r="Q171" s="89">
        <v>33604.089999999997</v>
      </c>
      <c r="R171" s="89">
        <v>0</v>
      </c>
      <c r="S171" s="89">
        <v>2151.2400000000002</v>
      </c>
      <c r="T171" s="89">
        <v>102302.85</v>
      </c>
      <c r="U171" s="89">
        <v>0</v>
      </c>
      <c r="V171" s="89">
        <v>0</v>
      </c>
      <c r="W171" s="89">
        <v>0</v>
      </c>
      <c r="X171" s="89">
        <v>0</v>
      </c>
      <c r="Y171" s="89">
        <v>0</v>
      </c>
      <c r="Z171" s="89">
        <v>0</v>
      </c>
      <c r="AA171" s="89">
        <v>0</v>
      </c>
      <c r="AB171" s="89">
        <v>0</v>
      </c>
      <c r="AC171" s="89">
        <v>894760.79999999993</v>
      </c>
      <c r="AD171" s="89">
        <v>0</v>
      </c>
      <c r="AE171" s="89">
        <v>1542.93</v>
      </c>
      <c r="AF171" s="89">
        <v>0</v>
      </c>
      <c r="AG171" s="89">
        <v>0</v>
      </c>
      <c r="AH171" s="90">
        <v>954682.29</v>
      </c>
      <c r="AI171" s="90">
        <v>1951227.5100000002</v>
      </c>
      <c r="AJ171" s="90">
        <v>0</v>
      </c>
      <c r="AK171" s="90">
        <v>1951227.5100000002</v>
      </c>
      <c r="AL171" s="90">
        <v>1626665.6500000001</v>
      </c>
      <c r="AM171" s="90">
        <v>0</v>
      </c>
      <c r="AN171" s="90">
        <v>1626665.6500000001</v>
      </c>
      <c r="AP171" s="91">
        <f t="shared" si="19"/>
        <v>0</v>
      </c>
      <c r="AQ171" s="92">
        <f>SUMIF('20-1'!K:K,$A:$A,'20-1'!$E:$E)</f>
        <v>0</v>
      </c>
      <c r="AR171" s="92">
        <f>SUMIF('20-1'!L:L,$A:$A,'20-1'!$E:$E)</f>
        <v>0</v>
      </c>
      <c r="AS171" s="92">
        <f>SUMIF('20-1'!M:M,$A:$A,'20-1'!$E:$E)</f>
        <v>0</v>
      </c>
      <c r="AT171" s="92">
        <f>SUMIF('20-1'!N:N,$A:$A,'20-1'!$E:$E)</f>
        <v>0</v>
      </c>
      <c r="AU171" s="92">
        <f>SUMIF('20-1'!O:O,$A:$A,'20-1'!$E:$E)</f>
        <v>0</v>
      </c>
      <c r="AV171" s="92">
        <f>SUMIF('20-1'!P:P,$A:$A,'20-1'!$E:$E)</f>
        <v>0</v>
      </c>
      <c r="AW171" s="92">
        <f>SUMIF('20-1'!Q:Q,$A:$A,'20-1'!$E:$E)</f>
        <v>0</v>
      </c>
      <c r="AX171" s="92">
        <f>SUMIF('20-1'!R:R,$A:$A,'20-1'!$E:$E)</f>
        <v>0</v>
      </c>
      <c r="AY171" s="92">
        <f>SUMIF('20-1'!S:S,$A:$A,'20-1'!$E:$E)</f>
        <v>0</v>
      </c>
      <c r="AZ171" s="92">
        <f>SUMIF('20-1'!T:T,$A:$A,'20-1'!$E:$E)</f>
        <v>0</v>
      </c>
      <c r="BA171" s="92">
        <f>SUMIF('20-1'!U:U,$A:$A,'20-1'!$E:$E)</f>
        <v>0</v>
      </c>
      <c r="BB171" s="92">
        <f>SUMIF('20-1'!V:V,$A:$A,'20-1'!$E:$E)</f>
        <v>0</v>
      </c>
      <c r="BC171" s="92">
        <f>SUMIF('20-1'!W:W,$A:$A,'20-1'!$E:$E)</f>
        <v>0</v>
      </c>
      <c r="BD171" s="92">
        <f>SUMIF('20-1'!X:X,$A:$A,'20-1'!$E:$E)</f>
        <v>0</v>
      </c>
      <c r="BE171" s="92">
        <f>SUMIF('20-1'!Y:Y,$A:$A,'20-1'!$E:$E)</f>
        <v>0</v>
      </c>
      <c r="BF171" s="92">
        <f>SUMIF('20-1'!Z:Z,$A:$A,'20-1'!$E:$E)</f>
        <v>0</v>
      </c>
      <c r="BG171" s="92">
        <f>SUMIF('20-1'!AA:AA,$A:$A,'20-1'!$E:$E)</f>
        <v>0</v>
      </c>
      <c r="BH171" s="92">
        <f>SUMIF('20-1'!AB:AB,$A:$A,'20-1'!$E:$E)</f>
        <v>0</v>
      </c>
      <c r="BI171" s="89">
        <f>SUMIF(Об!$A:$A,$A:$A,Об!AB:AB)*BI$455</f>
        <v>2303019.544279573</v>
      </c>
      <c r="BJ171" s="89">
        <f>SUMIF(Об!$A:$A,$A:$A,Об!AC:AC)*BJ$455</f>
        <v>2185484.5165092894</v>
      </c>
      <c r="BK171" s="84">
        <f>SUMIF(ПП1!$H:$H,$A:$A,ПП1!$M:$M)</f>
        <v>0</v>
      </c>
      <c r="BL171" s="89">
        <f t="shared" si="20"/>
        <v>516571.58404424851</v>
      </c>
      <c r="BM171" s="84">
        <f>SUMIF(Об!$A:$A,$A:$A,Об!Z:Z)</f>
        <v>0</v>
      </c>
      <c r="BN171" s="89">
        <f t="shared" si="21"/>
        <v>20239.21986191922</v>
      </c>
      <c r="BO171" s="89">
        <f>SUMIF(Об!$A:$A,$A:$A,Об!$AG:$AG)*$BO$455</f>
        <v>1169127.2772419406</v>
      </c>
      <c r="BP171" s="89">
        <f>SUMIF(Об!$A:$A,$A:$A,Об!$AE:$AE)*BP$455</f>
        <v>0</v>
      </c>
      <c r="BQ171" s="89">
        <f>SUMIF(Об!$A:$A,$A:$A,Об!AI:AI)*BQ$455</f>
        <v>1619511.708240486</v>
      </c>
      <c r="BR171" s="89">
        <f>SUMIF(Об!$A:$A,$A:$A,Об!AJ:AJ)*BR$455</f>
        <v>605059.8247813707</v>
      </c>
      <c r="BS171" s="89">
        <f>SUMIF(Об!$A:$A,$A:$A,Об!AK:AK)*BS$455</f>
        <v>885725.55385395896</v>
      </c>
      <c r="BT171" s="89">
        <f>SUMIF(Об!$A:$A,$A:$A,Об!AL:AL)*BT$455</f>
        <v>797293.14905681834</v>
      </c>
      <c r="BU171" s="89">
        <f>SUMIF(Об!$A:$A,$A:$A,Об!AM:AM)*BU$455</f>
        <v>502003.0128926402</v>
      </c>
      <c r="BV171" s="89">
        <f>SUMIF(Об!$A:$A,$A:$A,Об!AN:AN)*BV$455</f>
        <v>333315.23559197981</v>
      </c>
    </row>
    <row r="172" spans="1:74" ht="32.25" hidden="1" customHeight="1" x14ac:dyDescent="0.25">
      <c r="A172" s="84" t="s">
        <v>52</v>
      </c>
      <c r="B172" s="84">
        <f>SUMIF(Об!$A:$A,$A:$A,Об!B:B)</f>
        <v>4499.9799999999996</v>
      </c>
      <c r="C172" s="84">
        <f>SUMIF(Об!$A:$A,$A:$A,Об!C:C)</f>
        <v>4499.9799999999996</v>
      </c>
      <c r="D172" s="84">
        <v>12</v>
      </c>
      <c r="E172" s="84">
        <f>SUMIF(Об!$A:$A,$A:$A,Об!F:F)</f>
        <v>30.14</v>
      </c>
      <c r="F172" s="84">
        <f t="shared" si="22"/>
        <v>30.14</v>
      </c>
      <c r="G172" s="89">
        <v>1588987.9600000002</v>
      </c>
      <c r="H172" s="89">
        <v>2036018.73</v>
      </c>
      <c r="I172" s="89">
        <v>0</v>
      </c>
      <c r="J172" s="89">
        <v>281403.99</v>
      </c>
      <c r="K172" s="89">
        <v>21607.290000000005</v>
      </c>
      <c r="L172" s="89">
        <v>0</v>
      </c>
      <c r="M172" s="89">
        <v>1412.3000000000002</v>
      </c>
      <c r="N172" s="89">
        <v>1412.3000000000002</v>
      </c>
      <c r="O172" s="89">
        <v>185188.68999999997</v>
      </c>
      <c r="P172" s="89">
        <v>490382.88</v>
      </c>
      <c r="Q172" s="89">
        <v>188310.05999999997</v>
      </c>
      <c r="R172" s="89">
        <v>0</v>
      </c>
      <c r="S172" s="89">
        <v>4280.33</v>
      </c>
      <c r="T172" s="89">
        <v>572287.79</v>
      </c>
      <c r="U172" s="89">
        <v>0</v>
      </c>
      <c r="V172" s="89">
        <v>0</v>
      </c>
      <c r="W172" s="89">
        <v>0</v>
      </c>
      <c r="X172" s="89">
        <v>0</v>
      </c>
      <c r="Y172" s="89">
        <v>0</v>
      </c>
      <c r="Z172" s="89">
        <v>0</v>
      </c>
      <c r="AA172" s="89">
        <v>0</v>
      </c>
      <c r="AB172" s="89">
        <v>0</v>
      </c>
      <c r="AC172" s="89">
        <v>0</v>
      </c>
      <c r="AD172" s="89">
        <v>0</v>
      </c>
      <c r="AE172" s="89">
        <v>2933.0899999999997</v>
      </c>
      <c r="AF172" s="89">
        <v>0</v>
      </c>
      <c r="AG172" s="89">
        <v>119171.25</v>
      </c>
      <c r="AH172" s="90">
        <v>1588987.9600000002</v>
      </c>
      <c r="AI172" s="90">
        <v>1625809.2299999997</v>
      </c>
      <c r="AJ172" s="90">
        <v>0</v>
      </c>
      <c r="AK172" s="90">
        <v>1625809.2299999997</v>
      </c>
      <c r="AL172" s="90">
        <v>231011.27000000002</v>
      </c>
      <c r="AM172" s="90">
        <v>0</v>
      </c>
      <c r="AN172" s="90">
        <v>231011.27000000002</v>
      </c>
      <c r="AP172" s="91">
        <f t="shared" si="19"/>
        <v>1001052.9199999999</v>
      </c>
      <c r="AQ172" s="92">
        <f>SUMIF('20-1'!K:K,$A:$A,'20-1'!$E:$E)</f>
        <v>500476.74</v>
      </c>
      <c r="AR172" s="92">
        <f>SUMIF('20-1'!L:L,$A:$A,'20-1'!$E:$E)</f>
        <v>0</v>
      </c>
      <c r="AS172" s="92">
        <f>SUMIF('20-1'!M:M,$A:$A,'20-1'!$E:$E)</f>
        <v>0</v>
      </c>
      <c r="AT172" s="92">
        <f>SUMIF('20-1'!N:N,$A:$A,'20-1'!$E:$E)</f>
        <v>0</v>
      </c>
      <c r="AU172" s="92">
        <f>SUMIF('20-1'!O:O,$A:$A,'20-1'!$E:$E)</f>
        <v>0</v>
      </c>
      <c r="AV172" s="92">
        <f>SUMIF('20-1'!P:P,$A:$A,'20-1'!$E:$E)</f>
        <v>0</v>
      </c>
      <c r="AW172" s="92">
        <f>SUMIF('20-1'!Q:Q,$A:$A,'20-1'!$E:$E)</f>
        <v>0</v>
      </c>
      <c r="AX172" s="92">
        <f>SUMIF('20-1'!R:R,$A:$A,'20-1'!$E:$E)</f>
        <v>0</v>
      </c>
      <c r="AY172" s="92">
        <f>SUMIF('20-1'!S:S,$A:$A,'20-1'!$E:$E)</f>
        <v>0</v>
      </c>
      <c r="AZ172" s="92">
        <f>SUMIF('20-1'!T:T,$A:$A,'20-1'!$E:$E)</f>
        <v>0</v>
      </c>
      <c r="BA172" s="92">
        <f>SUMIF('20-1'!U:U,$A:$A,'20-1'!$E:$E)</f>
        <v>0</v>
      </c>
      <c r="BB172" s="92">
        <f>SUMIF('20-1'!V:V,$A:$A,'20-1'!$E:$E)</f>
        <v>0</v>
      </c>
      <c r="BC172" s="92">
        <f>SUMIF('20-1'!W:W,$A:$A,'20-1'!$E:$E)</f>
        <v>0</v>
      </c>
      <c r="BD172" s="92">
        <f>SUMIF('20-1'!X:X,$A:$A,'20-1'!$E:$E)</f>
        <v>0</v>
      </c>
      <c r="BE172" s="92">
        <f>SUMIF('20-1'!Y:Y,$A:$A,'20-1'!$E:$E)</f>
        <v>500576.18</v>
      </c>
      <c r="BF172" s="92">
        <f>SUMIF('20-1'!Z:Z,$A:$A,'20-1'!$E:$E)</f>
        <v>0</v>
      </c>
      <c r="BG172" s="92">
        <f>SUMIF('20-1'!AA:AA,$A:$A,'20-1'!$E:$E)</f>
        <v>0</v>
      </c>
      <c r="BH172" s="92">
        <f>SUMIF('20-1'!AB:AB,$A:$A,'20-1'!$E:$E)</f>
        <v>52878.15</v>
      </c>
      <c r="BI172" s="89">
        <f>SUMIF(Об!$A:$A,$A:$A,Об!AB:AB)*BI$455</f>
        <v>415774.02977895236</v>
      </c>
      <c r="BJ172" s="89">
        <f>SUMIF(Об!$A:$A,$A:$A,Об!AC:AC)*BJ$455</f>
        <v>394554.92538289359</v>
      </c>
      <c r="BK172" s="84">
        <f>SUMIF(ПП1!$H:$H,$A:$A,ПП1!$M:$M)</f>
        <v>0</v>
      </c>
      <c r="BL172" s="89">
        <f t="shared" si="20"/>
        <v>93258.891224286272</v>
      </c>
      <c r="BM172" s="89">
        <f t="shared" ref="BM172:BM179" si="29">$BM$454*B172/$BM$455</f>
        <v>13103.648515313676</v>
      </c>
      <c r="BN172" s="89">
        <f t="shared" si="21"/>
        <v>3653.8734647189972</v>
      </c>
      <c r="BO172" s="89">
        <f>SUMIF(Об!$A:$A,$A:$A,Об!$AG:$AG)*$BO$455</f>
        <v>0</v>
      </c>
      <c r="BP172" s="89">
        <f>SUMIF(Об!$A:$A,$A:$A,Об!$AE:$AE)*BP$455</f>
        <v>3219.7334111082696</v>
      </c>
      <c r="BQ172" s="89">
        <f>SUMIF(Об!$A:$A,$A:$A,Об!AI:AI)*BQ$455</f>
        <v>292377.41854248074</v>
      </c>
      <c r="BR172" s="89">
        <f>SUMIF(Об!$A:$A,$A:$A,Об!AJ:AJ)*BR$455</f>
        <v>0</v>
      </c>
      <c r="BS172" s="89">
        <f>SUMIF(Об!$A:$A,$A:$A,Об!AK:AK)*BS$455</f>
        <v>159903.84611314887</v>
      </c>
      <c r="BT172" s="89">
        <f>SUMIF(Об!$A:$A,$A:$A,Об!AL:AL)*BT$455</f>
        <v>143938.76349069446</v>
      </c>
      <c r="BU172" s="89">
        <f>SUMIF(Об!$A:$A,$A:$A,Об!AM:AM)*BU$455</f>
        <v>0</v>
      </c>
      <c r="BV172" s="89">
        <f>SUMIF(Об!$A:$A,$A:$A,Об!AN:AN)*BV$455</f>
        <v>60174.833962231925</v>
      </c>
    </row>
    <row r="173" spans="1:74" ht="32.25" hidden="1" customHeight="1" x14ac:dyDescent="0.25">
      <c r="A173" s="84" t="s">
        <v>53</v>
      </c>
      <c r="B173" s="84">
        <f>SUMIF(Об!$A:$A,$A:$A,Об!B:B)</f>
        <v>6821.18</v>
      </c>
      <c r="C173" s="84">
        <f>SUMIF(Об!$A:$A,$A:$A,Об!C:C)</f>
        <v>6821.18</v>
      </c>
      <c r="D173" s="84">
        <v>12</v>
      </c>
      <c r="E173" s="84">
        <f>SUMIF(Об!$A:$A,$A:$A,Об!F:F)</f>
        <v>30.14</v>
      </c>
      <c r="F173" s="84">
        <f t="shared" si="22"/>
        <v>30.14</v>
      </c>
      <c r="G173" s="89">
        <v>2389029.4</v>
      </c>
      <c r="H173" s="89">
        <v>3065011.3</v>
      </c>
      <c r="I173" s="89">
        <v>0</v>
      </c>
      <c r="J173" s="89">
        <v>520325.39999999997</v>
      </c>
      <c r="K173" s="89">
        <v>26707.07</v>
      </c>
      <c r="L173" s="89">
        <v>0</v>
      </c>
      <c r="M173" s="89">
        <v>1029.54</v>
      </c>
      <c r="N173" s="89">
        <v>1027.69</v>
      </c>
      <c r="O173" s="89">
        <v>302068.89</v>
      </c>
      <c r="P173" s="89">
        <v>934217.27000000025</v>
      </c>
      <c r="Q173" s="89">
        <v>371600</v>
      </c>
      <c r="R173" s="89">
        <v>0</v>
      </c>
      <c r="S173" s="89">
        <v>3104.71</v>
      </c>
      <c r="T173" s="89">
        <v>1129323.3200000003</v>
      </c>
      <c r="U173" s="89">
        <v>0</v>
      </c>
      <c r="V173" s="89">
        <v>0</v>
      </c>
      <c r="W173" s="89">
        <v>0</v>
      </c>
      <c r="X173" s="89">
        <v>0</v>
      </c>
      <c r="Y173" s="89">
        <v>0</v>
      </c>
      <c r="Z173" s="89">
        <v>0</v>
      </c>
      <c r="AA173" s="89">
        <v>0</v>
      </c>
      <c r="AB173" s="89">
        <v>0</v>
      </c>
      <c r="AC173" s="89">
        <v>0</v>
      </c>
      <c r="AD173" s="89">
        <v>0</v>
      </c>
      <c r="AE173" s="89">
        <v>2085.9700000000003</v>
      </c>
      <c r="AF173" s="89">
        <v>0</v>
      </c>
      <c r="AG173" s="89">
        <v>198045</v>
      </c>
      <c r="AH173" s="90">
        <v>2389029.4</v>
      </c>
      <c r="AI173" s="90">
        <v>2435182.6799999997</v>
      </c>
      <c r="AJ173" s="90">
        <v>0</v>
      </c>
      <c r="AK173" s="90">
        <v>2435182.6799999997</v>
      </c>
      <c r="AL173" s="90">
        <v>428087.37</v>
      </c>
      <c r="AM173" s="90">
        <v>0</v>
      </c>
      <c r="AN173" s="90">
        <v>428087.37</v>
      </c>
      <c r="AP173" s="91">
        <f t="shared" si="19"/>
        <v>618795.25</v>
      </c>
      <c r="AQ173" s="92">
        <f>SUMIF('20-1'!K:K,$A:$A,'20-1'!$E:$E)</f>
        <v>0</v>
      </c>
      <c r="AR173" s="92">
        <f>SUMIF('20-1'!L:L,$A:$A,'20-1'!$E:$E)</f>
        <v>0</v>
      </c>
      <c r="AS173" s="92">
        <f>SUMIF('20-1'!M:M,$A:$A,'20-1'!$E:$E)</f>
        <v>25200</v>
      </c>
      <c r="AT173" s="92">
        <f>SUMIF('20-1'!N:N,$A:$A,'20-1'!$E:$E)</f>
        <v>0</v>
      </c>
      <c r="AU173" s="92">
        <f>SUMIF('20-1'!O:O,$A:$A,'20-1'!$E:$E)</f>
        <v>0</v>
      </c>
      <c r="AV173" s="92">
        <f>SUMIF('20-1'!P:P,$A:$A,'20-1'!$E:$E)</f>
        <v>0</v>
      </c>
      <c r="AW173" s="92">
        <f>SUMIF('20-1'!Q:Q,$A:$A,'20-1'!$E:$E)</f>
        <v>0</v>
      </c>
      <c r="AX173" s="92">
        <f>SUMIF('20-1'!R:R,$A:$A,'20-1'!$E:$E)</f>
        <v>0</v>
      </c>
      <c r="AY173" s="92">
        <f>SUMIF('20-1'!S:S,$A:$A,'20-1'!$E:$E)</f>
        <v>0</v>
      </c>
      <c r="AZ173" s="92">
        <f>SUMIF('20-1'!T:T,$A:$A,'20-1'!$E:$E)</f>
        <v>0</v>
      </c>
      <c r="BA173" s="92">
        <f>SUMIF('20-1'!U:U,$A:$A,'20-1'!$E:$E)</f>
        <v>0</v>
      </c>
      <c r="BB173" s="92">
        <f>SUMIF('20-1'!V:V,$A:$A,'20-1'!$E:$E)</f>
        <v>0</v>
      </c>
      <c r="BC173" s="92">
        <f>SUMIF('20-1'!W:W,$A:$A,'20-1'!$E:$E)</f>
        <v>0</v>
      </c>
      <c r="BD173" s="92">
        <f>SUMIF('20-1'!X:X,$A:$A,'20-1'!$E:$E)</f>
        <v>0</v>
      </c>
      <c r="BE173" s="92">
        <f>SUMIF('20-1'!Y:Y,$A:$A,'20-1'!$E:$E)</f>
        <v>593595.25</v>
      </c>
      <c r="BF173" s="92">
        <f>SUMIF('20-1'!Z:Z,$A:$A,'20-1'!$E:$E)</f>
        <v>0</v>
      </c>
      <c r="BG173" s="92">
        <f>SUMIF('20-1'!AA:AA,$A:$A,'20-1'!$E:$E)</f>
        <v>0</v>
      </c>
      <c r="BH173" s="92">
        <f>SUMIF('20-1'!AB:AB,$A:$A,'20-1'!$E:$E)</f>
        <v>31515.33</v>
      </c>
      <c r="BI173" s="89">
        <f>SUMIF(Об!$A:$A,$A:$A,Об!AB:AB)*BI$455</f>
        <v>630240.46694598533</v>
      </c>
      <c r="BJ173" s="89">
        <f>SUMIF(Об!$A:$A,$A:$A,Об!AC:AC)*BJ$455</f>
        <v>598076.02832085628</v>
      </c>
      <c r="BK173" s="84">
        <f>SUMIF(ПП1!$H:$H,$A:$A,ПП1!$M:$M)</f>
        <v>0</v>
      </c>
      <c r="BL173" s="89">
        <f t="shared" si="20"/>
        <v>141364.11353856622</v>
      </c>
      <c r="BM173" s="89">
        <f t="shared" si="29"/>
        <v>19862.831652515648</v>
      </c>
      <c r="BN173" s="89">
        <f t="shared" si="21"/>
        <v>5538.6309717091935</v>
      </c>
      <c r="BO173" s="89">
        <f>SUMIF(Об!$A:$A,$A:$A,Об!$AG:$AG)*$BO$455</f>
        <v>0</v>
      </c>
      <c r="BP173" s="89">
        <f>SUMIF(Об!$A:$A,$A:$A,Об!$AE:$AE)*BP$455</f>
        <v>4880.5508356000482</v>
      </c>
      <c r="BQ173" s="89">
        <f>SUMIF(Об!$A:$A,$A:$A,Об!AI:AI)*BQ$455</f>
        <v>443192.85859350458</v>
      </c>
      <c r="BR173" s="89">
        <f>SUMIF(Об!$A:$A,$A:$A,Об!AJ:AJ)*BR$455</f>
        <v>0</v>
      </c>
      <c r="BS173" s="89">
        <f>SUMIF(Об!$A:$A,$A:$A,Об!AK:AK)*BS$455</f>
        <v>242386.16994521947</v>
      </c>
      <c r="BT173" s="89">
        <f>SUMIF(Об!$A:$A,$A:$A,Об!AL:AL)*BT$455</f>
        <v>218185.90632568483</v>
      </c>
      <c r="BU173" s="89">
        <f>SUMIF(Об!$A:$A,$A:$A,Об!AM:AM)*BU$455</f>
        <v>0</v>
      </c>
      <c r="BV173" s="89">
        <f>SUMIF(Об!$A:$A,$A:$A,Об!AN:AN)*BV$455</f>
        <v>91214.488492503791</v>
      </c>
    </row>
    <row r="174" spans="1:74" ht="32.25" hidden="1" customHeight="1" x14ac:dyDescent="0.25">
      <c r="A174" s="84" t="s">
        <v>54</v>
      </c>
      <c r="B174" s="84">
        <f>SUMIF(Об!$A:$A,$A:$A,Об!B:B)</f>
        <v>4576.78</v>
      </c>
      <c r="C174" s="84">
        <f>SUMIF(Об!$A:$A,$A:$A,Об!C:C)</f>
        <v>4576.78</v>
      </c>
      <c r="D174" s="84">
        <v>12</v>
      </c>
      <c r="E174" s="84">
        <f>SUMIF(Об!$A:$A,$A:$A,Об!F:F)</f>
        <v>30.14</v>
      </c>
      <c r="F174" s="84">
        <f t="shared" si="22"/>
        <v>30.14</v>
      </c>
      <c r="G174" s="89">
        <v>1595980.9199999997</v>
      </c>
      <c r="H174" s="89">
        <v>2072689.8599999999</v>
      </c>
      <c r="I174" s="89">
        <v>0</v>
      </c>
      <c r="J174" s="89">
        <v>268274.12</v>
      </c>
      <c r="K174" s="89">
        <v>21391.68</v>
      </c>
      <c r="L174" s="89">
        <v>0</v>
      </c>
      <c r="M174" s="89">
        <v>1374.1299999999999</v>
      </c>
      <c r="N174" s="89">
        <v>1374.1299999999999</v>
      </c>
      <c r="O174" s="89">
        <v>172254.75</v>
      </c>
      <c r="P174" s="89">
        <v>461887.64</v>
      </c>
      <c r="Q174" s="89">
        <v>174110.18000000002</v>
      </c>
      <c r="R174" s="89">
        <v>0</v>
      </c>
      <c r="S174" s="89">
        <v>4145.34</v>
      </c>
      <c r="T174" s="89">
        <v>529136.05000000005</v>
      </c>
      <c r="U174" s="89">
        <v>0</v>
      </c>
      <c r="V174" s="89">
        <v>0</v>
      </c>
      <c r="W174" s="89">
        <v>0</v>
      </c>
      <c r="X174" s="89">
        <v>0</v>
      </c>
      <c r="Y174" s="89">
        <v>0</v>
      </c>
      <c r="Z174" s="89">
        <v>0</v>
      </c>
      <c r="AA174" s="89">
        <v>0</v>
      </c>
      <c r="AB174" s="89">
        <v>0</v>
      </c>
      <c r="AC174" s="89">
        <v>0</v>
      </c>
      <c r="AD174" s="89">
        <v>0</v>
      </c>
      <c r="AE174" s="89">
        <v>2846.2200000000003</v>
      </c>
      <c r="AF174" s="89">
        <v>0</v>
      </c>
      <c r="AG174" s="89">
        <v>115425</v>
      </c>
      <c r="AH174" s="90">
        <v>1595980.9199999997</v>
      </c>
      <c r="AI174" s="90">
        <v>1660799.62</v>
      </c>
      <c r="AJ174" s="90">
        <v>0</v>
      </c>
      <c r="AK174" s="90">
        <v>1660799.62</v>
      </c>
      <c r="AL174" s="90">
        <v>170764.33</v>
      </c>
      <c r="AM174" s="90">
        <v>0</v>
      </c>
      <c r="AN174" s="90">
        <v>170764.33</v>
      </c>
      <c r="AP174" s="91">
        <f t="shared" si="19"/>
        <v>48129.760000000002</v>
      </c>
      <c r="AQ174" s="92">
        <f>SUMIF('20-1'!K:K,$A:$A,'20-1'!$E:$E)</f>
        <v>0</v>
      </c>
      <c r="AR174" s="92">
        <f>SUMIF('20-1'!L:L,$A:$A,'20-1'!$E:$E)</f>
        <v>0</v>
      </c>
      <c r="AS174" s="92">
        <f>SUMIF('20-1'!M:M,$A:$A,'20-1'!$E:$E)</f>
        <v>0</v>
      </c>
      <c r="AT174" s="92">
        <f>SUMIF('20-1'!N:N,$A:$A,'20-1'!$E:$E)</f>
        <v>0</v>
      </c>
      <c r="AU174" s="92">
        <f>SUMIF('20-1'!O:O,$A:$A,'20-1'!$E:$E)</f>
        <v>0</v>
      </c>
      <c r="AV174" s="92">
        <f>SUMIF('20-1'!P:P,$A:$A,'20-1'!$E:$E)</f>
        <v>0</v>
      </c>
      <c r="AW174" s="92">
        <f>SUMIF('20-1'!Q:Q,$A:$A,'20-1'!$E:$E)</f>
        <v>0</v>
      </c>
      <c r="AX174" s="92">
        <f>SUMIF('20-1'!R:R,$A:$A,'20-1'!$E:$E)</f>
        <v>0</v>
      </c>
      <c r="AY174" s="92">
        <f>SUMIF('20-1'!S:S,$A:$A,'20-1'!$E:$E)</f>
        <v>0</v>
      </c>
      <c r="AZ174" s="92">
        <f>SUMIF('20-1'!T:T,$A:$A,'20-1'!$E:$E)</f>
        <v>0</v>
      </c>
      <c r="BA174" s="92">
        <f>SUMIF('20-1'!U:U,$A:$A,'20-1'!$E:$E)</f>
        <v>0</v>
      </c>
      <c r="BB174" s="92">
        <f>SUMIF('20-1'!V:V,$A:$A,'20-1'!$E:$E)</f>
        <v>0</v>
      </c>
      <c r="BC174" s="92">
        <f>SUMIF('20-1'!W:W,$A:$A,'20-1'!$E:$E)</f>
        <v>0</v>
      </c>
      <c r="BD174" s="92">
        <f>SUMIF('20-1'!X:X,$A:$A,'20-1'!$E:$E)</f>
        <v>0</v>
      </c>
      <c r="BE174" s="92">
        <f>SUMIF('20-1'!Y:Y,$A:$A,'20-1'!$E:$E)</f>
        <v>48129.760000000002</v>
      </c>
      <c r="BF174" s="92">
        <f>SUMIF('20-1'!Z:Z,$A:$A,'20-1'!$E:$E)</f>
        <v>0</v>
      </c>
      <c r="BG174" s="92">
        <f>SUMIF('20-1'!AA:AA,$A:$A,'20-1'!$E:$E)</f>
        <v>0</v>
      </c>
      <c r="BH174" s="92">
        <f>SUMIF('20-1'!AB:AB,$A:$A,'20-1'!$E:$E)</f>
        <v>46918.7</v>
      </c>
      <c r="BI174" s="89">
        <f>SUMIF(Об!$A:$A,$A:$A,Об!AB:AB)*BI$455</f>
        <v>422869.93809121678</v>
      </c>
      <c r="BJ174" s="89">
        <f>SUMIF(Об!$A:$A,$A:$A,Об!AC:AC)*BJ$455</f>
        <v>401288.69270394987</v>
      </c>
      <c r="BK174" s="84">
        <f>SUMIF(ПП1!$H:$H,$A:$A,ПП1!$M:$M)</f>
        <v>0</v>
      </c>
      <c r="BL174" s="89">
        <f t="shared" si="20"/>
        <v>94850.516708405135</v>
      </c>
      <c r="BM174" s="89">
        <f t="shared" si="29"/>
        <v>13327.285110582121</v>
      </c>
      <c r="BN174" s="89">
        <f t="shared" si="21"/>
        <v>3716.2331823378358</v>
      </c>
      <c r="BO174" s="89">
        <f>SUMIF(Об!$A:$A,$A:$A,Об!$AG:$AG)*$BO$455</f>
        <v>0</v>
      </c>
      <c r="BP174" s="89">
        <f>SUMIF(Об!$A:$A,$A:$A,Об!$AE:$AE)*BP$455</f>
        <v>3274.6837722150108</v>
      </c>
      <c r="BQ174" s="89">
        <f>SUMIF(Об!$A:$A,$A:$A,Об!AI:AI)*BQ$455</f>
        <v>297367.34866307292</v>
      </c>
      <c r="BR174" s="89">
        <f>SUMIF(Об!$A:$A,$A:$A,Об!AJ:AJ)*BR$455</f>
        <v>0</v>
      </c>
      <c r="BS174" s="89">
        <f>SUMIF(Об!$A:$A,$A:$A,Об!AK:AK)*BS$455</f>
        <v>162632.88388253667</v>
      </c>
      <c r="BT174" s="89">
        <f>SUMIF(Об!$A:$A,$A:$A,Об!AL:AL)*BT$455</f>
        <v>146395.32930567258</v>
      </c>
      <c r="BU174" s="89">
        <f>SUMIF(Об!$A:$A,$A:$A,Об!AM:AM)*BU$455</f>
        <v>0</v>
      </c>
      <c r="BV174" s="89">
        <f>SUMIF(Об!$A:$A,$A:$A,Об!AN:AN)*BV$455</f>
        <v>61201.822359580241</v>
      </c>
    </row>
    <row r="175" spans="1:74" ht="32.25" hidden="1" customHeight="1" x14ac:dyDescent="0.25">
      <c r="A175" s="84" t="s">
        <v>55</v>
      </c>
      <c r="B175" s="84">
        <f>SUMIF(Об!$A:$A,$A:$A,Об!B:B)</f>
        <v>3479.94</v>
      </c>
      <c r="C175" s="84">
        <f>SUMIF(Об!$A:$A,$A:$A,Об!C:C)</f>
        <v>3479.94</v>
      </c>
      <c r="D175" s="84">
        <v>12</v>
      </c>
      <c r="E175" s="84">
        <f>SUMIF(Об!$A:$A,$A:$A,Об!F:F)</f>
        <v>30.14</v>
      </c>
      <c r="F175" s="84">
        <f t="shared" si="22"/>
        <v>30.14</v>
      </c>
      <c r="G175" s="89">
        <v>1246250.2000000002</v>
      </c>
      <c r="H175" s="89">
        <v>1599855.5300000003</v>
      </c>
      <c r="I175" s="89">
        <v>0</v>
      </c>
      <c r="J175" s="89">
        <v>223423.65999999997</v>
      </c>
      <c r="K175" s="89">
        <v>13345.640000000001</v>
      </c>
      <c r="L175" s="89">
        <v>0</v>
      </c>
      <c r="M175" s="89">
        <v>807.28</v>
      </c>
      <c r="N175" s="89">
        <v>807.28</v>
      </c>
      <c r="O175" s="89">
        <v>164899.65999999997</v>
      </c>
      <c r="P175" s="89">
        <v>398990.47000000009</v>
      </c>
      <c r="Q175" s="89">
        <v>158726.04999999999</v>
      </c>
      <c r="R175" s="89">
        <v>0</v>
      </c>
      <c r="S175" s="89">
        <v>2428.5699999999997</v>
      </c>
      <c r="T175" s="89">
        <v>482376.98</v>
      </c>
      <c r="U175" s="89">
        <v>0</v>
      </c>
      <c r="V175" s="89">
        <v>0</v>
      </c>
      <c r="W175" s="89">
        <v>0</v>
      </c>
      <c r="X175" s="89">
        <v>0</v>
      </c>
      <c r="Y175" s="89">
        <v>0</v>
      </c>
      <c r="Z175" s="89">
        <v>0</v>
      </c>
      <c r="AA175" s="89">
        <v>0</v>
      </c>
      <c r="AB175" s="89">
        <v>0</v>
      </c>
      <c r="AC175" s="89">
        <v>0</v>
      </c>
      <c r="AD175" s="89">
        <v>0</v>
      </c>
      <c r="AE175" s="89">
        <v>1667.1300000000003</v>
      </c>
      <c r="AF175" s="89">
        <v>0</v>
      </c>
      <c r="AG175" s="89">
        <v>89100</v>
      </c>
      <c r="AH175" s="90">
        <v>1246250.2000000002</v>
      </c>
      <c r="AI175" s="90">
        <v>1257947.42</v>
      </c>
      <c r="AJ175" s="90">
        <v>0</v>
      </c>
      <c r="AK175" s="90">
        <v>1257947.42</v>
      </c>
      <c r="AL175" s="90">
        <v>175147.06</v>
      </c>
      <c r="AM175" s="90">
        <v>0</v>
      </c>
      <c r="AN175" s="90">
        <v>175147.06</v>
      </c>
      <c r="AP175" s="91">
        <f t="shared" si="19"/>
        <v>61200</v>
      </c>
      <c r="AQ175" s="92">
        <f>SUMIF('20-1'!K:K,$A:$A,'20-1'!$E:$E)</f>
        <v>0</v>
      </c>
      <c r="AR175" s="92">
        <f>SUMIF('20-1'!L:L,$A:$A,'20-1'!$E:$E)</f>
        <v>0</v>
      </c>
      <c r="AS175" s="92">
        <f>SUMIF('20-1'!M:M,$A:$A,'20-1'!$E:$E)</f>
        <v>61200</v>
      </c>
      <c r="AT175" s="92">
        <f>SUMIF('20-1'!N:N,$A:$A,'20-1'!$E:$E)</f>
        <v>0</v>
      </c>
      <c r="AU175" s="92">
        <f>SUMIF('20-1'!O:O,$A:$A,'20-1'!$E:$E)</f>
        <v>0</v>
      </c>
      <c r="AV175" s="92">
        <f>SUMIF('20-1'!P:P,$A:$A,'20-1'!$E:$E)</f>
        <v>0</v>
      </c>
      <c r="AW175" s="92">
        <f>SUMIF('20-1'!Q:Q,$A:$A,'20-1'!$E:$E)</f>
        <v>0</v>
      </c>
      <c r="AX175" s="92">
        <f>SUMIF('20-1'!R:R,$A:$A,'20-1'!$E:$E)</f>
        <v>0</v>
      </c>
      <c r="AY175" s="92">
        <f>SUMIF('20-1'!S:S,$A:$A,'20-1'!$E:$E)</f>
        <v>0</v>
      </c>
      <c r="AZ175" s="92">
        <f>SUMIF('20-1'!T:T,$A:$A,'20-1'!$E:$E)</f>
        <v>0</v>
      </c>
      <c r="BA175" s="92">
        <f>SUMIF('20-1'!U:U,$A:$A,'20-1'!$E:$E)</f>
        <v>0</v>
      </c>
      <c r="BB175" s="92">
        <f>SUMIF('20-1'!V:V,$A:$A,'20-1'!$E:$E)</f>
        <v>0</v>
      </c>
      <c r="BC175" s="92">
        <f>SUMIF('20-1'!W:W,$A:$A,'20-1'!$E:$E)</f>
        <v>0</v>
      </c>
      <c r="BD175" s="92">
        <f>SUMIF('20-1'!X:X,$A:$A,'20-1'!$E:$E)</f>
        <v>0</v>
      </c>
      <c r="BE175" s="92">
        <f>SUMIF('20-1'!Y:Y,$A:$A,'20-1'!$E:$E)</f>
        <v>0</v>
      </c>
      <c r="BF175" s="92">
        <f>SUMIF('20-1'!Z:Z,$A:$A,'20-1'!$E:$E)</f>
        <v>49825.15</v>
      </c>
      <c r="BG175" s="92">
        <f>SUMIF('20-1'!AA:AA,$A:$A,'20-1'!$E:$E)</f>
        <v>0</v>
      </c>
      <c r="BH175" s="92">
        <f>SUMIF('20-1'!AB:AB,$A:$A,'20-1'!$E:$E)</f>
        <v>33345.58</v>
      </c>
      <c r="BI175" s="89">
        <f>SUMIF(Об!$A:$A,$A:$A,Об!AB:AB)*BI$455</f>
        <v>321527.80172111158</v>
      </c>
      <c r="BJ175" s="89">
        <f>SUMIF(Об!$A:$A,$A:$A,Об!AC:AC)*BJ$455</f>
        <v>305118.57097963704</v>
      </c>
      <c r="BK175" s="84">
        <f>SUMIF(ПП1!$H:$H,$A:$A,ПП1!$M:$M)</f>
        <v>0</v>
      </c>
      <c r="BL175" s="89">
        <f t="shared" si="20"/>
        <v>72119.286291726356</v>
      </c>
      <c r="BM175" s="89">
        <f t="shared" si="29"/>
        <v>10133.358507011293</v>
      </c>
      <c r="BN175" s="89">
        <f t="shared" si="21"/>
        <v>2825.6259860742111</v>
      </c>
      <c r="BO175" s="89">
        <f>SUMIF(Об!$A:$A,$A:$A,Об!$AG:$AG)*$BO$455</f>
        <v>0</v>
      </c>
      <c r="BP175" s="89">
        <f>SUMIF(Об!$A:$A,$A:$A,Об!$AE:$AE)*BP$455</f>
        <v>2489.8953076796142</v>
      </c>
      <c r="BQ175" s="89">
        <f>SUMIF(Об!$A:$A,$A:$A,Об!AI:AI)*BQ$455</f>
        <v>226102.31020642768</v>
      </c>
      <c r="BR175" s="89">
        <f>SUMIF(Об!$A:$A,$A:$A,Об!AJ:AJ)*BR$455</f>
        <v>0</v>
      </c>
      <c r="BS175" s="89">
        <f>SUMIF(Об!$A:$A,$A:$A,Об!AK:AK)*BS$455</f>
        <v>123657.39186462857</v>
      </c>
      <c r="BT175" s="89">
        <f>SUMIF(Об!$A:$A,$A:$A,Об!AL:AL)*BT$455</f>
        <v>111311.21929915404</v>
      </c>
      <c r="BU175" s="89">
        <f>SUMIF(Об!$A:$A,$A:$A,Об!AM:AM)*BU$455</f>
        <v>0</v>
      </c>
      <c r="BV175" s="89">
        <f>SUMIF(Об!$A:$A,$A:$A,Об!AN:AN)*BV$455</f>
        <v>46534.609420159512</v>
      </c>
    </row>
    <row r="176" spans="1:74" ht="32.25" hidden="1" customHeight="1" x14ac:dyDescent="0.25">
      <c r="A176" s="84" t="s">
        <v>56</v>
      </c>
      <c r="B176" s="84">
        <f>SUMIF(Об!$A:$A,$A:$A,Об!B:B)</f>
        <v>2704.9</v>
      </c>
      <c r="C176" s="84">
        <f>SUMIF(Об!$A:$A,$A:$A,Об!C:C)</f>
        <v>2704.9</v>
      </c>
      <c r="D176" s="84">
        <v>12</v>
      </c>
      <c r="E176" s="84">
        <f>SUMIF(Об!$A:$A,$A:$A,Об!F:F)</f>
        <v>30.14</v>
      </c>
      <c r="F176" s="84">
        <f t="shared" si="22"/>
        <v>30.14</v>
      </c>
      <c r="G176" s="89">
        <v>952403.04999999981</v>
      </c>
      <c r="H176" s="89">
        <v>1223247.8400000001</v>
      </c>
      <c r="I176" s="89">
        <v>0</v>
      </c>
      <c r="J176" s="89">
        <v>156054.74999999997</v>
      </c>
      <c r="K176" s="89">
        <v>13421.879999999997</v>
      </c>
      <c r="L176" s="89">
        <v>0</v>
      </c>
      <c r="M176" s="89">
        <v>1057.3</v>
      </c>
      <c r="N176" s="89">
        <v>1057.3</v>
      </c>
      <c r="O176" s="89">
        <v>100985.84</v>
      </c>
      <c r="P176" s="89">
        <v>266146.02</v>
      </c>
      <c r="Q176" s="89">
        <v>98859.010000000009</v>
      </c>
      <c r="R176" s="89">
        <v>0</v>
      </c>
      <c r="S176" s="89">
        <v>3186.3500000000004</v>
      </c>
      <c r="T176" s="89">
        <v>300441.68000000005</v>
      </c>
      <c r="U176" s="89">
        <v>0</v>
      </c>
      <c r="V176" s="89">
        <v>0</v>
      </c>
      <c r="W176" s="89">
        <v>0</v>
      </c>
      <c r="X176" s="89">
        <v>0</v>
      </c>
      <c r="Y176" s="89">
        <v>0</v>
      </c>
      <c r="Z176" s="89">
        <v>0</v>
      </c>
      <c r="AA176" s="89">
        <v>0</v>
      </c>
      <c r="AB176" s="89">
        <v>0</v>
      </c>
      <c r="AC176" s="89">
        <v>0</v>
      </c>
      <c r="AD176" s="89">
        <v>0</v>
      </c>
      <c r="AE176" s="89">
        <v>2196.5100000000002</v>
      </c>
      <c r="AF176" s="89">
        <v>0</v>
      </c>
      <c r="AG176" s="89">
        <v>63180</v>
      </c>
      <c r="AH176" s="90">
        <v>952403.04999999981</v>
      </c>
      <c r="AI176" s="90">
        <v>932990.92</v>
      </c>
      <c r="AJ176" s="90">
        <v>0</v>
      </c>
      <c r="AK176" s="90">
        <v>932990.92</v>
      </c>
      <c r="AL176" s="90">
        <v>132509.65000000002</v>
      </c>
      <c r="AM176" s="90">
        <v>0</v>
      </c>
      <c r="AN176" s="90">
        <v>132509.65000000002</v>
      </c>
      <c r="AP176" s="91">
        <f t="shared" si="19"/>
        <v>11864.41</v>
      </c>
      <c r="AQ176" s="92">
        <f>SUMIF('20-1'!K:K,$A:$A,'20-1'!$E:$E)</f>
        <v>0</v>
      </c>
      <c r="AR176" s="92">
        <f>SUMIF('20-1'!L:L,$A:$A,'20-1'!$E:$E)</f>
        <v>0</v>
      </c>
      <c r="AS176" s="92">
        <f>SUMIF('20-1'!M:M,$A:$A,'20-1'!$E:$E)</f>
        <v>0</v>
      </c>
      <c r="AT176" s="92">
        <f>SUMIF('20-1'!N:N,$A:$A,'20-1'!$E:$E)</f>
        <v>0</v>
      </c>
      <c r="AU176" s="92">
        <f>SUMIF('20-1'!O:O,$A:$A,'20-1'!$E:$E)</f>
        <v>0</v>
      </c>
      <c r="AV176" s="92">
        <f>SUMIF('20-1'!P:P,$A:$A,'20-1'!$E:$E)</f>
        <v>0</v>
      </c>
      <c r="AW176" s="92">
        <f>SUMIF('20-1'!Q:Q,$A:$A,'20-1'!$E:$E)</f>
        <v>0</v>
      </c>
      <c r="AX176" s="92">
        <f>SUMIF('20-1'!R:R,$A:$A,'20-1'!$E:$E)</f>
        <v>0</v>
      </c>
      <c r="AY176" s="92">
        <f>SUMIF('20-1'!S:S,$A:$A,'20-1'!$E:$E)</f>
        <v>11864.41</v>
      </c>
      <c r="AZ176" s="92">
        <f>SUMIF('20-1'!T:T,$A:$A,'20-1'!$E:$E)</f>
        <v>0</v>
      </c>
      <c r="BA176" s="92">
        <f>SUMIF('20-1'!U:U,$A:$A,'20-1'!$E:$E)</f>
        <v>0</v>
      </c>
      <c r="BB176" s="92">
        <f>SUMIF('20-1'!V:V,$A:$A,'20-1'!$E:$E)</f>
        <v>0</v>
      </c>
      <c r="BC176" s="92">
        <f>SUMIF('20-1'!W:W,$A:$A,'20-1'!$E:$E)</f>
        <v>0</v>
      </c>
      <c r="BD176" s="92">
        <f>SUMIF('20-1'!X:X,$A:$A,'20-1'!$E:$E)</f>
        <v>0</v>
      </c>
      <c r="BE176" s="92">
        <f>SUMIF('20-1'!Y:Y,$A:$A,'20-1'!$E:$E)</f>
        <v>0</v>
      </c>
      <c r="BF176" s="92">
        <f>SUMIF('20-1'!Z:Z,$A:$A,'20-1'!$E:$E)</f>
        <v>0</v>
      </c>
      <c r="BG176" s="92">
        <f>SUMIF('20-1'!AA:AA,$A:$A,'20-1'!$E:$E)</f>
        <v>0</v>
      </c>
      <c r="BH176" s="92">
        <f>SUMIF('20-1'!AB:AB,$A:$A,'20-1'!$E:$E)</f>
        <v>50332.54</v>
      </c>
      <c r="BI176" s="89">
        <f>SUMIF(Об!$A:$A,$A:$A,Об!AB:AB)*BI$455</f>
        <v>249918.26033651002</v>
      </c>
      <c r="BJ176" s="89">
        <f>SUMIF(Об!$A:$A,$A:$A,Об!AC:AC)*BJ$455</f>
        <v>237163.63576464541</v>
      </c>
      <c r="BK176" s="84">
        <f>SUMIF(ПП1!$H:$H,$A:$A,ПП1!$M:$M)</f>
        <v>0</v>
      </c>
      <c r="BL176" s="89">
        <f t="shared" si="20"/>
        <v>56057.132447826873</v>
      </c>
      <c r="BM176" s="89">
        <f t="shared" si="29"/>
        <v>7876.4925330939177</v>
      </c>
      <c r="BN176" s="89">
        <f t="shared" si="21"/>
        <v>2196.3125024374367</v>
      </c>
      <c r="BO176" s="89">
        <f>SUMIF(Об!$A:$A,$A:$A,Об!$AG:$AG)*$BO$455</f>
        <v>0</v>
      </c>
      <c r="BP176" s="89">
        <f>SUMIF(Об!$A:$A,$A:$A,Об!$AE:$AE)*BP$455</f>
        <v>1935.3545801774137</v>
      </c>
      <c r="BQ176" s="89">
        <f>SUMIF(Об!$A:$A,$A:$A,Об!AI:AI)*BQ$455</f>
        <v>175745.59873945135</v>
      </c>
      <c r="BR176" s="89">
        <f>SUMIF(Об!$A:$A,$A:$A,Об!AJ:AJ)*BR$455</f>
        <v>0</v>
      </c>
      <c r="BS176" s="89">
        <f>SUMIF(Об!$A:$A,$A:$A,Об!AK:AK)*BS$455</f>
        <v>96116.852375223083</v>
      </c>
      <c r="BT176" s="89">
        <f>SUMIF(Об!$A:$A,$A:$A,Об!AL:AL)*BT$455</f>
        <v>86520.375949666326</v>
      </c>
      <c r="BU176" s="89">
        <f>SUMIF(Об!$A:$A,$A:$A,Об!AM:AM)*BU$455</f>
        <v>0</v>
      </c>
      <c r="BV176" s="89">
        <f>SUMIF(Об!$A:$A,$A:$A,Об!AN:AN)*BV$455</f>
        <v>36170.584843586228</v>
      </c>
    </row>
    <row r="177" spans="1:74" ht="32.25" hidden="1" customHeight="1" x14ac:dyDescent="0.25">
      <c r="A177" s="84" t="s">
        <v>57</v>
      </c>
      <c r="B177" s="84">
        <f>SUMIF(Об!$A:$A,$A:$A,Об!B:B)</f>
        <v>3501.4</v>
      </c>
      <c r="C177" s="84">
        <f>SUMIF(Об!$A:$A,$A:$A,Об!C:C)</f>
        <v>3501.4</v>
      </c>
      <c r="D177" s="84">
        <v>12</v>
      </c>
      <c r="E177" s="84">
        <f>SUMIF(Об!$A:$A,$A:$A,Об!F:F)</f>
        <v>30.14</v>
      </c>
      <c r="F177" s="84">
        <f t="shared" si="22"/>
        <v>30.14</v>
      </c>
      <c r="G177" s="89">
        <v>1243306.1199999999</v>
      </c>
      <c r="H177" s="89">
        <v>1593590.5800000003</v>
      </c>
      <c r="I177" s="89">
        <v>0</v>
      </c>
      <c r="J177" s="89">
        <v>203323.18999999997</v>
      </c>
      <c r="K177" s="89">
        <v>13349.650000000001</v>
      </c>
      <c r="L177" s="89">
        <v>0</v>
      </c>
      <c r="M177" s="89">
        <v>601.76</v>
      </c>
      <c r="N177" s="89">
        <v>601.76</v>
      </c>
      <c r="O177" s="89">
        <v>126327.51000000002</v>
      </c>
      <c r="P177" s="89">
        <v>364352.38</v>
      </c>
      <c r="Q177" s="89">
        <v>145639.38</v>
      </c>
      <c r="R177" s="89">
        <v>0</v>
      </c>
      <c r="S177" s="89">
        <v>1768.99</v>
      </c>
      <c r="T177" s="89">
        <v>442600.72999999992</v>
      </c>
      <c r="U177" s="89">
        <v>0</v>
      </c>
      <c r="V177" s="89">
        <v>0</v>
      </c>
      <c r="W177" s="89">
        <v>0</v>
      </c>
      <c r="X177" s="89">
        <v>0</v>
      </c>
      <c r="Y177" s="89">
        <v>0</v>
      </c>
      <c r="Z177" s="89">
        <v>0</v>
      </c>
      <c r="AA177" s="89">
        <v>0</v>
      </c>
      <c r="AB177" s="89">
        <v>0</v>
      </c>
      <c r="AC177" s="89">
        <v>0</v>
      </c>
      <c r="AD177" s="89">
        <v>0</v>
      </c>
      <c r="AE177" s="89">
        <v>1239.4799999999998</v>
      </c>
      <c r="AF177" s="89">
        <v>0</v>
      </c>
      <c r="AG177" s="89">
        <v>102060</v>
      </c>
      <c r="AH177" s="90">
        <v>1243306.1199999999</v>
      </c>
      <c r="AI177" s="90">
        <v>1305419.44</v>
      </c>
      <c r="AJ177" s="90">
        <v>0</v>
      </c>
      <c r="AK177" s="90">
        <v>1305419.44</v>
      </c>
      <c r="AL177" s="90">
        <v>153004.79</v>
      </c>
      <c r="AM177" s="90">
        <v>0</v>
      </c>
      <c r="AN177" s="90">
        <v>153004.79</v>
      </c>
      <c r="AP177" s="91">
        <f t="shared" si="19"/>
        <v>350047.8</v>
      </c>
      <c r="AQ177" s="92">
        <f>SUMIF('20-1'!K:K,$A:$A,'20-1'!$E:$E)</f>
        <v>350047.8</v>
      </c>
      <c r="AR177" s="92">
        <f>SUMIF('20-1'!L:L,$A:$A,'20-1'!$E:$E)</f>
        <v>0</v>
      </c>
      <c r="AS177" s="92">
        <f>SUMIF('20-1'!M:M,$A:$A,'20-1'!$E:$E)</f>
        <v>0</v>
      </c>
      <c r="AT177" s="92">
        <f>SUMIF('20-1'!N:N,$A:$A,'20-1'!$E:$E)</f>
        <v>0</v>
      </c>
      <c r="AU177" s="92">
        <f>SUMIF('20-1'!O:O,$A:$A,'20-1'!$E:$E)</f>
        <v>0</v>
      </c>
      <c r="AV177" s="92">
        <f>SUMIF('20-1'!P:P,$A:$A,'20-1'!$E:$E)</f>
        <v>0</v>
      </c>
      <c r="AW177" s="92">
        <f>SUMIF('20-1'!Q:Q,$A:$A,'20-1'!$E:$E)</f>
        <v>0</v>
      </c>
      <c r="AX177" s="92">
        <f>SUMIF('20-1'!R:R,$A:$A,'20-1'!$E:$E)</f>
        <v>0</v>
      </c>
      <c r="AY177" s="92">
        <f>SUMIF('20-1'!S:S,$A:$A,'20-1'!$E:$E)</f>
        <v>0</v>
      </c>
      <c r="AZ177" s="92">
        <f>SUMIF('20-1'!T:T,$A:$A,'20-1'!$E:$E)</f>
        <v>0</v>
      </c>
      <c r="BA177" s="92">
        <f>SUMIF('20-1'!U:U,$A:$A,'20-1'!$E:$E)</f>
        <v>0</v>
      </c>
      <c r="BB177" s="92">
        <f>SUMIF('20-1'!V:V,$A:$A,'20-1'!$E:$E)</f>
        <v>0</v>
      </c>
      <c r="BC177" s="92">
        <f>SUMIF('20-1'!W:W,$A:$A,'20-1'!$E:$E)</f>
        <v>0</v>
      </c>
      <c r="BD177" s="92">
        <f>SUMIF('20-1'!X:X,$A:$A,'20-1'!$E:$E)</f>
        <v>0</v>
      </c>
      <c r="BE177" s="92">
        <f>SUMIF('20-1'!Y:Y,$A:$A,'20-1'!$E:$E)</f>
        <v>0</v>
      </c>
      <c r="BF177" s="92">
        <f>SUMIF('20-1'!Z:Z,$A:$A,'20-1'!$E:$E)</f>
        <v>0</v>
      </c>
      <c r="BG177" s="92">
        <f>SUMIF('20-1'!AA:AA,$A:$A,'20-1'!$E:$E)</f>
        <v>0</v>
      </c>
      <c r="BH177" s="92">
        <f>SUMIF('20-1'!AB:AB,$A:$A,'20-1'!$E:$E)</f>
        <v>21642.54</v>
      </c>
      <c r="BI177" s="89">
        <f>SUMIF(Об!$A:$A,$A:$A,Об!AB:AB)*BI$455</f>
        <v>323510.59068440838</v>
      </c>
      <c r="BJ177" s="89">
        <f>SUMIF(Об!$A:$A,$A:$A,Об!AC:AC)*BJ$455</f>
        <v>307000.16794200509</v>
      </c>
      <c r="BK177" s="84">
        <f>SUMIF(ПП1!$H:$H,$A:$A,ПП1!$M:$M)</f>
        <v>0</v>
      </c>
      <c r="BL177" s="89">
        <f t="shared" si="20"/>
        <v>72564.029558512702</v>
      </c>
      <c r="BM177" s="89">
        <f t="shared" si="29"/>
        <v>10195.848628553751</v>
      </c>
      <c r="BN177" s="89">
        <f t="shared" si="21"/>
        <v>2843.0509800859336</v>
      </c>
      <c r="BO177" s="89">
        <f>SUMIF(Об!$A:$A,$A:$A,Об!$AG:$AG)*$BO$455</f>
        <v>0</v>
      </c>
      <c r="BP177" s="89">
        <f>SUMIF(Об!$A:$A,$A:$A,Об!$AE:$AE)*BP$455</f>
        <v>2505.2499268117849</v>
      </c>
      <c r="BQ177" s="89">
        <f>SUMIF(Об!$A:$A,$A:$A,Об!AI:AI)*BQ$455</f>
        <v>227496.63182606193</v>
      </c>
      <c r="BR177" s="89">
        <f>SUMIF(Об!$A:$A,$A:$A,Об!AJ:AJ)*BR$455</f>
        <v>0</v>
      </c>
      <c r="BS177" s="89">
        <f>SUMIF(Об!$A:$A,$A:$A,Об!AK:AK)*BS$455</f>
        <v>124419.95892883513</v>
      </c>
      <c r="BT177" s="89">
        <f>SUMIF(Об!$A:$A,$A:$A,Об!AL:AL)*BT$455</f>
        <v>111997.65031984977</v>
      </c>
      <c r="BU177" s="89">
        <f>SUMIF(Об!$A:$A,$A:$A,Об!AM:AM)*BU$455</f>
        <v>0</v>
      </c>
      <c r="BV177" s="89">
        <f>SUMIF(Об!$A:$A,$A:$A,Об!AN:AN)*BV$455</f>
        <v>46821.577792647724</v>
      </c>
    </row>
    <row r="178" spans="1:74" ht="32.25" hidden="1" customHeight="1" x14ac:dyDescent="0.25">
      <c r="A178" s="84" t="s">
        <v>58</v>
      </c>
      <c r="B178" s="84">
        <f>SUMIF(Об!$A:$A,$A:$A,Об!B:B)</f>
        <v>3423.4</v>
      </c>
      <c r="C178" s="84">
        <f>SUMIF(Об!$A:$A,$A:$A,Об!C:C)</f>
        <v>3423.4</v>
      </c>
      <c r="D178" s="84">
        <v>12</v>
      </c>
      <c r="E178" s="84">
        <f>SUMIF(Об!$A:$A,$A:$A,Об!F:F)</f>
        <v>30.14</v>
      </c>
      <c r="F178" s="84">
        <f t="shared" si="22"/>
        <v>30.14</v>
      </c>
      <c r="G178" s="89">
        <v>1181803.47</v>
      </c>
      <c r="H178" s="89">
        <v>1511631.23</v>
      </c>
      <c r="I178" s="89">
        <v>0</v>
      </c>
      <c r="J178" s="89">
        <v>252769.72000000003</v>
      </c>
      <c r="K178" s="89">
        <v>269.45</v>
      </c>
      <c r="L178" s="89">
        <v>0</v>
      </c>
      <c r="M178" s="89">
        <v>469.32</v>
      </c>
      <c r="N178" s="89">
        <v>469.32</v>
      </c>
      <c r="O178" s="89">
        <v>147655.28</v>
      </c>
      <c r="P178" s="89">
        <v>450150.52</v>
      </c>
      <c r="Q178" s="89">
        <v>178361.15000000002</v>
      </c>
      <c r="R178" s="89">
        <v>0</v>
      </c>
      <c r="S178" s="89">
        <v>1407.73</v>
      </c>
      <c r="T178" s="89">
        <v>542033.98</v>
      </c>
      <c r="U178" s="89">
        <v>0</v>
      </c>
      <c r="V178" s="89">
        <v>0</v>
      </c>
      <c r="W178" s="89">
        <v>0</v>
      </c>
      <c r="X178" s="89">
        <v>0</v>
      </c>
      <c r="Y178" s="89">
        <v>0</v>
      </c>
      <c r="Z178" s="89">
        <v>0</v>
      </c>
      <c r="AA178" s="89">
        <v>0</v>
      </c>
      <c r="AB178" s="89">
        <v>0</v>
      </c>
      <c r="AC178" s="89">
        <v>0</v>
      </c>
      <c r="AD178" s="89">
        <v>0</v>
      </c>
      <c r="AE178" s="89">
        <v>969.18000000000006</v>
      </c>
      <c r="AF178" s="89">
        <v>0</v>
      </c>
      <c r="AG178" s="89">
        <v>94049.900000000023</v>
      </c>
      <c r="AH178" s="90">
        <v>1181803.47</v>
      </c>
      <c r="AI178" s="90">
        <v>1191435.4700000002</v>
      </c>
      <c r="AJ178" s="90">
        <v>0</v>
      </c>
      <c r="AK178" s="90">
        <v>1191435.4700000002</v>
      </c>
      <c r="AL178" s="90">
        <v>152540.48000000001</v>
      </c>
      <c r="AM178" s="90">
        <v>0</v>
      </c>
      <c r="AN178" s="90">
        <v>152540.48000000001</v>
      </c>
      <c r="AP178" s="91">
        <f t="shared" si="19"/>
        <v>123385.29</v>
      </c>
      <c r="AQ178" s="92">
        <f>SUMIF('20-1'!K:K,$A:$A,'20-1'!$E:$E)</f>
        <v>123385.29</v>
      </c>
      <c r="AR178" s="92">
        <f>SUMIF('20-1'!L:L,$A:$A,'20-1'!$E:$E)</f>
        <v>0</v>
      </c>
      <c r="AS178" s="92">
        <f>SUMIF('20-1'!M:M,$A:$A,'20-1'!$E:$E)</f>
        <v>0</v>
      </c>
      <c r="AT178" s="92">
        <f>SUMIF('20-1'!N:N,$A:$A,'20-1'!$E:$E)</f>
        <v>0</v>
      </c>
      <c r="AU178" s="92">
        <f>SUMIF('20-1'!O:O,$A:$A,'20-1'!$E:$E)</f>
        <v>0</v>
      </c>
      <c r="AV178" s="92">
        <f>SUMIF('20-1'!P:P,$A:$A,'20-1'!$E:$E)</f>
        <v>0</v>
      </c>
      <c r="AW178" s="92">
        <f>SUMIF('20-1'!Q:Q,$A:$A,'20-1'!$E:$E)</f>
        <v>0</v>
      </c>
      <c r="AX178" s="92">
        <f>SUMIF('20-1'!R:R,$A:$A,'20-1'!$E:$E)</f>
        <v>0</v>
      </c>
      <c r="AY178" s="92">
        <f>SUMIF('20-1'!S:S,$A:$A,'20-1'!$E:$E)</f>
        <v>0</v>
      </c>
      <c r="AZ178" s="92">
        <f>SUMIF('20-1'!T:T,$A:$A,'20-1'!$E:$E)</f>
        <v>0</v>
      </c>
      <c r="BA178" s="92">
        <f>SUMIF('20-1'!U:U,$A:$A,'20-1'!$E:$E)</f>
        <v>0</v>
      </c>
      <c r="BB178" s="92">
        <f>SUMIF('20-1'!V:V,$A:$A,'20-1'!$E:$E)</f>
        <v>0</v>
      </c>
      <c r="BC178" s="92">
        <f>SUMIF('20-1'!W:W,$A:$A,'20-1'!$E:$E)</f>
        <v>0</v>
      </c>
      <c r="BD178" s="92">
        <f>SUMIF('20-1'!X:X,$A:$A,'20-1'!$E:$E)</f>
        <v>0</v>
      </c>
      <c r="BE178" s="92">
        <f>SUMIF('20-1'!Y:Y,$A:$A,'20-1'!$E:$E)</f>
        <v>0</v>
      </c>
      <c r="BF178" s="92">
        <f>SUMIF('20-1'!Z:Z,$A:$A,'20-1'!$E:$E)</f>
        <v>18787.849999999999</v>
      </c>
      <c r="BG178" s="92">
        <f>SUMIF('20-1'!AA:AA,$A:$A,'20-1'!$E:$E)</f>
        <v>0</v>
      </c>
      <c r="BH178" s="92">
        <f>SUMIF('20-1'!AB:AB,$A:$A,'20-1'!$E:$E)</f>
        <v>17048.91</v>
      </c>
      <c r="BI178" s="89">
        <f>SUMIF(Об!$A:$A,$A:$A,Об!AB:AB)*BI$455</f>
        <v>316303.80880476488</v>
      </c>
      <c r="BJ178" s="89">
        <f>SUMIF(Об!$A:$A,$A:$A,Об!AC:AC)*BJ$455</f>
        <v>300161.18550655735</v>
      </c>
      <c r="BK178" s="84">
        <f>SUMIF(ПП1!$H:$H,$A:$A,ПП1!$M:$M)</f>
        <v>0</v>
      </c>
      <c r="BL178" s="89">
        <f t="shared" si="20"/>
        <v>70947.534926204477</v>
      </c>
      <c r="BM178" s="89">
        <f t="shared" si="29"/>
        <v>9968.717711484238</v>
      </c>
      <c r="BN178" s="89">
        <f t="shared" si="21"/>
        <v>2779.7168918793009</v>
      </c>
      <c r="BO178" s="89">
        <f>SUMIF(Об!$A:$A,$A:$A,Об!$AG:$AG)*$BO$455</f>
        <v>0</v>
      </c>
      <c r="BP178" s="89">
        <f>SUMIF(Об!$A:$A,$A:$A,Об!$AE:$AE)*BP$455</f>
        <v>2449.4409663127503</v>
      </c>
      <c r="BQ178" s="89">
        <f>SUMIF(Об!$A:$A,$A:$A,Об!AI:AI)*BQ$455</f>
        <v>222428.73404733543</v>
      </c>
      <c r="BR178" s="89">
        <f>SUMIF(Об!$A:$A,$A:$A,Об!AJ:AJ)*BR$455</f>
        <v>0</v>
      </c>
      <c r="BS178" s="89">
        <f>SUMIF(Об!$A:$A,$A:$A,Об!AK:AK)*BS$455</f>
        <v>121648.27994430061</v>
      </c>
      <c r="BT178" s="89">
        <f>SUMIF(Об!$A:$A,$A:$A,Об!AL:AL)*BT$455</f>
        <v>109502.70066401259</v>
      </c>
      <c r="BU178" s="89">
        <f>SUMIF(Об!$A:$A,$A:$A,Об!AM:AM)*BU$455</f>
        <v>0</v>
      </c>
      <c r="BV178" s="89">
        <f>SUMIF(Об!$A:$A,$A:$A,Об!AN:AN)*BV$455</f>
        <v>45778.542701590857</v>
      </c>
    </row>
    <row r="179" spans="1:74" ht="32.25" hidden="1" customHeight="1" x14ac:dyDescent="0.25">
      <c r="A179" s="84" t="s">
        <v>59</v>
      </c>
      <c r="B179" s="84">
        <f>SUMIF(Об!$A:$A,$A:$A,Об!B:B)</f>
        <v>3484.19</v>
      </c>
      <c r="C179" s="84">
        <f>SUMIF(Об!$A:$A,$A:$A,Об!C:C)</f>
        <v>3484.19</v>
      </c>
      <c r="D179" s="84">
        <v>12</v>
      </c>
      <c r="E179" s="84">
        <f>SUMIF(Об!$A:$A,$A:$A,Об!F:F)</f>
        <v>30.14</v>
      </c>
      <c r="F179" s="84">
        <f t="shared" si="22"/>
        <v>30.14</v>
      </c>
      <c r="G179" s="89">
        <v>1240460.17</v>
      </c>
      <c r="H179" s="89">
        <v>1572334.28</v>
      </c>
      <c r="I179" s="89">
        <v>0</v>
      </c>
      <c r="J179" s="89">
        <v>237758.74000000002</v>
      </c>
      <c r="K179" s="89">
        <v>11023.080000000004</v>
      </c>
      <c r="L179" s="89">
        <v>0</v>
      </c>
      <c r="M179" s="89">
        <v>452.43999999999994</v>
      </c>
      <c r="N179" s="89">
        <v>452.43999999999994</v>
      </c>
      <c r="O179" s="89">
        <v>137170.78</v>
      </c>
      <c r="P179" s="89">
        <v>426485.47</v>
      </c>
      <c r="Q179" s="89">
        <v>170652.74999999997</v>
      </c>
      <c r="R179" s="89">
        <v>0</v>
      </c>
      <c r="S179" s="89">
        <v>1299.06</v>
      </c>
      <c r="T179" s="89">
        <v>518667.41000000003</v>
      </c>
      <c r="U179" s="89">
        <v>0</v>
      </c>
      <c r="V179" s="89">
        <v>0</v>
      </c>
      <c r="W179" s="89">
        <v>0</v>
      </c>
      <c r="X179" s="89">
        <v>0</v>
      </c>
      <c r="Y179" s="89">
        <v>0</v>
      </c>
      <c r="Z179" s="89">
        <v>0</v>
      </c>
      <c r="AA179" s="89">
        <v>0</v>
      </c>
      <c r="AB179" s="89">
        <v>0</v>
      </c>
      <c r="AC179" s="89">
        <v>0</v>
      </c>
      <c r="AD179" s="89">
        <v>0</v>
      </c>
      <c r="AE179" s="89">
        <v>895.18000000000006</v>
      </c>
      <c r="AF179" s="89">
        <v>0</v>
      </c>
      <c r="AG179" s="89">
        <v>98537.95</v>
      </c>
      <c r="AH179" s="90">
        <v>1240460.17</v>
      </c>
      <c r="AI179" s="90">
        <v>1202001.81</v>
      </c>
      <c r="AJ179" s="90">
        <v>0</v>
      </c>
      <c r="AK179" s="90">
        <v>1202001.81</v>
      </c>
      <c r="AL179" s="90">
        <v>253631.99000000002</v>
      </c>
      <c r="AM179" s="90">
        <v>0</v>
      </c>
      <c r="AN179" s="90">
        <v>253631.99000000002</v>
      </c>
      <c r="AP179" s="91">
        <f t="shared" si="19"/>
        <v>324836.63</v>
      </c>
      <c r="AQ179" s="92">
        <f>SUMIF('20-1'!K:K,$A:$A,'20-1'!$E:$E)</f>
        <v>289441.63</v>
      </c>
      <c r="AR179" s="92">
        <f>SUMIF('20-1'!L:L,$A:$A,'20-1'!$E:$E)</f>
        <v>0</v>
      </c>
      <c r="AS179" s="92">
        <f>SUMIF('20-1'!M:M,$A:$A,'20-1'!$E:$E)</f>
        <v>0</v>
      </c>
      <c r="AT179" s="92">
        <f>SUMIF('20-1'!N:N,$A:$A,'20-1'!$E:$E)</f>
        <v>0</v>
      </c>
      <c r="AU179" s="92">
        <f>SUMIF('20-1'!O:O,$A:$A,'20-1'!$E:$E)</f>
        <v>0</v>
      </c>
      <c r="AV179" s="92">
        <f>SUMIF('20-1'!P:P,$A:$A,'20-1'!$E:$E)</f>
        <v>0</v>
      </c>
      <c r="AW179" s="92">
        <f>SUMIF('20-1'!Q:Q,$A:$A,'20-1'!$E:$E)</f>
        <v>0</v>
      </c>
      <c r="AX179" s="92">
        <f>SUMIF('20-1'!R:R,$A:$A,'20-1'!$E:$E)</f>
        <v>0</v>
      </c>
      <c r="AY179" s="92">
        <f>SUMIF('20-1'!S:S,$A:$A,'20-1'!$E:$E)</f>
        <v>0</v>
      </c>
      <c r="AZ179" s="92">
        <f>SUMIF('20-1'!T:T,$A:$A,'20-1'!$E:$E)</f>
        <v>0</v>
      </c>
      <c r="BA179" s="92">
        <f>SUMIF('20-1'!U:U,$A:$A,'20-1'!$E:$E)</f>
        <v>0</v>
      </c>
      <c r="BB179" s="92">
        <f>SUMIF('20-1'!V:V,$A:$A,'20-1'!$E:$E)</f>
        <v>0</v>
      </c>
      <c r="BC179" s="92">
        <f>SUMIF('20-1'!W:W,$A:$A,'20-1'!$E:$E)</f>
        <v>0</v>
      </c>
      <c r="BD179" s="92">
        <f>SUMIF('20-1'!X:X,$A:$A,'20-1'!$E:$E)</f>
        <v>0</v>
      </c>
      <c r="BE179" s="92">
        <f>SUMIF('20-1'!Y:Y,$A:$A,'20-1'!$E:$E)</f>
        <v>35395</v>
      </c>
      <c r="BF179" s="92">
        <f>SUMIF('20-1'!Z:Z,$A:$A,'20-1'!$E:$E)</f>
        <v>0</v>
      </c>
      <c r="BG179" s="92">
        <f>SUMIF('20-1'!AA:AA,$A:$A,'20-1'!$E:$E)</f>
        <v>0</v>
      </c>
      <c r="BH179" s="92">
        <f>SUMIF('20-1'!AB:AB,$A:$A,'20-1'!$E:$E)</f>
        <v>48666.31</v>
      </c>
      <c r="BI179" s="89">
        <f>SUMIF(Об!$A:$A,$A:$A,Об!AB:AB)*BI$455</f>
        <v>321920.47893891268</v>
      </c>
      <c r="BJ179" s="89">
        <f>SUMIF(Об!$A:$A,$A:$A,Об!AC:AC)*BJ$455</f>
        <v>305491.20784310688</v>
      </c>
      <c r="BK179" s="84">
        <f>SUMIF(ПП1!$H:$H,$A:$A,ПП1!$M:$M)</f>
        <v>0</v>
      </c>
      <c r="BL179" s="89">
        <f t="shared" si="20"/>
        <v>72207.364524896999</v>
      </c>
      <c r="BM179" s="89">
        <f t="shared" si="29"/>
        <v>10145.734230056747</v>
      </c>
      <c r="BN179" s="89">
        <f t="shared" si="21"/>
        <v>2829.0768819059826</v>
      </c>
      <c r="BO179" s="89">
        <f>SUMIF(Об!$A:$A,$A:$A,Об!$AG:$AG)*$BO$455</f>
        <v>0</v>
      </c>
      <c r="BP179" s="89">
        <f>SUMIF(Об!$A:$A,$A:$A,Об!$AE:$AE)*BP$455</f>
        <v>2492.9361805273179</v>
      </c>
      <c r="BQ179" s="89">
        <f>SUMIF(Об!$A:$A,$A:$A,Об!AI:AI)*BQ$455</f>
        <v>226378.44566231983</v>
      </c>
      <c r="BR179" s="89">
        <f>SUMIF(Об!$A:$A,$A:$A,Об!AJ:AJ)*BR$455</f>
        <v>0</v>
      </c>
      <c r="BS179" s="89">
        <f>SUMIF(Об!$A:$A,$A:$A,Об!AK:AK)*BS$455</f>
        <v>123808.41283493974</v>
      </c>
      <c r="BT179" s="89">
        <f>SUMIF(Об!$A:$A,$A:$A,Об!AL:AL)*BT$455</f>
        <v>111447.16206886312</v>
      </c>
      <c r="BU179" s="89">
        <f>SUMIF(Об!$A:$A,$A:$A,Об!AM:AM)*BU$455</f>
        <v>0</v>
      </c>
      <c r="BV179" s="89">
        <f>SUMIF(Об!$A:$A,$A:$A,Об!AN:AN)*BV$455</f>
        <v>46591.441460377355</v>
      </c>
    </row>
    <row r="180" spans="1:74" ht="32.25" customHeight="1" x14ac:dyDescent="0.25">
      <c r="A180" s="84" t="s">
        <v>60</v>
      </c>
      <c r="B180" s="84">
        <v>0</v>
      </c>
      <c r="C180" s="84">
        <v>0</v>
      </c>
      <c r="D180" s="84">
        <v>0</v>
      </c>
      <c r="E180" s="84">
        <f>SUMIF(Об!$A:$A,$A:$A,Об!F:F)</f>
        <v>21.23</v>
      </c>
      <c r="F180" s="84">
        <f t="shared" si="22"/>
        <v>21.23</v>
      </c>
      <c r="G180" s="89">
        <v>-33435.9</v>
      </c>
      <c r="H180" s="89">
        <v>0</v>
      </c>
      <c r="I180" s="89">
        <v>0</v>
      </c>
      <c r="J180" s="89">
        <v>0</v>
      </c>
      <c r="K180" s="89">
        <v>0</v>
      </c>
      <c r="L180" s="89">
        <v>0</v>
      </c>
      <c r="M180" s="89">
        <v>0</v>
      </c>
      <c r="N180" s="89">
        <v>0</v>
      </c>
      <c r="O180" s="89">
        <v>0</v>
      </c>
      <c r="P180" s="89">
        <v>0</v>
      </c>
      <c r="Q180" s="89">
        <v>0</v>
      </c>
      <c r="R180" s="89">
        <v>0</v>
      </c>
      <c r="S180" s="89">
        <v>0</v>
      </c>
      <c r="T180" s="89">
        <v>0</v>
      </c>
      <c r="U180" s="89">
        <v>0</v>
      </c>
      <c r="V180" s="89">
        <v>0</v>
      </c>
      <c r="W180" s="89">
        <v>0</v>
      </c>
      <c r="X180" s="89">
        <v>0</v>
      </c>
      <c r="Y180" s="89">
        <v>0</v>
      </c>
      <c r="Z180" s="89">
        <v>0</v>
      </c>
      <c r="AA180" s="89">
        <v>0</v>
      </c>
      <c r="AB180" s="89">
        <v>0</v>
      </c>
      <c r="AC180" s="89">
        <v>0</v>
      </c>
      <c r="AD180" s="89">
        <v>0</v>
      </c>
      <c r="AE180" s="89">
        <v>0</v>
      </c>
      <c r="AF180" s="89">
        <v>0</v>
      </c>
      <c r="AG180" s="89">
        <v>0</v>
      </c>
      <c r="AH180" s="90">
        <v>-33435.9</v>
      </c>
      <c r="AI180" s="90">
        <v>0</v>
      </c>
      <c r="AJ180" s="90">
        <v>0</v>
      </c>
      <c r="AK180" s="90">
        <v>0</v>
      </c>
      <c r="AL180" s="90">
        <v>1095.9099999999999</v>
      </c>
      <c r="AM180" s="90">
        <v>0</v>
      </c>
      <c r="AN180" s="90">
        <v>1095.9099999999999</v>
      </c>
      <c r="AP180" s="91">
        <f t="shared" si="19"/>
        <v>0</v>
      </c>
      <c r="AQ180" s="92">
        <f>SUMIF('20-1'!K:K,$A:$A,'20-1'!$E:$E)</f>
        <v>0</v>
      </c>
      <c r="AR180" s="92">
        <f>SUMIF('20-1'!L:L,$A:$A,'20-1'!$E:$E)</f>
        <v>0</v>
      </c>
      <c r="AS180" s="92">
        <f>SUMIF('20-1'!M:M,$A:$A,'20-1'!$E:$E)</f>
        <v>0</v>
      </c>
      <c r="AT180" s="92">
        <f>SUMIF('20-1'!N:N,$A:$A,'20-1'!$E:$E)</f>
        <v>0</v>
      </c>
      <c r="AU180" s="92">
        <f>SUMIF('20-1'!O:O,$A:$A,'20-1'!$E:$E)</f>
        <v>0</v>
      </c>
      <c r="AV180" s="92">
        <f>SUMIF('20-1'!P:P,$A:$A,'20-1'!$E:$E)</f>
        <v>0</v>
      </c>
      <c r="AW180" s="92">
        <f>SUMIF('20-1'!Q:Q,$A:$A,'20-1'!$E:$E)</f>
        <v>0</v>
      </c>
      <c r="AX180" s="92">
        <f>SUMIF('20-1'!R:R,$A:$A,'20-1'!$E:$E)</f>
        <v>0</v>
      </c>
      <c r="AY180" s="92">
        <f>SUMIF('20-1'!S:S,$A:$A,'20-1'!$E:$E)</f>
        <v>0</v>
      </c>
      <c r="AZ180" s="92">
        <f>SUMIF('20-1'!T:T,$A:$A,'20-1'!$E:$E)</f>
        <v>0</v>
      </c>
      <c r="BA180" s="92">
        <f>SUMIF('20-1'!U:U,$A:$A,'20-1'!$E:$E)</f>
        <v>0</v>
      </c>
      <c r="BB180" s="92">
        <f>SUMIF('20-1'!V:V,$A:$A,'20-1'!$E:$E)</f>
        <v>0</v>
      </c>
      <c r="BC180" s="92">
        <f>SUMIF('20-1'!W:W,$A:$A,'20-1'!$E:$E)</f>
        <v>0</v>
      </c>
      <c r="BD180" s="92">
        <f>SUMIF('20-1'!X:X,$A:$A,'20-1'!$E:$E)</f>
        <v>0</v>
      </c>
      <c r="BE180" s="92">
        <f>SUMIF('20-1'!Y:Y,$A:$A,'20-1'!$E:$E)</f>
        <v>0</v>
      </c>
      <c r="BF180" s="92">
        <f>SUMIF('20-1'!Z:Z,$A:$A,'20-1'!$E:$E)</f>
        <v>0</v>
      </c>
      <c r="BG180" s="92">
        <f>SUMIF('20-1'!AA:AA,$A:$A,'20-1'!$E:$E)</f>
        <v>0</v>
      </c>
      <c r="BH180" s="92">
        <f>SUMIF('20-1'!AB:AB,$A:$A,'20-1'!$E:$E)</f>
        <v>0</v>
      </c>
      <c r="BI180" s="89">
        <f>SUMIF(Об!$A:$A,$A:$A,Об!AB:AB)*BI$455</f>
        <v>153006.44692959593</v>
      </c>
      <c r="BJ180" s="89">
        <f>SUMIF(Об!$A:$A,$A:$A,Об!AC:AC)*BJ$455</f>
        <v>145197.73465289306</v>
      </c>
      <c r="BK180" s="84">
        <f>SUMIF(ПП1!$H:$H,$A:$A,ПП1!$M:$M)</f>
        <v>0</v>
      </c>
      <c r="BL180" s="89">
        <f t="shared" si="20"/>
        <v>0</v>
      </c>
      <c r="BM180" s="84">
        <f>SUMIF(Об!$A:$A,$A:$A,Об!Z:Z)</f>
        <v>0</v>
      </c>
      <c r="BN180" s="89">
        <f t="shared" si="21"/>
        <v>0</v>
      </c>
      <c r="BO180" s="89">
        <f>SUMIF(Об!$A:$A,$A:$A,Об!$AG:$AG)*$BO$455</f>
        <v>0</v>
      </c>
      <c r="BP180" s="89">
        <f>SUMIF(Об!$A:$A,$A:$A,Об!$AE:$AE)*BP$455</f>
        <v>1184.8743163590516</v>
      </c>
      <c r="BQ180" s="89">
        <f>SUMIF(Об!$A:$A,$A:$A,Об!AI:AI)*BQ$455</f>
        <v>107596.01795575392</v>
      </c>
      <c r="BR180" s="89">
        <f>SUMIF(Об!$A:$A,$A:$A,Об!AJ:AJ)*BR$455</f>
        <v>0</v>
      </c>
      <c r="BS180" s="89">
        <f>SUMIF(Об!$A:$A,$A:$A,Об!AK:AK)*BS$455</f>
        <v>0</v>
      </c>
      <c r="BT180" s="89">
        <f>SUMIF(Об!$A:$A,$A:$A,Об!AL:AL)*BT$455</f>
        <v>0</v>
      </c>
      <c r="BU180" s="89">
        <f>SUMIF(Об!$A:$A,$A:$A,Об!AM:AM)*BU$455</f>
        <v>0</v>
      </c>
      <c r="BV180" s="89">
        <f>SUMIF(Об!$A:$A,$A:$A,Об!AN:AN)*BV$455</f>
        <v>0</v>
      </c>
    </row>
    <row r="181" spans="1:74" ht="32.25" hidden="1" customHeight="1" x14ac:dyDescent="0.25">
      <c r="A181" s="84" t="s">
        <v>61</v>
      </c>
      <c r="B181" s="84">
        <f>SUMIF(Об!$A:$A,$A:$A,Об!B:B)</f>
        <v>6376.82</v>
      </c>
      <c r="C181" s="84">
        <f>SUMIF(Об!$A:$A,$A:$A,Об!C:C)</f>
        <v>6376.82</v>
      </c>
      <c r="D181" s="84">
        <v>12</v>
      </c>
      <c r="E181" s="84">
        <f>SUMIF(Об!$A:$A,$A:$A,Об!F:F)</f>
        <v>41.41</v>
      </c>
      <c r="F181" s="84">
        <f t="shared" si="22"/>
        <v>41.41</v>
      </c>
      <c r="G181" s="89">
        <v>2743617.46</v>
      </c>
      <c r="H181" s="89">
        <v>2579133.65</v>
      </c>
      <c r="I181" s="89">
        <v>0</v>
      </c>
      <c r="J181" s="89">
        <v>268271.7</v>
      </c>
      <c r="K181" s="89">
        <v>106679.93999999999</v>
      </c>
      <c r="L181" s="89">
        <v>0</v>
      </c>
      <c r="M181" s="89">
        <v>1471.9500000000003</v>
      </c>
      <c r="N181" s="89">
        <v>1471.9500000000003</v>
      </c>
      <c r="O181" s="89">
        <v>172011.61000000002</v>
      </c>
      <c r="P181" s="89">
        <v>486437.87</v>
      </c>
      <c r="Q181" s="89">
        <v>197608.84</v>
      </c>
      <c r="R181" s="89">
        <v>0</v>
      </c>
      <c r="S181" s="89">
        <v>4380.1499999999996</v>
      </c>
      <c r="T181" s="89">
        <v>600569.80000000005</v>
      </c>
      <c r="U181" s="89">
        <v>0</v>
      </c>
      <c r="V181" s="89">
        <v>0</v>
      </c>
      <c r="W181" s="89">
        <v>0</v>
      </c>
      <c r="X181" s="89">
        <v>0</v>
      </c>
      <c r="Y181" s="89">
        <v>0</v>
      </c>
      <c r="Z181" s="89">
        <v>0</v>
      </c>
      <c r="AA181" s="89">
        <v>0</v>
      </c>
      <c r="AB181" s="89">
        <v>0</v>
      </c>
      <c r="AC181" s="89">
        <v>0</v>
      </c>
      <c r="AD181" s="89">
        <v>0</v>
      </c>
      <c r="AE181" s="89">
        <v>3002.8</v>
      </c>
      <c r="AF181" s="89">
        <v>0</v>
      </c>
      <c r="AG181" s="89">
        <v>151875</v>
      </c>
      <c r="AH181" s="90">
        <v>2743617.46</v>
      </c>
      <c r="AI181" s="90">
        <v>2790589.7800000003</v>
      </c>
      <c r="AJ181" s="90">
        <v>0</v>
      </c>
      <c r="AK181" s="90">
        <v>2790589.7800000003</v>
      </c>
      <c r="AL181" s="90">
        <v>280798.17</v>
      </c>
      <c r="AM181" s="90">
        <v>0</v>
      </c>
      <c r="AN181" s="90">
        <v>280798.17</v>
      </c>
      <c r="AP181" s="91">
        <f t="shared" si="19"/>
        <v>4554.5</v>
      </c>
      <c r="AQ181" s="92">
        <f>SUMIF('20-1'!K:K,$A:$A,'20-1'!$E:$E)</f>
        <v>0</v>
      </c>
      <c r="AR181" s="92">
        <f>SUMIF('20-1'!L:L,$A:$A,'20-1'!$E:$E)</f>
        <v>0</v>
      </c>
      <c r="AS181" s="92">
        <f>SUMIF('20-1'!M:M,$A:$A,'20-1'!$E:$E)</f>
        <v>0</v>
      </c>
      <c r="AT181" s="92">
        <f>SUMIF('20-1'!N:N,$A:$A,'20-1'!$E:$E)</f>
        <v>0</v>
      </c>
      <c r="AU181" s="92">
        <f>SUMIF('20-1'!O:O,$A:$A,'20-1'!$E:$E)</f>
        <v>0</v>
      </c>
      <c r="AV181" s="92">
        <f>SUMIF('20-1'!P:P,$A:$A,'20-1'!$E:$E)</f>
        <v>4554.5</v>
      </c>
      <c r="AW181" s="92">
        <f>SUMIF('20-1'!Q:Q,$A:$A,'20-1'!$E:$E)</f>
        <v>0</v>
      </c>
      <c r="AX181" s="92">
        <f>SUMIF('20-1'!R:R,$A:$A,'20-1'!$E:$E)</f>
        <v>0</v>
      </c>
      <c r="AY181" s="92">
        <f>SUMIF('20-1'!S:S,$A:$A,'20-1'!$E:$E)</f>
        <v>0</v>
      </c>
      <c r="AZ181" s="92">
        <f>SUMIF('20-1'!T:T,$A:$A,'20-1'!$E:$E)</f>
        <v>0</v>
      </c>
      <c r="BA181" s="92">
        <f>SUMIF('20-1'!U:U,$A:$A,'20-1'!$E:$E)</f>
        <v>0</v>
      </c>
      <c r="BB181" s="92">
        <f>SUMIF('20-1'!V:V,$A:$A,'20-1'!$E:$E)</f>
        <v>0</v>
      </c>
      <c r="BC181" s="92">
        <f>SUMIF('20-1'!W:W,$A:$A,'20-1'!$E:$E)</f>
        <v>0</v>
      </c>
      <c r="BD181" s="92">
        <f>SUMIF('20-1'!X:X,$A:$A,'20-1'!$E:$E)</f>
        <v>0</v>
      </c>
      <c r="BE181" s="92">
        <f>SUMIF('20-1'!Y:Y,$A:$A,'20-1'!$E:$E)</f>
        <v>0</v>
      </c>
      <c r="BF181" s="92">
        <f>SUMIF('20-1'!Z:Z,$A:$A,'20-1'!$E:$E)</f>
        <v>0</v>
      </c>
      <c r="BG181" s="92">
        <f>SUMIF('20-1'!AA:AA,$A:$A,'20-1'!$E:$E)</f>
        <v>0</v>
      </c>
      <c r="BH181" s="92">
        <f>SUMIF('20-1'!AB:AB,$A:$A,'20-1'!$E:$E)</f>
        <v>54808.58</v>
      </c>
      <c r="BI181" s="89">
        <f>SUMIF(Об!$A:$A,$A:$A,Об!AB:AB)*BI$455</f>
        <v>589183.98494549282</v>
      </c>
      <c r="BJ181" s="89">
        <f>SUMIF(Об!$A:$A,$A:$A,Об!AC:AC)*BJ$455</f>
        <v>559114.87146168284</v>
      </c>
      <c r="BK181" s="84">
        <f>SUMIF(ПП1!$H:$H,$A:$A,ПП1!$M:$M)</f>
        <v>0</v>
      </c>
      <c r="BL181" s="89">
        <f t="shared" si="20"/>
        <v>132155.06796404722</v>
      </c>
      <c r="BM181" s="89">
        <f t="shared" ref="BM181:BM183" si="30">$BM$454*B181/$BM$455</f>
        <v>18568.884289579637</v>
      </c>
      <c r="BN181" s="89">
        <f t="shared" si="21"/>
        <v>5177.8215430489472</v>
      </c>
      <c r="BO181" s="89">
        <f>SUMIF(Об!$A:$A,$A:$A,Об!$AG:$AG)*$BO$455</f>
        <v>0</v>
      </c>
      <c r="BP181" s="89">
        <f>SUMIF(Об!$A:$A,$A:$A,Об!$AE:$AE)*BP$455</f>
        <v>4562.6114806340101</v>
      </c>
      <c r="BQ181" s="89">
        <f>SUMIF(Об!$A:$A,$A:$A,Об!AI:AI)*BQ$455</f>
        <v>414321.43478639057</v>
      </c>
      <c r="BR181" s="89">
        <f>SUMIF(Об!$A:$A,$A:$A,Об!AJ:AJ)*BR$455</f>
        <v>154793.11045387888</v>
      </c>
      <c r="BS181" s="89">
        <f>SUMIF(Об!$A:$A,$A:$A,Об!AK:AK)*BS$455</f>
        <v>226596.12797640209</v>
      </c>
      <c r="BT181" s="89">
        <f>SUMIF(Об!$A:$A,$A:$A,Об!AL:AL)*BT$455</f>
        <v>203972.3700555847</v>
      </c>
      <c r="BU181" s="89">
        <f>SUMIF(Об!$A:$A,$A:$A,Об!AM:AM)*BU$455</f>
        <v>128427.97462374662</v>
      </c>
      <c r="BV181" s="89">
        <f>SUMIF(Об!$A:$A,$A:$A,Об!AN:AN)*BV$455</f>
        <v>85272.397812221359</v>
      </c>
    </row>
    <row r="182" spans="1:74" ht="32.25" hidden="1" customHeight="1" x14ac:dyDescent="0.25">
      <c r="A182" s="84" t="s">
        <v>62</v>
      </c>
      <c r="B182" s="84">
        <f>SUMIF(Об!$A:$A,$A:$A,Об!B:B)</f>
        <v>6073.2</v>
      </c>
      <c r="C182" s="84">
        <f>SUMIF(Об!$A:$A,$A:$A,Об!C:C)</f>
        <v>6073.2</v>
      </c>
      <c r="D182" s="84">
        <v>12</v>
      </c>
      <c r="E182" s="84">
        <f>SUMIF(Об!$A:$A,$A:$A,Об!F:F)</f>
        <v>41.41</v>
      </c>
      <c r="F182" s="84">
        <f t="shared" si="22"/>
        <v>41.41</v>
      </c>
      <c r="G182" s="89">
        <v>2875188.7500000005</v>
      </c>
      <c r="H182" s="89">
        <v>2740517.0800000005</v>
      </c>
      <c r="I182" s="89">
        <v>0</v>
      </c>
      <c r="J182" s="89">
        <v>303232.36</v>
      </c>
      <c r="K182" s="89">
        <v>116018.92</v>
      </c>
      <c r="L182" s="89">
        <v>0</v>
      </c>
      <c r="M182" s="89">
        <v>1522.63</v>
      </c>
      <c r="N182" s="89">
        <v>1522.63</v>
      </c>
      <c r="O182" s="89">
        <v>212227.53</v>
      </c>
      <c r="P182" s="89">
        <v>538621.19999999995</v>
      </c>
      <c r="Q182" s="89">
        <v>212661.06</v>
      </c>
      <c r="R182" s="89">
        <v>0</v>
      </c>
      <c r="S182" s="89">
        <v>4597.45</v>
      </c>
      <c r="T182" s="89">
        <v>646292.4</v>
      </c>
      <c r="U182" s="89">
        <v>0</v>
      </c>
      <c r="V182" s="89">
        <v>0</v>
      </c>
      <c r="W182" s="89">
        <v>0</v>
      </c>
      <c r="X182" s="89">
        <v>0</v>
      </c>
      <c r="Y182" s="89">
        <v>0</v>
      </c>
      <c r="Z182" s="89">
        <v>0</v>
      </c>
      <c r="AA182" s="89">
        <v>0</v>
      </c>
      <c r="AB182" s="89">
        <v>0</v>
      </c>
      <c r="AC182" s="89">
        <v>0</v>
      </c>
      <c r="AD182" s="89">
        <v>0</v>
      </c>
      <c r="AE182" s="89">
        <v>3161.2500000000005</v>
      </c>
      <c r="AF182" s="89">
        <v>0</v>
      </c>
      <c r="AG182" s="89">
        <v>154305</v>
      </c>
      <c r="AH182" s="90">
        <v>2875188.7500000005</v>
      </c>
      <c r="AI182" s="90">
        <v>2922665.3499999996</v>
      </c>
      <c r="AJ182" s="90">
        <v>0</v>
      </c>
      <c r="AK182" s="90">
        <v>2922665.3499999996</v>
      </c>
      <c r="AL182" s="90">
        <v>364890.44</v>
      </c>
      <c r="AM182" s="90">
        <v>0</v>
      </c>
      <c r="AN182" s="90">
        <v>364890.44</v>
      </c>
      <c r="AP182" s="91">
        <f t="shared" si="19"/>
        <v>641790</v>
      </c>
      <c r="AQ182" s="92">
        <f>SUMIF('20-1'!K:K,$A:$A,'20-1'!$E:$E)</f>
        <v>625371.09</v>
      </c>
      <c r="AR182" s="92">
        <f>SUMIF('20-1'!L:L,$A:$A,'20-1'!$E:$E)</f>
        <v>0</v>
      </c>
      <c r="AS182" s="92">
        <f>SUMIF('20-1'!M:M,$A:$A,'20-1'!$E:$E)</f>
        <v>0</v>
      </c>
      <c r="AT182" s="92">
        <f>SUMIF('20-1'!N:N,$A:$A,'20-1'!$E:$E)</f>
        <v>0</v>
      </c>
      <c r="AU182" s="92">
        <f>SUMIF('20-1'!O:O,$A:$A,'20-1'!$E:$E)</f>
        <v>0</v>
      </c>
      <c r="AV182" s="92">
        <f>SUMIF('20-1'!P:P,$A:$A,'20-1'!$E:$E)</f>
        <v>4554.5</v>
      </c>
      <c r="AW182" s="92">
        <f>SUMIF('20-1'!Q:Q,$A:$A,'20-1'!$E:$E)</f>
        <v>0</v>
      </c>
      <c r="AX182" s="92">
        <f>SUMIF('20-1'!R:R,$A:$A,'20-1'!$E:$E)</f>
        <v>0</v>
      </c>
      <c r="AY182" s="92">
        <f>SUMIF('20-1'!S:S,$A:$A,'20-1'!$E:$E)</f>
        <v>11864.41</v>
      </c>
      <c r="AZ182" s="92">
        <f>SUMIF('20-1'!T:T,$A:$A,'20-1'!$E:$E)</f>
        <v>0</v>
      </c>
      <c r="BA182" s="92">
        <f>SUMIF('20-1'!U:U,$A:$A,'20-1'!$E:$E)</f>
        <v>0</v>
      </c>
      <c r="BB182" s="92">
        <f>SUMIF('20-1'!V:V,$A:$A,'20-1'!$E:$E)</f>
        <v>0</v>
      </c>
      <c r="BC182" s="92">
        <f>SUMIF('20-1'!W:W,$A:$A,'20-1'!$E:$E)</f>
        <v>0</v>
      </c>
      <c r="BD182" s="92">
        <f>SUMIF('20-1'!X:X,$A:$A,'20-1'!$E:$E)</f>
        <v>0</v>
      </c>
      <c r="BE182" s="92">
        <f>SUMIF('20-1'!Y:Y,$A:$A,'20-1'!$E:$E)</f>
        <v>0</v>
      </c>
      <c r="BF182" s="92">
        <f>SUMIF('20-1'!Z:Z,$A:$A,'20-1'!$E:$E)</f>
        <v>64445.29</v>
      </c>
      <c r="BG182" s="92">
        <f>SUMIF('20-1'!AA:AA,$A:$A,'20-1'!$E:$E)</f>
        <v>0</v>
      </c>
      <c r="BH182" s="92">
        <f>SUMIF('20-1'!AB:AB,$A:$A,'20-1'!$E:$E)</f>
        <v>16212.56</v>
      </c>
      <c r="BI182" s="89">
        <f>SUMIF(Об!$A:$A,$A:$A,Об!AB:AB)*BI$455</f>
        <v>561131.12450578308</v>
      </c>
      <c r="BJ182" s="89">
        <f>SUMIF(Об!$A:$A,$A:$A,Об!AC:AC)*BJ$455</f>
        <v>532493.69393539289</v>
      </c>
      <c r="BK182" s="84">
        <f>SUMIF(ПП1!$H:$H,$A:$A,ПП1!$M:$M)</f>
        <v>0</v>
      </c>
      <c r="BL182" s="89">
        <f t="shared" si="20"/>
        <v>125862.75898633669</v>
      </c>
      <c r="BM182" s="89">
        <f t="shared" si="30"/>
        <v>17684.762635212384</v>
      </c>
      <c r="BN182" s="89">
        <f t="shared" si="21"/>
        <v>4931.2895448271802</v>
      </c>
      <c r="BO182" s="89">
        <f>SUMIF(Об!$A:$A,$A:$A,Об!$AG:$AG)*$BO$455</f>
        <v>0</v>
      </c>
      <c r="BP182" s="89">
        <f>SUMIF(Об!$A:$A,$A:$A,Об!$AE:$AE)*BP$455</f>
        <v>4345.3715243940514</v>
      </c>
      <c r="BQ182" s="89">
        <f>SUMIF(Об!$A:$A,$A:$A,Об!AI:AI)*BQ$455</f>
        <v>394594.31781745562</v>
      </c>
      <c r="BR182" s="89">
        <f>SUMIF(Об!$A:$A,$A:$A,Об!AJ:AJ)*BR$455</f>
        <v>147422.93469291861</v>
      </c>
      <c r="BS182" s="89">
        <f>SUMIF(Об!$A:$A,$A:$A,Об!AK:AK)*BS$455</f>
        <v>215807.1898573717</v>
      </c>
      <c r="BT182" s="89">
        <f>SUMIF(Об!$A:$A,$A:$A,Об!AL:AL)*BT$455</f>
        <v>194260.61858756829</v>
      </c>
      <c r="BU182" s="89">
        <f>SUMIF(Об!$A:$A,$A:$A,Об!AM:AM)*BU$455</f>
        <v>122313.12401556542</v>
      </c>
      <c r="BV182" s="89">
        <f>SUMIF(Об!$A:$A,$A:$A,Об!AN:AN)*BV$455</f>
        <v>81212.316859058701</v>
      </c>
    </row>
    <row r="183" spans="1:74" ht="32.25" hidden="1" customHeight="1" x14ac:dyDescent="0.25">
      <c r="A183" s="84" t="s">
        <v>63</v>
      </c>
      <c r="B183" s="84">
        <f>SUMIF(Об!$A:$A,$A:$A,Об!B:B)</f>
        <v>7570.2999999999993</v>
      </c>
      <c r="C183" s="84">
        <f>SUMIF(Об!$A:$A,$A:$A,Об!C:C)</f>
        <v>7570.2999999999993</v>
      </c>
      <c r="D183" s="84">
        <v>12</v>
      </c>
      <c r="E183" s="84">
        <f>SUMIF(Об!$A:$A,$A:$A,Об!F:F)</f>
        <v>41.41</v>
      </c>
      <c r="F183" s="84">
        <f t="shared" si="22"/>
        <v>41.41</v>
      </c>
      <c r="G183" s="89">
        <v>3276436.74</v>
      </c>
      <c r="H183" s="89">
        <v>3103223.28</v>
      </c>
      <c r="I183" s="89">
        <v>0</v>
      </c>
      <c r="J183" s="89">
        <v>349609.34</v>
      </c>
      <c r="K183" s="89">
        <v>98590.460000000021</v>
      </c>
      <c r="L183" s="89">
        <v>0</v>
      </c>
      <c r="M183" s="89">
        <v>880.77</v>
      </c>
      <c r="N183" s="89">
        <v>862.16999999999985</v>
      </c>
      <c r="O183" s="89">
        <v>206354.76</v>
      </c>
      <c r="P183" s="89">
        <v>632412.03</v>
      </c>
      <c r="Q183" s="89">
        <v>256112.34999999998</v>
      </c>
      <c r="R183" s="89">
        <v>0</v>
      </c>
      <c r="S183" s="89">
        <v>2567.7700000000004</v>
      </c>
      <c r="T183" s="89">
        <v>778339.07</v>
      </c>
      <c r="U183" s="89">
        <v>0</v>
      </c>
      <c r="V183" s="89">
        <v>0</v>
      </c>
      <c r="W183" s="89">
        <v>0</v>
      </c>
      <c r="X183" s="89">
        <v>0</v>
      </c>
      <c r="Y183" s="89">
        <v>0</v>
      </c>
      <c r="Z183" s="89">
        <v>0</v>
      </c>
      <c r="AA183" s="89">
        <v>0</v>
      </c>
      <c r="AB183" s="89">
        <v>0</v>
      </c>
      <c r="AC183" s="89">
        <v>0</v>
      </c>
      <c r="AD183" s="89">
        <v>0</v>
      </c>
      <c r="AE183" s="89">
        <v>1764.45</v>
      </c>
      <c r="AF183" s="89">
        <v>0</v>
      </c>
      <c r="AG183" s="89">
        <v>134865</v>
      </c>
      <c r="AH183" s="90">
        <v>3276436.74</v>
      </c>
      <c r="AI183" s="90">
        <v>3232491.63</v>
      </c>
      <c r="AJ183" s="90">
        <v>0</v>
      </c>
      <c r="AK183" s="90">
        <v>3232491.63</v>
      </c>
      <c r="AL183" s="90">
        <v>498729.17</v>
      </c>
      <c r="AM183" s="90">
        <v>0</v>
      </c>
      <c r="AN183" s="90">
        <v>498729.17</v>
      </c>
      <c r="AP183" s="91">
        <f t="shared" si="19"/>
        <v>9615.36</v>
      </c>
      <c r="AQ183" s="92">
        <f>SUMIF('20-1'!K:K,$A:$A,'20-1'!$E:$E)</f>
        <v>0</v>
      </c>
      <c r="AR183" s="92">
        <f>SUMIF('20-1'!L:L,$A:$A,'20-1'!$E:$E)</f>
        <v>0</v>
      </c>
      <c r="AS183" s="92">
        <f>SUMIF('20-1'!M:M,$A:$A,'20-1'!$E:$E)</f>
        <v>0</v>
      </c>
      <c r="AT183" s="92">
        <f>SUMIF('20-1'!N:N,$A:$A,'20-1'!$E:$E)</f>
        <v>0</v>
      </c>
      <c r="AU183" s="92">
        <f>SUMIF('20-1'!O:O,$A:$A,'20-1'!$E:$E)</f>
        <v>0</v>
      </c>
      <c r="AV183" s="92">
        <f>SUMIF('20-1'!P:P,$A:$A,'20-1'!$E:$E)</f>
        <v>9615.36</v>
      </c>
      <c r="AW183" s="92">
        <f>SUMIF('20-1'!Q:Q,$A:$A,'20-1'!$E:$E)</f>
        <v>0</v>
      </c>
      <c r="AX183" s="92">
        <f>SUMIF('20-1'!R:R,$A:$A,'20-1'!$E:$E)</f>
        <v>0</v>
      </c>
      <c r="AY183" s="92">
        <f>SUMIF('20-1'!S:S,$A:$A,'20-1'!$E:$E)</f>
        <v>0</v>
      </c>
      <c r="AZ183" s="92">
        <f>SUMIF('20-1'!T:T,$A:$A,'20-1'!$E:$E)</f>
        <v>0</v>
      </c>
      <c r="BA183" s="92">
        <f>SUMIF('20-1'!U:U,$A:$A,'20-1'!$E:$E)</f>
        <v>0</v>
      </c>
      <c r="BB183" s="92">
        <f>SUMIF('20-1'!V:V,$A:$A,'20-1'!$E:$E)</f>
        <v>0</v>
      </c>
      <c r="BC183" s="92">
        <f>SUMIF('20-1'!W:W,$A:$A,'20-1'!$E:$E)</f>
        <v>0</v>
      </c>
      <c r="BD183" s="92">
        <f>SUMIF('20-1'!X:X,$A:$A,'20-1'!$E:$E)</f>
        <v>0</v>
      </c>
      <c r="BE183" s="92">
        <f>SUMIF('20-1'!Y:Y,$A:$A,'20-1'!$E:$E)</f>
        <v>0</v>
      </c>
      <c r="BF183" s="92">
        <f>SUMIF('20-1'!Z:Z,$A:$A,'20-1'!$E:$E)</f>
        <v>0</v>
      </c>
      <c r="BG183" s="92">
        <f>SUMIF('20-1'!AA:AA,$A:$A,'20-1'!$E:$E)</f>
        <v>0</v>
      </c>
      <c r="BH183" s="92">
        <f>SUMIF('20-1'!AB:AB,$A:$A,'20-1'!$E:$E)</f>
        <v>55885.01</v>
      </c>
      <c r="BI183" s="89">
        <f>SUMIF(Об!$A:$A,$A:$A,Об!AB:AB)*BI$455</f>
        <v>699455.13927519741</v>
      </c>
      <c r="BJ183" s="89">
        <f>SUMIF(Об!$A:$A,$A:$A,Об!AC:AC)*BJ$455</f>
        <v>663758.31706499122</v>
      </c>
      <c r="BK183" s="84">
        <f>SUMIF(ПП1!$H:$H,$A:$A,ПП1!$M:$M)</f>
        <v>0</v>
      </c>
      <c r="BL183" s="89">
        <f t="shared" si="20"/>
        <v>156889.09378157556</v>
      </c>
      <c r="BM183" s="89">
        <f t="shared" si="30"/>
        <v>22044.220275529919</v>
      </c>
      <c r="BN183" s="89">
        <f t="shared" si="21"/>
        <v>6146.8980506496082</v>
      </c>
      <c r="BO183" s="89">
        <f>SUMIF(Об!$A:$A,$A:$A,Об!$AG:$AG)*$BO$455</f>
        <v>0</v>
      </c>
      <c r="BP183" s="89">
        <f>SUMIF(Об!$A:$A,$A:$A,Об!$AE:$AE)*BP$455</f>
        <v>5416.5458162287232</v>
      </c>
      <c r="BQ183" s="89">
        <f>SUMIF(Об!$A:$A,$A:$A,Об!AI:AI)*BQ$455</f>
        <v>491865.46864478098</v>
      </c>
      <c r="BR183" s="89">
        <f>SUMIF(Об!$A:$A,$A:$A,Об!AJ:AJ)*BR$455</f>
        <v>183764.05231275139</v>
      </c>
      <c r="BS183" s="89">
        <f>SUMIF(Об!$A:$A,$A:$A,Об!AK:AK)*BS$455</f>
        <v>269005.65918745659</v>
      </c>
      <c r="BT183" s="89">
        <f>SUMIF(Об!$A:$A,$A:$A,Об!AL:AL)*BT$455</f>
        <v>242147.65871261738</v>
      </c>
      <c r="BU183" s="89">
        <f>SUMIF(Об!$A:$A,$A:$A,Об!AM:AM)*BU$455</f>
        <v>152464.44094300122</v>
      </c>
      <c r="BV183" s="89">
        <f>SUMIF(Об!$A:$A,$A:$A,Об!AN:AN)*BV$455</f>
        <v>101231.90448497201</v>
      </c>
    </row>
    <row r="184" spans="1:74" ht="32.25" customHeight="1" x14ac:dyDescent="0.25">
      <c r="A184" s="84" t="s">
        <v>64</v>
      </c>
      <c r="B184" s="84">
        <v>0</v>
      </c>
      <c r="C184" s="84">
        <v>0</v>
      </c>
      <c r="D184" s="84">
        <v>0</v>
      </c>
      <c r="E184" s="84">
        <f>SUMIF(Об!$A:$A,$A:$A,Об!F:F)</f>
        <v>30.14</v>
      </c>
      <c r="F184" s="84">
        <f t="shared" si="22"/>
        <v>30.14</v>
      </c>
      <c r="G184" s="89">
        <v>-78819.66</v>
      </c>
      <c r="H184" s="89">
        <v>-98862</v>
      </c>
      <c r="I184" s="89">
        <v>0</v>
      </c>
      <c r="J184" s="89">
        <v>0</v>
      </c>
      <c r="K184" s="89">
        <v>0</v>
      </c>
      <c r="L184" s="89">
        <v>0</v>
      </c>
      <c r="M184" s="89">
        <v>0</v>
      </c>
      <c r="N184" s="89">
        <v>0</v>
      </c>
      <c r="O184" s="89">
        <v>0</v>
      </c>
      <c r="P184" s="89">
        <v>0</v>
      </c>
      <c r="Q184" s="89">
        <v>0</v>
      </c>
      <c r="R184" s="89">
        <v>0</v>
      </c>
      <c r="S184" s="89">
        <v>0</v>
      </c>
      <c r="T184" s="89">
        <v>0</v>
      </c>
      <c r="U184" s="89">
        <v>0</v>
      </c>
      <c r="V184" s="89">
        <v>0</v>
      </c>
      <c r="W184" s="89">
        <v>0</v>
      </c>
      <c r="X184" s="89">
        <v>0</v>
      </c>
      <c r="Y184" s="89">
        <v>0</v>
      </c>
      <c r="Z184" s="89">
        <v>0</v>
      </c>
      <c r="AA184" s="89">
        <v>0</v>
      </c>
      <c r="AB184" s="89">
        <v>0</v>
      </c>
      <c r="AC184" s="89">
        <v>0</v>
      </c>
      <c r="AD184" s="89">
        <v>0</v>
      </c>
      <c r="AE184" s="89">
        <v>0</v>
      </c>
      <c r="AF184" s="89">
        <v>0</v>
      </c>
      <c r="AG184" s="89">
        <v>0</v>
      </c>
      <c r="AH184" s="90">
        <v>-78819.66</v>
      </c>
      <c r="AI184" s="90">
        <v>2947.15</v>
      </c>
      <c r="AJ184" s="90">
        <v>0</v>
      </c>
      <c r="AK184" s="90">
        <v>2947.15</v>
      </c>
      <c r="AL184" s="90">
        <v>23237.800000000003</v>
      </c>
      <c r="AM184" s="90">
        <v>0</v>
      </c>
      <c r="AN184" s="90">
        <v>23237.800000000003</v>
      </c>
      <c r="AP184" s="91">
        <f t="shared" si="19"/>
        <v>0</v>
      </c>
      <c r="AQ184" s="92">
        <f>SUMIF('20-1'!K:K,$A:$A,'20-1'!$E:$E)</f>
        <v>0</v>
      </c>
      <c r="AR184" s="92">
        <f>SUMIF('20-1'!L:L,$A:$A,'20-1'!$E:$E)</f>
        <v>0</v>
      </c>
      <c r="AS184" s="92">
        <f>SUMIF('20-1'!M:M,$A:$A,'20-1'!$E:$E)</f>
        <v>0</v>
      </c>
      <c r="AT184" s="92">
        <f>SUMIF('20-1'!N:N,$A:$A,'20-1'!$E:$E)</f>
        <v>0</v>
      </c>
      <c r="AU184" s="92">
        <f>SUMIF('20-1'!O:O,$A:$A,'20-1'!$E:$E)</f>
        <v>0</v>
      </c>
      <c r="AV184" s="92">
        <f>SUMIF('20-1'!P:P,$A:$A,'20-1'!$E:$E)</f>
        <v>0</v>
      </c>
      <c r="AW184" s="92">
        <f>SUMIF('20-1'!Q:Q,$A:$A,'20-1'!$E:$E)</f>
        <v>0</v>
      </c>
      <c r="AX184" s="92">
        <f>SUMIF('20-1'!R:R,$A:$A,'20-1'!$E:$E)</f>
        <v>0</v>
      </c>
      <c r="AY184" s="92">
        <f>SUMIF('20-1'!S:S,$A:$A,'20-1'!$E:$E)</f>
        <v>0</v>
      </c>
      <c r="AZ184" s="92">
        <f>SUMIF('20-1'!T:T,$A:$A,'20-1'!$E:$E)</f>
        <v>0</v>
      </c>
      <c r="BA184" s="92">
        <f>SUMIF('20-1'!U:U,$A:$A,'20-1'!$E:$E)</f>
        <v>0</v>
      </c>
      <c r="BB184" s="92">
        <f>SUMIF('20-1'!V:V,$A:$A,'20-1'!$E:$E)</f>
        <v>0</v>
      </c>
      <c r="BC184" s="92">
        <f>SUMIF('20-1'!W:W,$A:$A,'20-1'!$E:$E)</f>
        <v>0</v>
      </c>
      <c r="BD184" s="92">
        <f>SUMIF('20-1'!X:X,$A:$A,'20-1'!$E:$E)</f>
        <v>0</v>
      </c>
      <c r="BE184" s="92">
        <f>SUMIF('20-1'!Y:Y,$A:$A,'20-1'!$E:$E)</f>
        <v>0</v>
      </c>
      <c r="BF184" s="92">
        <f>SUMIF('20-1'!Z:Z,$A:$A,'20-1'!$E:$E)</f>
        <v>0</v>
      </c>
      <c r="BG184" s="92">
        <f>SUMIF('20-1'!AA:AA,$A:$A,'20-1'!$E:$E)</f>
        <v>0</v>
      </c>
      <c r="BH184" s="92">
        <f>SUMIF('20-1'!AB:AB,$A:$A,'20-1'!$E:$E)</f>
        <v>0</v>
      </c>
      <c r="BI184" s="89">
        <f>SUMIF(Об!$A:$A,$A:$A,Об!AB:AB)*BI$455</f>
        <v>224084.71913717248</v>
      </c>
      <c r="BJ184" s="89">
        <f>SUMIF(Об!$A:$A,$A:$A,Об!AC:AC)*BJ$455</f>
        <v>212648.51411142538</v>
      </c>
      <c r="BK184" s="84">
        <f>SUMIF(ПП1!$H:$H,$A:$A,ПП1!$M:$M)</f>
        <v>0</v>
      </c>
      <c r="BL184" s="89">
        <f t="shared" si="20"/>
        <v>0</v>
      </c>
      <c r="BM184" s="84">
        <f>SUMIF(Об!$A:$A,$A:$A,Об!Z:Z)</f>
        <v>0</v>
      </c>
      <c r="BN184" s="89">
        <f t="shared" si="21"/>
        <v>0</v>
      </c>
      <c r="BO184" s="89">
        <f>SUMIF(Об!$A:$A,$A:$A,Об!$AG:$AG)*$BO$455</f>
        <v>0</v>
      </c>
      <c r="BP184" s="89">
        <f>SUMIF(Об!$A:$A,$A:$A,Об!$AE:$AE)*BP$455</f>
        <v>1735.3009217731828</v>
      </c>
      <c r="BQ184" s="89">
        <f>SUMIF(Об!$A:$A,$A:$A,Об!AI:AI)*BQ$455</f>
        <v>157579.13439417034</v>
      </c>
      <c r="BR184" s="89">
        <f>SUMIF(Об!$A:$A,$A:$A,Об!AJ:AJ)*BR$455</f>
        <v>0</v>
      </c>
      <c r="BS184" s="89">
        <f>SUMIF(Об!$A:$A,$A:$A,Об!AK:AK)*BS$455</f>
        <v>0</v>
      </c>
      <c r="BT184" s="89">
        <f>SUMIF(Об!$A:$A,$A:$A,Об!AL:AL)*BT$455</f>
        <v>0</v>
      </c>
      <c r="BU184" s="89">
        <f>SUMIF(Об!$A:$A,$A:$A,Об!AM:AM)*BU$455</f>
        <v>0</v>
      </c>
      <c r="BV184" s="89">
        <f>SUMIF(Об!$A:$A,$A:$A,Об!AN:AN)*BV$455</f>
        <v>0</v>
      </c>
    </row>
    <row r="185" spans="1:74" ht="32.25" hidden="1" customHeight="1" x14ac:dyDescent="0.25">
      <c r="A185" s="84" t="s">
        <v>65</v>
      </c>
      <c r="B185" s="84">
        <f>SUMIF(Об!$A:$A,$A:$A,Об!B:B)</f>
        <v>3469.7</v>
      </c>
      <c r="C185" s="84">
        <f>SUMIF(Об!$A:$A,$A:$A,Об!C:C)</f>
        <v>3469.6999999999994</v>
      </c>
      <c r="D185" s="84">
        <v>12</v>
      </c>
      <c r="E185" s="84">
        <f>SUMIF(Об!$A:$A,$A:$A,Об!F:F)</f>
        <v>30.14</v>
      </c>
      <c r="F185" s="84">
        <f t="shared" si="22"/>
        <v>30.14</v>
      </c>
      <c r="G185" s="89">
        <v>1211389.3900000001</v>
      </c>
      <c r="H185" s="89">
        <v>1551428.6400000001</v>
      </c>
      <c r="I185" s="89">
        <v>0</v>
      </c>
      <c r="J185" s="89">
        <v>238186.75</v>
      </c>
      <c r="K185" s="89">
        <v>11300.149999999998</v>
      </c>
      <c r="L185" s="89">
        <v>0</v>
      </c>
      <c r="M185" s="89">
        <v>435.06</v>
      </c>
      <c r="N185" s="89">
        <v>435.06</v>
      </c>
      <c r="O185" s="89">
        <v>134236.19999999998</v>
      </c>
      <c r="P185" s="89">
        <v>430632</v>
      </c>
      <c r="Q185" s="89">
        <v>174268.79999999999</v>
      </c>
      <c r="R185" s="89">
        <v>0</v>
      </c>
      <c r="S185" s="89">
        <v>1300.2</v>
      </c>
      <c r="T185" s="89">
        <v>529610.33000000007</v>
      </c>
      <c r="U185" s="89">
        <v>0</v>
      </c>
      <c r="V185" s="89">
        <v>0</v>
      </c>
      <c r="W185" s="89">
        <v>0</v>
      </c>
      <c r="X185" s="89">
        <v>0</v>
      </c>
      <c r="Y185" s="89">
        <v>0</v>
      </c>
      <c r="Z185" s="89">
        <v>0</v>
      </c>
      <c r="AA185" s="89">
        <v>0</v>
      </c>
      <c r="AB185" s="89">
        <v>0</v>
      </c>
      <c r="AC185" s="89">
        <v>0</v>
      </c>
      <c r="AD185" s="89">
        <v>0</v>
      </c>
      <c r="AE185" s="89">
        <v>941.20999999999992</v>
      </c>
      <c r="AF185" s="89">
        <v>0</v>
      </c>
      <c r="AG185" s="89">
        <v>102060</v>
      </c>
      <c r="AH185" s="90">
        <v>1211389.3900000001</v>
      </c>
      <c r="AI185" s="90">
        <v>1217833.5</v>
      </c>
      <c r="AJ185" s="90">
        <v>0</v>
      </c>
      <c r="AK185" s="90">
        <v>1217833.5</v>
      </c>
      <c r="AL185" s="90">
        <v>149569.17000000001</v>
      </c>
      <c r="AM185" s="90">
        <v>0</v>
      </c>
      <c r="AN185" s="90">
        <v>149569.17000000001</v>
      </c>
      <c r="AP185" s="91">
        <f t="shared" si="19"/>
        <v>338015.28</v>
      </c>
      <c r="AQ185" s="92">
        <f>SUMIF('20-1'!K:K,$A:$A,'20-1'!$E:$E)</f>
        <v>338015.28</v>
      </c>
      <c r="AR185" s="92">
        <f>SUMIF('20-1'!L:L,$A:$A,'20-1'!$E:$E)</f>
        <v>0</v>
      </c>
      <c r="AS185" s="92">
        <f>SUMIF('20-1'!M:M,$A:$A,'20-1'!$E:$E)</f>
        <v>0</v>
      </c>
      <c r="AT185" s="92">
        <f>SUMIF('20-1'!N:N,$A:$A,'20-1'!$E:$E)</f>
        <v>0</v>
      </c>
      <c r="AU185" s="92">
        <f>SUMIF('20-1'!O:O,$A:$A,'20-1'!$E:$E)</f>
        <v>0</v>
      </c>
      <c r="AV185" s="92">
        <f>SUMIF('20-1'!P:P,$A:$A,'20-1'!$E:$E)</f>
        <v>0</v>
      </c>
      <c r="AW185" s="92">
        <f>SUMIF('20-1'!Q:Q,$A:$A,'20-1'!$E:$E)</f>
        <v>0</v>
      </c>
      <c r="AX185" s="92">
        <f>SUMIF('20-1'!R:R,$A:$A,'20-1'!$E:$E)</f>
        <v>0</v>
      </c>
      <c r="AY185" s="92">
        <f>SUMIF('20-1'!S:S,$A:$A,'20-1'!$E:$E)</f>
        <v>0</v>
      </c>
      <c r="AZ185" s="92">
        <f>SUMIF('20-1'!T:T,$A:$A,'20-1'!$E:$E)</f>
        <v>0</v>
      </c>
      <c r="BA185" s="92">
        <f>SUMIF('20-1'!U:U,$A:$A,'20-1'!$E:$E)</f>
        <v>0</v>
      </c>
      <c r="BB185" s="92">
        <f>SUMIF('20-1'!V:V,$A:$A,'20-1'!$E:$E)</f>
        <v>0</v>
      </c>
      <c r="BC185" s="92">
        <f>SUMIF('20-1'!W:W,$A:$A,'20-1'!$E:$E)</f>
        <v>0</v>
      </c>
      <c r="BD185" s="92">
        <f>SUMIF('20-1'!X:X,$A:$A,'20-1'!$E:$E)</f>
        <v>0</v>
      </c>
      <c r="BE185" s="92">
        <f>SUMIF('20-1'!Y:Y,$A:$A,'20-1'!$E:$E)</f>
        <v>0</v>
      </c>
      <c r="BF185" s="92">
        <f>SUMIF('20-1'!Z:Z,$A:$A,'20-1'!$E:$E)</f>
        <v>0</v>
      </c>
      <c r="BG185" s="92">
        <f>SUMIF('20-1'!AA:AA,$A:$A,'20-1'!$E:$E)</f>
        <v>0</v>
      </c>
      <c r="BH185" s="92">
        <f>SUMIF('20-1'!AB:AB,$A:$A,'20-1'!$E:$E)</f>
        <v>31642.609999999997</v>
      </c>
      <c r="BI185" s="89">
        <f>SUMIF(Об!$A:$A,$A:$A,Об!AB:AB)*BI$455</f>
        <v>320581.68061280961</v>
      </c>
      <c r="BJ185" s="89">
        <f>SUMIF(Об!$A:$A,$A:$A,Об!AC:AC)*BJ$455</f>
        <v>304220.7353368295</v>
      </c>
      <c r="BK185" s="84">
        <f>SUMIF(ПП1!$H:$H,$A:$A,ПП1!$M:$M)</f>
        <v>0</v>
      </c>
      <c r="BL185" s="89">
        <f t="shared" si="20"/>
        <v>71907.069560510514</v>
      </c>
      <c r="BM185" s="89">
        <f>$BM$454*B185/$BM$455</f>
        <v>10103.540294308834</v>
      </c>
      <c r="BN185" s="89">
        <f t="shared" si="21"/>
        <v>2817.311357058366</v>
      </c>
      <c r="BO185" s="89">
        <f>SUMIF(Об!$A:$A,$A:$A,Об!$AG:$AG)*$BO$455</f>
        <v>0</v>
      </c>
      <c r="BP185" s="89">
        <f>SUMIF(Об!$A:$A,$A:$A,Об!$AE:$AE)*BP$455</f>
        <v>2482.568592865382</v>
      </c>
      <c r="BQ185" s="89">
        <f>SUMIF(Об!$A:$A,$A:$A,Об!AI:AI)*BQ$455</f>
        <v>225436.98619034869</v>
      </c>
      <c r="BR185" s="89">
        <f>SUMIF(Об!$A:$A,$A:$A,Об!AJ:AJ)*BR$455</f>
        <v>0</v>
      </c>
      <c r="BS185" s="89">
        <f>SUMIF(Об!$A:$A,$A:$A,Об!AK:AK)*BS$455</f>
        <v>123293.5201620435</v>
      </c>
      <c r="BT185" s="89">
        <f>SUMIF(Об!$A:$A,$A:$A,Об!AL:AL)*BT$455</f>
        <v>110983.67719049027</v>
      </c>
      <c r="BU185" s="89">
        <f>SUMIF(Об!$A:$A,$A:$A,Об!AM:AM)*BU$455</f>
        <v>0</v>
      </c>
      <c r="BV185" s="89">
        <f>SUMIF(Об!$A:$A,$A:$A,Об!AN:AN)*BV$455</f>
        <v>46397.677633846397</v>
      </c>
    </row>
    <row r="186" spans="1:74" ht="32.25" hidden="1" customHeight="1" x14ac:dyDescent="0.25">
      <c r="A186" s="84" t="s">
        <v>66</v>
      </c>
      <c r="B186" s="84">
        <f>SUMIF(Об!$A:$A,$A:$A,Об!B:B)</f>
        <v>3498.88</v>
      </c>
      <c r="C186" s="84">
        <f>SUMIF(Об!$A:$A,$A:$A,Об!C:C)</f>
        <v>3498.8799999999997</v>
      </c>
      <c r="D186" s="84">
        <v>12</v>
      </c>
      <c r="E186" s="84">
        <f>SUMIF(Об!$A:$A,$A:$A,Об!F:F)</f>
        <v>30.14</v>
      </c>
      <c r="F186" s="84">
        <f t="shared" si="22"/>
        <v>30.14</v>
      </c>
      <c r="G186" s="89">
        <v>1227357.5999999999</v>
      </c>
      <c r="H186" s="89">
        <v>1562257.8699999999</v>
      </c>
      <c r="I186" s="89">
        <v>0</v>
      </c>
      <c r="J186" s="89">
        <v>246726.94</v>
      </c>
      <c r="K186" s="89">
        <v>18261.36</v>
      </c>
      <c r="L186" s="89">
        <v>0</v>
      </c>
      <c r="M186" s="89">
        <v>680.15</v>
      </c>
      <c r="N186" s="89">
        <v>680.15</v>
      </c>
      <c r="O186" s="89">
        <v>140123.42000000001</v>
      </c>
      <c r="P186" s="89">
        <v>447710.94</v>
      </c>
      <c r="Q186" s="89">
        <v>182074.92</v>
      </c>
      <c r="R186" s="89">
        <v>0</v>
      </c>
      <c r="S186" s="89">
        <v>2030.6999999999996</v>
      </c>
      <c r="T186" s="89">
        <v>553326.35999999987</v>
      </c>
      <c r="U186" s="89">
        <v>0</v>
      </c>
      <c r="V186" s="89">
        <v>0</v>
      </c>
      <c r="W186" s="89">
        <v>0</v>
      </c>
      <c r="X186" s="89">
        <v>0</v>
      </c>
      <c r="Y186" s="89">
        <v>0</v>
      </c>
      <c r="Z186" s="89">
        <v>0</v>
      </c>
      <c r="AA186" s="89">
        <v>0</v>
      </c>
      <c r="AB186" s="89">
        <v>0</v>
      </c>
      <c r="AC186" s="89">
        <v>0</v>
      </c>
      <c r="AD186" s="89">
        <v>0</v>
      </c>
      <c r="AE186" s="89">
        <v>1394.58</v>
      </c>
      <c r="AF186" s="89">
        <v>0</v>
      </c>
      <c r="AG186" s="89">
        <v>99630</v>
      </c>
      <c r="AH186" s="90">
        <v>1227357.5999999999</v>
      </c>
      <c r="AI186" s="90">
        <v>1227390.0500000003</v>
      </c>
      <c r="AJ186" s="90">
        <v>0</v>
      </c>
      <c r="AK186" s="90">
        <v>1227390.0500000003</v>
      </c>
      <c r="AL186" s="90">
        <v>235645.48</v>
      </c>
      <c r="AM186" s="90">
        <v>0</v>
      </c>
      <c r="AN186" s="90">
        <v>235645.48</v>
      </c>
      <c r="AP186" s="91">
        <f t="shared" si="19"/>
        <v>355994.28</v>
      </c>
      <c r="AQ186" s="92">
        <f>SUMIF('20-1'!K:K,$A:$A,'20-1'!$E:$E)</f>
        <v>337994.28</v>
      </c>
      <c r="AR186" s="92">
        <f>SUMIF('20-1'!L:L,$A:$A,'20-1'!$E:$E)</f>
        <v>0</v>
      </c>
      <c r="AS186" s="92">
        <f>SUMIF('20-1'!M:M,$A:$A,'20-1'!$E:$E)</f>
        <v>18000</v>
      </c>
      <c r="AT186" s="92">
        <f>SUMIF('20-1'!N:N,$A:$A,'20-1'!$E:$E)</f>
        <v>0</v>
      </c>
      <c r="AU186" s="92">
        <f>SUMIF('20-1'!O:O,$A:$A,'20-1'!$E:$E)</f>
        <v>0</v>
      </c>
      <c r="AV186" s="92">
        <f>SUMIF('20-1'!P:P,$A:$A,'20-1'!$E:$E)</f>
        <v>0</v>
      </c>
      <c r="AW186" s="92">
        <f>SUMIF('20-1'!Q:Q,$A:$A,'20-1'!$E:$E)</f>
        <v>0</v>
      </c>
      <c r="AX186" s="92">
        <f>SUMIF('20-1'!R:R,$A:$A,'20-1'!$E:$E)</f>
        <v>0</v>
      </c>
      <c r="AY186" s="92">
        <f>SUMIF('20-1'!S:S,$A:$A,'20-1'!$E:$E)</f>
        <v>0</v>
      </c>
      <c r="AZ186" s="92">
        <f>SUMIF('20-1'!T:T,$A:$A,'20-1'!$E:$E)</f>
        <v>0</v>
      </c>
      <c r="BA186" s="92">
        <f>SUMIF('20-1'!U:U,$A:$A,'20-1'!$E:$E)</f>
        <v>0</v>
      </c>
      <c r="BB186" s="92">
        <f>SUMIF('20-1'!V:V,$A:$A,'20-1'!$E:$E)</f>
        <v>0</v>
      </c>
      <c r="BC186" s="92">
        <f>SUMIF('20-1'!W:W,$A:$A,'20-1'!$E:$E)</f>
        <v>0</v>
      </c>
      <c r="BD186" s="92">
        <f>SUMIF('20-1'!X:X,$A:$A,'20-1'!$E:$E)</f>
        <v>0</v>
      </c>
      <c r="BE186" s="92">
        <f>SUMIF('20-1'!Y:Y,$A:$A,'20-1'!$E:$E)</f>
        <v>0</v>
      </c>
      <c r="BF186" s="92">
        <f>SUMIF('20-1'!Z:Z,$A:$A,'20-1'!$E:$E)</f>
        <v>0</v>
      </c>
      <c r="BG186" s="92">
        <f>SUMIF('20-1'!AA:AA,$A:$A,'20-1'!$E:$E)</f>
        <v>0</v>
      </c>
      <c r="BH186" s="92">
        <f>SUMIF('20-1'!AB:AB,$A:$A,'20-1'!$E:$E)</f>
        <v>20502.310000000001</v>
      </c>
      <c r="BI186" s="89">
        <f>SUMIF(Об!$A:$A,$A:$A,Об!AB:AB)*BI$455</f>
        <v>323277.75619291211</v>
      </c>
      <c r="BJ186" s="89">
        <f>SUMIF(Об!$A:$A,$A:$A,Об!AC:AC)*BJ$455</f>
        <v>306779.21620178287</v>
      </c>
      <c r="BK186" s="84">
        <f>SUMIF(ПП1!$H:$H,$A:$A,ПП1!$M:$M)</f>
        <v>0</v>
      </c>
      <c r="BL186" s="89">
        <f t="shared" si="20"/>
        <v>72511.804347315046</v>
      </c>
      <c r="BM186" s="84">
        <f>SUMIF(Об!$A:$A,$A:$A,Об!Z:Z)</f>
        <v>0</v>
      </c>
      <c r="BN186" s="89">
        <f t="shared" si="21"/>
        <v>2841.0048018515654</v>
      </c>
      <c r="BO186" s="89">
        <f>SUMIF(Об!$A:$A,$A:$A,Об!$AG:$AG)*$BO$455</f>
        <v>0</v>
      </c>
      <c r="BP186" s="89">
        <f>SUMIF(Об!$A:$A,$A:$A,Об!$AE:$AE)*BP$455</f>
        <v>2503.4468680879695</v>
      </c>
      <c r="BQ186" s="89">
        <f>SUMIF(Об!$A:$A,$A:$A,Об!AI:AI)*BQ$455</f>
        <v>227332.89974397994</v>
      </c>
      <c r="BR186" s="89">
        <f>SUMIF(Об!$A:$A,$A:$A,Об!AJ:AJ)*BR$455</f>
        <v>0</v>
      </c>
      <c r="BS186" s="89">
        <f>SUMIF(Об!$A:$A,$A:$A,Об!AK:AK)*BS$455</f>
        <v>124330.41237702705</v>
      </c>
      <c r="BT186" s="89">
        <f>SUMIF(Об!$A:$A,$A:$A,Об!AL:AL)*BT$455</f>
        <v>111917.04425404577</v>
      </c>
      <c r="BU186" s="89">
        <f>SUMIF(Об!$A:$A,$A:$A,Об!AM:AM)*BU$455</f>
        <v>0</v>
      </c>
      <c r="BV186" s="89">
        <f>SUMIF(Об!$A:$A,$A:$A,Об!AN:AN)*BV$455</f>
        <v>46787.879735859729</v>
      </c>
    </row>
    <row r="187" spans="1:74" ht="32.25" hidden="1" customHeight="1" x14ac:dyDescent="0.25">
      <c r="A187" s="84" t="s">
        <v>67</v>
      </c>
      <c r="B187" s="84">
        <f>SUMIF(Об!$A:$A,$A:$A,Об!B:B)</f>
        <v>7019.43</v>
      </c>
      <c r="C187" s="84">
        <f>SUMIF(Об!$A:$A,$A:$A,Об!C:C)</f>
        <v>7019.43</v>
      </c>
      <c r="D187" s="84">
        <v>12</v>
      </c>
      <c r="E187" s="84">
        <f>SUMIF(Об!$A:$A,$A:$A,Об!F:F)</f>
        <v>30.14</v>
      </c>
      <c r="F187" s="84">
        <f t="shared" si="22"/>
        <v>30.14</v>
      </c>
      <c r="G187" s="89">
        <v>2486566.3600000003</v>
      </c>
      <c r="H187" s="89">
        <v>3200356.7899999996</v>
      </c>
      <c r="I187" s="89">
        <v>0</v>
      </c>
      <c r="J187" s="89">
        <v>430656.41</v>
      </c>
      <c r="K187" s="89">
        <v>37179.64</v>
      </c>
      <c r="L187" s="89">
        <v>0</v>
      </c>
      <c r="M187" s="89">
        <v>1797.5699999999997</v>
      </c>
      <c r="N187" s="89">
        <v>1797.5699999999997</v>
      </c>
      <c r="O187" s="89">
        <v>265393.37999999995</v>
      </c>
      <c r="P187" s="89">
        <v>754802.21</v>
      </c>
      <c r="Q187" s="89">
        <v>292291.73</v>
      </c>
      <c r="R187" s="89">
        <v>3892.17</v>
      </c>
      <c r="S187" s="89">
        <v>5336.0300000000007</v>
      </c>
      <c r="T187" s="89">
        <v>888295.0299999998</v>
      </c>
      <c r="U187" s="89">
        <v>0</v>
      </c>
      <c r="V187" s="89">
        <v>0</v>
      </c>
      <c r="W187" s="89">
        <v>0</v>
      </c>
      <c r="X187" s="89">
        <v>0</v>
      </c>
      <c r="Y187" s="89">
        <v>0</v>
      </c>
      <c r="Z187" s="89">
        <v>0</v>
      </c>
      <c r="AA187" s="89">
        <v>0</v>
      </c>
      <c r="AB187" s="89">
        <v>0</v>
      </c>
      <c r="AC187" s="89">
        <v>0</v>
      </c>
      <c r="AD187" s="89">
        <v>0</v>
      </c>
      <c r="AE187" s="89">
        <v>3695.17</v>
      </c>
      <c r="AF187" s="89">
        <v>0</v>
      </c>
      <c r="AG187" s="89">
        <v>193792.5</v>
      </c>
      <c r="AH187" s="90">
        <v>2486566.3600000003</v>
      </c>
      <c r="AI187" s="90">
        <v>2558529.0999999996</v>
      </c>
      <c r="AJ187" s="90">
        <v>0</v>
      </c>
      <c r="AK187" s="90">
        <v>2558529.0999999996</v>
      </c>
      <c r="AL187" s="90">
        <v>207066.03</v>
      </c>
      <c r="AM187" s="90">
        <v>0</v>
      </c>
      <c r="AN187" s="90">
        <v>207066.03</v>
      </c>
      <c r="AP187" s="91">
        <f t="shared" si="19"/>
        <v>143954.04999999999</v>
      </c>
      <c r="AQ187" s="92">
        <f>SUMIF('20-1'!K:K,$A:$A,'20-1'!$E:$E)</f>
        <v>143954.04999999999</v>
      </c>
      <c r="AR187" s="92">
        <f>SUMIF('20-1'!L:L,$A:$A,'20-1'!$E:$E)</f>
        <v>0</v>
      </c>
      <c r="AS187" s="92">
        <f>SUMIF('20-1'!M:M,$A:$A,'20-1'!$E:$E)</f>
        <v>0</v>
      </c>
      <c r="AT187" s="92">
        <f>SUMIF('20-1'!N:N,$A:$A,'20-1'!$E:$E)</f>
        <v>0</v>
      </c>
      <c r="AU187" s="92">
        <f>SUMIF('20-1'!O:O,$A:$A,'20-1'!$E:$E)</f>
        <v>0</v>
      </c>
      <c r="AV187" s="92">
        <f>SUMIF('20-1'!P:P,$A:$A,'20-1'!$E:$E)</f>
        <v>0</v>
      </c>
      <c r="AW187" s="92">
        <f>SUMIF('20-1'!Q:Q,$A:$A,'20-1'!$E:$E)</f>
        <v>0</v>
      </c>
      <c r="AX187" s="92">
        <f>SUMIF('20-1'!R:R,$A:$A,'20-1'!$E:$E)</f>
        <v>0</v>
      </c>
      <c r="AY187" s="92">
        <f>SUMIF('20-1'!S:S,$A:$A,'20-1'!$E:$E)</f>
        <v>0</v>
      </c>
      <c r="AZ187" s="92">
        <f>SUMIF('20-1'!T:T,$A:$A,'20-1'!$E:$E)</f>
        <v>0</v>
      </c>
      <c r="BA187" s="92">
        <f>SUMIF('20-1'!U:U,$A:$A,'20-1'!$E:$E)</f>
        <v>0</v>
      </c>
      <c r="BB187" s="92">
        <f>SUMIF('20-1'!V:V,$A:$A,'20-1'!$E:$E)</f>
        <v>0</v>
      </c>
      <c r="BC187" s="92">
        <f>SUMIF('20-1'!W:W,$A:$A,'20-1'!$E:$E)</f>
        <v>0</v>
      </c>
      <c r="BD187" s="92">
        <f>SUMIF('20-1'!X:X,$A:$A,'20-1'!$E:$E)</f>
        <v>0</v>
      </c>
      <c r="BE187" s="92">
        <f>SUMIF('20-1'!Y:Y,$A:$A,'20-1'!$E:$E)</f>
        <v>0</v>
      </c>
      <c r="BF187" s="92">
        <f>SUMIF('20-1'!Z:Z,$A:$A,'20-1'!$E:$E)</f>
        <v>117323.3</v>
      </c>
      <c r="BG187" s="92">
        <f>SUMIF('20-1'!AA:AA,$A:$A,'20-1'!$E:$E)</f>
        <v>0</v>
      </c>
      <c r="BH187" s="92">
        <f>SUMIF('20-1'!AB:AB,$A:$A,'20-1'!$E:$E)</f>
        <v>127718.27999999998</v>
      </c>
      <c r="BI187" s="89">
        <f>SUMIF(Об!$A:$A,$A:$A,Об!AB:AB)*BI$455</f>
        <v>648557.70422341267</v>
      </c>
      <c r="BJ187" s="89">
        <f>SUMIF(Об!$A:$A,$A:$A,Об!AC:AC)*BJ$455</f>
        <v>615458.44201095239</v>
      </c>
      <c r="BK187" s="84">
        <f>SUMIF(ПП1!$H:$H,$A:$A,ПП1!$M:$M)</f>
        <v>0</v>
      </c>
      <c r="BL187" s="89">
        <f t="shared" si="20"/>
        <v>145472.70406234957</v>
      </c>
      <c r="BM187" s="84">
        <f>SUMIF(Об!$A:$A,$A:$A,Об!Z:Z)</f>
        <v>0</v>
      </c>
      <c r="BN187" s="89">
        <f t="shared" si="21"/>
        <v>5699.6051125677168</v>
      </c>
      <c r="BO187" s="89">
        <f>SUMIF(Об!$A:$A,$A:$A,Об!$AG:$AG)*$BO$455</f>
        <v>0</v>
      </c>
      <c r="BP187" s="89">
        <f>SUMIF(Об!$A:$A,$A:$A,Об!$AE:$AE)*BP$455</f>
        <v>5022.3986102017616</v>
      </c>
      <c r="BQ187" s="89">
        <f>SUMIF(Об!$A:$A,$A:$A,Об!AI:AI)*BQ$455</f>
        <v>456073.76544776774</v>
      </c>
      <c r="BR187" s="89">
        <f>SUMIF(Об!$A:$A,$A:$A,Об!AJ:AJ)*BR$455</f>
        <v>0</v>
      </c>
      <c r="BS187" s="89">
        <f>SUMIF(Об!$A:$A,$A:$A,Об!AK:AK)*BS$455</f>
        <v>249430.8540309114</v>
      </c>
      <c r="BT187" s="89">
        <f>SUMIF(Об!$A:$A,$A:$A,Об!AL:AL)*BT$455</f>
        <v>224527.23670093765</v>
      </c>
      <c r="BU187" s="89">
        <f>SUMIF(Об!$A:$A,$A:$A,Об!AM:AM)*BU$455</f>
        <v>0</v>
      </c>
      <c r="BV187" s="89">
        <f>SUMIF(Об!$A:$A,$A:$A,Об!AN:AN)*BV$455</f>
        <v>93865.536015606689</v>
      </c>
    </row>
    <row r="188" spans="1:74" ht="32.25" hidden="1" customHeight="1" x14ac:dyDescent="0.25">
      <c r="A188" s="84" t="s">
        <v>68</v>
      </c>
      <c r="B188" s="84">
        <f>SUMIF(Об!$A:$A,$A:$A,Об!B:B)</f>
        <v>3360.9</v>
      </c>
      <c r="C188" s="84">
        <f>SUMIF(Об!$A:$A,$A:$A,Об!C:C)</f>
        <v>3360.9</v>
      </c>
      <c r="D188" s="84">
        <v>12</v>
      </c>
      <c r="E188" s="84">
        <f>SUMIF(Об!$A:$A,$A:$A,Об!F:F)</f>
        <v>30.14</v>
      </c>
      <c r="F188" s="84">
        <f t="shared" si="22"/>
        <v>30.14</v>
      </c>
      <c r="G188" s="89">
        <v>1161677.67</v>
      </c>
      <c r="H188" s="89">
        <v>1502346.2299999997</v>
      </c>
      <c r="I188" s="89">
        <v>0</v>
      </c>
      <c r="J188" s="89">
        <v>209133.75</v>
      </c>
      <c r="K188" s="89">
        <v>12616.01</v>
      </c>
      <c r="L188" s="89">
        <v>0</v>
      </c>
      <c r="M188" s="89">
        <v>973.24999999999989</v>
      </c>
      <c r="N188" s="89">
        <v>973.24999999999989</v>
      </c>
      <c r="O188" s="89">
        <v>145981.68000000002</v>
      </c>
      <c r="P188" s="89">
        <v>368405.22</v>
      </c>
      <c r="Q188" s="89">
        <v>144136.21</v>
      </c>
      <c r="R188" s="89">
        <v>0</v>
      </c>
      <c r="S188" s="89">
        <v>2939.67</v>
      </c>
      <c r="T188" s="89">
        <v>430255.12999999995</v>
      </c>
      <c r="U188" s="89">
        <v>0</v>
      </c>
      <c r="V188" s="89">
        <v>0</v>
      </c>
      <c r="W188" s="89">
        <v>0</v>
      </c>
      <c r="X188" s="89">
        <v>0</v>
      </c>
      <c r="Y188" s="89">
        <v>0</v>
      </c>
      <c r="Z188" s="89">
        <v>0</v>
      </c>
      <c r="AA188" s="89">
        <v>0</v>
      </c>
      <c r="AB188" s="89">
        <v>0</v>
      </c>
      <c r="AC188" s="89">
        <v>0</v>
      </c>
      <c r="AD188" s="89">
        <v>0</v>
      </c>
      <c r="AE188" s="89">
        <v>2026.8100000000004</v>
      </c>
      <c r="AF188" s="89">
        <v>0</v>
      </c>
      <c r="AG188" s="89">
        <v>88453.31</v>
      </c>
      <c r="AH188" s="90">
        <v>1161677.67</v>
      </c>
      <c r="AI188" s="90">
        <v>1118424.4099999999</v>
      </c>
      <c r="AJ188" s="90">
        <v>0</v>
      </c>
      <c r="AK188" s="90">
        <v>1118424.4099999999</v>
      </c>
      <c r="AL188" s="90">
        <v>337055.68</v>
      </c>
      <c r="AM188" s="90">
        <v>0</v>
      </c>
      <c r="AN188" s="90">
        <v>337055.68</v>
      </c>
      <c r="AP188" s="91">
        <f t="shared" si="19"/>
        <v>599760.73</v>
      </c>
      <c r="AQ188" s="92">
        <f>SUMIF('20-1'!K:K,$A:$A,'20-1'!$E:$E)</f>
        <v>71563.149999999994</v>
      </c>
      <c r="AR188" s="92">
        <f>SUMIF('20-1'!L:L,$A:$A,'20-1'!$E:$E)</f>
        <v>0</v>
      </c>
      <c r="AS188" s="92">
        <f>SUMIF('20-1'!M:M,$A:$A,'20-1'!$E:$E)</f>
        <v>0</v>
      </c>
      <c r="AT188" s="92">
        <f>SUMIF('20-1'!N:N,$A:$A,'20-1'!$E:$E)</f>
        <v>0</v>
      </c>
      <c r="AU188" s="92">
        <f>SUMIF('20-1'!O:O,$A:$A,'20-1'!$E:$E)</f>
        <v>0</v>
      </c>
      <c r="AV188" s="92">
        <f>SUMIF('20-1'!P:P,$A:$A,'20-1'!$E:$E)</f>
        <v>0</v>
      </c>
      <c r="AW188" s="92">
        <f>SUMIF('20-1'!Q:Q,$A:$A,'20-1'!$E:$E)</f>
        <v>0</v>
      </c>
      <c r="AX188" s="92">
        <f>SUMIF('20-1'!R:R,$A:$A,'20-1'!$E:$E)</f>
        <v>0</v>
      </c>
      <c r="AY188" s="92">
        <f>SUMIF('20-1'!S:S,$A:$A,'20-1'!$E:$E)</f>
        <v>0</v>
      </c>
      <c r="AZ188" s="92">
        <f>SUMIF('20-1'!T:T,$A:$A,'20-1'!$E:$E)</f>
        <v>0</v>
      </c>
      <c r="BA188" s="92">
        <f>SUMIF('20-1'!U:U,$A:$A,'20-1'!$E:$E)</f>
        <v>0</v>
      </c>
      <c r="BB188" s="92">
        <f>SUMIF('20-1'!V:V,$A:$A,'20-1'!$E:$E)</f>
        <v>0</v>
      </c>
      <c r="BC188" s="92">
        <f>SUMIF('20-1'!W:W,$A:$A,'20-1'!$E:$E)</f>
        <v>0</v>
      </c>
      <c r="BD188" s="92">
        <f>SUMIF('20-1'!X:X,$A:$A,'20-1'!$E:$E)</f>
        <v>0</v>
      </c>
      <c r="BE188" s="92">
        <f>SUMIF('20-1'!Y:Y,$A:$A,'20-1'!$E:$E)</f>
        <v>528197.57999999996</v>
      </c>
      <c r="BF188" s="92">
        <f>SUMIF('20-1'!Z:Z,$A:$A,'20-1'!$E:$E)</f>
        <v>0</v>
      </c>
      <c r="BG188" s="92">
        <f>SUMIF('20-1'!AA:AA,$A:$A,'20-1'!$E:$E)</f>
        <v>0</v>
      </c>
      <c r="BH188" s="92">
        <f>SUMIF('20-1'!AB:AB,$A:$A,'20-1'!$E:$E)</f>
        <v>10169.58</v>
      </c>
      <c r="BI188" s="89">
        <f>SUMIF(Об!$A:$A,$A:$A,Об!AB:AB)*BI$455</f>
        <v>310529.14383710176</v>
      </c>
      <c r="BJ188" s="89">
        <f>SUMIF(Об!$A:$A,$A:$A,Об!AC:AC)*BJ$455</f>
        <v>294681.23163199995</v>
      </c>
      <c r="BK188" s="84">
        <f>SUMIF(ПП1!$H:$H,$A:$A,ПП1!$M:$M)</f>
        <v>0</v>
      </c>
      <c r="BL188" s="89">
        <f t="shared" si="20"/>
        <v>69652.266791342132</v>
      </c>
      <c r="BM188" s="89">
        <f>$BM$454*B188/$BM$455</f>
        <v>9786.7217843452054</v>
      </c>
      <c r="BN188" s="89">
        <f t="shared" si="21"/>
        <v>2728.9684237650122</v>
      </c>
      <c r="BO188" s="89">
        <f>SUMIF(Об!$A:$A,$A:$A,Об!$AG:$AG)*$BO$455</f>
        <v>0</v>
      </c>
      <c r="BP188" s="89">
        <f>SUMIF(Об!$A:$A,$A:$A,Об!$AE:$AE)*BP$455</f>
        <v>2404.722247964165</v>
      </c>
      <c r="BQ188" s="89">
        <f>SUMIF(Об!$A:$A,$A:$A,Об!AI:AI)*BQ$455</f>
        <v>218367.91851950975</v>
      </c>
      <c r="BR188" s="89">
        <f>SUMIF(Об!$A:$A,$A:$A,Об!AJ:AJ)*BR$455</f>
        <v>0</v>
      </c>
      <c r="BS188" s="89">
        <f>SUMIF(Об!$A:$A,$A:$A,Об!AK:AK)*BS$455</f>
        <v>119427.38332207744</v>
      </c>
      <c r="BT188" s="89">
        <f>SUMIF(Об!$A:$A,$A:$A,Об!AL:AL)*BT$455</f>
        <v>107503.54228593793</v>
      </c>
      <c r="BU188" s="89">
        <f>SUMIF(Об!$A:$A,$A:$A,Об!AM:AM)*BU$455</f>
        <v>0</v>
      </c>
      <c r="BV188" s="89">
        <f>SUMIF(Об!$A:$A,$A:$A,Об!AN:AN)*BV$455</f>
        <v>44942.77740426964</v>
      </c>
    </row>
    <row r="189" spans="1:74" ht="32.25" hidden="1" customHeight="1" x14ac:dyDescent="0.25">
      <c r="A189" s="84" t="s">
        <v>69</v>
      </c>
      <c r="B189" s="84">
        <f>SUMIF(Об!$A:$A,$A:$A,Об!B:B)</f>
        <v>3521.8</v>
      </c>
      <c r="C189" s="84">
        <f>SUMIF(Об!$A:$A,$A:$A,Об!C:C)</f>
        <v>3521.8000000000006</v>
      </c>
      <c r="D189" s="84">
        <v>12</v>
      </c>
      <c r="E189" s="84">
        <f>SUMIF(Об!$A:$A,$A:$A,Об!F:F)</f>
        <v>0</v>
      </c>
      <c r="F189" s="84">
        <f t="shared" si="22"/>
        <v>0</v>
      </c>
      <c r="G189" s="89">
        <v>1237860.1499999999</v>
      </c>
      <c r="H189" s="89">
        <v>1605488.4099999997</v>
      </c>
      <c r="I189" s="89">
        <v>0</v>
      </c>
      <c r="J189" s="89">
        <v>224313.81</v>
      </c>
      <c r="K189" s="89">
        <v>18582.07</v>
      </c>
      <c r="L189" s="89">
        <v>0</v>
      </c>
      <c r="M189" s="89">
        <v>1130.99</v>
      </c>
      <c r="N189" s="89">
        <v>1130.99</v>
      </c>
      <c r="O189" s="89">
        <v>142309.59</v>
      </c>
      <c r="P189" s="89">
        <v>403982.54000000004</v>
      </c>
      <c r="Q189" s="89">
        <v>162543.51</v>
      </c>
      <c r="R189" s="89">
        <v>0</v>
      </c>
      <c r="S189" s="89">
        <v>3439.440000000001</v>
      </c>
      <c r="T189" s="89">
        <v>494246.58</v>
      </c>
      <c r="U189" s="89">
        <v>0</v>
      </c>
      <c r="V189" s="89">
        <v>0</v>
      </c>
      <c r="W189" s="89">
        <v>0</v>
      </c>
      <c r="X189" s="89">
        <v>0</v>
      </c>
      <c r="Y189" s="89">
        <v>0</v>
      </c>
      <c r="Z189" s="89">
        <v>0</v>
      </c>
      <c r="AA189" s="89">
        <v>0</v>
      </c>
      <c r="AB189" s="89">
        <v>0</v>
      </c>
      <c r="AC189" s="89">
        <v>0</v>
      </c>
      <c r="AD189" s="89">
        <v>0</v>
      </c>
      <c r="AE189" s="89">
        <v>2361.6</v>
      </c>
      <c r="AF189" s="89">
        <v>0</v>
      </c>
      <c r="AG189" s="89">
        <v>93555</v>
      </c>
      <c r="AH189" s="90">
        <v>1237860.1499999999</v>
      </c>
      <c r="AI189" s="90">
        <v>1173620.03</v>
      </c>
      <c r="AJ189" s="90">
        <v>0</v>
      </c>
      <c r="AK189" s="90">
        <v>1173620.03</v>
      </c>
      <c r="AL189" s="90">
        <v>246350.53</v>
      </c>
      <c r="AM189" s="90">
        <v>0</v>
      </c>
      <c r="AN189" s="90">
        <v>246350.53</v>
      </c>
      <c r="AP189" s="91">
        <f t="shared" si="19"/>
        <v>0</v>
      </c>
      <c r="AQ189" s="92">
        <f>SUMIF('20-1'!K:K,$A:$A,'20-1'!$E:$E)</f>
        <v>0</v>
      </c>
      <c r="AR189" s="92">
        <f>SUMIF('20-1'!L:L,$A:$A,'20-1'!$E:$E)</f>
        <v>0</v>
      </c>
      <c r="AS189" s="92">
        <f>SUMIF('20-1'!M:M,$A:$A,'20-1'!$E:$E)</f>
        <v>0</v>
      </c>
      <c r="AT189" s="92">
        <f>SUMIF('20-1'!N:N,$A:$A,'20-1'!$E:$E)</f>
        <v>0</v>
      </c>
      <c r="AU189" s="92">
        <f>SUMIF('20-1'!O:O,$A:$A,'20-1'!$E:$E)</f>
        <v>0</v>
      </c>
      <c r="AV189" s="92">
        <f>SUMIF('20-1'!P:P,$A:$A,'20-1'!$E:$E)</f>
        <v>0</v>
      </c>
      <c r="AW189" s="92">
        <f>SUMIF('20-1'!Q:Q,$A:$A,'20-1'!$E:$E)</f>
        <v>0</v>
      </c>
      <c r="AX189" s="92">
        <f>SUMIF('20-1'!R:R,$A:$A,'20-1'!$E:$E)</f>
        <v>0</v>
      </c>
      <c r="AY189" s="92">
        <f>SUMIF('20-1'!S:S,$A:$A,'20-1'!$E:$E)</f>
        <v>0</v>
      </c>
      <c r="AZ189" s="92">
        <f>SUMIF('20-1'!T:T,$A:$A,'20-1'!$E:$E)</f>
        <v>0</v>
      </c>
      <c r="BA189" s="92">
        <f>SUMIF('20-1'!U:U,$A:$A,'20-1'!$E:$E)</f>
        <v>0</v>
      </c>
      <c r="BB189" s="92">
        <f>SUMIF('20-1'!V:V,$A:$A,'20-1'!$E:$E)</f>
        <v>0</v>
      </c>
      <c r="BC189" s="92">
        <f>SUMIF('20-1'!W:W,$A:$A,'20-1'!$E:$E)</f>
        <v>0</v>
      </c>
      <c r="BD189" s="92">
        <f>SUMIF('20-1'!X:X,$A:$A,'20-1'!$E:$E)</f>
        <v>0</v>
      </c>
      <c r="BE189" s="92">
        <f>SUMIF('20-1'!Y:Y,$A:$A,'20-1'!$E:$E)</f>
        <v>0</v>
      </c>
      <c r="BF189" s="92">
        <f>SUMIF('20-1'!Z:Z,$A:$A,'20-1'!$E:$E)</f>
        <v>0</v>
      </c>
      <c r="BG189" s="92">
        <f>SUMIF('20-1'!AA:AA,$A:$A,'20-1'!$E:$E)</f>
        <v>4627.12</v>
      </c>
      <c r="BH189" s="92">
        <f>SUMIF('20-1'!AB:AB,$A:$A,'20-1'!$E:$E)</f>
        <v>28633.59</v>
      </c>
      <c r="BI189" s="89">
        <f>SUMIF(Об!$A:$A,$A:$A,Об!AB:AB)*BI$455</f>
        <v>325395.44132985367</v>
      </c>
      <c r="BJ189" s="89">
        <f>SUMIF(Об!$A:$A,$A:$A,Об!AC:AC)*BJ$455</f>
        <v>308788.82488666062</v>
      </c>
      <c r="BK189" s="84">
        <f>SUMIF(ПП1!$H:$H,$A:$A,ПП1!$M:$M)</f>
        <v>0</v>
      </c>
      <c r="BL189" s="89">
        <f t="shared" si="20"/>
        <v>72986.805077731784</v>
      </c>
      <c r="BM189" s="84">
        <f>SUMIF(Об!$A:$A,$A:$A,Об!Z:Z)</f>
        <v>0</v>
      </c>
      <c r="BN189" s="89">
        <f t="shared" si="21"/>
        <v>2859.6152800784375</v>
      </c>
      <c r="BO189" s="89">
        <f>SUMIF(Об!$A:$A,$A:$A,Об!$AG:$AG)*$BO$455</f>
        <v>0</v>
      </c>
      <c r="BP189" s="89">
        <f>SUMIF(Об!$A:$A,$A:$A,Об!$AE:$AE)*BP$455</f>
        <v>0</v>
      </c>
      <c r="BQ189" s="89">
        <f>SUMIF(Об!$A:$A,$A:$A,Об!AI:AI)*BQ$455</f>
        <v>228822.08201434425</v>
      </c>
      <c r="BR189" s="89">
        <f>SUMIF(Об!$A:$A,$A:$A,Об!AJ:AJ)*BR$455</f>
        <v>0</v>
      </c>
      <c r="BS189" s="89">
        <f>SUMIF(Об!$A:$A,$A:$A,Об!AK:AK)*BS$455</f>
        <v>125144.85958632876</v>
      </c>
      <c r="BT189" s="89">
        <f>SUMIF(Об!$A:$A,$A:$A,Об!AL:AL)*BT$455</f>
        <v>112650.17561445336</v>
      </c>
      <c r="BU189" s="89">
        <f>SUMIF(Об!$A:$A,$A:$A,Об!AM:AM)*BU$455</f>
        <v>0</v>
      </c>
      <c r="BV189" s="89">
        <f>SUMIF(Об!$A:$A,$A:$A,Об!AN:AN)*BV$455</f>
        <v>47094.37158569337</v>
      </c>
    </row>
    <row r="190" spans="1:74" ht="32.25" hidden="1" customHeight="1" x14ac:dyDescent="0.25">
      <c r="A190" s="84" t="s">
        <v>70</v>
      </c>
      <c r="B190" s="84">
        <f>SUMIF(Об!$A:$A,$A:$A,Об!B:B)</f>
        <v>3542.1</v>
      </c>
      <c r="C190" s="84">
        <f>SUMIF(Об!$A:$A,$A:$A,Об!C:C)</f>
        <v>3542.1</v>
      </c>
      <c r="D190" s="84">
        <v>12</v>
      </c>
      <c r="E190" s="84">
        <f>SUMIF(Об!$A:$A,$A:$A,Об!F:F)</f>
        <v>0</v>
      </c>
      <c r="F190" s="84">
        <f t="shared" si="22"/>
        <v>0</v>
      </c>
      <c r="G190" s="89">
        <v>1274868.04</v>
      </c>
      <c r="H190" s="89">
        <v>1607186.04</v>
      </c>
      <c r="I190" s="89">
        <v>0</v>
      </c>
      <c r="J190" s="89">
        <v>212850.03000000006</v>
      </c>
      <c r="K190" s="89">
        <v>12007.600000000002</v>
      </c>
      <c r="L190" s="89">
        <v>0</v>
      </c>
      <c r="M190" s="89">
        <v>685.77</v>
      </c>
      <c r="N190" s="89">
        <v>685.77</v>
      </c>
      <c r="O190" s="89">
        <v>142358.19</v>
      </c>
      <c r="P190" s="89">
        <v>380775.03</v>
      </c>
      <c r="Q190" s="89">
        <v>151748.05000000002</v>
      </c>
      <c r="R190" s="89">
        <v>0</v>
      </c>
      <c r="S190" s="89">
        <v>2082.39</v>
      </c>
      <c r="T190" s="89">
        <v>461171.19</v>
      </c>
      <c r="U190" s="89">
        <v>0</v>
      </c>
      <c r="V190" s="89">
        <v>0</v>
      </c>
      <c r="W190" s="89">
        <v>0</v>
      </c>
      <c r="X190" s="89">
        <v>0</v>
      </c>
      <c r="Y190" s="89">
        <v>0</v>
      </c>
      <c r="Z190" s="89">
        <v>0</v>
      </c>
      <c r="AA190" s="89">
        <v>0</v>
      </c>
      <c r="AB190" s="89">
        <v>0</v>
      </c>
      <c r="AC190" s="89">
        <v>0</v>
      </c>
      <c r="AD190" s="89">
        <v>0</v>
      </c>
      <c r="AE190" s="89">
        <v>1421.5100000000002</v>
      </c>
      <c r="AF190" s="89">
        <v>0</v>
      </c>
      <c r="AG190" s="89">
        <v>95985</v>
      </c>
      <c r="AH190" s="90">
        <v>1274868.04</v>
      </c>
      <c r="AI190" s="90">
        <v>1282285.0699999998</v>
      </c>
      <c r="AJ190" s="90">
        <v>0</v>
      </c>
      <c r="AK190" s="90">
        <v>1282285.0699999998</v>
      </c>
      <c r="AL190" s="90">
        <v>247042.76</v>
      </c>
      <c r="AM190" s="90">
        <v>0</v>
      </c>
      <c r="AN190" s="90">
        <v>247042.76</v>
      </c>
      <c r="AP190" s="91">
        <f t="shared" si="19"/>
        <v>28926.58</v>
      </c>
      <c r="AQ190" s="92">
        <f>SUMIF('20-1'!K:K,$A:$A,'20-1'!$E:$E)</f>
        <v>0</v>
      </c>
      <c r="AR190" s="92">
        <f>SUMIF('20-1'!L:L,$A:$A,'20-1'!$E:$E)</f>
        <v>0</v>
      </c>
      <c r="AS190" s="92">
        <f>SUMIF('20-1'!M:M,$A:$A,'20-1'!$E:$E)</f>
        <v>0</v>
      </c>
      <c r="AT190" s="92">
        <f>SUMIF('20-1'!N:N,$A:$A,'20-1'!$E:$E)</f>
        <v>0</v>
      </c>
      <c r="AU190" s="92">
        <f>SUMIF('20-1'!O:O,$A:$A,'20-1'!$E:$E)</f>
        <v>0</v>
      </c>
      <c r="AV190" s="92">
        <f>SUMIF('20-1'!P:P,$A:$A,'20-1'!$E:$E)</f>
        <v>0</v>
      </c>
      <c r="AW190" s="92">
        <f>SUMIF('20-1'!Q:Q,$A:$A,'20-1'!$E:$E)</f>
        <v>0</v>
      </c>
      <c r="AX190" s="92">
        <f>SUMIF('20-1'!R:R,$A:$A,'20-1'!$E:$E)</f>
        <v>0</v>
      </c>
      <c r="AY190" s="92">
        <f>SUMIF('20-1'!S:S,$A:$A,'20-1'!$E:$E)</f>
        <v>0</v>
      </c>
      <c r="AZ190" s="92">
        <f>SUMIF('20-1'!T:T,$A:$A,'20-1'!$E:$E)</f>
        <v>0</v>
      </c>
      <c r="BA190" s="92">
        <f>SUMIF('20-1'!U:U,$A:$A,'20-1'!$E:$E)</f>
        <v>0</v>
      </c>
      <c r="BB190" s="92">
        <f>SUMIF('20-1'!V:V,$A:$A,'20-1'!$E:$E)</f>
        <v>0</v>
      </c>
      <c r="BC190" s="92">
        <f>SUMIF('20-1'!W:W,$A:$A,'20-1'!$E:$E)</f>
        <v>0</v>
      </c>
      <c r="BD190" s="92">
        <f>SUMIF('20-1'!X:X,$A:$A,'20-1'!$E:$E)</f>
        <v>0</v>
      </c>
      <c r="BE190" s="92">
        <f>SUMIF('20-1'!Y:Y,$A:$A,'20-1'!$E:$E)</f>
        <v>28926.58</v>
      </c>
      <c r="BF190" s="92">
        <f>SUMIF('20-1'!Z:Z,$A:$A,'20-1'!$E:$E)</f>
        <v>0</v>
      </c>
      <c r="BG190" s="92">
        <f>SUMIF('20-1'!AA:AA,$A:$A,'20-1'!$E:$E)</f>
        <v>0</v>
      </c>
      <c r="BH190" s="92">
        <f>SUMIF('20-1'!AB:AB,$A:$A,'20-1'!$E:$E)</f>
        <v>24564.12</v>
      </c>
      <c r="BI190" s="89">
        <f>SUMIF(Об!$A:$A,$A:$A,Об!AB:AB)*BI$455</f>
        <v>327271.05251135054</v>
      </c>
      <c r="BJ190" s="89">
        <f>SUMIF(Об!$A:$A,$A:$A,Об!AC:AC)*BJ$455</f>
        <v>310568.71390511678</v>
      </c>
      <c r="BK190" s="84">
        <f>SUMIF(ПП1!$H:$H,$A:$A,ПП1!$M:$M)</f>
        <v>0</v>
      </c>
      <c r="BL190" s="89">
        <f t="shared" si="20"/>
        <v>73407.508167935055</v>
      </c>
      <c r="BM190" s="89">
        <f t="shared" ref="BM190:BM192" si="31">$BM$454*B190/$BM$455</f>
        <v>10314.36437630669</v>
      </c>
      <c r="BN190" s="89">
        <f t="shared" si="21"/>
        <v>2876.0983825219578</v>
      </c>
      <c r="BO190" s="89">
        <f>SUMIF(Об!$A:$A,$A:$A,Об!$AG:$AG)*$BO$455</f>
        <v>0</v>
      </c>
      <c r="BP190" s="89">
        <f>SUMIF(Об!$A:$A,$A:$A,Об!$AE:$AE)*BP$455</f>
        <v>0</v>
      </c>
      <c r="BQ190" s="89">
        <f>SUMIF(Об!$A:$A,$A:$A,Об!AI:AI)*BQ$455</f>
        <v>230141.034897782</v>
      </c>
      <c r="BR190" s="89">
        <f>SUMIF(Об!$A:$A,$A:$A,Об!AJ:AJ)*BR$455</f>
        <v>0</v>
      </c>
      <c r="BS190" s="89">
        <f>SUMIF(Об!$A:$A,$A:$A,Об!AK:AK)*BS$455</f>
        <v>125866.20680922685</v>
      </c>
      <c r="BT190" s="89">
        <f>SUMIF(Об!$A:$A,$A:$A,Об!AL:AL)*BT$455</f>
        <v>113299.50225565198</v>
      </c>
      <c r="BU190" s="89">
        <f>SUMIF(Об!$A:$A,$A:$A,Об!AM:AM)*BU$455</f>
        <v>0</v>
      </c>
      <c r="BV190" s="89">
        <f>SUMIF(Об!$A:$A,$A:$A,Об!AN:AN)*BV$455</f>
        <v>47365.828154263298</v>
      </c>
    </row>
    <row r="191" spans="1:74" ht="32.25" hidden="1" customHeight="1" x14ac:dyDescent="0.25">
      <c r="A191" s="84" t="s">
        <v>71</v>
      </c>
      <c r="B191" s="84">
        <f>SUMIF(Об!$A:$A,$A:$A,Об!B:B)</f>
        <v>3334.1</v>
      </c>
      <c r="C191" s="84">
        <f>SUMIF(Об!$A:$A,$A:$A,Об!C:C)</f>
        <v>3334.1</v>
      </c>
      <c r="D191" s="84">
        <v>12</v>
      </c>
      <c r="E191" s="84">
        <f>SUMIF(Об!$A:$A,$A:$A,Об!F:F)</f>
        <v>30.14</v>
      </c>
      <c r="F191" s="84">
        <f t="shared" si="22"/>
        <v>30.14</v>
      </c>
      <c r="G191" s="89">
        <v>1173951.0799999998</v>
      </c>
      <c r="H191" s="89">
        <v>1516881.89</v>
      </c>
      <c r="I191" s="89">
        <v>0</v>
      </c>
      <c r="J191" s="89">
        <v>188555.91</v>
      </c>
      <c r="K191" s="89">
        <v>12366.48</v>
      </c>
      <c r="L191" s="89">
        <v>0</v>
      </c>
      <c r="M191" s="89">
        <v>833.94999999999982</v>
      </c>
      <c r="N191" s="89">
        <v>833.94999999999982</v>
      </c>
      <c r="O191" s="89">
        <v>124011.33000000002</v>
      </c>
      <c r="P191" s="89">
        <v>330325.81</v>
      </c>
      <c r="Q191" s="89">
        <v>127824.76999999999</v>
      </c>
      <c r="R191" s="89">
        <v>0</v>
      </c>
      <c r="S191" s="89">
        <v>2536.1799999999994</v>
      </c>
      <c r="T191" s="89">
        <v>388464.38</v>
      </c>
      <c r="U191" s="89">
        <v>0</v>
      </c>
      <c r="V191" s="89">
        <v>0</v>
      </c>
      <c r="W191" s="89">
        <v>0</v>
      </c>
      <c r="X191" s="89">
        <v>0</v>
      </c>
      <c r="Y191" s="89">
        <v>0</v>
      </c>
      <c r="Z191" s="89">
        <v>0</v>
      </c>
      <c r="AA191" s="89">
        <v>0</v>
      </c>
      <c r="AB191" s="89">
        <v>0</v>
      </c>
      <c r="AC191" s="89">
        <v>0</v>
      </c>
      <c r="AD191" s="89">
        <v>0</v>
      </c>
      <c r="AE191" s="89">
        <v>1741.0400000000002</v>
      </c>
      <c r="AF191" s="89">
        <v>0</v>
      </c>
      <c r="AG191" s="89">
        <v>76545</v>
      </c>
      <c r="AH191" s="90">
        <v>1173951.0799999998</v>
      </c>
      <c r="AI191" s="90">
        <v>1157635.0999999999</v>
      </c>
      <c r="AJ191" s="90">
        <v>0</v>
      </c>
      <c r="AK191" s="90">
        <v>1157635.0999999999</v>
      </c>
      <c r="AL191" s="90">
        <v>262036.99999999997</v>
      </c>
      <c r="AM191" s="90">
        <v>0</v>
      </c>
      <c r="AN191" s="90">
        <v>262036.99999999997</v>
      </c>
      <c r="AP191" s="91">
        <f t="shared" si="19"/>
        <v>0</v>
      </c>
      <c r="AQ191" s="92">
        <f>SUMIF('20-1'!K:K,$A:$A,'20-1'!$E:$E)</f>
        <v>0</v>
      </c>
      <c r="AR191" s="92">
        <f>SUMIF('20-1'!L:L,$A:$A,'20-1'!$E:$E)</f>
        <v>0</v>
      </c>
      <c r="AS191" s="92">
        <f>SUMIF('20-1'!M:M,$A:$A,'20-1'!$E:$E)</f>
        <v>0</v>
      </c>
      <c r="AT191" s="92">
        <f>SUMIF('20-1'!N:N,$A:$A,'20-1'!$E:$E)</f>
        <v>0</v>
      </c>
      <c r="AU191" s="92">
        <f>SUMIF('20-1'!O:O,$A:$A,'20-1'!$E:$E)</f>
        <v>0</v>
      </c>
      <c r="AV191" s="92">
        <f>SUMIF('20-1'!P:P,$A:$A,'20-1'!$E:$E)</f>
        <v>0</v>
      </c>
      <c r="AW191" s="92">
        <f>SUMIF('20-1'!Q:Q,$A:$A,'20-1'!$E:$E)</f>
        <v>0</v>
      </c>
      <c r="AX191" s="92">
        <f>SUMIF('20-1'!R:R,$A:$A,'20-1'!$E:$E)</f>
        <v>0</v>
      </c>
      <c r="AY191" s="92">
        <f>SUMIF('20-1'!S:S,$A:$A,'20-1'!$E:$E)</f>
        <v>0</v>
      </c>
      <c r="AZ191" s="92">
        <f>SUMIF('20-1'!T:T,$A:$A,'20-1'!$E:$E)</f>
        <v>0</v>
      </c>
      <c r="BA191" s="92">
        <f>SUMIF('20-1'!U:U,$A:$A,'20-1'!$E:$E)</f>
        <v>0</v>
      </c>
      <c r="BB191" s="92">
        <f>SUMIF('20-1'!V:V,$A:$A,'20-1'!$E:$E)</f>
        <v>0</v>
      </c>
      <c r="BC191" s="92">
        <f>SUMIF('20-1'!W:W,$A:$A,'20-1'!$E:$E)</f>
        <v>0</v>
      </c>
      <c r="BD191" s="92">
        <f>SUMIF('20-1'!X:X,$A:$A,'20-1'!$E:$E)</f>
        <v>0</v>
      </c>
      <c r="BE191" s="92">
        <f>SUMIF('20-1'!Y:Y,$A:$A,'20-1'!$E:$E)</f>
        <v>0</v>
      </c>
      <c r="BF191" s="92">
        <f>SUMIF('20-1'!Z:Z,$A:$A,'20-1'!$E:$E)</f>
        <v>0</v>
      </c>
      <c r="BG191" s="92">
        <f>SUMIF('20-1'!AA:AA,$A:$A,'20-1'!$E:$E)</f>
        <v>0</v>
      </c>
      <c r="BH191" s="92">
        <f>SUMIF('20-1'!AB:AB,$A:$A,'20-1'!$E:$E)</f>
        <v>25599.579999999998</v>
      </c>
      <c r="BI191" s="89">
        <f>SUMIF(Об!$A:$A,$A:$A,Об!AB:AB)*BI$455</f>
        <v>308052.96749896777</v>
      </c>
      <c r="BJ191" s="89">
        <f>SUMIF(Об!$A:$A,$A:$A,Об!AC:AC)*BJ$455</f>
        <v>292331.42741058976</v>
      </c>
      <c r="BK191" s="84">
        <f>SUMIF(ПП1!$H:$H,$A:$A,ПП1!$M:$M)</f>
        <v>0</v>
      </c>
      <c r="BL191" s="89">
        <f t="shared" si="20"/>
        <v>69096.855815113158</v>
      </c>
      <c r="BM191" s="89">
        <f t="shared" si="31"/>
        <v>9708.6819307879887</v>
      </c>
      <c r="BN191" s="89">
        <f t="shared" si="21"/>
        <v>2707.2074806376054</v>
      </c>
      <c r="BO191" s="89">
        <f>SUMIF(Об!$A:$A,$A:$A,Об!$AG:$AG)*$BO$455</f>
        <v>0</v>
      </c>
      <c r="BP191" s="89">
        <f>SUMIF(Об!$A:$A,$A:$A,Об!$AE:$AE)*BP$455</f>
        <v>2385.5468615362915</v>
      </c>
      <c r="BQ191" s="89">
        <f>SUMIF(Об!$A:$A,$A:$A,Об!AI:AI)*BQ$455</f>
        <v>216626.64082117809</v>
      </c>
      <c r="BR191" s="89">
        <f>SUMIF(Об!$A:$A,$A:$A,Об!AJ:AJ)*BR$455</f>
        <v>0</v>
      </c>
      <c r="BS191" s="89">
        <f>SUMIF(Об!$A:$A,$A:$A,Об!AK:AK)*BS$455</f>
        <v>118475.06285046812</v>
      </c>
      <c r="BT191" s="89">
        <f>SUMIF(Об!$A:$A,$A:$A,Об!AL:AL)*BT$455</f>
        <v>106646.30317341951</v>
      </c>
      <c r="BU191" s="89">
        <f>SUMIF(Об!$A:$A,$A:$A,Об!AM:AM)*BU$455</f>
        <v>0</v>
      </c>
      <c r="BV191" s="89">
        <f>SUMIF(Об!$A:$A,$A:$A,Об!AN:AN)*BV$455</f>
        <v>44584.40124477831</v>
      </c>
    </row>
    <row r="192" spans="1:74" ht="32.25" hidden="1" customHeight="1" x14ac:dyDescent="0.25">
      <c r="A192" s="84" t="s">
        <v>72</v>
      </c>
      <c r="B192" s="84">
        <f>SUMIF(Об!$A:$A,$A:$A,Об!B:B)</f>
        <v>3183.8</v>
      </c>
      <c r="C192" s="84">
        <f>SUMIF(Об!$A:$A,$A:$A,Об!C:C)</f>
        <v>3183.8000000000006</v>
      </c>
      <c r="D192" s="84">
        <v>12</v>
      </c>
      <c r="E192" s="84">
        <f>SUMIF(Об!$A:$A,$A:$A,Об!F:F)</f>
        <v>30.14</v>
      </c>
      <c r="F192" s="84">
        <f t="shared" si="22"/>
        <v>30.14</v>
      </c>
      <c r="G192" s="89">
        <v>1121642.0399999998</v>
      </c>
      <c r="H192" s="89">
        <v>1440497.2700000003</v>
      </c>
      <c r="I192" s="89">
        <v>0</v>
      </c>
      <c r="J192" s="89">
        <v>180528.62999999998</v>
      </c>
      <c r="K192" s="89">
        <v>9659.6</v>
      </c>
      <c r="L192" s="89">
        <v>0</v>
      </c>
      <c r="M192" s="89">
        <v>601.99</v>
      </c>
      <c r="N192" s="89">
        <v>601.99</v>
      </c>
      <c r="O192" s="89">
        <v>130267.76</v>
      </c>
      <c r="P192" s="89">
        <v>315893.62</v>
      </c>
      <c r="Q192" s="89">
        <v>122023.71</v>
      </c>
      <c r="R192" s="89">
        <v>0</v>
      </c>
      <c r="S192" s="89">
        <v>1808.0699999999997</v>
      </c>
      <c r="T192" s="89">
        <v>370825.59</v>
      </c>
      <c r="U192" s="89">
        <v>0</v>
      </c>
      <c r="V192" s="89">
        <v>0</v>
      </c>
      <c r="W192" s="89">
        <v>0</v>
      </c>
      <c r="X192" s="89">
        <v>0</v>
      </c>
      <c r="Y192" s="89">
        <v>0</v>
      </c>
      <c r="Z192" s="89">
        <v>0</v>
      </c>
      <c r="AA192" s="89">
        <v>0</v>
      </c>
      <c r="AB192" s="89">
        <v>0</v>
      </c>
      <c r="AC192" s="89">
        <v>0</v>
      </c>
      <c r="AD192" s="89">
        <v>0</v>
      </c>
      <c r="AE192" s="89">
        <v>1241.3</v>
      </c>
      <c r="AF192" s="89">
        <v>0</v>
      </c>
      <c r="AG192" s="89">
        <v>86265</v>
      </c>
      <c r="AH192" s="90">
        <v>1121642.0399999998</v>
      </c>
      <c r="AI192" s="90">
        <v>1090635.3500000001</v>
      </c>
      <c r="AJ192" s="90">
        <v>0</v>
      </c>
      <c r="AK192" s="90">
        <v>1090635.3500000001</v>
      </c>
      <c r="AL192" s="90">
        <v>325298.39</v>
      </c>
      <c r="AM192" s="90">
        <v>0</v>
      </c>
      <c r="AN192" s="90">
        <v>325298.39</v>
      </c>
      <c r="AP192" s="91">
        <f t="shared" si="19"/>
        <v>0</v>
      </c>
      <c r="AQ192" s="92">
        <f>SUMIF('20-1'!K:K,$A:$A,'20-1'!$E:$E)</f>
        <v>0</v>
      </c>
      <c r="AR192" s="92">
        <f>SUMIF('20-1'!L:L,$A:$A,'20-1'!$E:$E)</f>
        <v>0</v>
      </c>
      <c r="AS192" s="92">
        <f>SUMIF('20-1'!M:M,$A:$A,'20-1'!$E:$E)</f>
        <v>0</v>
      </c>
      <c r="AT192" s="92">
        <f>SUMIF('20-1'!N:N,$A:$A,'20-1'!$E:$E)</f>
        <v>0</v>
      </c>
      <c r="AU192" s="92">
        <f>SUMIF('20-1'!O:O,$A:$A,'20-1'!$E:$E)</f>
        <v>0</v>
      </c>
      <c r="AV192" s="92">
        <f>SUMIF('20-1'!P:P,$A:$A,'20-1'!$E:$E)</f>
        <v>0</v>
      </c>
      <c r="AW192" s="92">
        <f>SUMIF('20-1'!Q:Q,$A:$A,'20-1'!$E:$E)</f>
        <v>0</v>
      </c>
      <c r="AX192" s="92">
        <f>SUMIF('20-1'!R:R,$A:$A,'20-1'!$E:$E)</f>
        <v>0</v>
      </c>
      <c r="AY192" s="92">
        <f>SUMIF('20-1'!S:S,$A:$A,'20-1'!$E:$E)</f>
        <v>0</v>
      </c>
      <c r="AZ192" s="92">
        <f>SUMIF('20-1'!T:T,$A:$A,'20-1'!$E:$E)</f>
        <v>0</v>
      </c>
      <c r="BA192" s="92">
        <f>SUMIF('20-1'!U:U,$A:$A,'20-1'!$E:$E)</f>
        <v>0</v>
      </c>
      <c r="BB192" s="92">
        <f>SUMIF('20-1'!V:V,$A:$A,'20-1'!$E:$E)</f>
        <v>0</v>
      </c>
      <c r="BC192" s="92">
        <f>SUMIF('20-1'!W:W,$A:$A,'20-1'!$E:$E)</f>
        <v>0</v>
      </c>
      <c r="BD192" s="92">
        <f>SUMIF('20-1'!X:X,$A:$A,'20-1'!$E:$E)</f>
        <v>0</v>
      </c>
      <c r="BE192" s="92">
        <f>SUMIF('20-1'!Y:Y,$A:$A,'20-1'!$E:$E)</f>
        <v>0</v>
      </c>
      <c r="BF192" s="92">
        <f>SUMIF('20-1'!Z:Z,$A:$A,'20-1'!$E:$E)</f>
        <v>18251.810000000001</v>
      </c>
      <c r="BG192" s="92">
        <f>SUMIF('20-1'!AA:AA,$A:$A,'20-1'!$E:$E)</f>
        <v>0</v>
      </c>
      <c r="BH192" s="92">
        <f>SUMIF('20-1'!AB:AB,$A:$A,'20-1'!$E:$E)</f>
        <v>6736.17</v>
      </c>
      <c r="BI192" s="89">
        <f>SUMIF(Об!$A:$A,$A:$A,Об!AB:AB)*BI$455</f>
        <v>294166.05318473169</v>
      </c>
      <c r="BJ192" s="89">
        <f>SUMIF(Об!$A:$A,$A:$A,Об!AC:AC)*BJ$455</f>
        <v>279153.23433305416</v>
      </c>
      <c r="BK192" s="84">
        <f>SUMIF(ПП1!$H:$H,$A:$A,ПП1!$M:$M)</f>
        <v>0</v>
      </c>
      <c r="BL192" s="89">
        <f t="shared" si="20"/>
        <v>65981.995004396173</v>
      </c>
      <c r="BM192" s="89">
        <f t="shared" si="31"/>
        <v>9271.0181252040438</v>
      </c>
      <c r="BN192" s="89">
        <f t="shared" si="21"/>
        <v>2585.1675645163637</v>
      </c>
      <c r="BO192" s="89">
        <f>SUMIF(Об!$A:$A,$A:$A,Об!$AG:$AG)*$BO$455</f>
        <v>0</v>
      </c>
      <c r="BP192" s="89">
        <f>SUMIF(Об!$A:$A,$A:$A,Об!$AE:$AE)*BP$455</f>
        <v>2278.0072876516142</v>
      </c>
      <c r="BQ192" s="89">
        <f>SUMIF(Об!$A:$A,$A:$A,Об!AI:AI)*BQ$455</f>
        <v>206861.19163986293</v>
      </c>
      <c r="BR192" s="89">
        <f>SUMIF(Об!$A:$A,$A:$A,Об!AJ:AJ)*BR$455</f>
        <v>0</v>
      </c>
      <c r="BS192" s="89">
        <f>SUMIF(Об!$A:$A,$A:$A,Об!AK:AK)*BS$455</f>
        <v>113134.25065334589</v>
      </c>
      <c r="BT192" s="89">
        <f>SUMIF(Об!$A:$A,$A:$A,Об!AL:AL)*BT$455</f>
        <v>101838.7271058256</v>
      </c>
      <c r="BU192" s="89">
        <f>SUMIF(Об!$A:$A,$A:$A,Об!AM:AM)*BU$455</f>
        <v>0</v>
      </c>
      <c r="BV192" s="89">
        <f>SUMIF(Об!$A:$A,$A:$A,Об!AN:AN)*BV$455</f>
        <v>42574.552857780276</v>
      </c>
    </row>
    <row r="193" spans="1:74" ht="32.25" hidden="1" customHeight="1" x14ac:dyDescent="0.25">
      <c r="A193" s="84" t="s">
        <v>73</v>
      </c>
      <c r="B193" s="84">
        <f>SUMIF(Об!$A:$A,$A:$A,Об!B:B)</f>
        <v>6136.68</v>
      </c>
      <c r="C193" s="84">
        <f>SUMIF(Об!$A:$A,$A:$A,Об!C:C)</f>
        <v>6136.68</v>
      </c>
      <c r="D193" s="84">
        <v>12</v>
      </c>
      <c r="E193" s="84">
        <f>SUMIF(Об!$A:$A,$A:$A,Об!F:F)</f>
        <v>41.2</v>
      </c>
      <c r="F193" s="84">
        <f t="shared" si="22"/>
        <v>41.2</v>
      </c>
      <c r="G193" s="89">
        <v>2455016.4799999995</v>
      </c>
      <c r="H193" s="89">
        <v>2309112.79</v>
      </c>
      <c r="I193" s="89">
        <v>0</v>
      </c>
      <c r="J193" s="89">
        <v>286900.63</v>
      </c>
      <c r="K193" s="89">
        <v>117452.01</v>
      </c>
      <c r="L193" s="89">
        <v>0</v>
      </c>
      <c r="M193" s="89">
        <v>1284.3999999999999</v>
      </c>
      <c r="N193" s="89">
        <v>1284.3999999999999</v>
      </c>
      <c r="O193" s="89">
        <v>0</v>
      </c>
      <c r="P193" s="89">
        <v>526534.8899999999</v>
      </c>
      <c r="Q193" s="89">
        <v>217392.76</v>
      </c>
      <c r="R193" s="89">
        <v>0</v>
      </c>
      <c r="S193" s="89">
        <v>3846.2499999999995</v>
      </c>
      <c r="T193" s="89">
        <v>660753.02</v>
      </c>
      <c r="U193" s="89">
        <v>0</v>
      </c>
      <c r="V193" s="89">
        <v>0</v>
      </c>
      <c r="W193" s="89">
        <v>0</v>
      </c>
      <c r="X193" s="89">
        <v>0</v>
      </c>
      <c r="Y193" s="89">
        <v>0</v>
      </c>
      <c r="Z193" s="89">
        <v>0</v>
      </c>
      <c r="AA193" s="89">
        <v>0</v>
      </c>
      <c r="AB193" s="89">
        <v>0</v>
      </c>
      <c r="AC193" s="89">
        <v>0</v>
      </c>
      <c r="AD193" s="89">
        <v>0</v>
      </c>
      <c r="AE193" s="89">
        <v>2659.7200000000003</v>
      </c>
      <c r="AF193" s="89">
        <v>0</v>
      </c>
      <c r="AG193" s="89">
        <v>0</v>
      </c>
      <c r="AH193" s="90">
        <v>2455016.4799999995</v>
      </c>
      <c r="AI193" s="90">
        <v>2530227.62</v>
      </c>
      <c r="AJ193" s="90">
        <v>0</v>
      </c>
      <c r="AK193" s="90">
        <v>2530227.62</v>
      </c>
      <c r="AL193" s="90">
        <v>164451.03</v>
      </c>
      <c r="AM193" s="90">
        <v>0</v>
      </c>
      <c r="AN193" s="90">
        <v>164451.03</v>
      </c>
      <c r="AP193" s="91">
        <f t="shared" si="19"/>
        <v>37242.160000000003</v>
      </c>
      <c r="AQ193" s="92">
        <f>SUMIF('20-1'!K:K,$A:$A,'20-1'!$E:$E)</f>
        <v>0</v>
      </c>
      <c r="AR193" s="92">
        <f>SUMIF('20-1'!L:L,$A:$A,'20-1'!$E:$E)</f>
        <v>0</v>
      </c>
      <c r="AS193" s="92">
        <f>SUMIF('20-1'!M:M,$A:$A,'20-1'!$E:$E)</f>
        <v>0</v>
      </c>
      <c r="AT193" s="92">
        <f>SUMIF('20-1'!N:N,$A:$A,'20-1'!$E:$E)</f>
        <v>0</v>
      </c>
      <c r="AU193" s="92">
        <f>SUMIF('20-1'!O:O,$A:$A,'20-1'!$E:$E)</f>
        <v>0</v>
      </c>
      <c r="AV193" s="92">
        <f>SUMIF('20-1'!P:P,$A:$A,'20-1'!$E:$E)</f>
        <v>6580</v>
      </c>
      <c r="AW193" s="92">
        <f>SUMIF('20-1'!Q:Q,$A:$A,'20-1'!$E:$E)</f>
        <v>0</v>
      </c>
      <c r="AX193" s="92">
        <f>SUMIF('20-1'!R:R,$A:$A,'20-1'!$E:$E)</f>
        <v>0</v>
      </c>
      <c r="AY193" s="92">
        <f>SUMIF('20-1'!S:S,$A:$A,'20-1'!$E:$E)</f>
        <v>0</v>
      </c>
      <c r="AZ193" s="92">
        <f>SUMIF('20-1'!T:T,$A:$A,'20-1'!$E:$E)</f>
        <v>0</v>
      </c>
      <c r="BA193" s="92">
        <f>SUMIF('20-1'!U:U,$A:$A,'20-1'!$E:$E)</f>
        <v>0</v>
      </c>
      <c r="BB193" s="92">
        <f>SUMIF('20-1'!V:V,$A:$A,'20-1'!$E:$E)</f>
        <v>0</v>
      </c>
      <c r="BC193" s="92">
        <f>SUMIF('20-1'!W:W,$A:$A,'20-1'!$E:$E)</f>
        <v>0</v>
      </c>
      <c r="BD193" s="92">
        <f>SUMIF('20-1'!X:X,$A:$A,'20-1'!$E:$E)</f>
        <v>0</v>
      </c>
      <c r="BE193" s="92">
        <f>SUMIF('20-1'!Y:Y,$A:$A,'20-1'!$E:$E)</f>
        <v>30662.16</v>
      </c>
      <c r="BF193" s="92">
        <f>SUMIF('20-1'!Z:Z,$A:$A,'20-1'!$E:$E)</f>
        <v>0</v>
      </c>
      <c r="BG193" s="92">
        <f>SUMIF('20-1'!AA:AA,$A:$A,'20-1'!$E:$E)</f>
        <v>0</v>
      </c>
      <c r="BH193" s="92">
        <f>SUMIF('20-1'!AB:AB,$A:$A,'20-1'!$E:$E)</f>
        <v>52048.160000000003</v>
      </c>
      <c r="BI193" s="89">
        <f>SUMIF(Об!$A:$A,$A:$A,Об!AB:AB)*BI$455</f>
        <v>566996.33622013929</v>
      </c>
      <c r="BJ193" s="89">
        <f>SUMIF(Об!$A:$A,$A:$A,Об!AC:AC)*BJ$455</f>
        <v>538059.57348670356</v>
      </c>
      <c r="BK193" s="89">
        <f>SUMIF(ПП1!$H:$H,$A:$A,ПП1!$M:$M)*$BK$454/$BK$455*B193</f>
        <v>83442.896729790271</v>
      </c>
      <c r="BL193" s="89">
        <f t="shared" si="20"/>
        <v>127178.3369255537</v>
      </c>
      <c r="BM193" s="84">
        <f>SUMIF(Об!$A:$A,$A:$A,Об!Z:Z)</f>
        <v>0</v>
      </c>
      <c r="BN193" s="89">
        <f t="shared" si="21"/>
        <v>4982.8337489215019</v>
      </c>
      <c r="BO193" s="89">
        <f>SUMIF(Об!$A:$A,$A:$A,Об!$AG:$AG)*$BO$455</f>
        <v>0</v>
      </c>
      <c r="BP193" s="89">
        <f>SUMIF(Об!$A:$A,$A:$A,Об!$AE:$AE)*BP$455</f>
        <v>0</v>
      </c>
      <c r="BQ193" s="89">
        <f>SUMIF(Об!$A:$A,$A:$A,Об!AI:AI)*BQ$455</f>
        <v>398718.80693275767</v>
      </c>
      <c r="BR193" s="89">
        <f>SUMIF(Об!$A:$A,$A:$A,Об!AJ:AJ)*BR$455</f>
        <v>148963.86993205224</v>
      </c>
      <c r="BS193" s="89">
        <f>SUMIF(Об!$A:$A,$A:$A,Об!AK:AK)*BS$455</f>
        <v>218062.91013863141</v>
      </c>
      <c r="BT193" s="89">
        <f>SUMIF(Об!$A:$A,$A:$A,Об!AL:AL)*BT$455</f>
        <v>196291.1237690112</v>
      </c>
      <c r="BU193" s="89">
        <f>SUMIF(Об!$A:$A,$A:$A,Об!AM:AM)*BU$455</f>
        <v>123591.59946714088</v>
      </c>
      <c r="BV193" s="89">
        <f>SUMIF(Об!$A:$A,$A:$A,Об!AN:AN)*BV$455</f>
        <v>82061.186956241916</v>
      </c>
    </row>
    <row r="194" spans="1:74" ht="32.25" hidden="1" customHeight="1" x14ac:dyDescent="0.25">
      <c r="A194" s="84" t="s">
        <v>74</v>
      </c>
      <c r="B194" s="84">
        <f>SUMIF(Об!$A:$A,$A:$A,Об!B:B)</f>
        <v>6083.22</v>
      </c>
      <c r="C194" s="84">
        <f>SUMIF(Об!$A:$A,$A:$A,Об!C:C)</f>
        <v>6083.22</v>
      </c>
      <c r="D194" s="84">
        <v>12</v>
      </c>
      <c r="E194" s="84">
        <f>SUMIF(Об!$A:$A,$A:$A,Об!F:F)</f>
        <v>41.41</v>
      </c>
      <c r="F194" s="84">
        <f t="shared" si="22"/>
        <v>41.41</v>
      </c>
      <c r="G194" s="89">
        <v>2922232.6199999996</v>
      </c>
      <c r="H194" s="89">
        <v>2745955.81</v>
      </c>
      <c r="I194" s="89">
        <v>0</v>
      </c>
      <c r="J194" s="89">
        <v>332097.45000000007</v>
      </c>
      <c r="K194" s="89">
        <v>195593.38999999998</v>
      </c>
      <c r="L194" s="89">
        <v>0</v>
      </c>
      <c r="M194" s="89">
        <v>1915.4899999999998</v>
      </c>
      <c r="N194" s="89">
        <v>1915.4899999999998</v>
      </c>
      <c r="O194" s="89">
        <v>201446.95</v>
      </c>
      <c r="P194" s="89">
        <v>589958.85</v>
      </c>
      <c r="Q194" s="89">
        <v>232958.13</v>
      </c>
      <c r="R194" s="89">
        <v>0</v>
      </c>
      <c r="S194" s="89">
        <v>5724.82</v>
      </c>
      <c r="T194" s="89">
        <v>707964.12</v>
      </c>
      <c r="U194" s="89">
        <v>0</v>
      </c>
      <c r="V194" s="89">
        <v>0</v>
      </c>
      <c r="W194" s="89">
        <v>0</v>
      </c>
      <c r="X194" s="89">
        <v>0</v>
      </c>
      <c r="Y194" s="89">
        <v>0</v>
      </c>
      <c r="Z194" s="89">
        <v>0</v>
      </c>
      <c r="AA194" s="89">
        <v>0</v>
      </c>
      <c r="AB194" s="89">
        <v>0</v>
      </c>
      <c r="AC194" s="89">
        <v>0</v>
      </c>
      <c r="AD194" s="89">
        <v>0</v>
      </c>
      <c r="AE194" s="89">
        <v>3933.3499999999995</v>
      </c>
      <c r="AF194" s="89">
        <v>0</v>
      </c>
      <c r="AG194" s="89">
        <v>165240.01</v>
      </c>
      <c r="AH194" s="90">
        <v>2922232.6199999996</v>
      </c>
      <c r="AI194" s="90">
        <v>2949290.65</v>
      </c>
      <c r="AJ194" s="90">
        <v>0</v>
      </c>
      <c r="AK194" s="90">
        <v>2949290.65</v>
      </c>
      <c r="AL194" s="90">
        <v>516418.48</v>
      </c>
      <c r="AM194" s="90">
        <v>0</v>
      </c>
      <c r="AN194" s="90">
        <v>516418.48</v>
      </c>
      <c r="AP194" s="91">
        <f t="shared" ref="AP194:AP257" si="32">SUM(AQ194:BE194)</f>
        <v>123314.26</v>
      </c>
      <c r="AQ194" s="92">
        <f>SUMIF('20-1'!K:K,$A:$A,'20-1'!$E:$E)</f>
        <v>0</v>
      </c>
      <c r="AR194" s="92">
        <f>SUMIF('20-1'!L:L,$A:$A,'20-1'!$E:$E)</f>
        <v>0</v>
      </c>
      <c r="AS194" s="92">
        <f>SUMIF('20-1'!M:M,$A:$A,'20-1'!$E:$E)</f>
        <v>0</v>
      </c>
      <c r="AT194" s="92">
        <f>SUMIF('20-1'!N:N,$A:$A,'20-1'!$E:$E)</f>
        <v>0</v>
      </c>
      <c r="AU194" s="92">
        <f>SUMIF('20-1'!O:O,$A:$A,'20-1'!$E:$E)</f>
        <v>0</v>
      </c>
      <c r="AV194" s="92">
        <f>SUMIF('20-1'!P:P,$A:$A,'20-1'!$E:$E)</f>
        <v>123314.26</v>
      </c>
      <c r="AW194" s="92">
        <f>SUMIF('20-1'!Q:Q,$A:$A,'20-1'!$E:$E)</f>
        <v>0</v>
      </c>
      <c r="AX194" s="92">
        <f>SUMIF('20-1'!R:R,$A:$A,'20-1'!$E:$E)</f>
        <v>0</v>
      </c>
      <c r="AY194" s="92">
        <f>SUMIF('20-1'!S:S,$A:$A,'20-1'!$E:$E)</f>
        <v>0</v>
      </c>
      <c r="AZ194" s="92">
        <f>SUMIF('20-1'!T:T,$A:$A,'20-1'!$E:$E)</f>
        <v>0</v>
      </c>
      <c r="BA194" s="92">
        <f>SUMIF('20-1'!U:U,$A:$A,'20-1'!$E:$E)</f>
        <v>0</v>
      </c>
      <c r="BB194" s="92">
        <f>SUMIF('20-1'!V:V,$A:$A,'20-1'!$E:$E)</f>
        <v>0</v>
      </c>
      <c r="BC194" s="92">
        <f>SUMIF('20-1'!W:W,$A:$A,'20-1'!$E:$E)</f>
        <v>0</v>
      </c>
      <c r="BD194" s="92">
        <f>SUMIF('20-1'!X:X,$A:$A,'20-1'!$E:$E)</f>
        <v>0</v>
      </c>
      <c r="BE194" s="92">
        <f>SUMIF('20-1'!Y:Y,$A:$A,'20-1'!$E:$E)</f>
        <v>0</v>
      </c>
      <c r="BF194" s="92">
        <f>SUMIF('20-1'!Z:Z,$A:$A,'20-1'!$E:$E)</f>
        <v>0</v>
      </c>
      <c r="BG194" s="92">
        <f>SUMIF('20-1'!AA:AA,$A:$A,'20-1'!$E:$E)</f>
        <v>0</v>
      </c>
      <c r="BH194" s="92">
        <f>SUMIF('20-1'!AB:AB,$A:$A,'20-1'!$E:$E)</f>
        <v>30948.930000000004</v>
      </c>
      <c r="BI194" s="89">
        <f>SUMIF(Об!$A:$A,$A:$A,Об!AB:AB)*BI$455</f>
        <v>562056.91879339889</v>
      </c>
      <c r="BJ194" s="89">
        <f>SUMIF(Об!$A:$A,$A:$A,Об!AC:AC)*BJ$455</f>
        <v>533372.24014056206</v>
      </c>
      <c r="BK194" s="84">
        <f>SUMIF(ПП1!$H:$H,$A:$A,ПП1!$M:$M)</f>
        <v>0</v>
      </c>
      <c r="BL194" s="89">
        <f t="shared" ref="BL194:BL257" si="33">B194/$B$454*$BL$454</f>
        <v>126070.41637371785</v>
      </c>
      <c r="BM194" s="89">
        <f>$BM$454*B194/$BM$455</f>
        <v>17713.940222251316</v>
      </c>
      <c r="BN194" s="89">
        <f t="shared" ref="BN194:BN257" si="34">$B194/$B$454*BN$454</f>
        <v>4939.4255392352643</v>
      </c>
      <c r="BO194" s="89">
        <f>SUMIF(Об!$A:$A,$A:$A,Об!$AG:$AG)*$BO$455</f>
        <v>0</v>
      </c>
      <c r="BP194" s="89">
        <f>SUMIF(Об!$A:$A,$A:$A,Об!$AE:$AE)*BP$455</f>
        <v>4352.540829319697</v>
      </c>
      <c r="BQ194" s="89">
        <f>SUMIF(Об!$A:$A,$A:$A,Об!AI:AI)*BQ$455</f>
        <v>395245.34776287671</v>
      </c>
      <c r="BR194" s="89">
        <f>SUMIF(Об!$A:$A,$A:$A,Об!AJ:AJ)*BR$455</f>
        <v>147666.16360117504</v>
      </c>
      <c r="BS194" s="89">
        <f>SUMIF(Об!$A:$A,$A:$A,Об!AK:AK)*BS$455</f>
        <v>216163.2440038466</v>
      </c>
      <c r="BT194" s="89">
        <f>SUMIF(Об!$A:$A,$A:$A,Об!AL:AL)*BT$455</f>
        <v>194581.12365874124</v>
      </c>
      <c r="BU194" s="89">
        <f>SUMIF(Об!$A:$A,$A:$A,Об!AM:AM)*BU$455</f>
        <v>122514.92496113548</v>
      </c>
      <c r="BV194" s="89">
        <f>SUMIF(Об!$A:$A,$A:$A,Об!AN:AN)*BV$455</f>
        <v>81346.306751525262</v>
      </c>
    </row>
    <row r="195" spans="1:74" ht="32.25" customHeight="1" x14ac:dyDescent="0.25">
      <c r="A195" s="84" t="s">
        <v>293</v>
      </c>
      <c r="B195" s="84">
        <v>0</v>
      </c>
      <c r="C195" s="84">
        <v>0</v>
      </c>
      <c r="D195" s="84">
        <v>0</v>
      </c>
      <c r="E195" s="84">
        <f>SUMIF(Об!$A:$A,$A:$A,Об!F:F)</f>
        <v>41.2</v>
      </c>
      <c r="F195" s="84">
        <f t="shared" ref="F195:F258" si="35">E195</f>
        <v>41.2</v>
      </c>
      <c r="G195" s="89">
        <v>0</v>
      </c>
      <c r="H195" s="89">
        <v>0</v>
      </c>
      <c r="I195" s="89">
        <v>0</v>
      </c>
      <c r="J195" s="89">
        <v>0</v>
      </c>
      <c r="K195" s="89">
        <v>0</v>
      </c>
      <c r="L195" s="89">
        <v>0</v>
      </c>
      <c r="M195" s="89">
        <v>0</v>
      </c>
      <c r="N195" s="89">
        <v>0</v>
      </c>
      <c r="O195" s="89">
        <v>0</v>
      </c>
      <c r="P195" s="89">
        <v>0</v>
      </c>
      <c r="Q195" s="89">
        <v>0</v>
      </c>
      <c r="R195" s="89">
        <v>0</v>
      </c>
      <c r="S195" s="89">
        <v>0</v>
      </c>
      <c r="T195" s="89">
        <v>0</v>
      </c>
      <c r="U195" s="89">
        <v>0</v>
      </c>
      <c r="V195" s="89">
        <v>0</v>
      </c>
      <c r="W195" s="89">
        <v>0</v>
      </c>
      <c r="X195" s="89">
        <v>0</v>
      </c>
      <c r="Y195" s="89">
        <v>0</v>
      </c>
      <c r="Z195" s="89">
        <v>0</v>
      </c>
      <c r="AA195" s="89">
        <v>0</v>
      </c>
      <c r="AB195" s="89">
        <v>0</v>
      </c>
      <c r="AC195" s="89">
        <v>0</v>
      </c>
      <c r="AD195" s="89">
        <v>0</v>
      </c>
      <c r="AE195" s="89">
        <v>0</v>
      </c>
      <c r="AF195" s="89">
        <v>0</v>
      </c>
      <c r="AG195" s="89">
        <v>0</v>
      </c>
      <c r="AH195" s="90">
        <v>0</v>
      </c>
      <c r="AI195" s="90">
        <v>30220.39</v>
      </c>
      <c r="AJ195" s="90">
        <v>0</v>
      </c>
      <c r="AK195" s="90">
        <v>30220.39</v>
      </c>
      <c r="AL195" s="90">
        <v>66199.429999999993</v>
      </c>
      <c r="AM195" s="90">
        <v>0</v>
      </c>
      <c r="AN195" s="90">
        <v>66199.429999999993</v>
      </c>
      <c r="AP195" s="91">
        <f t="shared" si="32"/>
        <v>0</v>
      </c>
      <c r="AQ195" s="92">
        <f>SUMIF('20-1'!K:K,$A:$A,'20-1'!$E:$E)</f>
        <v>0</v>
      </c>
      <c r="AR195" s="92">
        <f>SUMIF('20-1'!L:L,$A:$A,'20-1'!$E:$E)</f>
        <v>0</v>
      </c>
      <c r="AS195" s="92">
        <f>SUMIF('20-1'!M:M,$A:$A,'20-1'!$E:$E)</f>
        <v>0</v>
      </c>
      <c r="AT195" s="92">
        <f>SUMIF('20-1'!N:N,$A:$A,'20-1'!$E:$E)</f>
        <v>0</v>
      </c>
      <c r="AU195" s="92">
        <f>SUMIF('20-1'!O:O,$A:$A,'20-1'!$E:$E)</f>
        <v>0</v>
      </c>
      <c r="AV195" s="92">
        <f>SUMIF('20-1'!P:P,$A:$A,'20-1'!$E:$E)</f>
        <v>0</v>
      </c>
      <c r="AW195" s="92">
        <f>SUMIF('20-1'!Q:Q,$A:$A,'20-1'!$E:$E)</f>
        <v>0</v>
      </c>
      <c r="AX195" s="92">
        <f>SUMIF('20-1'!R:R,$A:$A,'20-1'!$E:$E)</f>
        <v>0</v>
      </c>
      <c r="AY195" s="92">
        <f>SUMIF('20-1'!S:S,$A:$A,'20-1'!$E:$E)</f>
        <v>0</v>
      </c>
      <c r="AZ195" s="92">
        <f>SUMIF('20-1'!T:T,$A:$A,'20-1'!$E:$E)</f>
        <v>0</v>
      </c>
      <c r="BA195" s="92">
        <f>SUMIF('20-1'!U:U,$A:$A,'20-1'!$E:$E)</f>
        <v>0</v>
      </c>
      <c r="BB195" s="92">
        <f>SUMIF('20-1'!V:V,$A:$A,'20-1'!$E:$E)</f>
        <v>0</v>
      </c>
      <c r="BC195" s="92">
        <f>SUMIF('20-1'!W:W,$A:$A,'20-1'!$E:$E)</f>
        <v>0</v>
      </c>
      <c r="BD195" s="92">
        <f>SUMIF('20-1'!X:X,$A:$A,'20-1'!$E:$E)</f>
        <v>0</v>
      </c>
      <c r="BE195" s="92">
        <f>SUMIF('20-1'!Y:Y,$A:$A,'20-1'!$E:$E)</f>
        <v>0</v>
      </c>
      <c r="BF195" s="92">
        <f>SUMIF('20-1'!Z:Z,$A:$A,'20-1'!$E:$E)</f>
        <v>0</v>
      </c>
      <c r="BG195" s="92">
        <f>SUMIF('20-1'!AA:AA,$A:$A,'20-1'!$E:$E)</f>
        <v>0</v>
      </c>
      <c r="BH195" s="92">
        <f>SUMIF('20-1'!AB:AB,$A:$A,'20-1'!$E:$E)</f>
        <v>0</v>
      </c>
      <c r="BI195" s="89">
        <f>SUMIF(Об!$A:$A,$A:$A,Об!AB:AB)*BI$455</f>
        <v>409871.16724900721</v>
      </c>
      <c r="BJ195" s="89">
        <f>SUMIF(Об!$A:$A,$A:$A,Об!AC:AC)*BJ$455</f>
        <v>388953.3165323211</v>
      </c>
      <c r="BK195" s="84">
        <f>SUMIF(ПП1!$H:$H,$A:$A,ПП1!$M:$M)</f>
        <v>0</v>
      </c>
      <c r="BL195" s="89">
        <f t="shared" si="33"/>
        <v>0</v>
      </c>
      <c r="BM195" s="84">
        <f>SUMIF(Об!$A:$A,$A:$A,Об!Z:Z)</f>
        <v>0</v>
      </c>
      <c r="BN195" s="89">
        <f t="shared" si="34"/>
        <v>0</v>
      </c>
      <c r="BO195" s="89">
        <f>SUMIF(Об!$A:$A,$A:$A,Об!$AG:$AG)*$BO$455</f>
        <v>0</v>
      </c>
      <c r="BP195" s="89">
        <f>SUMIF(Об!$A:$A,$A:$A,Об!$AE:$AE)*BP$455</f>
        <v>0</v>
      </c>
      <c r="BQ195" s="89">
        <f>SUMIF(Об!$A:$A,$A:$A,Об!AI:AI)*BQ$455</f>
        <v>288226.4529099373</v>
      </c>
      <c r="BR195" s="89">
        <f>SUMIF(Об!$A:$A,$A:$A,Об!AJ:AJ)*BR$455</f>
        <v>107683.22711572911</v>
      </c>
      <c r="BS195" s="89">
        <f>SUMIF(Об!$A:$A,$A:$A,Об!AK:AK)*BS$455</f>
        <v>157633.64558591234</v>
      </c>
      <c r="BT195" s="89">
        <f>SUMIF(Об!$A:$A,$A:$A,Об!AL:AL)*BT$455</f>
        <v>141895.22379662652</v>
      </c>
      <c r="BU195" s="89">
        <f>SUMIF(Об!$A:$A,$A:$A,Об!AM:AM)*BU$455</f>
        <v>89342.081949716725</v>
      </c>
      <c r="BV195" s="89">
        <f>SUMIF(Об!$A:$A,$A:$A,Об!AN:AN)*BV$455</f>
        <v>59320.514675310194</v>
      </c>
    </row>
    <row r="196" spans="1:74" ht="32.25" customHeight="1" x14ac:dyDescent="0.25">
      <c r="A196" s="84" t="s">
        <v>294</v>
      </c>
      <c r="B196" s="84">
        <v>0</v>
      </c>
      <c r="C196" s="84">
        <f>SUMIF(Об!$A:$A,$A:$A,Об!C:C)</f>
        <v>0</v>
      </c>
      <c r="D196" s="84">
        <v>0</v>
      </c>
      <c r="E196" s="84">
        <f>SUMIF(Об!$A:$A,$A:$A,Об!F:F)</f>
        <v>41.2</v>
      </c>
      <c r="F196" s="84">
        <f t="shared" si="35"/>
        <v>41.2</v>
      </c>
      <c r="G196" s="89">
        <v>-46892.25</v>
      </c>
      <c r="H196" s="89">
        <v>0</v>
      </c>
      <c r="I196" s="89">
        <v>0</v>
      </c>
      <c r="J196" s="89">
        <v>-1608.11</v>
      </c>
      <c r="K196" s="89">
        <v>0</v>
      </c>
      <c r="L196" s="89">
        <v>0</v>
      </c>
      <c r="M196" s="89">
        <v>0</v>
      </c>
      <c r="N196" s="89">
        <v>0</v>
      </c>
      <c r="O196" s="89">
        <v>0</v>
      </c>
      <c r="P196" s="89">
        <v>-4247.13</v>
      </c>
      <c r="Q196" s="89">
        <v>-2513.71</v>
      </c>
      <c r="R196" s="89">
        <v>0</v>
      </c>
      <c r="S196" s="89">
        <v>0</v>
      </c>
      <c r="T196" s="89">
        <v>-7344.38</v>
      </c>
      <c r="U196" s="89">
        <v>0</v>
      </c>
      <c r="V196" s="89">
        <v>0</v>
      </c>
      <c r="W196" s="89">
        <v>0</v>
      </c>
      <c r="X196" s="89">
        <v>0</v>
      </c>
      <c r="Y196" s="89">
        <v>0</v>
      </c>
      <c r="Z196" s="89">
        <v>0</v>
      </c>
      <c r="AA196" s="89">
        <v>0</v>
      </c>
      <c r="AB196" s="89">
        <v>0</v>
      </c>
      <c r="AC196" s="89">
        <v>-963.18</v>
      </c>
      <c r="AD196" s="89">
        <v>0</v>
      </c>
      <c r="AE196" s="89">
        <v>0</v>
      </c>
      <c r="AF196" s="89">
        <v>0</v>
      </c>
      <c r="AG196" s="89">
        <v>0</v>
      </c>
      <c r="AH196" s="90">
        <v>-46892.25</v>
      </c>
      <c r="AI196" s="90">
        <v>61933.729999999996</v>
      </c>
      <c r="AJ196" s="90">
        <v>0</v>
      </c>
      <c r="AK196" s="90">
        <v>61933.729999999996</v>
      </c>
      <c r="AL196" s="90">
        <v>3471026.49</v>
      </c>
      <c r="AM196" s="90">
        <v>0</v>
      </c>
      <c r="AN196" s="90">
        <v>3471026.49</v>
      </c>
      <c r="AP196" s="91">
        <f t="shared" si="32"/>
        <v>0</v>
      </c>
      <c r="AQ196" s="92">
        <f>SUMIF('20-1'!K:K,$A:$A,'20-1'!$E:$E)</f>
        <v>0</v>
      </c>
      <c r="AR196" s="92">
        <f>SUMIF('20-1'!L:L,$A:$A,'20-1'!$E:$E)</f>
        <v>0</v>
      </c>
      <c r="AS196" s="92">
        <f>SUMIF('20-1'!M:M,$A:$A,'20-1'!$E:$E)</f>
        <v>0</v>
      </c>
      <c r="AT196" s="92">
        <f>SUMIF('20-1'!N:N,$A:$A,'20-1'!$E:$E)</f>
        <v>0</v>
      </c>
      <c r="AU196" s="92">
        <f>SUMIF('20-1'!O:O,$A:$A,'20-1'!$E:$E)</f>
        <v>0</v>
      </c>
      <c r="AV196" s="92">
        <f>SUMIF('20-1'!P:P,$A:$A,'20-1'!$E:$E)</f>
        <v>0</v>
      </c>
      <c r="AW196" s="92">
        <f>SUMIF('20-1'!Q:Q,$A:$A,'20-1'!$E:$E)</f>
        <v>0</v>
      </c>
      <c r="AX196" s="92">
        <f>SUMIF('20-1'!R:R,$A:$A,'20-1'!$E:$E)</f>
        <v>0</v>
      </c>
      <c r="AY196" s="92">
        <f>SUMIF('20-1'!S:S,$A:$A,'20-1'!$E:$E)</f>
        <v>0</v>
      </c>
      <c r="AZ196" s="92">
        <f>SUMIF('20-1'!T:T,$A:$A,'20-1'!$E:$E)</f>
        <v>0</v>
      </c>
      <c r="BA196" s="92">
        <f>SUMIF('20-1'!U:U,$A:$A,'20-1'!$E:$E)</f>
        <v>0</v>
      </c>
      <c r="BB196" s="92">
        <f>SUMIF('20-1'!V:V,$A:$A,'20-1'!$E:$E)</f>
        <v>0</v>
      </c>
      <c r="BC196" s="92">
        <f>SUMIF('20-1'!W:W,$A:$A,'20-1'!$E:$E)</f>
        <v>0</v>
      </c>
      <c r="BD196" s="92">
        <f>SUMIF('20-1'!X:X,$A:$A,'20-1'!$E:$E)</f>
        <v>0</v>
      </c>
      <c r="BE196" s="92">
        <f>SUMIF('20-1'!Y:Y,$A:$A,'20-1'!$E:$E)</f>
        <v>0</v>
      </c>
      <c r="BF196" s="92">
        <f>SUMIF('20-1'!Z:Z,$A:$A,'20-1'!$E:$E)</f>
        <v>0</v>
      </c>
      <c r="BG196" s="92">
        <f>SUMIF('20-1'!AA:AA,$A:$A,'20-1'!$E:$E)</f>
        <v>0</v>
      </c>
      <c r="BH196" s="92">
        <f>SUMIF('20-1'!AB:AB,$A:$A,'20-1'!$E:$E)</f>
        <v>0</v>
      </c>
      <c r="BI196" s="89">
        <f>SUMIF(Об!$A:$A,$A:$A,Об!AB:AB)*BI$455</f>
        <v>0</v>
      </c>
      <c r="BJ196" s="89">
        <f>SUMIF(Об!$A:$A,$A:$A,Об!AC:AC)*BJ$455</f>
        <v>0</v>
      </c>
      <c r="BK196" s="84">
        <f>SUMIF(ПП1!$H:$H,$A:$A,ПП1!$M:$M)</f>
        <v>0</v>
      </c>
      <c r="BL196" s="89">
        <f t="shared" si="33"/>
        <v>0</v>
      </c>
      <c r="BM196" s="84">
        <f>SUMIF(Об!$A:$A,$A:$A,Об!Z:Z)</f>
        <v>0</v>
      </c>
      <c r="BN196" s="89">
        <f t="shared" si="34"/>
        <v>0</v>
      </c>
      <c r="BO196" s="89">
        <f>SUMIF(Об!$A:$A,$A:$A,Об!$AG:$AG)*$BO$455</f>
        <v>0</v>
      </c>
      <c r="BP196" s="89">
        <f>SUMIF(Об!$A:$A,$A:$A,Об!$AE:$AE)*BP$455</f>
        <v>0</v>
      </c>
      <c r="BQ196" s="89">
        <f>SUMIF(Об!$A:$A,$A:$A,Об!AI:AI)*BQ$455</f>
        <v>0</v>
      </c>
      <c r="BR196" s="89">
        <f>SUMIF(Об!$A:$A,$A:$A,Об!AJ:AJ)*BR$455</f>
        <v>0</v>
      </c>
      <c r="BS196" s="89">
        <f>SUMIF(Об!$A:$A,$A:$A,Об!AK:AK)*BS$455</f>
        <v>0</v>
      </c>
      <c r="BT196" s="89">
        <f>SUMIF(Об!$A:$A,$A:$A,Об!AL:AL)*BT$455</f>
        <v>0</v>
      </c>
      <c r="BU196" s="89">
        <f>SUMIF(Об!$A:$A,$A:$A,Об!AM:AM)*BU$455</f>
        <v>0</v>
      </c>
      <c r="BV196" s="89">
        <f>SUMIF(Об!$A:$A,$A:$A,Об!AN:AN)*BV$455</f>
        <v>0</v>
      </c>
    </row>
    <row r="197" spans="1:74" ht="32.25" hidden="1" customHeight="1" x14ac:dyDescent="0.25">
      <c r="A197" s="84" t="s">
        <v>295</v>
      </c>
      <c r="B197" s="84">
        <f>SUMIF(Об!$A:$A,$A:$A,Об!B:B)</f>
        <v>10075.4</v>
      </c>
      <c r="C197" s="84">
        <f>SUMIF(Об!$A:$A,$A:$A,Об!C:C)</f>
        <v>10075.4</v>
      </c>
      <c r="D197" s="84">
        <v>11</v>
      </c>
      <c r="E197" s="84">
        <f>SUMIF(Об!$A:$A,$A:$A,Об!F:F)</f>
        <v>41.2</v>
      </c>
      <c r="F197" s="84">
        <f t="shared" si="35"/>
        <v>41.2</v>
      </c>
      <c r="G197" s="89">
        <v>3863447.67</v>
      </c>
      <c r="H197" s="89">
        <v>3983735.7199999997</v>
      </c>
      <c r="I197" s="89">
        <v>0</v>
      </c>
      <c r="J197" s="89">
        <v>322375.42000000004</v>
      </c>
      <c r="K197" s="89">
        <v>191097.88999999998</v>
      </c>
      <c r="L197" s="89">
        <v>0</v>
      </c>
      <c r="M197" s="89">
        <v>2971.1800000000003</v>
      </c>
      <c r="N197" s="89">
        <v>2971.1800000000003</v>
      </c>
      <c r="O197" s="89">
        <v>0</v>
      </c>
      <c r="P197" s="89">
        <v>555236.97</v>
      </c>
      <c r="Q197" s="89">
        <v>209471.46</v>
      </c>
      <c r="R197" s="89">
        <v>0</v>
      </c>
      <c r="S197" s="89">
        <v>8203.89</v>
      </c>
      <c r="T197" s="89">
        <v>636626.73999999987</v>
      </c>
      <c r="U197" s="89">
        <v>0</v>
      </c>
      <c r="V197" s="89">
        <v>0</v>
      </c>
      <c r="W197" s="89">
        <v>0</v>
      </c>
      <c r="X197" s="89">
        <v>0</v>
      </c>
      <c r="Y197" s="89">
        <v>0</v>
      </c>
      <c r="Z197" s="89">
        <v>0</v>
      </c>
      <c r="AA197" s="89">
        <v>0</v>
      </c>
      <c r="AB197" s="89">
        <v>0</v>
      </c>
      <c r="AC197" s="89">
        <v>0</v>
      </c>
      <c r="AD197" s="89">
        <v>0</v>
      </c>
      <c r="AE197" s="89">
        <v>5636.16</v>
      </c>
      <c r="AF197" s="89">
        <v>0</v>
      </c>
      <c r="AG197" s="89">
        <v>0</v>
      </c>
      <c r="AH197" s="90">
        <v>3863447.67</v>
      </c>
      <c r="AI197" s="90">
        <v>3544982.04</v>
      </c>
      <c r="AJ197" s="90">
        <v>0</v>
      </c>
      <c r="AK197" s="90">
        <v>3544982.04</v>
      </c>
      <c r="AL197" s="90">
        <v>1520630.03</v>
      </c>
      <c r="AM197" s="90">
        <v>0</v>
      </c>
      <c r="AN197" s="90">
        <v>1520630.03</v>
      </c>
      <c r="AP197" s="91">
        <f t="shared" si="32"/>
        <v>336539.72</v>
      </c>
      <c r="AQ197" s="92">
        <f>SUMIF('20-1'!K:K,$A:$A,'20-1'!$E:$E)</f>
        <v>0</v>
      </c>
      <c r="AR197" s="92">
        <f>SUMIF('20-1'!L:L,$A:$A,'20-1'!$E:$E)</f>
        <v>0</v>
      </c>
      <c r="AS197" s="92">
        <f>SUMIF('20-1'!M:M,$A:$A,'20-1'!$E:$E)</f>
        <v>0</v>
      </c>
      <c r="AT197" s="92">
        <f>SUMIF('20-1'!N:N,$A:$A,'20-1'!$E:$E)</f>
        <v>0</v>
      </c>
      <c r="AU197" s="92">
        <f>SUMIF('20-1'!O:O,$A:$A,'20-1'!$E:$E)</f>
        <v>0</v>
      </c>
      <c r="AV197" s="92">
        <f>SUMIF('20-1'!P:P,$A:$A,'20-1'!$E:$E)</f>
        <v>0</v>
      </c>
      <c r="AW197" s="92">
        <f>SUMIF('20-1'!Q:Q,$A:$A,'20-1'!$E:$E)</f>
        <v>0</v>
      </c>
      <c r="AX197" s="92">
        <f>SUMIF('20-1'!R:R,$A:$A,'20-1'!$E:$E)</f>
        <v>0</v>
      </c>
      <c r="AY197" s="92">
        <f>SUMIF('20-1'!S:S,$A:$A,'20-1'!$E:$E)</f>
        <v>0</v>
      </c>
      <c r="AZ197" s="92">
        <f>SUMIF('20-1'!T:T,$A:$A,'20-1'!$E:$E)</f>
        <v>336539.72</v>
      </c>
      <c r="BA197" s="92">
        <f>SUMIF('20-1'!U:U,$A:$A,'20-1'!$E:$E)</f>
        <v>0</v>
      </c>
      <c r="BB197" s="92">
        <f>SUMIF('20-1'!V:V,$A:$A,'20-1'!$E:$E)</f>
        <v>0</v>
      </c>
      <c r="BC197" s="92">
        <f>SUMIF('20-1'!W:W,$A:$A,'20-1'!$E:$E)</f>
        <v>0</v>
      </c>
      <c r="BD197" s="92">
        <f>SUMIF('20-1'!X:X,$A:$A,'20-1'!$E:$E)</f>
        <v>0</v>
      </c>
      <c r="BE197" s="92">
        <f>SUMIF('20-1'!Y:Y,$A:$A,'20-1'!$E:$E)</f>
        <v>0</v>
      </c>
      <c r="BF197" s="92">
        <f>SUMIF('20-1'!Z:Z,$A:$A,'20-1'!$E:$E)</f>
        <v>0</v>
      </c>
      <c r="BG197" s="92">
        <f>SUMIF('20-1'!AA:AA,$A:$A,'20-1'!$E:$E)</f>
        <v>0</v>
      </c>
      <c r="BH197" s="92">
        <f>SUMIF('20-1'!AB:AB,$A:$A,'20-1'!$E:$E)</f>
        <v>8105.17</v>
      </c>
      <c r="BI197" s="89">
        <f>SUMIF(Об!$A:$A,$A:$A,Об!AB:AB)*BI$455</f>
        <v>930912.95064308215</v>
      </c>
      <c r="BJ197" s="89">
        <f>SUMIF(Об!$A:$A,$A:$A,Об!AC:AC)*BJ$455</f>
        <v>883403.63628345157</v>
      </c>
      <c r="BK197" s="89">
        <f>SUMIF(ПП1!$H:$H,$A:$A,ПП1!$M:$M)*$BK$454/$BK$455*B197</f>
        <v>136999.25068788478</v>
      </c>
      <c r="BL197" s="89">
        <f t="shared" si="33"/>
        <v>208805.51305587444</v>
      </c>
      <c r="BM197" s="84">
        <f>SUMIF(Об!$A:$A,$A:$A,Об!Z:Z)</f>
        <v>0</v>
      </c>
      <c r="BN197" s="89">
        <f t="shared" si="34"/>
        <v>8180.9778502192867</v>
      </c>
      <c r="BO197" s="89">
        <f>SUMIF(Об!$A:$A,$A:$A,Об!$AG:$AG)*$BO$455</f>
        <v>0</v>
      </c>
      <c r="BP197" s="89">
        <f>SUMIF(Об!$A:$A,$A:$A,Об!$AE:$AE)*BP$455</f>
        <v>0</v>
      </c>
      <c r="BQ197" s="89">
        <f>SUMIF(Об!$A:$A,$A:$A,Об!AI:AI)*BQ$455</f>
        <v>654629.4523048792</v>
      </c>
      <c r="BR197" s="89">
        <f>SUMIF(Об!$A:$A,$A:$A,Об!AJ:AJ)*BR$455</f>
        <v>244573.70681107685</v>
      </c>
      <c r="BS197" s="89">
        <f>SUMIF(Об!$A:$A,$A:$A,Об!AK:AK)*BS$455</f>
        <v>358022.74924075668</v>
      </c>
      <c r="BT197" s="89">
        <f>SUMIF(Об!$A:$A,$A:$A,Об!AL:AL)*BT$455</f>
        <v>322277.12515925471</v>
      </c>
      <c r="BU197" s="89">
        <f>SUMIF(Об!$A:$A,$A:$A,Об!AM:AM)*BU$455</f>
        <v>0</v>
      </c>
      <c r="BV197" s="89">
        <f>SUMIF(Об!$A:$A,$A:$A,Об!AN:AN)*BV$455</f>
        <v>134730.71482608182</v>
      </c>
    </row>
    <row r="198" spans="1:74" ht="32.25" customHeight="1" x14ac:dyDescent="0.25">
      <c r="A198" s="84" t="s">
        <v>296</v>
      </c>
      <c r="B198" s="84">
        <v>0</v>
      </c>
      <c r="C198" s="84">
        <f>SUMIF(Об!$A:$A,$A:$A,Об!C:C)</f>
        <v>0</v>
      </c>
      <c r="D198" s="84">
        <v>0</v>
      </c>
      <c r="E198" s="84">
        <f>SUMIF(Об!$A:$A,$A:$A,Об!F:F)</f>
        <v>41.2</v>
      </c>
      <c r="F198" s="84">
        <f t="shared" si="35"/>
        <v>41.2</v>
      </c>
      <c r="G198" s="89">
        <v>-21138.78</v>
      </c>
      <c r="H198" s="89">
        <v>0</v>
      </c>
      <c r="I198" s="89">
        <v>0</v>
      </c>
      <c r="J198" s="89">
        <v>0</v>
      </c>
      <c r="K198" s="89">
        <v>0</v>
      </c>
      <c r="L198" s="89">
        <v>0</v>
      </c>
      <c r="M198" s="89">
        <v>0</v>
      </c>
      <c r="N198" s="89">
        <v>0</v>
      </c>
      <c r="O198" s="89">
        <v>0</v>
      </c>
      <c r="P198" s="89">
        <v>0</v>
      </c>
      <c r="Q198" s="89">
        <v>0</v>
      </c>
      <c r="R198" s="89">
        <v>0</v>
      </c>
      <c r="S198" s="89">
        <v>0</v>
      </c>
      <c r="T198" s="89">
        <v>0</v>
      </c>
      <c r="U198" s="89">
        <v>0</v>
      </c>
      <c r="V198" s="89">
        <v>0</v>
      </c>
      <c r="W198" s="89">
        <v>0</v>
      </c>
      <c r="X198" s="89">
        <v>0</v>
      </c>
      <c r="Y198" s="89">
        <v>0</v>
      </c>
      <c r="Z198" s="89">
        <v>0</v>
      </c>
      <c r="AA198" s="89">
        <v>0</v>
      </c>
      <c r="AB198" s="89">
        <v>0</v>
      </c>
      <c r="AC198" s="89">
        <v>-6471.43</v>
      </c>
      <c r="AD198" s="89">
        <v>0</v>
      </c>
      <c r="AE198" s="89">
        <v>0</v>
      </c>
      <c r="AF198" s="89">
        <v>0</v>
      </c>
      <c r="AG198" s="89">
        <v>0</v>
      </c>
      <c r="AH198" s="90">
        <v>-21138.78</v>
      </c>
      <c r="AI198" s="90">
        <v>37133.609999999993</v>
      </c>
      <c r="AJ198" s="90">
        <v>0</v>
      </c>
      <c r="AK198" s="90">
        <v>37133.609999999993</v>
      </c>
      <c r="AL198" s="90">
        <v>7223570.1299999999</v>
      </c>
      <c r="AM198" s="90">
        <v>0</v>
      </c>
      <c r="AN198" s="90">
        <v>7223570.1299999999</v>
      </c>
      <c r="AP198" s="91">
        <f t="shared" si="32"/>
        <v>0</v>
      </c>
      <c r="AQ198" s="92">
        <f>SUMIF('20-1'!K:K,$A:$A,'20-1'!$E:$E)</f>
        <v>0</v>
      </c>
      <c r="AR198" s="92">
        <f>SUMIF('20-1'!L:L,$A:$A,'20-1'!$E:$E)</f>
        <v>0</v>
      </c>
      <c r="AS198" s="92">
        <f>SUMIF('20-1'!M:M,$A:$A,'20-1'!$E:$E)</f>
        <v>0</v>
      </c>
      <c r="AT198" s="92">
        <f>SUMIF('20-1'!N:N,$A:$A,'20-1'!$E:$E)</f>
        <v>0</v>
      </c>
      <c r="AU198" s="92">
        <f>SUMIF('20-1'!O:O,$A:$A,'20-1'!$E:$E)</f>
        <v>0</v>
      </c>
      <c r="AV198" s="92">
        <f>SUMIF('20-1'!P:P,$A:$A,'20-1'!$E:$E)</f>
        <v>0</v>
      </c>
      <c r="AW198" s="92">
        <f>SUMIF('20-1'!Q:Q,$A:$A,'20-1'!$E:$E)</f>
        <v>0</v>
      </c>
      <c r="AX198" s="92">
        <f>SUMIF('20-1'!R:R,$A:$A,'20-1'!$E:$E)</f>
        <v>0</v>
      </c>
      <c r="AY198" s="92">
        <f>SUMIF('20-1'!S:S,$A:$A,'20-1'!$E:$E)</f>
        <v>0</v>
      </c>
      <c r="AZ198" s="92">
        <f>SUMIF('20-1'!T:T,$A:$A,'20-1'!$E:$E)</f>
        <v>0</v>
      </c>
      <c r="BA198" s="92">
        <f>SUMIF('20-1'!U:U,$A:$A,'20-1'!$E:$E)</f>
        <v>0</v>
      </c>
      <c r="BB198" s="92">
        <f>SUMIF('20-1'!V:V,$A:$A,'20-1'!$E:$E)</f>
        <v>0</v>
      </c>
      <c r="BC198" s="92">
        <f>SUMIF('20-1'!W:W,$A:$A,'20-1'!$E:$E)</f>
        <v>0</v>
      </c>
      <c r="BD198" s="92">
        <f>SUMIF('20-1'!X:X,$A:$A,'20-1'!$E:$E)</f>
        <v>0</v>
      </c>
      <c r="BE198" s="92">
        <f>SUMIF('20-1'!Y:Y,$A:$A,'20-1'!$E:$E)</f>
        <v>0</v>
      </c>
      <c r="BF198" s="92">
        <f>SUMIF('20-1'!Z:Z,$A:$A,'20-1'!$E:$E)</f>
        <v>0</v>
      </c>
      <c r="BG198" s="92">
        <f>SUMIF('20-1'!AA:AA,$A:$A,'20-1'!$E:$E)</f>
        <v>0</v>
      </c>
      <c r="BH198" s="92">
        <f>SUMIF('20-1'!AB:AB,$A:$A,'20-1'!$E:$E)</f>
        <v>0</v>
      </c>
      <c r="BI198" s="89">
        <f>SUMIF(Об!$A:$A,$A:$A,Об!AB:AB)*BI$455</f>
        <v>0</v>
      </c>
      <c r="BJ198" s="89">
        <f>SUMIF(Об!$A:$A,$A:$A,Об!AC:AC)*BJ$455</f>
        <v>0</v>
      </c>
      <c r="BK198" s="84">
        <f>SUMIF(ПП1!$H:$H,$A:$A,ПП1!$M:$M)</f>
        <v>0</v>
      </c>
      <c r="BL198" s="89">
        <f t="shared" si="33"/>
        <v>0</v>
      </c>
      <c r="BM198" s="84">
        <f>SUMIF(Об!$A:$A,$A:$A,Об!Z:Z)</f>
        <v>0</v>
      </c>
      <c r="BN198" s="89">
        <f t="shared" si="34"/>
        <v>0</v>
      </c>
      <c r="BO198" s="89">
        <f>SUMIF(Об!$A:$A,$A:$A,Об!$AG:$AG)*$BO$455</f>
        <v>0</v>
      </c>
      <c r="BP198" s="89">
        <f>SUMIF(Об!$A:$A,$A:$A,Об!$AE:$AE)*BP$455</f>
        <v>0</v>
      </c>
      <c r="BQ198" s="89">
        <f>SUMIF(Об!$A:$A,$A:$A,Об!AI:AI)*BQ$455</f>
        <v>0</v>
      </c>
      <c r="BR198" s="89">
        <f>SUMIF(Об!$A:$A,$A:$A,Об!AJ:AJ)*BR$455</f>
        <v>0</v>
      </c>
      <c r="BS198" s="89">
        <f>SUMIF(Об!$A:$A,$A:$A,Об!AK:AK)*BS$455</f>
        <v>0</v>
      </c>
      <c r="BT198" s="89">
        <f>SUMIF(Об!$A:$A,$A:$A,Об!AL:AL)*BT$455</f>
        <v>0</v>
      </c>
      <c r="BU198" s="89">
        <f>SUMIF(Об!$A:$A,$A:$A,Об!AM:AM)*BU$455</f>
        <v>0</v>
      </c>
      <c r="BV198" s="89">
        <f>SUMIF(Об!$A:$A,$A:$A,Об!AN:AN)*BV$455</f>
        <v>0</v>
      </c>
    </row>
    <row r="199" spans="1:74" ht="32.25" hidden="1" customHeight="1" x14ac:dyDescent="0.25">
      <c r="A199" s="84" t="s">
        <v>75</v>
      </c>
      <c r="B199" s="84">
        <f>SUMIF(Об!$A:$A,$A:$A,Об!B:B)</f>
        <v>2702.89</v>
      </c>
      <c r="C199" s="84">
        <f>SUMIF(Об!$A:$A,$A:$A,Об!C:C)</f>
        <v>2702.89</v>
      </c>
      <c r="D199" s="84">
        <v>12</v>
      </c>
      <c r="E199" s="84">
        <f>SUMIF(Об!$A:$A,$A:$A,Об!F:F)</f>
        <v>33.43</v>
      </c>
      <c r="F199" s="84">
        <f t="shared" si="35"/>
        <v>33.43</v>
      </c>
      <c r="G199" s="89">
        <v>1072756.8499999999</v>
      </c>
      <c r="H199" s="89">
        <v>1232387.6099999999</v>
      </c>
      <c r="I199" s="89">
        <v>0</v>
      </c>
      <c r="J199" s="89">
        <v>181769.2</v>
      </c>
      <c r="K199" s="89">
        <v>14284.819999999996</v>
      </c>
      <c r="L199" s="89">
        <v>0</v>
      </c>
      <c r="M199" s="89">
        <v>528.7700000000001</v>
      </c>
      <c r="N199" s="89">
        <v>528.7700000000001</v>
      </c>
      <c r="O199" s="89">
        <v>111816.61000000002</v>
      </c>
      <c r="P199" s="89">
        <v>332613.49</v>
      </c>
      <c r="Q199" s="89">
        <v>136799.57</v>
      </c>
      <c r="R199" s="89">
        <v>0</v>
      </c>
      <c r="S199" s="89">
        <v>1652.1800000000005</v>
      </c>
      <c r="T199" s="89">
        <v>415683.85</v>
      </c>
      <c r="U199" s="89">
        <v>0</v>
      </c>
      <c r="V199" s="89">
        <v>0</v>
      </c>
      <c r="W199" s="89">
        <v>0</v>
      </c>
      <c r="X199" s="89">
        <v>0</v>
      </c>
      <c r="Y199" s="89">
        <v>0</v>
      </c>
      <c r="Z199" s="89">
        <v>0</v>
      </c>
      <c r="AA199" s="89">
        <v>0</v>
      </c>
      <c r="AB199" s="89">
        <v>0</v>
      </c>
      <c r="AC199" s="89">
        <v>0</v>
      </c>
      <c r="AD199" s="89">
        <v>0</v>
      </c>
      <c r="AE199" s="89">
        <v>1103.6399999999999</v>
      </c>
      <c r="AF199" s="89">
        <v>0</v>
      </c>
      <c r="AG199" s="89">
        <v>72900</v>
      </c>
      <c r="AH199" s="90">
        <v>1072756.8499999999</v>
      </c>
      <c r="AI199" s="90">
        <v>1085203.69</v>
      </c>
      <c r="AJ199" s="90">
        <v>0</v>
      </c>
      <c r="AK199" s="90">
        <v>1085203.69</v>
      </c>
      <c r="AL199" s="90">
        <v>97360.14</v>
      </c>
      <c r="AM199" s="90">
        <v>0</v>
      </c>
      <c r="AN199" s="90">
        <v>97360.14</v>
      </c>
      <c r="AP199" s="91">
        <f t="shared" si="32"/>
        <v>14351.97</v>
      </c>
      <c r="AQ199" s="92">
        <f>SUMIF('20-1'!K:K,$A:$A,'20-1'!$E:$E)</f>
        <v>0</v>
      </c>
      <c r="AR199" s="92">
        <f>SUMIF('20-1'!L:L,$A:$A,'20-1'!$E:$E)</f>
        <v>0</v>
      </c>
      <c r="AS199" s="92">
        <f>SUMIF('20-1'!M:M,$A:$A,'20-1'!$E:$E)</f>
        <v>14351.97</v>
      </c>
      <c r="AT199" s="92">
        <f>SUMIF('20-1'!N:N,$A:$A,'20-1'!$E:$E)</f>
        <v>0</v>
      </c>
      <c r="AU199" s="92">
        <f>SUMIF('20-1'!O:O,$A:$A,'20-1'!$E:$E)</f>
        <v>0</v>
      </c>
      <c r="AV199" s="92">
        <f>SUMIF('20-1'!P:P,$A:$A,'20-1'!$E:$E)</f>
        <v>0</v>
      </c>
      <c r="AW199" s="92">
        <f>SUMIF('20-1'!Q:Q,$A:$A,'20-1'!$E:$E)</f>
        <v>0</v>
      </c>
      <c r="AX199" s="92">
        <f>SUMIF('20-1'!R:R,$A:$A,'20-1'!$E:$E)</f>
        <v>0</v>
      </c>
      <c r="AY199" s="92">
        <f>SUMIF('20-1'!S:S,$A:$A,'20-1'!$E:$E)</f>
        <v>0</v>
      </c>
      <c r="AZ199" s="92">
        <f>SUMIF('20-1'!T:T,$A:$A,'20-1'!$E:$E)</f>
        <v>0</v>
      </c>
      <c r="BA199" s="92">
        <f>SUMIF('20-1'!U:U,$A:$A,'20-1'!$E:$E)</f>
        <v>0</v>
      </c>
      <c r="BB199" s="92">
        <f>SUMIF('20-1'!V:V,$A:$A,'20-1'!$E:$E)</f>
        <v>0</v>
      </c>
      <c r="BC199" s="92">
        <f>SUMIF('20-1'!W:W,$A:$A,'20-1'!$E:$E)</f>
        <v>0</v>
      </c>
      <c r="BD199" s="92">
        <f>SUMIF('20-1'!X:X,$A:$A,'20-1'!$E:$E)</f>
        <v>0</v>
      </c>
      <c r="BE199" s="92">
        <f>SUMIF('20-1'!Y:Y,$A:$A,'20-1'!$E:$E)</f>
        <v>0</v>
      </c>
      <c r="BF199" s="92">
        <f>SUMIF('20-1'!Z:Z,$A:$A,'20-1'!$E:$E)</f>
        <v>0</v>
      </c>
      <c r="BG199" s="92">
        <f>SUMIF('20-1'!AA:AA,$A:$A,'20-1'!$E:$E)</f>
        <v>0</v>
      </c>
      <c r="BH199" s="92">
        <f>SUMIF('20-1'!AB:AB,$A:$A,'20-1'!$E:$E)</f>
        <v>43051.159999999996</v>
      </c>
      <c r="BI199" s="89">
        <f>SUMIF(Об!$A:$A,$A:$A,Об!AB:AB)*BI$455</f>
        <v>249732.54711114996</v>
      </c>
      <c r="BJ199" s="89">
        <f>SUMIF(Об!$A:$A,$A:$A,Об!AC:AC)*BJ$455</f>
        <v>236987.40044803964</v>
      </c>
      <c r="BK199" s="84">
        <f>SUMIF(ПП1!$H:$H,$A:$A,ПП1!$M:$M)</f>
        <v>0</v>
      </c>
      <c r="BL199" s="89">
        <f t="shared" si="33"/>
        <v>56015.476624609691</v>
      </c>
      <c r="BM199" s="89">
        <f t="shared" ref="BM199:BM203" si="36">$BM$454*B199/$BM$455</f>
        <v>7870.6395440771257</v>
      </c>
      <c r="BN199" s="89">
        <f t="shared" si="34"/>
        <v>2194.6804317028809</v>
      </c>
      <c r="BO199" s="89">
        <f>SUMIF(Об!$A:$A,$A:$A,Об!$AG:$AG)*$BO$455</f>
        <v>0</v>
      </c>
      <c r="BP199" s="89">
        <f>SUMIF(Об!$A:$A,$A:$A,Об!$AE:$AE)*BP$455</f>
        <v>1933.9164261953233</v>
      </c>
      <c r="BQ199" s="89">
        <f>SUMIF(Об!$A:$A,$A:$A,Об!AI:AI)*BQ$455</f>
        <v>175615.00291207645</v>
      </c>
      <c r="BR199" s="89">
        <f>SUMIF(Об!$A:$A,$A:$A,Об!AJ:AJ)*BR$455</f>
        <v>0</v>
      </c>
      <c r="BS199" s="89">
        <f>SUMIF(Об!$A:$A,$A:$A,Об!AK:AK)*BS$455</f>
        <v>96045.428339852384</v>
      </c>
      <c r="BT199" s="89">
        <f>SUMIF(Об!$A:$A,$A:$A,Об!AL:AL)*BT$455</f>
        <v>86456.083016227436</v>
      </c>
      <c r="BU199" s="89">
        <f>SUMIF(Об!$A:$A,$A:$A,Об!AM:AM)*BU$455</f>
        <v>54435.704368443585</v>
      </c>
      <c r="BV199" s="89">
        <f>SUMIF(Об!$A:$A,$A:$A,Об!AN:AN)*BV$455</f>
        <v>36143.70663162438</v>
      </c>
    </row>
    <row r="200" spans="1:74" ht="32.25" hidden="1" customHeight="1" x14ac:dyDescent="0.25">
      <c r="A200" s="84" t="s">
        <v>76</v>
      </c>
      <c r="B200" s="84">
        <f>SUMIF(Об!$A:$A,$A:$A,Об!B:B)</f>
        <v>2709.6</v>
      </c>
      <c r="C200" s="84">
        <f>SUMIF(Об!$A:$A,$A:$A,Об!C:C)</f>
        <v>2709.6</v>
      </c>
      <c r="D200" s="84">
        <v>12</v>
      </c>
      <c r="E200" s="84">
        <f>SUMIF(Об!$A:$A,$A:$A,Об!F:F)</f>
        <v>33.43</v>
      </c>
      <c r="F200" s="84">
        <f t="shared" si="35"/>
        <v>33.43</v>
      </c>
      <c r="G200" s="89">
        <v>1071122.3899999999</v>
      </c>
      <c r="H200" s="89">
        <v>1234504.1999999997</v>
      </c>
      <c r="I200" s="89">
        <v>0</v>
      </c>
      <c r="J200" s="89">
        <v>215984.46000000002</v>
      </c>
      <c r="K200" s="89">
        <v>11145.840000000004</v>
      </c>
      <c r="L200" s="89">
        <v>0</v>
      </c>
      <c r="M200" s="89">
        <v>259.65999999999991</v>
      </c>
      <c r="N200" s="89">
        <v>259.65999999999991</v>
      </c>
      <c r="O200" s="89">
        <v>123300.56000000001</v>
      </c>
      <c r="P200" s="89">
        <v>393447.3</v>
      </c>
      <c r="Q200" s="89">
        <v>162048.31999999998</v>
      </c>
      <c r="R200" s="89">
        <v>0</v>
      </c>
      <c r="S200" s="89">
        <v>772.92000000000019</v>
      </c>
      <c r="T200" s="89">
        <v>492440.95</v>
      </c>
      <c r="U200" s="89">
        <v>0</v>
      </c>
      <c r="V200" s="89">
        <v>0</v>
      </c>
      <c r="W200" s="89">
        <v>0</v>
      </c>
      <c r="X200" s="89">
        <v>0</v>
      </c>
      <c r="Y200" s="89">
        <v>0</v>
      </c>
      <c r="Z200" s="89">
        <v>0</v>
      </c>
      <c r="AA200" s="89">
        <v>0</v>
      </c>
      <c r="AB200" s="89">
        <v>0</v>
      </c>
      <c r="AC200" s="89">
        <v>0</v>
      </c>
      <c r="AD200" s="89">
        <v>0</v>
      </c>
      <c r="AE200" s="89">
        <v>530.82000000000005</v>
      </c>
      <c r="AF200" s="89">
        <v>0</v>
      </c>
      <c r="AG200" s="89">
        <v>80190</v>
      </c>
      <c r="AH200" s="90">
        <v>1071122.3899999999</v>
      </c>
      <c r="AI200" s="90">
        <v>1049199.96</v>
      </c>
      <c r="AJ200" s="90">
        <v>0</v>
      </c>
      <c r="AK200" s="90">
        <v>1049199.96</v>
      </c>
      <c r="AL200" s="90">
        <v>228347.62</v>
      </c>
      <c r="AM200" s="90">
        <v>0</v>
      </c>
      <c r="AN200" s="90">
        <v>228347.62</v>
      </c>
      <c r="AP200" s="91">
        <f t="shared" si="32"/>
        <v>0</v>
      </c>
      <c r="AQ200" s="92">
        <f>SUMIF('20-1'!K:K,$A:$A,'20-1'!$E:$E)</f>
        <v>0</v>
      </c>
      <c r="AR200" s="92">
        <f>SUMIF('20-1'!L:L,$A:$A,'20-1'!$E:$E)</f>
        <v>0</v>
      </c>
      <c r="AS200" s="92">
        <f>SUMIF('20-1'!M:M,$A:$A,'20-1'!$E:$E)</f>
        <v>0</v>
      </c>
      <c r="AT200" s="92">
        <f>SUMIF('20-1'!N:N,$A:$A,'20-1'!$E:$E)</f>
        <v>0</v>
      </c>
      <c r="AU200" s="92">
        <f>SUMIF('20-1'!O:O,$A:$A,'20-1'!$E:$E)</f>
        <v>0</v>
      </c>
      <c r="AV200" s="92">
        <f>SUMIF('20-1'!P:P,$A:$A,'20-1'!$E:$E)</f>
        <v>0</v>
      </c>
      <c r="AW200" s="92">
        <f>SUMIF('20-1'!Q:Q,$A:$A,'20-1'!$E:$E)</f>
        <v>0</v>
      </c>
      <c r="AX200" s="92">
        <f>SUMIF('20-1'!R:R,$A:$A,'20-1'!$E:$E)</f>
        <v>0</v>
      </c>
      <c r="AY200" s="92">
        <f>SUMIF('20-1'!S:S,$A:$A,'20-1'!$E:$E)</f>
        <v>0</v>
      </c>
      <c r="AZ200" s="92">
        <f>SUMIF('20-1'!T:T,$A:$A,'20-1'!$E:$E)</f>
        <v>0</v>
      </c>
      <c r="BA200" s="92">
        <f>SUMIF('20-1'!U:U,$A:$A,'20-1'!$E:$E)</f>
        <v>0</v>
      </c>
      <c r="BB200" s="92">
        <f>SUMIF('20-1'!V:V,$A:$A,'20-1'!$E:$E)</f>
        <v>0</v>
      </c>
      <c r="BC200" s="92">
        <f>SUMIF('20-1'!W:W,$A:$A,'20-1'!$E:$E)</f>
        <v>0</v>
      </c>
      <c r="BD200" s="92">
        <f>SUMIF('20-1'!X:X,$A:$A,'20-1'!$E:$E)</f>
        <v>0</v>
      </c>
      <c r="BE200" s="92">
        <f>SUMIF('20-1'!Y:Y,$A:$A,'20-1'!$E:$E)</f>
        <v>0</v>
      </c>
      <c r="BF200" s="92">
        <f>SUMIF('20-1'!Z:Z,$A:$A,'20-1'!$E:$E)</f>
        <v>0</v>
      </c>
      <c r="BG200" s="92">
        <f>SUMIF('20-1'!AA:AA,$A:$A,'20-1'!$E:$E)</f>
        <v>0</v>
      </c>
      <c r="BH200" s="92">
        <f>SUMIF('20-1'!AB:AB,$A:$A,'20-1'!$E:$E)</f>
        <v>15636.810000000001</v>
      </c>
      <c r="BI200" s="89">
        <f>SUMIF(Об!$A:$A,$A:$A,Об!AB:AB)*BI$455</f>
        <v>250352.51514207828</v>
      </c>
      <c r="BJ200" s="89">
        <f>SUMIF(Об!$A:$A,$A:$A,Об!AC:AC)*BJ$455</f>
        <v>237575.72829601209</v>
      </c>
      <c r="BK200" s="84">
        <f>SUMIF(ПП1!$H:$H,$A:$A,ПП1!$M:$M)</f>
        <v>0</v>
      </c>
      <c r="BL200" s="89">
        <f t="shared" si="33"/>
        <v>56154.53661156851</v>
      </c>
      <c r="BM200" s="89">
        <f t="shared" si="36"/>
        <v>7890.1786268147725</v>
      </c>
      <c r="BN200" s="89">
        <f t="shared" si="34"/>
        <v>2200.128787239631</v>
      </c>
      <c r="BO200" s="89">
        <f>SUMIF(Об!$A:$A,$A:$A,Об!$AG:$AG)*$BO$455</f>
        <v>0</v>
      </c>
      <c r="BP200" s="89">
        <f>SUMIF(Об!$A:$A,$A:$A,Об!$AE:$AE)*BP$455</f>
        <v>1938.7174277972272</v>
      </c>
      <c r="BQ200" s="89">
        <f>SUMIF(Об!$A:$A,$A:$A,Об!AI:AI)*BQ$455</f>
        <v>176050.9720671438</v>
      </c>
      <c r="BR200" s="89">
        <f>SUMIF(Об!$A:$A,$A:$A,Об!AJ:AJ)*BR$455</f>
        <v>0</v>
      </c>
      <c r="BS200" s="89">
        <f>SUMIF(Об!$A:$A,$A:$A,Об!AK:AK)*BS$455</f>
        <v>96283.863801214262</v>
      </c>
      <c r="BT200" s="89">
        <f>SUMIF(Об!$A:$A,$A:$A,Об!AL:AL)*BT$455</f>
        <v>86670.712659697514</v>
      </c>
      <c r="BU200" s="89">
        <f>SUMIF(Об!$A:$A,$A:$A,Об!AM:AM)*BU$455</f>
        <v>54570.842526604771</v>
      </c>
      <c r="BV200" s="89">
        <f>SUMIF(Об!$A:$A,$A:$A,Об!AN:AN)*BV$455</f>
        <v>36233.434393944786</v>
      </c>
    </row>
    <row r="201" spans="1:74" ht="32.25" hidden="1" customHeight="1" x14ac:dyDescent="0.25">
      <c r="A201" s="84" t="s">
        <v>77</v>
      </c>
      <c r="B201" s="84">
        <f>SUMIF(Об!$A:$A,$A:$A,Об!B:B)</f>
        <v>3376.2</v>
      </c>
      <c r="C201" s="84">
        <f>SUMIF(Об!$A:$A,$A:$A,Об!C:C)</f>
        <v>3376.1999999999994</v>
      </c>
      <c r="D201" s="84">
        <v>12</v>
      </c>
      <c r="E201" s="84">
        <f>SUMIF(Об!$A:$A,$A:$A,Об!F:F)</f>
        <v>30.14</v>
      </c>
      <c r="F201" s="84">
        <f t="shared" si="35"/>
        <v>30.14</v>
      </c>
      <c r="G201" s="89">
        <v>1188611.8799999999</v>
      </c>
      <c r="H201" s="89">
        <v>1536814.0799999998</v>
      </c>
      <c r="I201" s="89">
        <v>0</v>
      </c>
      <c r="J201" s="89">
        <v>244888.63000000003</v>
      </c>
      <c r="K201" s="89">
        <v>11259.119999999997</v>
      </c>
      <c r="L201" s="89">
        <v>0</v>
      </c>
      <c r="M201" s="89">
        <v>502.38999999999987</v>
      </c>
      <c r="N201" s="89">
        <v>502.38999999999987</v>
      </c>
      <c r="O201" s="89">
        <v>139267.72999999998</v>
      </c>
      <c r="P201" s="89">
        <v>436581.51999999996</v>
      </c>
      <c r="Q201" s="89">
        <v>173259.04</v>
      </c>
      <c r="R201" s="89">
        <v>0</v>
      </c>
      <c r="S201" s="89">
        <v>1500.2999999999997</v>
      </c>
      <c r="T201" s="89">
        <v>526539.61</v>
      </c>
      <c r="U201" s="89">
        <v>0</v>
      </c>
      <c r="V201" s="89">
        <v>0</v>
      </c>
      <c r="W201" s="89">
        <v>0</v>
      </c>
      <c r="X201" s="89">
        <v>0</v>
      </c>
      <c r="Y201" s="89">
        <v>0</v>
      </c>
      <c r="Z201" s="89">
        <v>0</v>
      </c>
      <c r="AA201" s="89">
        <v>0</v>
      </c>
      <c r="AB201" s="89">
        <v>0</v>
      </c>
      <c r="AC201" s="89">
        <v>0</v>
      </c>
      <c r="AD201" s="89">
        <v>0</v>
      </c>
      <c r="AE201" s="89">
        <v>1030.32</v>
      </c>
      <c r="AF201" s="89">
        <v>0</v>
      </c>
      <c r="AG201" s="89">
        <v>95985</v>
      </c>
      <c r="AH201" s="90">
        <v>1188611.8799999999</v>
      </c>
      <c r="AI201" s="90">
        <v>1170354.5399999998</v>
      </c>
      <c r="AJ201" s="90">
        <v>0</v>
      </c>
      <c r="AK201" s="90">
        <v>1170354.5399999998</v>
      </c>
      <c r="AL201" s="90">
        <v>192336.32</v>
      </c>
      <c r="AM201" s="90">
        <v>0</v>
      </c>
      <c r="AN201" s="90">
        <v>192336.32</v>
      </c>
      <c r="AP201" s="91">
        <f t="shared" si="32"/>
        <v>0</v>
      </c>
      <c r="AQ201" s="92">
        <f>SUMIF('20-1'!K:K,$A:$A,'20-1'!$E:$E)</f>
        <v>0</v>
      </c>
      <c r="AR201" s="92">
        <f>SUMIF('20-1'!L:L,$A:$A,'20-1'!$E:$E)</f>
        <v>0</v>
      </c>
      <c r="AS201" s="92">
        <f>SUMIF('20-1'!M:M,$A:$A,'20-1'!$E:$E)</f>
        <v>0</v>
      </c>
      <c r="AT201" s="92">
        <f>SUMIF('20-1'!N:N,$A:$A,'20-1'!$E:$E)</f>
        <v>0</v>
      </c>
      <c r="AU201" s="92">
        <f>SUMIF('20-1'!O:O,$A:$A,'20-1'!$E:$E)</f>
        <v>0</v>
      </c>
      <c r="AV201" s="92">
        <f>SUMIF('20-1'!P:P,$A:$A,'20-1'!$E:$E)</f>
        <v>0</v>
      </c>
      <c r="AW201" s="92">
        <f>SUMIF('20-1'!Q:Q,$A:$A,'20-1'!$E:$E)</f>
        <v>0</v>
      </c>
      <c r="AX201" s="92">
        <f>SUMIF('20-1'!R:R,$A:$A,'20-1'!$E:$E)</f>
        <v>0</v>
      </c>
      <c r="AY201" s="92">
        <f>SUMIF('20-1'!S:S,$A:$A,'20-1'!$E:$E)</f>
        <v>0</v>
      </c>
      <c r="AZ201" s="92">
        <f>SUMIF('20-1'!T:T,$A:$A,'20-1'!$E:$E)</f>
        <v>0</v>
      </c>
      <c r="BA201" s="92">
        <f>SUMIF('20-1'!U:U,$A:$A,'20-1'!$E:$E)</f>
        <v>0</v>
      </c>
      <c r="BB201" s="92">
        <f>SUMIF('20-1'!V:V,$A:$A,'20-1'!$E:$E)</f>
        <v>0</v>
      </c>
      <c r="BC201" s="92">
        <f>SUMIF('20-1'!W:W,$A:$A,'20-1'!$E:$E)</f>
        <v>0</v>
      </c>
      <c r="BD201" s="92">
        <f>SUMIF('20-1'!X:X,$A:$A,'20-1'!$E:$E)</f>
        <v>0</v>
      </c>
      <c r="BE201" s="92">
        <f>SUMIF('20-1'!Y:Y,$A:$A,'20-1'!$E:$E)</f>
        <v>0</v>
      </c>
      <c r="BF201" s="92">
        <f>SUMIF('20-1'!Z:Z,$A:$A,'20-1'!$E:$E)</f>
        <v>0</v>
      </c>
      <c r="BG201" s="92">
        <f>SUMIF('20-1'!AA:AA,$A:$A,'20-1'!$E:$E)</f>
        <v>0</v>
      </c>
      <c r="BH201" s="92">
        <f>SUMIF('20-1'!AB:AB,$A:$A,'20-1'!$E:$E)</f>
        <v>11580.22</v>
      </c>
      <c r="BI201" s="89">
        <f>SUMIF(Об!$A:$A,$A:$A,Об!AB:AB)*BI$455</f>
        <v>311942.78182118561</v>
      </c>
      <c r="BJ201" s="89">
        <f>SUMIF(Об!$A:$A,$A:$A,Об!AC:AC)*BJ$455</f>
        <v>296022.72434049158</v>
      </c>
      <c r="BK201" s="84">
        <f>SUMIF(ПП1!$H:$H,$A:$A,ПП1!$M:$M)</f>
        <v>0</v>
      </c>
      <c r="BL201" s="89">
        <f t="shared" si="33"/>
        <v>69969.348430756421</v>
      </c>
      <c r="BM201" s="89">
        <f t="shared" si="36"/>
        <v>9831.2743873088402</v>
      </c>
      <c r="BN201" s="89">
        <f t="shared" si="34"/>
        <v>2741.3916487593897</v>
      </c>
      <c r="BO201" s="89">
        <f>SUMIF(Об!$A:$A,$A:$A,Об!$AG:$AG)*$BO$455</f>
        <v>0</v>
      </c>
      <c r="BP201" s="89">
        <f>SUMIF(Об!$A:$A,$A:$A,Об!$AE:$AE)*BP$455</f>
        <v>2415.6693902158981</v>
      </c>
      <c r="BQ201" s="89">
        <f>SUMIF(Об!$A:$A,$A:$A,Об!AI:AI)*BQ$455</f>
        <v>219362.00616072144</v>
      </c>
      <c r="BR201" s="89">
        <f>SUMIF(Об!$A:$A,$A:$A,Об!AJ:AJ)*BR$455</f>
        <v>0</v>
      </c>
      <c r="BS201" s="89">
        <f>SUMIF(Об!$A:$A,$A:$A,Об!AK:AK)*BS$455</f>
        <v>119971.05881519767</v>
      </c>
      <c r="BT201" s="89">
        <f>SUMIF(Об!$A:$A,$A:$A,Об!AL:AL)*BT$455</f>
        <v>107992.93625689059</v>
      </c>
      <c r="BU201" s="89">
        <f>SUMIF(Об!$A:$A,$A:$A,Об!AM:AM)*BU$455</f>
        <v>0</v>
      </c>
      <c r="BV201" s="89">
        <f>SUMIF(Об!$A:$A,$A:$A,Об!AN:AN)*BV$455</f>
        <v>45147.372749053873</v>
      </c>
    </row>
    <row r="202" spans="1:74" ht="32.25" hidden="1" customHeight="1" x14ac:dyDescent="0.25">
      <c r="A202" s="84" t="s">
        <v>78</v>
      </c>
      <c r="B202" s="84">
        <f>SUMIF(Об!$A:$A,$A:$A,Об!B:B)</f>
        <v>3351.3</v>
      </c>
      <c r="C202" s="84">
        <f>SUMIF(Об!$A:$A,$A:$A,Об!C:C)</f>
        <v>3351.3000000000006</v>
      </c>
      <c r="D202" s="84">
        <v>12</v>
      </c>
      <c r="E202" s="84">
        <f>SUMIF(Об!$A:$A,$A:$A,Об!F:F)</f>
        <v>0</v>
      </c>
      <c r="F202" s="84">
        <f t="shared" si="35"/>
        <v>0</v>
      </c>
      <c r="G202" s="89">
        <v>1188812.8399999999</v>
      </c>
      <c r="H202" s="89">
        <v>1701873.7800000005</v>
      </c>
      <c r="I202" s="89">
        <v>0</v>
      </c>
      <c r="J202" s="89">
        <v>215509.49</v>
      </c>
      <c r="K202" s="89">
        <v>10556.040000000003</v>
      </c>
      <c r="L202" s="89">
        <v>0</v>
      </c>
      <c r="M202" s="89">
        <v>474.55</v>
      </c>
      <c r="N202" s="89">
        <v>463.74999999999989</v>
      </c>
      <c r="O202" s="89">
        <v>127751.09999999999</v>
      </c>
      <c r="P202" s="89">
        <v>387514.68000000011</v>
      </c>
      <c r="Q202" s="89">
        <v>156272.69</v>
      </c>
      <c r="R202" s="89">
        <v>0</v>
      </c>
      <c r="S202" s="89">
        <v>1575.4900000000002</v>
      </c>
      <c r="T202" s="89">
        <v>530118.27999999991</v>
      </c>
      <c r="U202" s="89">
        <v>0</v>
      </c>
      <c r="V202" s="89">
        <v>0</v>
      </c>
      <c r="W202" s="89">
        <v>0</v>
      </c>
      <c r="X202" s="89">
        <v>0</v>
      </c>
      <c r="Y202" s="89">
        <v>0</v>
      </c>
      <c r="Z202" s="89">
        <v>0</v>
      </c>
      <c r="AA202" s="89">
        <v>0</v>
      </c>
      <c r="AB202" s="89">
        <v>0</v>
      </c>
      <c r="AC202" s="89">
        <v>0</v>
      </c>
      <c r="AD202" s="89">
        <v>0</v>
      </c>
      <c r="AE202" s="89">
        <v>965.37000000000023</v>
      </c>
      <c r="AF202" s="89">
        <v>0</v>
      </c>
      <c r="AG202" s="89">
        <v>77760</v>
      </c>
      <c r="AH202" s="90">
        <v>1188812.8399999999</v>
      </c>
      <c r="AI202" s="90">
        <v>1150469.8400000001</v>
      </c>
      <c r="AJ202" s="90">
        <v>0</v>
      </c>
      <c r="AK202" s="90">
        <v>1150469.8400000001</v>
      </c>
      <c r="AL202" s="90">
        <v>321340.40999999997</v>
      </c>
      <c r="AM202" s="90">
        <v>0</v>
      </c>
      <c r="AN202" s="90">
        <v>321340.40999999997</v>
      </c>
      <c r="AP202" s="91">
        <f t="shared" si="32"/>
        <v>185379.55</v>
      </c>
      <c r="AQ202" s="92">
        <f>SUMIF('20-1'!K:K,$A:$A,'20-1'!$E:$E)</f>
        <v>156136.15</v>
      </c>
      <c r="AR202" s="92">
        <f>SUMIF('20-1'!L:L,$A:$A,'20-1'!$E:$E)</f>
        <v>0</v>
      </c>
      <c r="AS202" s="92">
        <f>SUMIF('20-1'!M:M,$A:$A,'20-1'!$E:$E)</f>
        <v>0</v>
      </c>
      <c r="AT202" s="92">
        <f>SUMIF('20-1'!N:N,$A:$A,'20-1'!$E:$E)</f>
        <v>0</v>
      </c>
      <c r="AU202" s="92">
        <f>SUMIF('20-1'!O:O,$A:$A,'20-1'!$E:$E)</f>
        <v>0</v>
      </c>
      <c r="AV202" s="92">
        <f>SUMIF('20-1'!P:P,$A:$A,'20-1'!$E:$E)</f>
        <v>0</v>
      </c>
      <c r="AW202" s="92">
        <f>SUMIF('20-1'!Q:Q,$A:$A,'20-1'!$E:$E)</f>
        <v>0</v>
      </c>
      <c r="AX202" s="92">
        <f>SUMIF('20-1'!R:R,$A:$A,'20-1'!$E:$E)</f>
        <v>0</v>
      </c>
      <c r="AY202" s="92">
        <f>SUMIF('20-1'!S:S,$A:$A,'20-1'!$E:$E)</f>
        <v>0</v>
      </c>
      <c r="AZ202" s="92">
        <f>SUMIF('20-1'!T:T,$A:$A,'20-1'!$E:$E)</f>
        <v>0</v>
      </c>
      <c r="BA202" s="92">
        <f>SUMIF('20-1'!U:U,$A:$A,'20-1'!$E:$E)</f>
        <v>0</v>
      </c>
      <c r="BB202" s="92">
        <f>SUMIF('20-1'!V:V,$A:$A,'20-1'!$E:$E)</f>
        <v>0</v>
      </c>
      <c r="BC202" s="92">
        <f>SUMIF('20-1'!W:W,$A:$A,'20-1'!$E:$E)</f>
        <v>0</v>
      </c>
      <c r="BD202" s="92">
        <f>SUMIF('20-1'!X:X,$A:$A,'20-1'!$E:$E)</f>
        <v>0</v>
      </c>
      <c r="BE202" s="92">
        <f>SUMIF('20-1'!Y:Y,$A:$A,'20-1'!$E:$E)</f>
        <v>29243.4</v>
      </c>
      <c r="BF202" s="92">
        <f>SUMIF('20-1'!Z:Z,$A:$A,'20-1'!$E:$E)</f>
        <v>0</v>
      </c>
      <c r="BG202" s="92">
        <f>SUMIF('20-1'!AA:AA,$A:$A,'20-1'!$E:$E)</f>
        <v>0</v>
      </c>
      <c r="BH202" s="92">
        <f>SUMIF('20-1'!AB:AB,$A:$A,'20-1'!$E:$E)</f>
        <v>26117.239999999998</v>
      </c>
      <c r="BI202" s="89">
        <f>SUMIF(Об!$A:$A,$A:$A,Об!AB:AB)*BI$455</f>
        <v>309642.15529806877</v>
      </c>
      <c r="BJ202" s="89">
        <f>SUMIF(Об!$A:$A,$A:$A,Об!AC:AC)*BJ$455</f>
        <v>293839.51071686804</v>
      </c>
      <c r="BK202" s="84">
        <f>SUMIF(ПП1!$H:$H,$A:$A,ПП1!$M:$M)</f>
        <v>0</v>
      </c>
      <c r="BL202" s="89">
        <f t="shared" si="33"/>
        <v>69453.313605827279</v>
      </c>
      <c r="BM202" s="89">
        <f t="shared" si="36"/>
        <v>9758.7672099366519</v>
      </c>
      <c r="BN202" s="89">
        <f t="shared" si="34"/>
        <v>2721.1734590626575</v>
      </c>
      <c r="BO202" s="89">
        <f>SUMIF(Об!$A:$A,$A:$A,Об!$AG:$AG)*$BO$455</f>
        <v>0</v>
      </c>
      <c r="BP202" s="89">
        <f>SUMIF(Об!$A:$A,$A:$A,Об!$AE:$AE)*BP$455</f>
        <v>0</v>
      </c>
      <c r="BQ202" s="89">
        <f>SUMIF(Об!$A:$A,$A:$A,Об!AI:AI)*BQ$455</f>
        <v>217744.17725443578</v>
      </c>
      <c r="BR202" s="89">
        <f>SUMIF(Об!$A:$A,$A:$A,Об!AJ:AJ)*BR$455</f>
        <v>0</v>
      </c>
      <c r="BS202" s="89">
        <f>SUMIF(Об!$A:$A,$A:$A,Об!AK:AK)*BS$455</f>
        <v>119086.25360090399</v>
      </c>
      <c r="BT202" s="89">
        <f>SUMIF(Об!$A:$A,$A:$A,Об!AL:AL)*BT$455</f>
        <v>107196.47155906569</v>
      </c>
      <c r="BU202" s="89">
        <f>SUMIF(Об!$A:$A,$A:$A,Об!AM:AM)*BU$455</f>
        <v>0</v>
      </c>
      <c r="BV202" s="89">
        <f>SUMIF(Об!$A:$A,$A:$A,Об!AN:AN)*BV$455</f>
        <v>44814.403854601122</v>
      </c>
    </row>
    <row r="203" spans="1:74" ht="32.25" hidden="1" customHeight="1" x14ac:dyDescent="0.25">
      <c r="A203" s="84" t="s">
        <v>79</v>
      </c>
      <c r="B203" s="84">
        <f>SUMIF(Об!$A:$A,$A:$A,Об!B:B)</f>
        <v>3348.8</v>
      </c>
      <c r="C203" s="84">
        <f>SUMIF(Об!$A:$A,$A:$A,Об!C:C)</f>
        <v>3348.8000000000006</v>
      </c>
      <c r="D203" s="84">
        <v>12</v>
      </c>
      <c r="E203" s="84">
        <f>SUMIF(Об!$A:$A,$A:$A,Об!F:F)</f>
        <v>30.14</v>
      </c>
      <c r="F203" s="84">
        <f t="shared" si="35"/>
        <v>30.14</v>
      </c>
      <c r="G203" s="89">
        <v>1196842.8</v>
      </c>
      <c r="H203" s="89">
        <v>1700596.6799999997</v>
      </c>
      <c r="I203" s="89">
        <v>0</v>
      </c>
      <c r="J203" s="89">
        <v>211352.73</v>
      </c>
      <c r="K203" s="89">
        <v>10509.899999999998</v>
      </c>
      <c r="L203" s="89">
        <v>0</v>
      </c>
      <c r="M203" s="89">
        <v>515.02</v>
      </c>
      <c r="N203" s="89">
        <v>440.75</v>
      </c>
      <c r="O203" s="89">
        <v>134578.41999999998</v>
      </c>
      <c r="P203" s="89">
        <v>380635.43</v>
      </c>
      <c r="Q203" s="89">
        <v>153852.81999999998</v>
      </c>
      <c r="R203" s="89">
        <v>0</v>
      </c>
      <c r="S203" s="89">
        <v>1522.9700000000003</v>
      </c>
      <c r="T203" s="89">
        <v>522531.51000000007</v>
      </c>
      <c r="U203" s="89">
        <v>0</v>
      </c>
      <c r="V203" s="89">
        <v>0</v>
      </c>
      <c r="W203" s="89">
        <v>0</v>
      </c>
      <c r="X203" s="89">
        <v>0</v>
      </c>
      <c r="Y203" s="89">
        <v>0</v>
      </c>
      <c r="Z203" s="89">
        <v>0</v>
      </c>
      <c r="AA203" s="89">
        <v>0</v>
      </c>
      <c r="AB203" s="89">
        <v>0</v>
      </c>
      <c r="AC203" s="89">
        <v>0</v>
      </c>
      <c r="AD203" s="89">
        <v>0</v>
      </c>
      <c r="AE203" s="89">
        <v>935.97999999999979</v>
      </c>
      <c r="AF203" s="89">
        <v>0</v>
      </c>
      <c r="AG203" s="89">
        <v>75330</v>
      </c>
      <c r="AH203" s="90">
        <v>1196842.8</v>
      </c>
      <c r="AI203" s="90">
        <v>1156590.27</v>
      </c>
      <c r="AJ203" s="90">
        <v>0</v>
      </c>
      <c r="AK203" s="90">
        <v>1156590.27</v>
      </c>
      <c r="AL203" s="90">
        <v>320859.13</v>
      </c>
      <c r="AM203" s="90">
        <v>0</v>
      </c>
      <c r="AN203" s="90">
        <v>320859.13</v>
      </c>
      <c r="AP203" s="91">
        <f t="shared" si="32"/>
        <v>90570.04</v>
      </c>
      <c r="AQ203" s="92">
        <f>SUMIF('20-1'!K:K,$A:$A,'20-1'!$E:$E)</f>
        <v>0</v>
      </c>
      <c r="AR203" s="92">
        <f>SUMIF('20-1'!L:L,$A:$A,'20-1'!$E:$E)</f>
        <v>0</v>
      </c>
      <c r="AS203" s="92">
        <f>SUMIF('20-1'!M:M,$A:$A,'20-1'!$E:$E)</f>
        <v>0</v>
      </c>
      <c r="AT203" s="92">
        <f>SUMIF('20-1'!N:N,$A:$A,'20-1'!$E:$E)</f>
        <v>0</v>
      </c>
      <c r="AU203" s="92">
        <f>SUMIF('20-1'!O:O,$A:$A,'20-1'!$E:$E)</f>
        <v>0</v>
      </c>
      <c r="AV203" s="92">
        <f>SUMIF('20-1'!P:P,$A:$A,'20-1'!$E:$E)</f>
        <v>0</v>
      </c>
      <c r="AW203" s="92">
        <f>SUMIF('20-1'!Q:Q,$A:$A,'20-1'!$E:$E)</f>
        <v>0</v>
      </c>
      <c r="AX203" s="92">
        <f>SUMIF('20-1'!R:R,$A:$A,'20-1'!$E:$E)</f>
        <v>0</v>
      </c>
      <c r="AY203" s="92">
        <f>SUMIF('20-1'!S:S,$A:$A,'20-1'!$E:$E)</f>
        <v>0</v>
      </c>
      <c r="AZ203" s="92">
        <f>SUMIF('20-1'!T:T,$A:$A,'20-1'!$E:$E)</f>
        <v>0</v>
      </c>
      <c r="BA203" s="92">
        <f>SUMIF('20-1'!U:U,$A:$A,'20-1'!$E:$E)</f>
        <v>0</v>
      </c>
      <c r="BB203" s="92">
        <f>SUMIF('20-1'!V:V,$A:$A,'20-1'!$E:$E)</f>
        <v>0</v>
      </c>
      <c r="BC203" s="92">
        <f>SUMIF('20-1'!W:W,$A:$A,'20-1'!$E:$E)</f>
        <v>0</v>
      </c>
      <c r="BD203" s="92">
        <f>SUMIF('20-1'!X:X,$A:$A,'20-1'!$E:$E)</f>
        <v>0</v>
      </c>
      <c r="BE203" s="92">
        <f>SUMIF('20-1'!Y:Y,$A:$A,'20-1'!$E:$E)</f>
        <v>90570.04</v>
      </c>
      <c r="BF203" s="92">
        <f>SUMIF('20-1'!Z:Z,$A:$A,'20-1'!$E:$E)</f>
        <v>0</v>
      </c>
      <c r="BG203" s="92">
        <f>SUMIF('20-1'!AA:AA,$A:$A,'20-1'!$E:$E)</f>
        <v>0</v>
      </c>
      <c r="BH203" s="92">
        <f>SUMIF('20-1'!AB:AB,$A:$A,'20-1'!$E:$E)</f>
        <v>59655.070000000007</v>
      </c>
      <c r="BI203" s="89">
        <f>SUMIF(Об!$A:$A,$A:$A,Об!AB:AB)*BI$455</f>
        <v>309411.16869936226</v>
      </c>
      <c r="BJ203" s="89">
        <f>SUMIF(Об!$A:$A,$A:$A,Об!AC:AC)*BJ$455</f>
        <v>293620.31256188569</v>
      </c>
      <c r="BK203" s="84">
        <f>SUMIF(ПП1!$H:$H,$A:$A,ПП1!$M:$M)</f>
        <v>0</v>
      </c>
      <c r="BL203" s="89">
        <f t="shared" si="33"/>
        <v>69401.502880432774</v>
      </c>
      <c r="BM203" s="89">
        <f t="shared" si="36"/>
        <v>9751.4873728510884</v>
      </c>
      <c r="BN203" s="89">
        <f t="shared" si="34"/>
        <v>2719.1435203380856</v>
      </c>
      <c r="BO203" s="89">
        <f>SUMIF(Об!$A:$A,$A:$A,Об!$AG:$AG)*$BO$455</f>
        <v>0</v>
      </c>
      <c r="BP203" s="89">
        <f>SUMIF(Об!$A:$A,$A:$A,Об!$AE:$AE)*BP$455</f>
        <v>2396.0647040918793</v>
      </c>
      <c r="BQ203" s="89">
        <f>SUMIF(Об!$A:$A,$A:$A,Об!AI:AI)*BQ$455</f>
        <v>217581.74463332276</v>
      </c>
      <c r="BR203" s="89">
        <f>SUMIF(Об!$A:$A,$A:$A,Об!AJ:AJ)*BR$455</f>
        <v>0</v>
      </c>
      <c r="BS203" s="89">
        <f>SUMIF(Об!$A:$A,$A:$A,Об!AK:AK)*BS$455</f>
        <v>118997.41773601506</v>
      </c>
      <c r="BT203" s="89">
        <f>SUMIF(Об!$A:$A,$A:$A,Об!AL:AL)*BT$455</f>
        <v>107116.5052239427</v>
      </c>
      <c r="BU203" s="89">
        <f>SUMIF(Об!$A:$A,$A:$A,Об!AM:AM)*BU$455</f>
        <v>0</v>
      </c>
      <c r="BV203" s="89">
        <f>SUMIF(Об!$A:$A,$A:$A,Об!AN:AN)*BV$455</f>
        <v>44780.973242708264</v>
      </c>
    </row>
    <row r="204" spans="1:74" ht="32.25" hidden="1" customHeight="1" x14ac:dyDescent="0.25">
      <c r="A204" s="84" t="s">
        <v>80</v>
      </c>
      <c r="B204" s="84">
        <f>SUMIF(Об!$A:$A,$A:$A,Об!B:B)</f>
        <v>4949.04</v>
      </c>
      <c r="C204" s="84">
        <f>SUMIF(Об!$A:$A,$A:$A,Об!C:C)</f>
        <v>4949.04</v>
      </c>
      <c r="D204" s="84">
        <v>12</v>
      </c>
      <c r="E204" s="84">
        <f>SUMIF(Об!$A:$A,$A:$A,Об!F:F)</f>
        <v>41.2</v>
      </c>
      <c r="F204" s="84">
        <f t="shared" si="35"/>
        <v>41.2</v>
      </c>
      <c r="G204" s="89">
        <v>2243119.1300000004</v>
      </c>
      <c r="H204" s="89">
        <v>2364775.37</v>
      </c>
      <c r="I204" s="89">
        <v>0</v>
      </c>
      <c r="J204" s="89">
        <v>214563.3</v>
      </c>
      <c r="K204" s="89">
        <v>44506.87999999999</v>
      </c>
      <c r="L204" s="89">
        <v>0</v>
      </c>
      <c r="M204" s="89">
        <v>766.75000000000011</v>
      </c>
      <c r="N204" s="89">
        <v>756.06999999999994</v>
      </c>
      <c r="O204" s="89">
        <v>0</v>
      </c>
      <c r="P204" s="89">
        <v>382674.22</v>
      </c>
      <c r="Q204" s="89">
        <v>152614.01</v>
      </c>
      <c r="R204" s="89">
        <v>0</v>
      </c>
      <c r="S204" s="89">
        <v>2611.3200000000002</v>
      </c>
      <c r="T204" s="89">
        <v>517662.47000000009</v>
      </c>
      <c r="U204" s="89">
        <v>0</v>
      </c>
      <c r="V204" s="89">
        <v>0</v>
      </c>
      <c r="W204" s="89">
        <v>0</v>
      </c>
      <c r="X204" s="89">
        <v>0</v>
      </c>
      <c r="Y204" s="89">
        <v>0</v>
      </c>
      <c r="Z204" s="89">
        <v>0</v>
      </c>
      <c r="AA204" s="89">
        <v>0</v>
      </c>
      <c r="AB204" s="89">
        <v>0</v>
      </c>
      <c r="AC204" s="89">
        <v>0</v>
      </c>
      <c r="AD204" s="89">
        <v>0</v>
      </c>
      <c r="AE204" s="89">
        <v>1601.18</v>
      </c>
      <c r="AF204" s="89">
        <v>0</v>
      </c>
      <c r="AG204" s="89">
        <v>0</v>
      </c>
      <c r="AH204" s="90">
        <v>2243119.1300000004</v>
      </c>
      <c r="AI204" s="90">
        <v>2372141</v>
      </c>
      <c r="AJ204" s="90">
        <v>0</v>
      </c>
      <c r="AK204" s="90">
        <v>2372141</v>
      </c>
      <c r="AL204" s="90">
        <v>272032.27</v>
      </c>
      <c r="AM204" s="90">
        <v>0</v>
      </c>
      <c r="AN204" s="90">
        <v>272032.27</v>
      </c>
      <c r="AP204" s="91">
        <f t="shared" si="32"/>
        <v>120960.23999999999</v>
      </c>
      <c r="AQ204" s="92">
        <f>SUMIF('20-1'!K:K,$A:$A,'20-1'!$E:$E)</f>
        <v>0</v>
      </c>
      <c r="AR204" s="92">
        <f>SUMIF('20-1'!L:L,$A:$A,'20-1'!$E:$E)</f>
        <v>0</v>
      </c>
      <c r="AS204" s="92">
        <f>SUMIF('20-1'!M:M,$A:$A,'20-1'!$E:$E)</f>
        <v>0</v>
      </c>
      <c r="AT204" s="92">
        <f>SUMIF('20-1'!N:N,$A:$A,'20-1'!$E:$E)</f>
        <v>0</v>
      </c>
      <c r="AU204" s="92">
        <f>SUMIF('20-1'!O:O,$A:$A,'20-1'!$E:$E)</f>
        <v>0</v>
      </c>
      <c r="AV204" s="92">
        <f>SUMIF('20-1'!P:P,$A:$A,'20-1'!$E:$E)</f>
        <v>120960.23999999999</v>
      </c>
      <c r="AW204" s="92">
        <f>SUMIF('20-1'!Q:Q,$A:$A,'20-1'!$E:$E)</f>
        <v>0</v>
      </c>
      <c r="AX204" s="92">
        <f>SUMIF('20-1'!R:R,$A:$A,'20-1'!$E:$E)</f>
        <v>0</v>
      </c>
      <c r="AY204" s="92">
        <f>SUMIF('20-1'!S:S,$A:$A,'20-1'!$E:$E)</f>
        <v>0</v>
      </c>
      <c r="AZ204" s="92">
        <f>SUMIF('20-1'!T:T,$A:$A,'20-1'!$E:$E)</f>
        <v>0</v>
      </c>
      <c r="BA204" s="92">
        <f>SUMIF('20-1'!U:U,$A:$A,'20-1'!$E:$E)</f>
        <v>0</v>
      </c>
      <c r="BB204" s="92">
        <f>SUMIF('20-1'!V:V,$A:$A,'20-1'!$E:$E)</f>
        <v>0</v>
      </c>
      <c r="BC204" s="92">
        <f>SUMIF('20-1'!W:W,$A:$A,'20-1'!$E:$E)</f>
        <v>0</v>
      </c>
      <c r="BD204" s="92">
        <f>SUMIF('20-1'!X:X,$A:$A,'20-1'!$E:$E)</f>
        <v>0</v>
      </c>
      <c r="BE204" s="92">
        <f>SUMIF('20-1'!Y:Y,$A:$A,'20-1'!$E:$E)</f>
        <v>0</v>
      </c>
      <c r="BF204" s="92">
        <f>SUMIF('20-1'!Z:Z,$A:$A,'20-1'!$E:$E)</f>
        <v>0</v>
      </c>
      <c r="BG204" s="92">
        <f>SUMIF('20-1'!AA:AA,$A:$A,'20-1'!$E:$E)</f>
        <v>0</v>
      </c>
      <c r="BH204" s="92">
        <f>SUMIF('20-1'!AB:AB,$A:$A,'20-1'!$E:$E)</f>
        <v>24756.14</v>
      </c>
      <c r="BI204" s="89">
        <f>SUMIF(Об!$A:$A,$A:$A,Об!AB:AB)*BI$455</f>
        <v>457264.76658501301</v>
      </c>
      <c r="BJ204" s="89">
        <f>SUMIF(Об!$A:$A,$A:$A,Об!AC:AC)*BJ$455</f>
        <v>433928.17477343371</v>
      </c>
      <c r="BK204" s="84">
        <f>SUMIF(ПП1!$H:$H,$A:$A,ПП1!$M:$M)</f>
        <v>0</v>
      </c>
      <c r="BL204" s="89">
        <f t="shared" si="33"/>
        <v>102565.34096254689</v>
      </c>
      <c r="BM204" s="84">
        <f>SUMIF(Об!$A:$A,$A:$A,Об!Z:Z)</f>
        <v>0</v>
      </c>
      <c r="BN204" s="89">
        <f t="shared" si="34"/>
        <v>4018.4991781814383</v>
      </c>
      <c r="BO204" s="89">
        <f>SUMIF(Об!$A:$A,$A:$A,Об!$AG:$AG)*$BO$455</f>
        <v>0</v>
      </c>
      <c r="BP204" s="89">
        <f>SUMIF(Об!$A:$A,$A:$A,Об!$AE:$AE)*BP$455</f>
        <v>0</v>
      </c>
      <c r="BQ204" s="89">
        <f>SUMIF(Об!$A:$A,$A:$A,Об!AI:AI)*BQ$455</f>
        <v>321554.2156772872</v>
      </c>
      <c r="BR204" s="89">
        <f>SUMIF(Об!$A:$A,$A:$A,Об!AJ:AJ)*BR$455</f>
        <v>120134.69023128529</v>
      </c>
      <c r="BS204" s="89">
        <f>SUMIF(Об!$A:$A,$A:$A,Об!AK:AK)*BS$455</f>
        <v>175860.89950795742</v>
      </c>
      <c r="BT204" s="89">
        <f>SUMIF(Об!$A:$A,$A:$A,Об!AL:AL)*BT$455</f>
        <v>158302.63647082576</v>
      </c>
      <c r="BU204" s="89">
        <f>SUMIF(Об!$A:$A,$A:$A,Об!AM:AM)*BU$455</f>
        <v>99672.749667060838</v>
      </c>
      <c r="BV204" s="89">
        <f>SUMIF(Об!$A:$A,$A:$A,Об!AN:AN)*BV$455</f>
        <v>66179.774192872937</v>
      </c>
    </row>
    <row r="205" spans="1:74" ht="32.25" hidden="1" customHeight="1" x14ac:dyDescent="0.25">
      <c r="A205" s="84" t="s">
        <v>81</v>
      </c>
      <c r="B205" s="84">
        <f>SUMIF(Об!$A:$A,$A:$A,Об!B:B)</f>
        <v>2457.1999999999998</v>
      </c>
      <c r="C205" s="84">
        <f>SUMIF(Об!$A:$A,$A:$A,Об!C:C)</f>
        <v>2457.1999999999998</v>
      </c>
      <c r="D205" s="84">
        <v>12</v>
      </c>
      <c r="E205" s="84">
        <f>SUMIF(Об!$A:$A,$A:$A,Об!F:F)</f>
        <v>30.14</v>
      </c>
      <c r="F205" s="84">
        <f t="shared" si="35"/>
        <v>30.14</v>
      </c>
      <c r="G205" s="89">
        <v>886351.08999999973</v>
      </c>
      <c r="H205" s="89">
        <v>1111536.6099999999</v>
      </c>
      <c r="I205" s="89">
        <v>0</v>
      </c>
      <c r="J205" s="89">
        <v>181793.71000000002</v>
      </c>
      <c r="K205" s="89">
        <v>10729.85</v>
      </c>
      <c r="L205" s="89">
        <v>0</v>
      </c>
      <c r="M205" s="89">
        <v>443.15999999999991</v>
      </c>
      <c r="N205" s="89">
        <v>443.15999999999991</v>
      </c>
      <c r="O205" s="89">
        <v>103006.01000000001</v>
      </c>
      <c r="P205" s="89">
        <v>327677.02</v>
      </c>
      <c r="Q205" s="89">
        <v>132038.30000000002</v>
      </c>
      <c r="R205" s="89">
        <v>0</v>
      </c>
      <c r="S205" s="89">
        <v>1347.4199999999998</v>
      </c>
      <c r="T205" s="89">
        <v>401264.98000000004</v>
      </c>
      <c r="U205" s="89">
        <v>0</v>
      </c>
      <c r="V205" s="89">
        <v>0</v>
      </c>
      <c r="W205" s="89">
        <v>0</v>
      </c>
      <c r="X205" s="89">
        <v>0</v>
      </c>
      <c r="Y205" s="89">
        <v>0</v>
      </c>
      <c r="Z205" s="89">
        <v>0</v>
      </c>
      <c r="AA205" s="89">
        <v>0</v>
      </c>
      <c r="AB205" s="89">
        <v>0</v>
      </c>
      <c r="AC205" s="89">
        <v>0</v>
      </c>
      <c r="AD205" s="89">
        <v>0</v>
      </c>
      <c r="AE205" s="89">
        <v>925.50000000000023</v>
      </c>
      <c r="AF205" s="89">
        <v>0</v>
      </c>
      <c r="AG205" s="89">
        <v>74115</v>
      </c>
      <c r="AH205" s="90">
        <v>886351.08999999973</v>
      </c>
      <c r="AI205" s="90">
        <v>900360.19</v>
      </c>
      <c r="AJ205" s="90">
        <v>0</v>
      </c>
      <c r="AK205" s="90">
        <v>900360.19</v>
      </c>
      <c r="AL205" s="90">
        <v>121431.49</v>
      </c>
      <c r="AM205" s="90">
        <v>0</v>
      </c>
      <c r="AN205" s="90">
        <v>121431.49</v>
      </c>
      <c r="AP205" s="91">
        <f t="shared" si="32"/>
        <v>0</v>
      </c>
      <c r="AQ205" s="92">
        <f>SUMIF('20-1'!K:K,$A:$A,'20-1'!$E:$E)</f>
        <v>0</v>
      </c>
      <c r="AR205" s="92">
        <f>SUMIF('20-1'!L:L,$A:$A,'20-1'!$E:$E)</f>
        <v>0</v>
      </c>
      <c r="AS205" s="92">
        <f>SUMIF('20-1'!M:M,$A:$A,'20-1'!$E:$E)</f>
        <v>0</v>
      </c>
      <c r="AT205" s="92">
        <f>SUMIF('20-1'!N:N,$A:$A,'20-1'!$E:$E)</f>
        <v>0</v>
      </c>
      <c r="AU205" s="92">
        <f>SUMIF('20-1'!O:O,$A:$A,'20-1'!$E:$E)</f>
        <v>0</v>
      </c>
      <c r="AV205" s="92">
        <f>SUMIF('20-1'!P:P,$A:$A,'20-1'!$E:$E)</f>
        <v>0</v>
      </c>
      <c r="AW205" s="92">
        <f>SUMIF('20-1'!Q:Q,$A:$A,'20-1'!$E:$E)</f>
        <v>0</v>
      </c>
      <c r="AX205" s="92">
        <f>SUMIF('20-1'!R:R,$A:$A,'20-1'!$E:$E)</f>
        <v>0</v>
      </c>
      <c r="AY205" s="92">
        <f>SUMIF('20-1'!S:S,$A:$A,'20-1'!$E:$E)</f>
        <v>0</v>
      </c>
      <c r="AZ205" s="92">
        <f>SUMIF('20-1'!T:T,$A:$A,'20-1'!$E:$E)</f>
        <v>0</v>
      </c>
      <c r="BA205" s="92">
        <f>SUMIF('20-1'!U:U,$A:$A,'20-1'!$E:$E)</f>
        <v>0</v>
      </c>
      <c r="BB205" s="92">
        <f>SUMIF('20-1'!V:V,$A:$A,'20-1'!$E:$E)</f>
        <v>0</v>
      </c>
      <c r="BC205" s="92">
        <f>SUMIF('20-1'!W:W,$A:$A,'20-1'!$E:$E)</f>
        <v>0</v>
      </c>
      <c r="BD205" s="92">
        <f>SUMIF('20-1'!X:X,$A:$A,'20-1'!$E:$E)</f>
        <v>0</v>
      </c>
      <c r="BE205" s="92">
        <f>SUMIF('20-1'!Y:Y,$A:$A,'20-1'!$E:$E)</f>
        <v>0</v>
      </c>
      <c r="BF205" s="92">
        <f>SUMIF('20-1'!Z:Z,$A:$A,'20-1'!$E:$E)</f>
        <v>0</v>
      </c>
      <c r="BG205" s="92">
        <f>SUMIF('20-1'!AA:AA,$A:$A,'20-1'!$E:$E)</f>
        <v>0</v>
      </c>
      <c r="BH205" s="92">
        <f>SUMIF('20-1'!AB:AB,$A:$A,'20-1'!$E:$E)</f>
        <v>62230.35</v>
      </c>
      <c r="BI205" s="89">
        <f>SUMIF(Об!$A:$A,$A:$A,Об!AB:AB)*BI$455</f>
        <v>227032.10813666767</v>
      </c>
      <c r="BJ205" s="89">
        <f>SUMIF(Об!$A:$A,$A:$A,Об!AC:AC)*BJ$455</f>
        <v>215445.48256899943</v>
      </c>
      <c r="BK205" s="84">
        <f>SUMIF(ПП1!$H:$H,$A:$A,ПП1!$M:$M)</f>
        <v>0</v>
      </c>
      <c r="BL205" s="89">
        <f t="shared" si="33"/>
        <v>50923.725775740386</v>
      </c>
      <c r="BM205" s="89">
        <f t="shared" ref="BM205:BM210" si="37">$BM$454*B205/$BM$455</f>
        <v>7155.2062746565025</v>
      </c>
      <c r="BN205" s="89">
        <f t="shared" si="34"/>
        <v>1995.1861736068872</v>
      </c>
      <c r="BO205" s="89">
        <f>SUMIF(Об!$A:$A,$A:$A,Об!$AG:$AG)*$BO$455</f>
        <v>0</v>
      </c>
      <c r="BP205" s="89">
        <f>SUMIF(Об!$A:$A,$A:$A,Об!$AE:$AE)*BP$455</f>
        <v>1758.1253556183003</v>
      </c>
      <c r="BQ205" s="89">
        <f>SUMIF(Об!$A:$A,$A:$A,Об!AI:AI)*BQ$455</f>
        <v>159651.77463957254</v>
      </c>
      <c r="BR205" s="89">
        <f>SUMIF(Об!$A:$A,$A:$A,Об!AJ:AJ)*BR$455</f>
        <v>0</v>
      </c>
      <c r="BS205" s="89">
        <f>SUMIF(Об!$A:$A,$A:$A,Об!AK:AK)*BS$455</f>
        <v>87314.99488202823</v>
      </c>
      <c r="BT205" s="89">
        <f>SUMIF(Об!$A:$A,$A:$A,Об!AL:AL)*BT$455</f>
        <v>78597.311465680817</v>
      </c>
      <c r="BU205" s="89">
        <f>SUMIF(Об!$A:$A,$A:$A,Об!AM:AM)*BU$455</f>
        <v>0</v>
      </c>
      <c r="BV205" s="89">
        <f>SUMIF(Об!$A:$A,$A:$A,Об!AN:AN)*BV$455</f>
        <v>32858.279817242816</v>
      </c>
    </row>
    <row r="206" spans="1:74" ht="32.25" hidden="1" customHeight="1" x14ac:dyDescent="0.25">
      <c r="A206" s="84" t="s">
        <v>82</v>
      </c>
      <c r="B206" s="84">
        <f>SUMIF(Об!$A:$A,$A:$A,Об!B:B)</f>
        <v>2921.9300000000003</v>
      </c>
      <c r="C206" s="84">
        <f>SUMIF(Об!$A:$A,$A:$A,Об!C:C)</f>
        <v>2921.9300000000003</v>
      </c>
      <c r="D206" s="84">
        <v>12</v>
      </c>
      <c r="E206" s="84">
        <f>SUMIF(Об!$A:$A,$A:$A,Об!F:F)</f>
        <v>30.14</v>
      </c>
      <c r="F206" s="84">
        <f t="shared" si="35"/>
        <v>30.14</v>
      </c>
      <c r="G206" s="89">
        <v>707084.16000000015</v>
      </c>
      <c r="H206" s="89">
        <v>903815.5199999999</v>
      </c>
      <c r="I206" s="89">
        <v>0</v>
      </c>
      <c r="J206" s="89">
        <v>175709.5</v>
      </c>
      <c r="K206" s="89">
        <v>7022.5800000000008</v>
      </c>
      <c r="L206" s="89">
        <v>0</v>
      </c>
      <c r="M206" s="89">
        <v>319.37000000000006</v>
      </c>
      <c r="N206" s="89">
        <v>319.37000000000006</v>
      </c>
      <c r="O206" s="89">
        <v>95358.32</v>
      </c>
      <c r="P206" s="89">
        <v>316406.82</v>
      </c>
      <c r="Q206" s="89">
        <v>127329.94</v>
      </c>
      <c r="R206" s="89">
        <v>0</v>
      </c>
      <c r="S206" s="89">
        <v>947.78</v>
      </c>
      <c r="T206" s="89">
        <v>386954.00999999995</v>
      </c>
      <c r="U206" s="89">
        <v>0</v>
      </c>
      <c r="V206" s="89">
        <v>0</v>
      </c>
      <c r="W206" s="89">
        <v>0</v>
      </c>
      <c r="X206" s="89">
        <v>0</v>
      </c>
      <c r="Y206" s="89">
        <v>0</v>
      </c>
      <c r="Z206" s="89">
        <v>0</v>
      </c>
      <c r="AA206" s="89">
        <v>0</v>
      </c>
      <c r="AB206" s="89">
        <v>0</v>
      </c>
      <c r="AC206" s="89">
        <v>0</v>
      </c>
      <c r="AD206" s="89">
        <v>0</v>
      </c>
      <c r="AE206" s="89">
        <v>656.40000000000009</v>
      </c>
      <c r="AF206" s="89">
        <v>0</v>
      </c>
      <c r="AG206" s="89">
        <v>59535</v>
      </c>
      <c r="AH206" s="90">
        <v>707084.16000000015</v>
      </c>
      <c r="AI206" s="90">
        <v>711531.95000000007</v>
      </c>
      <c r="AJ206" s="90">
        <v>0</v>
      </c>
      <c r="AK206" s="90">
        <v>711531.95000000007</v>
      </c>
      <c r="AL206" s="90">
        <v>99073.58</v>
      </c>
      <c r="AM206" s="90">
        <v>0</v>
      </c>
      <c r="AN206" s="90">
        <v>99073.58</v>
      </c>
      <c r="AP206" s="91">
        <f t="shared" si="32"/>
        <v>396269.98</v>
      </c>
      <c r="AQ206" s="92">
        <f>SUMIF('20-1'!K:K,$A:$A,'20-1'!$E:$E)</f>
        <v>396269.98</v>
      </c>
      <c r="AR206" s="92">
        <f>SUMIF('20-1'!L:L,$A:$A,'20-1'!$E:$E)</f>
        <v>0</v>
      </c>
      <c r="AS206" s="92">
        <f>SUMIF('20-1'!M:M,$A:$A,'20-1'!$E:$E)</f>
        <v>0</v>
      </c>
      <c r="AT206" s="92">
        <f>SUMIF('20-1'!N:N,$A:$A,'20-1'!$E:$E)</f>
        <v>0</v>
      </c>
      <c r="AU206" s="92">
        <f>SUMIF('20-1'!O:O,$A:$A,'20-1'!$E:$E)</f>
        <v>0</v>
      </c>
      <c r="AV206" s="92">
        <f>SUMIF('20-1'!P:P,$A:$A,'20-1'!$E:$E)</f>
        <v>0</v>
      </c>
      <c r="AW206" s="92">
        <f>SUMIF('20-1'!Q:Q,$A:$A,'20-1'!$E:$E)</f>
        <v>0</v>
      </c>
      <c r="AX206" s="92">
        <f>SUMIF('20-1'!R:R,$A:$A,'20-1'!$E:$E)</f>
        <v>0</v>
      </c>
      <c r="AY206" s="92">
        <f>SUMIF('20-1'!S:S,$A:$A,'20-1'!$E:$E)</f>
        <v>0</v>
      </c>
      <c r="AZ206" s="92">
        <f>SUMIF('20-1'!T:T,$A:$A,'20-1'!$E:$E)</f>
        <v>0</v>
      </c>
      <c r="BA206" s="92">
        <f>SUMIF('20-1'!U:U,$A:$A,'20-1'!$E:$E)</f>
        <v>0</v>
      </c>
      <c r="BB206" s="92">
        <f>SUMIF('20-1'!V:V,$A:$A,'20-1'!$E:$E)</f>
        <v>0</v>
      </c>
      <c r="BC206" s="92">
        <f>SUMIF('20-1'!W:W,$A:$A,'20-1'!$E:$E)</f>
        <v>0</v>
      </c>
      <c r="BD206" s="92">
        <f>SUMIF('20-1'!X:X,$A:$A,'20-1'!$E:$E)</f>
        <v>0</v>
      </c>
      <c r="BE206" s="92">
        <f>SUMIF('20-1'!Y:Y,$A:$A,'20-1'!$E:$E)</f>
        <v>0</v>
      </c>
      <c r="BF206" s="92">
        <f>SUMIF('20-1'!Z:Z,$A:$A,'20-1'!$E:$E)</f>
        <v>0</v>
      </c>
      <c r="BG206" s="92">
        <f>SUMIF('20-1'!AA:AA,$A:$A,'20-1'!$E:$E)</f>
        <v>0</v>
      </c>
      <c r="BH206" s="92">
        <f>SUMIF('20-1'!AB:AB,$A:$A,'20-1'!$E:$E)</f>
        <v>57574.37</v>
      </c>
      <c r="BI206" s="89">
        <f>SUMIF(Об!$A:$A,$A:$A,Об!AB:AB)*BI$455</f>
        <v>269970.66894342075</v>
      </c>
      <c r="BJ206" s="89">
        <f>SUMIF(Об!$A:$A,$A:$A,Об!AC:AC)*BJ$455</f>
        <v>256192.66599496853</v>
      </c>
      <c r="BK206" s="84">
        <f>SUMIF(ПП1!$H:$H,$A:$A,ПП1!$M:$M)</f>
        <v>0</v>
      </c>
      <c r="BL206" s="89">
        <f t="shared" si="33"/>
        <v>60554.925140773703</v>
      </c>
      <c r="BM206" s="89">
        <f t="shared" si="37"/>
        <v>8508.4697501656665</v>
      </c>
      <c r="BN206" s="89">
        <f t="shared" si="34"/>
        <v>2372.5355429949427</v>
      </c>
      <c r="BO206" s="89">
        <f>SUMIF(Об!$A:$A,$A:$A,Об!$AG:$AG)*$BO$455</f>
        <v>0</v>
      </c>
      <c r="BP206" s="89">
        <f>SUMIF(Об!$A:$A,$A:$A,Об!$AE:$AE)*BP$455</f>
        <v>2090.6394352685093</v>
      </c>
      <c r="BQ206" s="89">
        <f>SUMIF(Об!$A:$A,$A:$A,Об!AI:AI)*BQ$455</f>
        <v>189846.69944351551</v>
      </c>
      <c r="BR206" s="89">
        <f>SUMIF(Об!$A:$A,$A:$A,Об!AJ:AJ)*BR$455</f>
        <v>0</v>
      </c>
      <c r="BS206" s="89">
        <f>SUMIF(Об!$A:$A,$A:$A,Об!AK:AK)*BS$455</f>
        <v>103828.87147796059</v>
      </c>
      <c r="BT206" s="89">
        <f>SUMIF(Об!$A:$A,$A:$A,Об!AL:AL)*BT$455</f>
        <v>93462.413434363014</v>
      </c>
      <c r="BU206" s="89">
        <f>SUMIF(Об!$A:$A,$A:$A,Об!AM:AM)*BU$455</f>
        <v>0</v>
      </c>
      <c r="BV206" s="89">
        <f>SUMIF(Об!$A:$A,$A:$A,Об!AN:AN)*BV$455</f>
        <v>39072.763123228186</v>
      </c>
    </row>
    <row r="207" spans="1:74" ht="32.25" hidden="1" customHeight="1" x14ac:dyDescent="0.25">
      <c r="A207" s="84" t="s">
        <v>83</v>
      </c>
      <c r="B207" s="84">
        <f>SUMIF(Об!$A:$A,$A:$A,Об!B:B)</f>
        <v>3423.8</v>
      </c>
      <c r="C207" s="84">
        <f>SUMIF(Об!$A:$A,$A:$A,Об!C:C)</f>
        <v>3423.8000000000006</v>
      </c>
      <c r="D207" s="84">
        <v>12</v>
      </c>
      <c r="E207" s="84">
        <f>SUMIF(Об!$A:$A,$A:$A,Об!F:F)</f>
        <v>30.14</v>
      </c>
      <c r="F207" s="84">
        <f t="shared" si="35"/>
        <v>30.14</v>
      </c>
      <c r="G207" s="89">
        <v>931407.11000000022</v>
      </c>
      <c r="H207" s="89">
        <v>1208952.42</v>
      </c>
      <c r="I207" s="89">
        <v>0</v>
      </c>
      <c r="J207" s="89">
        <v>168379.28999999998</v>
      </c>
      <c r="K207" s="89">
        <v>10890.02</v>
      </c>
      <c r="L207" s="89">
        <v>0</v>
      </c>
      <c r="M207" s="89">
        <v>550.19000000000005</v>
      </c>
      <c r="N207" s="89">
        <v>550.19000000000005</v>
      </c>
      <c r="O207" s="89">
        <v>97189.069999999992</v>
      </c>
      <c r="P207" s="89">
        <v>301339.17</v>
      </c>
      <c r="Q207" s="89">
        <v>120249.57</v>
      </c>
      <c r="R207" s="89">
        <v>0</v>
      </c>
      <c r="S207" s="89">
        <v>1673.35</v>
      </c>
      <c r="T207" s="89">
        <v>365403.87</v>
      </c>
      <c r="U207" s="89">
        <v>0</v>
      </c>
      <c r="V207" s="89">
        <v>0</v>
      </c>
      <c r="W207" s="89">
        <v>0</v>
      </c>
      <c r="X207" s="89">
        <v>0</v>
      </c>
      <c r="Y207" s="89">
        <v>0</v>
      </c>
      <c r="Z207" s="89">
        <v>0</v>
      </c>
      <c r="AA207" s="89">
        <v>0</v>
      </c>
      <c r="AB207" s="89">
        <v>0</v>
      </c>
      <c r="AC207" s="89">
        <v>0</v>
      </c>
      <c r="AD207" s="89">
        <v>0</v>
      </c>
      <c r="AE207" s="89">
        <v>1148.8600000000004</v>
      </c>
      <c r="AF207" s="89">
        <v>0</v>
      </c>
      <c r="AG207" s="89">
        <v>76545</v>
      </c>
      <c r="AH207" s="90">
        <v>931407.11000000022</v>
      </c>
      <c r="AI207" s="90">
        <v>962360.45000000007</v>
      </c>
      <c r="AJ207" s="90">
        <v>0</v>
      </c>
      <c r="AK207" s="90">
        <v>962360.45000000007</v>
      </c>
      <c r="AL207" s="90">
        <v>259045.49</v>
      </c>
      <c r="AM207" s="90">
        <v>0</v>
      </c>
      <c r="AN207" s="90">
        <v>259045.49</v>
      </c>
      <c r="AP207" s="91">
        <f t="shared" si="32"/>
        <v>126889.58</v>
      </c>
      <c r="AQ207" s="92">
        <f>SUMIF('20-1'!K:K,$A:$A,'20-1'!$E:$E)</f>
        <v>0</v>
      </c>
      <c r="AR207" s="92">
        <f>SUMIF('20-1'!L:L,$A:$A,'20-1'!$E:$E)</f>
        <v>0</v>
      </c>
      <c r="AS207" s="92">
        <f>SUMIF('20-1'!M:M,$A:$A,'20-1'!$E:$E)</f>
        <v>0</v>
      </c>
      <c r="AT207" s="92">
        <f>SUMIF('20-1'!N:N,$A:$A,'20-1'!$E:$E)</f>
        <v>0</v>
      </c>
      <c r="AU207" s="92">
        <f>SUMIF('20-1'!O:O,$A:$A,'20-1'!$E:$E)</f>
        <v>0</v>
      </c>
      <c r="AV207" s="92">
        <f>SUMIF('20-1'!P:P,$A:$A,'20-1'!$E:$E)</f>
        <v>0</v>
      </c>
      <c r="AW207" s="92">
        <f>SUMIF('20-1'!Q:Q,$A:$A,'20-1'!$E:$E)</f>
        <v>0</v>
      </c>
      <c r="AX207" s="92">
        <f>SUMIF('20-1'!R:R,$A:$A,'20-1'!$E:$E)</f>
        <v>0</v>
      </c>
      <c r="AY207" s="92">
        <f>SUMIF('20-1'!S:S,$A:$A,'20-1'!$E:$E)</f>
        <v>0</v>
      </c>
      <c r="AZ207" s="92">
        <f>SUMIF('20-1'!T:T,$A:$A,'20-1'!$E:$E)</f>
        <v>0</v>
      </c>
      <c r="BA207" s="92">
        <f>SUMIF('20-1'!U:U,$A:$A,'20-1'!$E:$E)</f>
        <v>0</v>
      </c>
      <c r="BB207" s="92">
        <f>SUMIF('20-1'!V:V,$A:$A,'20-1'!$E:$E)</f>
        <v>0</v>
      </c>
      <c r="BC207" s="92">
        <f>SUMIF('20-1'!W:W,$A:$A,'20-1'!$E:$E)</f>
        <v>0</v>
      </c>
      <c r="BD207" s="92">
        <f>SUMIF('20-1'!X:X,$A:$A,'20-1'!$E:$E)</f>
        <v>0</v>
      </c>
      <c r="BE207" s="92">
        <f>SUMIF('20-1'!Y:Y,$A:$A,'20-1'!$E:$E)</f>
        <v>126889.58</v>
      </c>
      <c r="BF207" s="92">
        <f>SUMIF('20-1'!Z:Z,$A:$A,'20-1'!$E:$E)</f>
        <v>0</v>
      </c>
      <c r="BG207" s="92">
        <f>SUMIF('20-1'!AA:AA,$A:$A,'20-1'!$E:$E)</f>
        <v>0</v>
      </c>
      <c r="BH207" s="92">
        <f>SUMIF('20-1'!AB:AB,$A:$A,'20-1'!$E:$E)</f>
        <v>38836.65</v>
      </c>
      <c r="BI207" s="89">
        <f>SUMIF(Об!$A:$A,$A:$A,Об!AB:AB)*BI$455</f>
        <v>316340.76666055794</v>
      </c>
      <c r="BJ207" s="89">
        <f>SUMIF(Об!$A:$A,$A:$A,Об!AC:AC)*BJ$455</f>
        <v>300196.25721135468</v>
      </c>
      <c r="BK207" s="84">
        <f>SUMIF(ПП1!$H:$H,$A:$A,ПП1!$M:$M)</f>
        <v>0</v>
      </c>
      <c r="BL207" s="89">
        <f t="shared" si="33"/>
        <v>70955.824642267602</v>
      </c>
      <c r="BM207" s="89">
        <f t="shared" si="37"/>
        <v>9969.8824854179293</v>
      </c>
      <c r="BN207" s="89">
        <f t="shared" si="34"/>
        <v>2780.0416820752325</v>
      </c>
      <c r="BO207" s="89">
        <f>SUMIF(Об!$A:$A,$A:$A,Об!$AG:$AG)*$BO$455</f>
        <v>0</v>
      </c>
      <c r="BP207" s="89">
        <f>SUMIF(Об!$A:$A,$A:$A,Об!$AE:$AE)*BP$455</f>
        <v>2449.7271661101813</v>
      </c>
      <c r="BQ207" s="89">
        <f>SUMIF(Об!$A:$A,$A:$A,Об!AI:AI)*BQ$455</f>
        <v>222454.72326671358</v>
      </c>
      <c r="BR207" s="89">
        <f>SUMIF(Об!$A:$A,$A:$A,Об!AJ:AJ)*BR$455</f>
        <v>0</v>
      </c>
      <c r="BS207" s="89">
        <f>SUMIF(Об!$A:$A,$A:$A,Об!AK:AK)*BS$455</f>
        <v>121662.49368268285</v>
      </c>
      <c r="BT207" s="89">
        <f>SUMIF(Об!$A:$A,$A:$A,Об!AL:AL)*BT$455</f>
        <v>109515.49527763229</v>
      </c>
      <c r="BU207" s="89">
        <f>SUMIF(Об!$A:$A,$A:$A,Об!AM:AM)*BU$455</f>
        <v>0</v>
      </c>
      <c r="BV207" s="89">
        <f>SUMIF(Об!$A:$A,$A:$A,Об!AN:AN)*BV$455</f>
        <v>45783.89159949372</v>
      </c>
    </row>
    <row r="208" spans="1:74" ht="32.25" hidden="1" customHeight="1" x14ac:dyDescent="0.25">
      <c r="A208" s="84" t="s">
        <v>84</v>
      </c>
      <c r="B208" s="84">
        <f>SUMIF(Об!$A:$A,$A:$A,Об!B:B)</f>
        <v>4893.3599999999997</v>
      </c>
      <c r="C208" s="84">
        <f>SUMIF(Об!$A:$A,$A:$A,Об!C:C)</f>
        <v>4893.3599999999997</v>
      </c>
      <c r="D208" s="84">
        <v>12</v>
      </c>
      <c r="E208" s="84">
        <f>SUMIF(Об!$A:$A,$A:$A,Об!F:F)</f>
        <v>30.14</v>
      </c>
      <c r="F208" s="84">
        <f t="shared" si="35"/>
        <v>30.14</v>
      </c>
      <c r="G208" s="89">
        <v>1715646.2799999998</v>
      </c>
      <c r="H208" s="89">
        <v>2208624.12</v>
      </c>
      <c r="I208" s="89">
        <v>0</v>
      </c>
      <c r="J208" s="89">
        <v>318308.18</v>
      </c>
      <c r="K208" s="89">
        <v>18474.63</v>
      </c>
      <c r="L208" s="89">
        <v>0</v>
      </c>
      <c r="M208" s="89">
        <v>1141.9000000000001</v>
      </c>
      <c r="N208" s="89">
        <v>1141.9000000000001</v>
      </c>
      <c r="O208" s="89">
        <v>200646.25</v>
      </c>
      <c r="P208" s="89">
        <v>566398.11</v>
      </c>
      <c r="Q208" s="89">
        <v>224170.53</v>
      </c>
      <c r="R208" s="89">
        <v>0</v>
      </c>
      <c r="S208" s="89">
        <v>3446.58</v>
      </c>
      <c r="T208" s="89">
        <v>681216.04</v>
      </c>
      <c r="U208" s="89">
        <v>0</v>
      </c>
      <c r="V208" s="89">
        <v>0</v>
      </c>
      <c r="W208" s="89">
        <v>0</v>
      </c>
      <c r="X208" s="89">
        <v>0</v>
      </c>
      <c r="Y208" s="89">
        <v>0</v>
      </c>
      <c r="Z208" s="89">
        <v>0</v>
      </c>
      <c r="AA208" s="89">
        <v>0</v>
      </c>
      <c r="AB208" s="89">
        <v>0</v>
      </c>
      <c r="AC208" s="89">
        <v>0</v>
      </c>
      <c r="AD208" s="89">
        <v>0</v>
      </c>
      <c r="AE208" s="89">
        <v>2366.44</v>
      </c>
      <c r="AF208" s="89">
        <v>0</v>
      </c>
      <c r="AG208" s="89">
        <v>149060.25</v>
      </c>
      <c r="AH208" s="90">
        <v>1715646.2799999998</v>
      </c>
      <c r="AI208" s="90">
        <v>1659722.0699999998</v>
      </c>
      <c r="AJ208" s="90">
        <v>0</v>
      </c>
      <c r="AK208" s="90">
        <v>1659722.0699999998</v>
      </c>
      <c r="AL208" s="90">
        <v>401052.76</v>
      </c>
      <c r="AM208" s="90">
        <v>0</v>
      </c>
      <c r="AN208" s="90">
        <v>401052.76</v>
      </c>
      <c r="AP208" s="91">
        <f t="shared" si="32"/>
        <v>714002.64</v>
      </c>
      <c r="AQ208" s="92">
        <f>SUMIF('20-1'!K:K,$A:$A,'20-1'!$E:$E)</f>
        <v>714002.64</v>
      </c>
      <c r="AR208" s="92">
        <f>SUMIF('20-1'!L:L,$A:$A,'20-1'!$E:$E)</f>
        <v>0</v>
      </c>
      <c r="AS208" s="92">
        <f>SUMIF('20-1'!M:M,$A:$A,'20-1'!$E:$E)</f>
        <v>0</v>
      </c>
      <c r="AT208" s="92">
        <f>SUMIF('20-1'!N:N,$A:$A,'20-1'!$E:$E)</f>
        <v>0</v>
      </c>
      <c r="AU208" s="92">
        <f>SUMIF('20-1'!O:O,$A:$A,'20-1'!$E:$E)</f>
        <v>0</v>
      </c>
      <c r="AV208" s="92">
        <f>SUMIF('20-1'!P:P,$A:$A,'20-1'!$E:$E)</f>
        <v>0</v>
      </c>
      <c r="AW208" s="92">
        <f>SUMIF('20-1'!Q:Q,$A:$A,'20-1'!$E:$E)</f>
        <v>0</v>
      </c>
      <c r="AX208" s="92">
        <f>SUMIF('20-1'!R:R,$A:$A,'20-1'!$E:$E)</f>
        <v>0</v>
      </c>
      <c r="AY208" s="92">
        <f>SUMIF('20-1'!S:S,$A:$A,'20-1'!$E:$E)</f>
        <v>0</v>
      </c>
      <c r="AZ208" s="92">
        <f>SUMIF('20-1'!T:T,$A:$A,'20-1'!$E:$E)</f>
        <v>0</v>
      </c>
      <c r="BA208" s="92">
        <f>SUMIF('20-1'!U:U,$A:$A,'20-1'!$E:$E)</f>
        <v>0</v>
      </c>
      <c r="BB208" s="92">
        <f>SUMIF('20-1'!V:V,$A:$A,'20-1'!$E:$E)</f>
        <v>0</v>
      </c>
      <c r="BC208" s="92">
        <f>SUMIF('20-1'!W:W,$A:$A,'20-1'!$E:$E)</f>
        <v>0</v>
      </c>
      <c r="BD208" s="92">
        <f>SUMIF('20-1'!X:X,$A:$A,'20-1'!$E:$E)</f>
        <v>0</v>
      </c>
      <c r="BE208" s="92">
        <f>SUMIF('20-1'!Y:Y,$A:$A,'20-1'!$E:$E)</f>
        <v>0</v>
      </c>
      <c r="BF208" s="92">
        <f>SUMIF('20-1'!Z:Z,$A:$A,'20-1'!$E:$E)</f>
        <v>0</v>
      </c>
      <c r="BG208" s="92">
        <f>SUMIF('20-1'!AA:AA,$A:$A,'20-1'!$E:$E)</f>
        <v>0</v>
      </c>
      <c r="BH208" s="92">
        <f>SUMIF('20-1'!AB:AB,$A:$A,'20-1'!$E:$E)</f>
        <v>23389.54</v>
      </c>
      <c r="BI208" s="89">
        <f>SUMIF(Об!$A:$A,$A:$A,Об!AB:AB)*BI$455</f>
        <v>452120.23305862123</v>
      </c>
      <c r="BJ208" s="89">
        <f>SUMIF(Об!$A:$A,$A:$A,Об!AC:AC)*BJ$455</f>
        <v>429046.19346566795</v>
      </c>
      <c r="BK208" s="84">
        <f>SUMIF(ПП1!$H:$H,$A:$A,ПП1!$M:$M)</f>
        <v>0</v>
      </c>
      <c r="BL208" s="89">
        <f t="shared" si="33"/>
        <v>101411.41248656072</v>
      </c>
      <c r="BM208" s="89">
        <f t="shared" si="37"/>
        <v>14249.14544040092</v>
      </c>
      <c r="BN208" s="89">
        <f t="shared" si="34"/>
        <v>3973.2883829077805</v>
      </c>
      <c r="BO208" s="89">
        <f>SUMIF(Об!$A:$A,$A:$A,Об!$AG:$AG)*$BO$455</f>
        <v>0</v>
      </c>
      <c r="BP208" s="89">
        <f>SUMIF(Об!$A:$A,$A:$A,Об!$AE:$AE)*BP$455</f>
        <v>3501.1966018917333</v>
      </c>
      <c r="BQ208" s="89">
        <f>SUMIF(Об!$A:$A,$A:$A,Об!AI:AI)*BQ$455</f>
        <v>317936.51633985783</v>
      </c>
      <c r="BR208" s="89">
        <f>SUMIF(Об!$A:$A,$A:$A,Об!AJ:AJ)*BR$455</f>
        <v>0</v>
      </c>
      <c r="BS208" s="89">
        <f>SUMIF(Об!$A:$A,$A:$A,Об!AK:AK)*BS$455</f>
        <v>173882.34712515125</v>
      </c>
      <c r="BT208" s="89">
        <f>SUMIF(Об!$A:$A,$A:$A,Об!AL:AL)*BT$455</f>
        <v>156521.6262549666</v>
      </c>
      <c r="BU208" s="89">
        <f>SUMIF(Об!$A:$A,$A:$A,Об!AM:AM)*BU$455</f>
        <v>0</v>
      </c>
      <c r="BV208" s="89">
        <f>SUMIF(Об!$A:$A,$A:$A,Об!AN:AN)*BV$455</f>
        <v>65435.207604795418</v>
      </c>
    </row>
    <row r="209" spans="1:74" ht="32.25" hidden="1" customHeight="1" x14ac:dyDescent="0.25">
      <c r="A209" s="84" t="s">
        <v>85</v>
      </c>
      <c r="B209" s="84">
        <f>SUMIF(Об!$A:$A,$A:$A,Об!B:B)</f>
        <v>4886.83</v>
      </c>
      <c r="C209" s="84">
        <f>SUMIF(Об!$A:$A,$A:$A,Об!C:C)</f>
        <v>4886.83</v>
      </c>
      <c r="D209" s="84">
        <v>12</v>
      </c>
      <c r="E209" s="84">
        <f>SUMIF(Об!$A:$A,$A:$A,Об!F:F)</f>
        <v>30.14</v>
      </c>
      <c r="F209" s="84">
        <f t="shared" si="35"/>
        <v>30.14</v>
      </c>
      <c r="G209" s="89">
        <v>1739541.4999999998</v>
      </c>
      <c r="H209" s="89">
        <v>2202210.8800000008</v>
      </c>
      <c r="I209" s="89">
        <v>0</v>
      </c>
      <c r="J209" s="89">
        <v>342069.44000000006</v>
      </c>
      <c r="K209" s="89">
        <v>17070.060000000001</v>
      </c>
      <c r="L209" s="89">
        <v>0</v>
      </c>
      <c r="M209" s="89">
        <v>804.52</v>
      </c>
      <c r="N209" s="89">
        <v>804.52</v>
      </c>
      <c r="O209" s="89">
        <v>198701.06999999995</v>
      </c>
      <c r="P209" s="89">
        <v>615818.01</v>
      </c>
      <c r="Q209" s="89">
        <v>247743.26000000004</v>
      </c>
      <c r="R209" s="89">
        <v>0</v>
      </c>
      <c r="S209" s="89">
        <v>2367.5200000000004</v>
      </c>
      <c r="T209" s="89">
        <v>752783.41</v>
      </c>
      <c r="U209" s="89">
        <v>0</v>
      </c>
      <c r="V209" s="89">
        <v>0</v>
      </c>
      <c r="W209" s="89">
        <v>0</v>
      </c>
      <c r="X209" s="89">
        <v>0</v>
      </c>
      <c r="Y209" s="89">
        <v>0</v>
      </c>
      <c r="Z209" s="89">
        <v>0</v>
      </c>
      <c r="AA209" s="89">
        <v>0</v>
      </c>
      <c r="AB209" s="89">
        <v>0</v>
      </c>
      <c r="AC209" s="89">
        <v>0</v>
      </c>
      <c r="AD209" s="89">
        <v>0</v>
      </c>
      <c r="AE209" s="89">
        <v>1647.2999999999997</v>
      </c>
      <c r="AF209" s="89">
        <v>0</v>
      </c>
      <c r="AG209" s="89">
        <v>149445.24000000002</v>
      </c>
      <c r="AH209" s="90">
        <v>1739541.4999999998</v>
      </c>
      <c r="AI209" s="90">
        <v>1741345.17</v>
      </c>
      <c r="AJ209" s="90">
        <v>0</v>
      </c>
      <c r="AK209" s="90">
        <v>1741345.17</v>
      </c>
      <c r="AL209" s="90">
        <v>330847.23</v>
      </c>
      <c r="AM209" s="90">
        <v>0</v>
      </c>
      <c r="AN209" s="90">
        <v>330847.23</v>
      </c>
      <c r="AP209" s="91">
        <f t="shared" si="32"/>
        <v>34430.01</v>
      </c>
      <c r="AQ209" s="92">
        <f>SUMIF('20-1'!K:K,$A:$A,'20-1'!$E:$E)</f>
        <v>34430.01</v>
      </c>
      <c r="AR209" s="92">
        <f>SUMIF('20-1'!L:L,$A:$A,'20-1'!$E:$E)</f>
        <v>0</v>
      </c>
      <c r="AS209" s="92">
        <f>SUMIF('20-1'!M:M,$A:$A,'20-1'!$E:$E)</f>
        <v>0</v>
      </c>
      <c r="AT209" s="92">
        <f>SUMIF('20-1'!N:N,$A:$A,'20-1'!$E:$E)</f>
        <v>0</v>
      </c>
      <c r="AU209" s="92">
        <f>SUMIF('20-1'!O:O,$A:$A,'20-1'!$E:$E)</f>
        <v>0</v>
      </c>
      <c r="AV209" s="92">
        <f>SUMIF('20-1'!P:P,$A:$A,'20-1'!$E:$E)</f>
        <v>0</v>
      </c>
      <c r="AW209" s="92">
        <f>SUMIF('20-1'!Q:Q,$A:$A,'20-1'!$E:$E)</f>
        <v>0</v>
      </c>
      <c r="AX209" s="92">
        <f>SUMIF('20-1'!R:R,$A:$A,'20-1'!$E:$E)</f>
        <v>0</v>
      </c>
      <c r="AY209" s="92">
        <f>SUMIF('20-1'!S:S,$A:$A,'20-1'!$E:$E)</f>
        <v>0</v>
      </c>
      <c r="AZ209" s="92">
        <f>SUMIF('20-1'!T:T,$A:$A,'20-1'!$E:$E)</f>
        <v>0</v>
      </c>
      <c r="BA209" s="92">
        <f>SUMIF('20-1'!U:U,$A:$A,'20-1'!$E:$E)</f>
        <v>0</v>
      </c>
      <c r="BB209" s="92">
        <f>SUMIF('20-1'!V:V,$A:$A,'20-1'!$E:$E)</f>
        <v>0</v>
      </c>
      <c r="BC209" s="92">
        <f>SUMIF('20-1'!W:W,$A:$A,'20-1'!$E:$E)</f>
        <v>0</v>
      </c>
      <c r="BD209" s="92">
        <f>SUMIF('20-1'!X:X,$A:$A,'20-1'!$E:$E)</f>
        <v>0</v>
      </c>
      <c r="BE209" s="92">
        <f>SUMIF('20-1'!Y:Y,$A:$A,'20-1'!$E:$E)</f>
        <v>0</v>
      </c>
      <c r="BF209" s="92">
        <f>SUMIF('20-1'!Z:Z,$A:$A,'20-1'!$E:$E)</f>
        <v>0</v>
      </c>
      <c r="BG209" s="92">
        <f>SUMIF('20-1'!AA:AA,$A:$A,'20-1'!$E:$E)</f>
        <v>0</v>
      </c>
      <c r="BH209" s="92">
        <f>SUMIF('20-1'!AB:AB,$A:$A,'20-1'!$E:$E)</f>
        <v>52114.62</v>
      </c>
      <c r="BI209" s="89">
        <f>SUMIF(Об!$A:$A,$A:$A,Об!AB:AB)*BI$455</f>
        <v>451516.89606279979</v>
      </c>
      <c r="BJ209" s="89">
        <f>SUMIF(Об!$A:$A,$A:$A,Об!AC:AC)*BJ$455</f>
        <v>428473.64788485412</v>
      </c>
      <c r="BK209" s="84">
        <f>SUMIF(ПП1!$H:$H,$A:$A,ПП1!$M:$M)</f>
        <v>0</v>
      </c>
      <c r="BL209" s="89">
        <f t="shared" si="33"/>
        <v>101276.08287183029</v>
      </c>
      <c r="BM209" s="89">
        <f t="shared" si="37"/>
        <v>14230.130505933435</v>
      </c>
      <c r="BN209" s="89">
        <f t="shared" si="34"/>
        <v>3967.9861829591996</v>
      </c>
      <c r="BO209" s="89">
        <f>SUMIF(Об!$A:$A,$A:$A,Об!$AG:$AG)*$BO$455</f>
        <v>0</v>
      </c>
      <c r="BP209" s="89">
        <f>SUMIF(Об!$A:$A,$A:$A,Об!$AE:$AE)*BP$455</f>
        <v>3496.5243901986728</v>
      </c>
      <c r="BQ209" s="89">
        <f>SUMIF(Об!$A:$A,$A:$A,Об!AI:AI)*BQ$455</f>
        <v>317512.2423335106</v>
      </c>
      <c r="BR209" s="89">
        <f>SUMIF(Об!$A:$A,$A:$A,Об!AJ:AJ)*BR$455</f>
        <v>0</v>
      </c>
      <c r="BS209" s="89">
        <f>SUMIF(Об!$A:$A,$A:$A,Об!AK:AK)*BS$455</f>
        <v>173650.30784606136</v>
      </c>
      <c r="BT209" s="89">
        <f>SUMIF(Об!$A:$A,$A:$A,Об!AL:AL)*BT$455</f>
        <v>156312.75418762534</v>
      </c>
      <c r="BU209" s="89">
        <f>SUMIF(Об!$A:$A,$A:$A,Об!AM:AM)*BU$455</f>
        <v>0</v>
      </c>
      <c r="BV209" s="89">
        <f>SUMIF(Об!$A:$A,$A:$A,Об!AN:AN)*BV$455</f>
        <v>65347.886846531306</v>
      </c>
    </row>
    <row r="210" spans="1:74" ht="32.25" hidden="1" customHeight="1" x14ac:dyDescent="0.25">
      <c r="A210" s="84" t="s">
        <v>86</v>
      </c>
      <c r="B210" s="84">
        <f>SUMIF(Об!$A:$A,$A:$A,Об!B:B)</f>
        <v>571.83000000000004</v>
      </c>
      <c r="C210" s="84">
        <f>SUMIF(Об!$A:$A,$A:$A,Об!C:C)</f>
        <v>571.83000000000004</v>
      </c>
      <c r="D210" s="84">
        <v>12</v>
      </c>
      <c r="E210" s="84">
        <f>SUMIF(Об!$A:$A,$A:$A,Об!F:F)</f>
        <v>25.37</v>
      </c>
      <c r="F210" s="84">
        <f t="shared" si="35"/>
        <v>25.37</v>
      </c>
      <c r="G210" s="89">
        <v>174087.59999999998</v>
      </c>
      <c r="H210" s="89">
        <v>260731.5</v>
      </c>
      <c r="I210" s="89">
        <v>0</v>
      </c>
      <c r="J210" s="89">
        <v>74019.53</v>
      </c>
      <c r="K210" s="89">
        <v>2691.96</v>
      </c>
      <c r="L210" s="89">
        <v>0</v>
      </c>
      <c r="M210" s="89">
        <v>12.600000000000001</v>
      </c>
      <c r="N210" s="89">
        <v>0</v>
      </c>
      <c r="O210" s="89">
        <v>48133.470000000008</v>
      </c>
      <c r="P210" s="89">
        <v>77283.37999999999</v>
      </c>
      <c r="Q210" s="89">
        <v>0</v>
      </c>
      <c r="R210" s="89">
        <v>0</v>
      </c>
      <c r="S210" s="89">
        <v>0</v>
      </c>
      <c r="T210" s="89">
        <v>0</v>
      </c>
      <c r="U210" s="89">
        <v>0</v>
      </c>
      <c r="V210" s="89">
        <v>0</v>
      </c>
      <c r="W210" s="89">
        <v>0</v>
      </c>
      <c r="X210" s="89">
        <v>0</v>
      </c>
      <c r="Y210" s="89">
        <v>0</v>
      </c>
      <c r="Z210" s="89">
        <v>0</v>
      </c>
      <c r="AA210" s="89">
        <v>0</v>
      </c>
      <c r="AB210" s="89">
        <v>0</v>
      </c>
      <c r="AC210" s="89">
        <v>0</v>
      </c>
      <c r="AD210" s="89">
        <v>0</v>
      </c>
      <c r="AE210" s="89">
        <v>0</v>
      </c>
      <c r="AF210" s="89">
        <v>0</v>
      </c>
      <c r="AG210" s="89">
        <v>23085</v>
      </c>
      <c r="AH210" s="90">
        <v>174087.59999999998</v>
      </c>
      <c r="AI210" s="90">
        <v>146204.39000000001</v>
      </c>
      <c r="AJ210" s="90">
        <v>0</v>
      </c>
      <c r="AK210" s="90">
        <v>146204.39000000001</v>
      </c>
      <c r="AL210" s="90">
        <v>86718.55</v>
      </c>
      <c r="AM210" s="90">
        <v>0</v>
      </c>
      <c r="AN210" s="90">
        <v>86718.55</v>
      </c>
      <c r="AP210" s="91">
        <f t="shared" si="32"/>
        <v>0</v>
      </c>
      <c r="AQ210" s="92">
        <f>SUMIF('20-1'!K:K,$A:$A,'20-1'!$E:$E)</f>
        <v>0</v>
      </c>
      <c r="AR210" s="92">
        <f>SUMIF('20-1'!L:L,$A:$A,'20-1'!$E:$E)</f>
        <v>0</v>
      </c>
      <c r="AS210" s="92">
        <f>SUMIF('20-1'!M:M,$A:$A,'20-1'!$E:$E)</f>
        <v>0</v>
      </c>
      <c r="AT210" s="92">
        <f>SUMIF('20-1'!N:N,$A:$A,'20-1'!$E:$E)</f>
        <v>0</v>
      </c>
      <c r="AU210" s="92">
        <f>SUMIF('20-1'!O:O,$A:$A,'20-1'!$E:$E)</f>
        <v>0</v>
      </c>
      <c r="AV210" s="92">
        <f>SUMIF('20-1'!P:P,$A:$A,'20-1'!$E:$E)</f>
        <v>0</v>
      </c>
      <c r="AW210" s="92">
        <f>SUMIF('20-1'!Q:Q,$A:$A,'20-1'!$E:$E)</f>
        <v>0</v>
      </c>
      <c r="AX210" s="92">
        <f>SUMIF('20-1'!R:R,$A:$A,'20-1'!$E:$E)</f>
        <v>0</v>
      </c>
      <c r="AY210" s="92">
        <f>SUMIF('20-1'!S:S,$A:$A,'20-1'!$E:$E)</f>
        <v>0</v>
      </c>
      <c r="AZ210" s="92">
        <f>SUMIF('20-1'!T:T,$A:$A,'20-1'!$E:$E)</f>
        <v>0</v>
      </c>
      <c r="BA210" s="92">
        <f>SUMIF('20-1'!U:U,$A:$A,'20-1'!$E:$E)</f>
        <v>0</v>
      </c>
      <c r="BB210" s="92">
        <f>SUMIF('20-1'!V:V,$A:$A,'20-1'!$E:$E)</f>
        <v>0</v>
      </c>
      <c r="BC210" s="92">
        <f>SUMIF('20-1'!W:W,$A:$A,'20-1'!$E:$E)</f>
        <v>0</v>
      </c>
      <c r="BD210" s="92">
        <f>SUMIF('20-1'!X:X,$A:$A,'20-1'!$E:$E)</f>
        <v>0</v>
      </c>
      <c r="BE210" s="92">
        <f>SUMIF('20-1'!Y:Y,$A:$A,'20-1'!$E:$E)</f>
        <v>0</v>
      </c>
      <c r="BF210" s="92">
        <f>SUMIF('20-1'!Z:Z,$A:$A,'20-1'!$E:$E)</f>
        <v>0</v>
      </c>
      <c r="BG210" s="92">
        <f>SUMIF('20-1'!AA:AA,$A:$A,'20-1'!$E:$E)</f>
        <v>0</v>
      </c>
      <c r="BH210" s="92">
        <f>SUMIF('20-1'!AB:AB,$A:$A,'20-1'!$E:$E)</f>
        <v>37102.800000000003</v>
      </c>
      <c r="BI210" s="89">
        <f>SUMIF(Об!$A:$A,$A:$A,Об!AB:AB)*BI$455</f>
        <v>52834.026695340508</v>
      </c>
      <c r="BJ210" s="89">
        <f>SUMIF(Об!$A:$A,$A:$A,Об!AC:AC)*BJ$455</f>
        <v>50137.632385410623</v>
      </c>
      <c r="BK210" s="84">
        <f>SUMIF(ПП1!$H:$H,$A:$A,ПП1!$M:$M)</f>
        <v>0</v>
      </c>
      <c r="BL210" s="89">
        <f t="shared" si="33"/>
        <v>11850.770840933432</v>
      </c>
      <c r="BM210" s="89">
        <f t="shared" si="37"/>
        <v>1665.1316962546102</v>
      </c>
      <c r="BN210" s="89">
        <f t="shared" si="34"/>
        <v>464.31194434870037</v>
      </c>
      <c r="BO210" s="89">
        <f>SUMIF(Об!$A:$A,$A:$A,Об!$AG:$AG)*$BO$455</f>
        <v>0</v>
      </c>
      <c r="BP210" s="89">
        <f>SUMIF(Об!$A:$A,$A:$A,Об!$AE:$AE)*BP$455</f>
        <v>409.14407541234448</v>
      </c>
      <c r="BQ210" s="89">
        <f>SUMIF(Об!$A:$A,$A:$A,Об!AI:AI)*BQ$455</f>
        <v>37153.53829242503</v>
      </c>
      <c r="BR210" s="89">
        <f>SUMIF(Об!$A:$A,$A:$A,Об!AJ:AJ)*BR$455</f>
        <v>0</v>
      </c>
      <c r="BS210" s="89">
        <f>SUMIF(Об!$A:$A,$A:$A,Об!AK:AK)*BS$455</f>
        <v>20319.605047773974</v>
      </c>
      <c r="BT210" s="89">
        <f>SUMIF(Об!$A:$A,$A:$A,Об!AL:AL)*BT$455</f>
        <v>18290.859765350917</v>
      </c>
      <c r="BU210" s="89">
        <f>SUMIF(Об!$A:$A,$A:$A,Об!AM:AM)*BU$455</f>
        <v>0</v>
      </c>
      <c r="BV210" s="89">
        <f>SUMIF(Об!$A:$A,$A:$A,Об!AN:AN)*BV$455</f>
        <v>7646.6507194749965</v>
      </c>
    </row>
    <row r="211" spans="1:74" ht="32.25" hidden="1" customHeight="1" x14ac:dyDescent="0.25">
      <c r="A211" s="84" t="s">
        <v>87</v>
      </c>
      <c r="B211" s="84">
        <f>SUMIF(Об!$A:$A,$A:$A,Об!B:B)</f>
        <v>3858.62</v>
      </c>
      <c r="C211" s="84">
        <f>SUMIF(Об!$A:$A,$A:$A,Об!C:C)</f>
        <v>3858.6200000000003</v>
      </c>
      <c r="D211" s="84">
        <v>12</v>
      </c>
      <c r="E211" s="84">
        <f>SUMIF(Об!$A:$A,$A:$A,Об!F:F)</f>
        <v>41.2</v>
      </c>
      <c r="F211" s="84">
        <f t="shared" si="35"/>
        <v>41.2</v>
      </c>
      <c r="G211" s="89">
        <v>1860949.3499999999</v>
      </c>
      <c r="H211" s="89">
        <v>1759353.1600000001</v>
      </c>
      <c r="I211" s="89">
        <v>0</v>
      </c>
      <c r="J211" s="89">
        <v>229586.16999999998</v>
      </c>
      <c r="K211" s="89">
        <v>85045.780000000013</v>
      </c>
      <c r="L211" s="89">
        <v>0</v>
      </c>
      <c r="M211" s="89">
        <v>1012.7000000000002</v>
      </c>
      <c r="N211" s="89">
        <v>1012.7000000000002</v>
      </c>
      <c r="O211" s="89">
        <v>0</v>
      </c>
      <c r="P211" s="89">
        <v>400149.46</v>
      </c>
      <c r="Q211" s="89">
        <v>153658.12999999998</v>
      </c>
      <c r="R211" s="89">
        <v>0</v>
      </c>
      <c r="S211" s="89">
        <v>3014.45</v>
      </c>
      <c r="T211" s="89">
        <v>466965.92999999993</v>
      </c>
      <c r="U211" s="89">
        <v>0</v>
      </c>
      <c r="V211" s="89">
        <v>0</v>
      </c>
      <c r="W211" s="89">
        <v>0</v>
      </c>
      <c r="X211" s="89">
        <v>0</v>
      </c>
      <c r="Y211" s="89">
        <v>0</v>
      </c>
      <c r="Z211" s="89">
        <v>0</v>
      </c>
      <c r="AA211" s="89">
        <v>0</v>
      </c>
      <c r="AB211" s="89">
        <v>0</v>
      </c>
      <c r="AC211" s="89">
        <v>0</v>
      </c>
      <c r="AD211" s="89">
        <v>0</v>
      </c>
      <c r="AE211" s="89">
        <v>2051</v>
      </c>
      <c r="AF211" s="89">
        <v>0</v>
      </c>
      <c r="AG211" s="89">
        <v>0</v>
      </c>
      <c r="AH211" s="90">
        <v>1860949.3499999999</v>
      </c>
      <c r="AI211" s="90">
        <v>1812111.4900000002</v>
      </c>
      <c r="AJ211" s="90">
        <v>0</v>
      </c>
      <c r="AK211" s="90">
        <v>1812111.4900000002</v>
      </c>
      <c r="AL211" s="90">
        <v>321202.59999999998</v>
      </c>
      <c r="AM211" s="90">
        <v>0</v>
      </c>
      <c r="AN211" s="90">
        <v>321202.59999999998</v>
      </c>
      <c r="AP211" s="91">
        <f t="shared" si="32"/>
        <v>5567.24</v>
      </c>
      <c r="AQ211" s="92">
        <f>SUMIF('20-1'!K:K,$A:$A,'20-1'!$E:$E)</f>
        <v>0</v>
      </c>
      <c r="AR211" s="92">
        <f>SUMIF('20-1'!L:L,$A:$A,'20-1'!$E:$E)</f>
        <v>0</v>
      </c>
      <c r="AS211" s="92">
        <f>SUMIF('20-1'!M:M,$A:$A,'20-1'!$E:$E)</f>
        <v>0</v>
      </c>
      <c r="AT211" s="92">
        <f>SUMIF('20-1'!N:N,$A:$A,'20-1'!$E:$E)</f>
        <v>0</v>
      </c>
      <c r="AU211" s="92">
        <f>SUMIF('20-1'!O:O,$A:$A,'20-1'!$E:$E)</f>
        <v>0</v>
      </c>
      <c r="AV211" s="92">
        <f>SUMIF('20-1'!P:P,$A:$A,'20-1'!$E:$E)</f>
        <v>5567.24</v>
      </c>
      <c r="AW211" s="92">
        <f>SUMIF('20-1'!Q:Q,$A:$A,'20-1'!$E:$E)</f>
        <v>0</v>
      </c>
      <c r="AX211" s="92">
        <f>SUMIF('20-1'!R:R,$A:$A,'20-1'!$E:$E)</f>
        <v>0</v>
      </c>
      <c r="AY211" s="92">
        <f>SUMIF('20-1'!S:S,$A:$A,'20-1'!$E:$E)</f>
        <v>0</v>
      </c>
      <c r="AZ211" s="92">
        <f>SUMIF('20-1'!T:T,$A:$A,'20-1'!$E:$E)</f>
        <v>0</v>
      </c>
      <c r="BA211" s="92">
        <f>SUMIF('20-1'!U:U,$A:$A,'20-1'!$E:$E)</f>
        <v>0</v>
      </c>
      <c r="BB211" s="92">
        <f>SUMIF('20-1'!V:V,$A:$A,'20-1'!$E:$E)</f>
        <v>0</v>
      </c>
      <c r="BC211" s="92">
        <f>SUMIF('20-1'!W:W,$A:$A,'20-1'!$E:$E)</f>
        <v>0</v>
      </c>
      <c r="BD211" s="92">
        <f>SUMIF('20-1'!X:X,$A:$A,'20-1'!$E:$E)</f>
        <v>0</v>
      </c>
      <c r="BE211" s="92">
        <f>SUMIF('20-1'!Y:Y,$A:$A,'20-1'!$E:$E)</f>
        <v>0</v>
      </c>
      <c r="BF211" s="92">
        <f>SUMIF('20-1'!Z:Z,$A:$A,'20-1'!$E:$E)</f>
        <v>0</v>
      </c>
      <c r="BG211" s="92">
        <f>SUMIF('20-1'!AA:AA,$A:$A,'20-1'!$E:$E)</f>
        <v>0</v>
      </c>
      <c r="BH211" s="92">
        <f>SUMIF('20-1'!AB:AB,$A:$A,'20-1'!$E:$E)</f>
        <v>110462.83</v>
      </c>
      <c r="BI211" s="89">
        <f>SUMIF(Об!$A:$A,$A:$A,Об!AB:AB)*BI$455</f>
        <v>356515.80380038609</v>
      </c>
      <c r="BJ211" s="89">
        <f>SUMIF(Об!$A:$A,$A:$A,Об!AC:AC)*BJ$455</f>
        <v>338320.95391111547</v>
      </c>
      <c r="BK211" s="89">
        <f>SUMIF(ПП1!$H:$H,$A:$A,ПП1!$M:$M)*$BK$454/$BK$455*B211</f>
        <v>52467.202164607457</v>
      </c>
      <c r="BL211" s="89">
        <f t="shared" si="33"/>
        <v>79967.160488681169</v>
      </c>
      <c r="BM211" s="84">
        <f>SUMIF(Об!$A:$A,$A:$A,Об!Z:Z)</f>
        <v>0</v>
      </c>
      <c r="BN211" s="89">
        <f t="shared" si="34"/>
        <v>3133.1048645625133</v>
      </c>
      <c r="BO211" s="89">
        <f>SUMIF(Об!$A:$A,$A:$A,Об!$AG:$AG)*$BO$455</f>
        <v>0</v>
      </c>
      <c r="BP211" s="89">
        <f>SUMIF(Об!$A:$A,$A:$A,Об!$AE:$AE)*BP$455</f>
        <v>0</v>
      </c>
      <c r="BQ211" s="89">
        <f>SUMIF(Об!$A:$A,$A:$A,Об!AI:AI)*BQ$455</f>
        <v>250706.30419166022</v>
      </c>
      <c r="BR211" s="89">
        <f>SUMIF(Об!$A:$A,$A:$A,Об!AJ:AJ)*BR$455</f>
        <v>93665.462073501534</v>
      </c>
      <c r="BS211" s="89">
        <f>SUMIF(Об!$A:$A,$A:$A,Об!AK:AK)*BS$455</f>
        <v>137113.53799108407</v>
      </c>
      <c r="BT211" s="89">
        <f>SUMIF(Об!$A:$A,$A:$A,Об!AL:AL)*BT$455</f>
        <v>123423.88001290307</v>
      </c>
      <c r="BU211" s="89">
        <f>SUMIF(Об!$A:$A,$A:$A,Об!AM:AM)*BU$455</f>
        <v>77711.892674198301</v>
      </c>
      <c r="BV211" s="89">
        <f>SUMIF(Об!$A:$A,$A:$A,Об!AN:AN)*BV$455</f>
        <v>51598.41106479305</v>
      </c>
    </row>
    <row r="212" spans="1:74" ht="32.25" hidden="1" customHeight="1" x14ac:dyDescent="0.25">
      <c r="A212" s="84" t="s">
        <v>88</v>
      </c>
      <c r="B212" s="84">
        <f>SUMIF(Об!$A:$A,$A:$A,Об!B:B)</f>
        <v>3812.17</v>
      </c>
      <c r="C212" s="84">
        <f>SUMIF(Об!$A:$A,$A:$A,Об!C:C)</f>
        <v>3812.17</v>
      </c>
      <c r="D212" s="84">
        <v>12</v>
      </c>
      <c r="E212" s="84">
        <f>SUMIF(Об!$A:$A,$A:$A,Об!F:F)</f>
        <v>41.41</v>
      </c>
      <c r="F212" s="84">
        <f t="shared" si="35"/>
        <v>41.41</v>
      </c>
      <c r="G212" s="89">
        <v>1787387.0399999998</v>
      </c>
      <c r="H212" s="89">
        <v>1717964.0399999996</v>
      </c>
      <c r="I212" s="89">
        <v>0</v>
      </c>
      <c r="J212" s="89">
        <v>178716.43000000002</v>
      </c>
      <c r="K212" s="89">
        <v>126790.92</v>
      </c>
      <c r="L212" s="89">
        <v>0</v>
      </c>
      <c r="M212" s="89">
        <v>911.15000000000032</v>
      </c>
      <c r="N212" s="89">
        <v>911.15000000000032</v>
      </c>
      <c r="O212" s="89">
        <v>108144.98999999999</v>
      </c>
      <c r="P212" s="89">
        <v>314462.56</v>
      </c>
      <c r="Q212" s="89">
        <v>122412.35</v>
      </c>
      <c r="R212" s="89">
        <v>0</v>
      </c>
      <c r="S212" s="89">
        <v>2729.76</v>
      </c>
      <c r="T212" s="89">
        <v>372217.84</v>
      </c>
      <c r="U212" s="89">
        <v>0</v>
      </c>
      <c r="V212" s="89">
        <v>0</v>
      </c>
      <c r="W212" s="89">
        <v>0</v>
      </c>
      <c r="X212" s="89">
        <v>0</v>
      </c>
      <c r="Y212" s="89">
        <v>0</v>
      </c>
      <c r="Z212" s="89">
        <v>0</v>
      </c>
      <c r="AA212" s="89">
        <v>0</v>
      </c>
      <c r="AB212" s="89">
        <v>0</v>
      </c>
      <c r="AC212" s="89">
        <v>0</v>
      </c>
      <c r="AD212" s="89">
        <v>0</v>
      </c>
      <c r="AE212" s="89">
        <v>1873.1899999999998</v>
      </c>
      <c r="AF212" s="89">
        <v>0</v>
      </c>
      <c r="AG212" s="89">
        <v>89910.010000000009</v>
      </c>
      <c r="AH212" s="90">
        <v>1787387.0399999998</v>
      </c>
      <c r="AI212" s="90">
        <v>1855920.6500000001</v>
      </c>
      <c r="AJ212" s="90">
        <v>0</v>
      </c>
      <c r="AK212" s="90">
        <v>1855920.6500000001</v>
      </c>
      <c r="AL212" s="90">
        <v>208272.89</v>
      </c>
      <c r="AM212" s="90">
        <v>0</v>
      </c>
      <c r="AN212" s="90">
        <v>208272.89</v>
      </c>
      <c r="AP212" s="91">
        <f t="shared" si="32"/>
        <v>6833.18</v>
      </c>
      <c r="AQ212" s="92">
        <f>SUMIF('20-1'!K:K,$A:$A,'20-1'!$E:$E)</f>
        <v>0</v>
      </c>
      <c r="AR212" s="92">
        <f>SUMIF('20-1'!L:L,$A:$A,'20-1'!$E:$E)</f>
        <v>0</v>
      </c>
      <c r="AS212" s="92">
        <f>SUMIF('20-1'!M:M,$A:$A,'20-1'!$E:$E)</f>
        <v>0</v>
      </c>
      <c r="AT212" s="92">
        <f>SUMIF('20-1'!N:N,$A:$A,'20-1'!$E:$E)</f>
        <v>0</v>
      </c>
      <c r="AU212" s="92">
        <f>SUMIF('20-1'!O:O,$A:$A,'20-1'!$E:$E)</f>
        <v>0</v>
      </c>
      <c r="AV212" s="92">
        <f>SUMIF('20-1'!P:P,$A:$A,'20-1'!$E:$E)</f>
        <v>6833.18</v>
      </c>
      <c r="AW212" s="92">
        <f>SUMIF('20-1'!Q:Q,$A:$A,'20-1'!$E:$E)</f>
        <v>0</v>
      </c>
      <c r="AX212" s="92">
        <f>SUMIF('20-1'!R:R,$A:$A,'20-1'!$E:$E)</f>
        <v>0</v>
      </c>
      <c r="AY212" s="92">
        <f>SUMIF('20-1'!S:S,$A:$A,'20-1'!$E:$E)</f>
        <v>0</v>
      </c>
      <c r="AZ212" s="92">
        <f>SUMIF('20-1'!T:T,$A:$A,'20-1'!$E:$E)</f>
        <v>0</v>
      </c>
      <c r="BA212" s="92">
        <f>SUMIF('20-1'!U:U,$A:$A,'20-1'!$E:$E)</f>
        <v>0</v>
      </c>
      <c r="BB212" s="92">
        <f>SUMIF('20-1'!V:V,$A:$A,'20-1'!$E:$E)</f>
        <v>0</v>
      </c>
      <c r="BC212" s="92">
        <f>SUMIF('20-1'!W:W,$A:$A,'20-1'!$E:$E)</f>
        <v>0</v>
      </c>
      <c r="BD212" s="92">
        <f>SUMIF('20-1'!X:X,$A:$A,'20-1'!$E:$E)</f>
        <v>0</v>
      </c>
      <c r="BE212" s="92">
        <f>SUMIF('20-1'!Y:Y,$A:$A,'20-1'!$E:$E)</f>
        <v>0</v>
      </c>
      <c r="BF212" s="92">
        <f>SUMIF('20-1'!Z:Z,$A:$A,'20-1'!$E:$E)</f>
        <v>0</v>
      </c>
      <c r="BG212" s="92">
        <f>SUMIF('20-1'!AA:AA,$A:$A,'20-1'!$E:$E)</f>
        <v>0</v>
      </c>
      <c r="BH212" s="92">
        <f>SUMIF('20-1'!AB:AB,$A:$A,'20-1'!$E:$E)</f>
        <v>109934.65</v>
      </c>
      <c r="BI212" s="89">
        <f>SUMIF(Об!$A:$A,$A:$A,Об!AB:AB)*BI$455</f>
        <v>352224.07279641886</v>
      </c>
      <c r="BJ212" s="89">
        <f>SUMIF(Об!$A:$A,$A:$A,Об!AC:AC)*BJ$455</f>
        <v>334248.25219154434</v>
      </c>
      <c r="BK212" s="89">
        <f>SUMIF(ПП1!$H:$H,$A:$A,ПП1!$M:$M)*$BK$454/$BK$455*B212</f>
        <v>51835.602903590305</v>
      </c>
      <c r="BL212" s="89">
        <f t="shared" si="33"/>
        <v>79004.517210851482</v>
      </c>
      <c r="BM212" s="89">
        <f t="shared" ref="BM212:BM213" si="38">$BM$454*B212/$BM$455</f>
        <v>11100.790616985709</v>
      </c>
      <c r="BN212" s="89">
        <f t="shared" si="34"/>
        <v>3095.3886030599738</v>
      </c>
      <c r="BO212" s="89">
        <f>SUMIF(Об!$A:$A,$A:$A,Об!$AG:$AG)*$BO$455</f>
        <v>0</v>
      </c>
      <c r="BP212" s="89">
        <f>SUMIF(Об!$A:$A,$A:$A,Об!$AE:$AE)*BP$455</f>
        <v>2727.6057044308227</v>
      </c>
      <c r="BQ212" s="89">
        <f>SUMIF(Об!$A:$A,$A:$A,Об!AI:AI)*BQ$455</f>
        <v>247688.30609138013</v>
      </c>
      <c r="BR212" s="89">
        <f>SUMIF(Об!$A:$A,$A:$A,Об!AJ:AJ)*BR$455</f>
        <v>92537.918881035293</v>
      </c>
      <c r="BS212" s="89">
        <f>SUMIF(Об!$A:$A,$A:$A,Об!AK:AK)*BS$455</f>
        <v>135462.96762144784</v>
      </c>
      <c r="BT212" s="89">
        <f>SUMIF(Об!$A:$A,$A:$A,Об!AL:AL)*BT$455</f>
        <v>121938.10550631798</v>
      </c>
      <c r="BU212" s="89">
        <f>SUMIF(Об!$A:$A,$A:$A,Об!AM:AM)*BU$455</f>
        <v>76776.398270832186</v>
      </c>
      <c r="BV212" s="89">
        <f>SUMIF(Об!$A:$A,$A:$A,Об!AN:AN)*BV$455</f>
        <v>50977.270295823924</v>
      </c>
    </row>
    <row r="213" spans="1:74" ht="32.25" hidden="1" customHeight="1" x14ac:dyDescent="0.25">
      <c r="A213" s="84" t="s">
        <v>89</v>
      </c>
      <c r="B213" s="84">
        <f>SUMIF(Об!$A:$A,$A:$A,Об!B:B)</f>
        <v>3708.4</v>
      </c>
      <c r="C213" s="84">
        <f>SUMIF(Об!$A:$A,$A:$A,Об!C:C)</f>
        <v>3708.4</v>
      </c>
      <c r="D213" s="84">
        <v>12</v>
      </c>
      <c r="E213" s="84">
        <f>SUMIF(Об!$A:$A,$A:$A,Об!F:F)</f>
        <v>41.41</v>
      </c>
      <c r="F213" s="84">
        <f t="shared" si="35"/>
        <v>41.41</v>
      </c>
      <c r="G213" s="89">
        <v>1728005.74</v>
      </c>
      <c r="H213" s="89">
        <v>1662453.2899999996</v>
      </c>
      <c r="I213" s="89">
        <v>0</v>
      </c>
      <c r="J213" s="89">
        <v>223439.99</v>
      </c>
      <c r="K213" s="89">
        <v>118634.91999999998</v>
      </c>
      <c r="L213" s="89">
        <v>0</v>
      </c>
      <c r="M213" s="89">
        <v>863.97</v>
      </c>
      <c r="N213" s="89">
        <v>863.97</v>
      </c>
      <c r="O213" s="89">
        <v>139564.41999999998</v>
      </c>
      <c r="P213" s="89">
        <v>396863.31999999995</v>
      </c>
      <c r="Q213" s="89">
        <v>156664.41</v>
      </c>
      <c r="R213" s="89">
        <v>0</v>
      </c>
      <c r="S213" s="89">
        <v>2571.48</v>
      </c>
      <c r="T213" s="89">
        <v>476107.74999999994</v>
      </c>
      <c r="U213" s="89">
        <v>0</v>
      </c>
      <c r="V213" s="89">
        <v>0</v>
      </c>
      <c r="W213" s="89">
        <v>0</v>
      </c>
      <c r="X213" s="89">
        <v>0</v>
      </c>
      <c r="Y213" s="89">
        <v>0</v>
      </c>
      <c r="Z213" s="89">
        <v>0</v>
      </c>
      <c r="AA213" s="89">
        <v>0</v>
      </c>
      <c r="AB213" s="89">
        <v>0</v>
      </c>
      <c r="AC213" s="89">
        <v>0</v>
      </c>
      <c r="AD213" s="89">
        <v>0</v>
      </c>
      <c r="AE213" s="89">
        <v>1764.5999999999997</v>
      </c>
      <c r="AF213" s="89">
        <v>0</v>
      </c>
      <c r="AG213" s="89">
        <v>88695</v>
      </c>
      <c r="AH213" s="90">
        <v>1728005.74</v>
      </c>
      <c r="AI213" s="90">
        <v>1698950.71</v>
      </c>
      <c r="AJ213" s="90">
        <v>0</v>
      </c>
      <c r="AK213" s="90">
        <v>1698950.71</v>
      </c>
      <c r="AL213" s="90">
        <v>246493.99</v>
      </c>
      <c r="AM213" s="90">
        <v>0</v>
      </c>
      <c r="AN213" s="90">
        <v>246493.99</v>
      </c>
      <c r="AP213" s="91">
        <f t="shared" si="32"/>
        <v>5567.24</v>
      </c>
      <c r="AQ213" s="92">
        <f>SUMIF('20-1'!K:K,$A:$A,'20-1'!$E:$E)</f>
        <v>0</v>
      </c>
      <c r="AR213" s="92">
        <f>SUMIF('20-1'!L:L,$A:$A,'20-1'!$E:$E)</f>
        <v>0</v>
      </c>
      <c r="AS213" s="92">
        <f>SUMIF('20-1'!M:M,$A:$A,'20-1'!$E:$E)</f>
        <v>0</v>
      </c>
      <c r="AT213" s="92">
        <f>SUMIF('20-1'!N:N,$A:$A,'20-1'!$E:$E)</f>
        <v>0</v>
      </c>
      <c r="AU213" s="92">
        <f>SUMIF('20-1'!O:O,$A:$A,'20-1'!$E:$E)</f>
        <v>0</v>
      </c>
      <c r="AV213" s="92">
        <f>SUMIF('20-1'!P:P,$A:$A,'20-1'!$E:$E)</f>
        <v>5567.24</v>
      </c>
      <c r="AW213" s="92">
        <f>SUMIF('20-1'!Q:Q,$A:$A,'20-1'!$E:$E)</f>
        <v>0</v>
      </c>
      <c r="AX213" s="92">
        <f>SUMIF('20-1'!R:R,$A:$A,'20-1'!$E:$E)</f>
        <v>0</v>
      </c>
      <c r="AY213" s="92">
        <f>SUMIF('20-1'!S:S,$A:$A,'20-1'!$E:$E)</f>
        <v>0</v>
      </c>
      <c r="AZ213" s="92">
        <f>SUMIF('20-1'!T:T,$A:$A,'20-1'!$E:$E)</f>
        <v>0</v>
      </c>
      <c r="BA213" s="92">
        <f>SUMIF('20-1'!U:U,$A:$A,'20-1'!$E:$E)</f>
        <v>0</v>
      </c>
      <c r="BB213" s="92">
        <f>SUMIF('20-1'!V:V,$A:$A,'20-1'!$E:$E)</f>
        <v>0</v>
      </c>
      <c r="BC213" s="92">
        <f>SUMIF('20-1'!W:W,$A:$A,'20-1'!$E:$E)</f>
        <v>0</v>
      </c>
      <c r="BD213" s="92">
        <f>SUMIF('20-1'!X:X,$A:$A,'20-1'!$E:$E)</f>
        <v>0</v>
      </c>
      <c r="BE213" s="92">
        <f>SUMIF('20-1'!Y:Y,$A:$A,'20-1'!$E:$E)</f>
        <v>0</v>
      </c>
      <c r="BF213" s="92">
        <f>SUMIF('20-1'!Z:Z,$A:$A,'20-1'!$E:$E)</f>
        <v>0</v>
      </c>
      <c r="BG213" s="92">
        <f>SUMIF('20-1'!AA:AA,$A:$A,'20-1'!$E:$E)</f>
        <v>0</v>
      </c>
      <c r="BH213" s="92">
        <f>SUMIF('20-1'!AB:AB,$A:$A,'20-1'!$E:$E)</f>
        <v>172029.13</v>
      </c>
      <c r="BI213" s="89">
        <f>SUMIF(Об!$A:$A,$A:$A,Об!AB:AB)*BI$455</f>
        <v>342636.28105730849</v>
      </c>
      <c r="BJ213" s="89">
        <f>SUMIF(Об!$A:$A,$A:$A,Об!AC:AC)*BJ$455</f>
        <v>325149.77517453919</v>
      </c>
      <c r="BK213" s="89">
        <f>SUMIF(ПП1!$H:$H,$A:$A,ПП1!$M:$M)*$BK$454/$BK$455*B213</f>
        <v>50424.600636297509</v>
      </c>
      <c r="BL213" s="89">
        <f t="shared" si="33"/>
        <v>76853.957621176814</v>
      </c>
      <c r="BM213" s="89">
        <f t="shared" si="38"/>
        <v>10798.61913923823</v>
      </c>
      <c r="BN213" s="89">
        <f t="shared" si="34"/>
        <v>3011.129906480458</v>
      </c>
      <c r="BO213" s="89">
        <f>SUMIF(Об!$A:$A,$A:$A,Об!$AG:$AG)*$BO$455</f>
        <v>0</v>
      </c>
      <c r="BP213" s="89">
        <f>SUMIF(Об!$A:$A,$A:$A,Об!$AE:$AE)*BP$455</f>
        <v>2653.3583219822995</v>
      </c>
      <c r="BQ213" s="89">
        <f>SUMIF(Об!$A:$A,$A:$A,Об!AI:AI)*BQ$455</f>
        <v>240946.05285422062</v>
      </c>
      <c r="BR213" s="89">
        <f>SUMIF(Об!$A:$A,$A:$A,Об!AJ:AJ)*BR$455</f>
        <v>90018.970397026176</v>
      </c>
      <c r="BS213" s="89">
        <f>SUMIF(Об!$A:$A,$A:$A,Об!AK:AK)*BS$455</f>
        <v>131775.56854163826</v>
      </c>
      <c r="BT213" s="89">
        <f>SUMIF(Об!$A:$A,$A:$A,Об!AL:AL)*BT$455</f>
        <v>118618.86286803304</v>
      </c>
      <c r="BU213" s="89">
        <f>SUMIF(Об!$A:$A,$A:$A,Об!AM:AM)*BU$455</f>
        <v>74686.489675841862</v>
      </c>
      <c r="BV213" s="89">
        <f>SUMIF(Об!$A:$A,$A:$A,Об!AN:AN)*BV$455</f>
        <v>49589.63245737557</v>
      </c>
    </row>
    <row r="214" spans="1:74" ht="32.25" hidden="1" customHeight="1" x14ac:dyDescent="0.25">
      <c r="A214" s="84" t="s">
        <v>90</v>
      </c>
      <c r="B214" s="84">
        <f>SUMIF(Об!$A:$A,$A:$A,Об!B:B)</f>
        <v>9578.1</v>
      </c>
      <c r="C214" s="84">
        <f>SUMIF(Об!$A:$A,$A:$A,Об!C:C)</f>
        <v>9578.1</v>
      </c>
      <c r="D214" s="84">
        <v>12</v>
      </c>
      <c r="E214" s="84">
        <f>SUMIF(Об!$A:$A,$A:$A,Об!F:F)</f>
        <v>41.2</v>
      </c>
      <c r="F214" s="84">
        <f t="shared" si="35"/>
        <v>41.2</v>
      </c>
      <c r="G214" s="89">
        <v>4567931.54</v>
      </c>
      <c r="H214" s="89">
        <v>4278957.6000000006</v>
      </c>
      <c r="I214" s="89">
        <v>0</v>
      </c>
      <c r="J214" s="89">
        <v>437037.53</v>
      </c>
      <c r="K214" s="89">
        <v>119221.09999999999</v>
      </c>
      <c r="L214" s="89">
        <v>0</v>
      </c>
      <c r="M214" s="89">
        <v>1741.7900000000004</v>
      </c>
      <c r="N214" s="89">
        <v>1741.7900000000004</v>
      </c>
      <c r="O214" s="89">
        <v>0</v>
      </c>
      <c r="P214" s="89">
        <v>811114.14</v>
      </c>
      <c r="Q214" s="89">
        <v>339746.45</v>
      </c>
      <c r="R214" s="89">
        <v>0</v>
      </c>
      <c r="S214" s="89">
        <v>5263.7200000000012</v>
      </c>
      <c r="T214" s="89">
        <v>1032853.58</v>
      </c>
      <c r="U214" s="89">
        <v>0</v>
      </c>
      <c r="V214" s="89">
        <v>0</v>
      </c>
      <c r="W214" s="89">
        <v>0</v>
      </c>
      <c r="X214" s="89">
        <v>0</v>
      </c>
      <c r="Y214" s="89">
        <v>0</v>
      </c>
      <c r="Z214" s="89">
        <v>0</v>
      </c>
      <c r="AA214" s="89">
        <v>0</v>
      </c>
      <c r="AB214" s="89">
        <v>0</v>
      </c>
      <c r="AC214" s="89">
        <v>0</v>
      </c>
      <c r="AD214" s="89">
        <v>0</v>
      </c>
      <c r="AE214" s="89">
        <v>3576.0600000000004</v>
      </c>
      <c r="AF214" s="89">
        <v>0</v>
      </c>
      <c r="AG214" s="89">
        <v>0</v>
      </c>
      <c r="AH214" s="90">
        <v>4567931.54</v>
      </c>
      <c r="AI214" s="90">
        <v>4570536.7</v>
      </c>
      <c r="AJ214" s="90">
        <v>0</v>
      </c>
      <c r="AK214" s="90">
        <v>4570536.7</v>
      </c>
      <c r="AL214" s="90">
        <v>646200.89</v>
      </c>
      <c r="AM214" s="90">
        <v>0</v>
      </c>
      <c r="AN214" s="90">
        <v>646200.89</v>
      </c>
      <c r="AP214" s="91">
        <f t="shared" si="32"/>
        <v>21762.6</v>
      </c>
      <c r="AQ214" s="92">
        <f>SUMIF('20-1'!K:K,$A:$A,'20-1'!$E:$E)</f>
        <v>0</v>
      </c>
      <c r="AR214" s="92">
        <f>SUMIF('20-1'!L:L,$A:$A,'20-1'!$E:$E)</f>
        <v>0</v>
      </c>
      <c r="AS214" s="92">
        <f>SUMIF('20-1'!M:M,$A:$A,'20-1'!$E:$E)</f>
        <v>0</v>
      </c>
      <c r="AT214" s="92">
        <f>SUMIF('20-1'!N:N,$A:$A,'20-1'!$E:$E)</f>
        <v>0</v>
      </c>
      <c r="AU214" s="92">
        <f>SUMIF('20-1'!O:O,$A:$A,'20-1'!$E:$E)</f>
        <v>0</v>
      </c>
      <c r="AV214" s="92">
        <f>SUMIF('20-1'!P:P,$A:$A,'20-1'!$E:$E)</f>
        <v>21762.6</v>
      </c>
      <c r="AW214" s="92">
        <f>SUMIF('20-1'!Q:Q,$A:$A,'20-1'!$E:$E)</f>
        <v>0</v>
      </c>
      <c r="AX214" s="92">
        <f>SUMIF('20-1'!R:R,$A:$A,'20-1'!$E:$E)</f>
        <v>0</v>
      </c>
      <c r="AY214" s="92">
        <f>SUMIF('20-1'!S:S,$A:$A,'20-1'!$E:$E)</f>
        <v>0</v>
      </c>
      <c r="AZ214" s="92">
        <f>SUMIF('20-1'!T:T,$A:$A,'20-1'!$E:$E)</f>
        <v>0</v>
      </c>
      <c r="BA214" s="92">
        <f>SUMIF('20-1'!U:U,$A:$A,'20-1'!$E:$E)</f>
        <v>0</v>
      </c>
      <c r="BB214" s="92">
        <f>SUMIF('20-1'!V:V,$A:$A,'20-1'!$E:$E)</f>
        <v>0</v>
      </c>
      <c r="BC214" s="92">
        <f>SUMIF('20-1'!W:W,$A:$A,'20-1'!$E:$E)</f>
        <v>0</v>
      </c>
      <c r="BD214" s="92">
        <f>SUMIF('20-1'!X:X,$A:$A,'20-1'!$E:$E)</f>
        <v>0</v>
      </c>
      <c r="BE214" s="92">
        <f>SUMIF('20-1'!Y:Y,$A:$A,'20-1'!$E:$E)</f>
        <v>0</v>
      </c>
      <c r="BF214" s="92">
        <f>SUMIF('20-1'!Z:Z,$A:$A,'20-1'!$E:$E)</f>
        <v>0</v>
      </c>
      <c r="BG214" s="92">
        <f>SUMIF('20-1'!AA:AA,$A:$A,'20-1'!$E:$E)</f>
        <v>0</v>
      </c>
      <c r="BH214" s="92">
        <f>SUMIF('20-1'!AB:AB,$A:$A,'20-1'!$E:$E)</f>
        <v>136368.9</v>
      </c>
      <c r="BI214" s="89">
        <f>SUMIF(Об!$A:$A,$A:$A,Об!AB:AB)*BI$455</f>
        <v>884965.09642838058</v>
      </c>
      <c r="BJ214" s="89">
        <f>SUMIF(Об!$A:$A,$A:$A,Об!AC:AC)*BJ$455</f>
        <v>839800.7392943732</v>
      </c>
      <c r="BK214" s="89">
        <f>SUMIF(ПП1!$H:$H,$A:$A,ПП1!$M:$M)*$BK$454/$BK$455*B214</f>
        <v>130237.26333581092</v>
      </c>
      <c r="BL214" s="89">
        <f t="shared" si="33"/>
        <v>198499.32356040171</v>
      </c>
      <c r="BM214" s="84">
        <f>SUMIF(Об!$A:$A,$A:$A,Об!Z:Z)</f>
        <v>0</v>
      </c>
      <c r="BN214" s="89">
        <f t="shared" si="34"/>
        <v>7777.182439127515</v>
      </c>
      <c r="BO214" s="89">
        <f>SUMIF(Об!$A:$A,$A:$A,Об!$AG:$AG)*$BO$455</f>
        <v>0</v>
      </c>
      <c r="BP214" s="89">
        <f>SUMIF(Об!$A:$A,$A:$A,Об!$AE:$AE)*BP$455</f>
        <v>0</v>
      </c>
      <c r="BQ214" s="89">
        <f>SUMIF(Об!$A:$A,$A:$A,Об!AI:AI)*BQ$455</f>
        <v>622318.35531307582</v>
      </c>
      <c r="BR214" s="89">
        <f>SUMIF(Об!$A:$A,$A:$A,Об!AJ:AJ)*BR$455</f>
        <v>232502.07646417769</v>
      </c>
      <c r="BS214" s="89">
        <f>SUMIF(Об!$A:$A,$A:$A,Об!AK:AK)*BS$455</f>
        <v>340351.51899705135</v>
      </c>
      <c r="BT214" s="89">
        <f>SUMIF(Об!$A:$A,$A:$A,Об!AL:AL)*BT$455</f>
        <v>306370.22177659028</v>
      </c>
      <c r="BU214" s="89">
        <f>SUMIF(Об!$A:$A,$A:$A,Об!AM:AM)*BU$455</f>
        <v>192901.16135373231</v>
      </c>
      <c r="BV214" s="89">
        <f>SUMIF(Об!$A:$A,$A:$A,Об!AN:AN)*BV$455</f>
        <v>128080.69750835642</v>
      </c>
    </row>
    <row r="215" spans="1:74" ht="32.25" hidden="1" customHeight="1" x14ac:dyDescent="0.25">
      <c r="A215" s="84" t="s">
        <v>91</v>
      </c>
      <c r="B215" s="84">
        <f>SUMIF(Об!$A:$A,$A:$A,Об!B:B)</f>
        <v>3498.85</v>
      </c>
      <c r="C215" s="84">
        <f>SUMIF(Об!$A:$A,$A:$A,Об!C:C)</f>
        <v>3498.85</v>
      </c>
      <c r="D215" s="84">
        <v>12</v>
      </c>
      <c r="E215" s="84">
        <f>SUMIF(Об!$A:$A,$A:$A,Об!F:F)</f>
        <v>30.14</v>
      </c>
      <c r="F215" s="84">
        <f t="shared" si="35"/>
        <v>30.14</v>
      </c>
      <c r="G215" s="89">
        <v>1247321.31</v>
      </c>
      <c r="H215" s="89">
        <v>1585976.75</v>
      </c>
      <c r="I215" s="89">
        <v>0</v>
      </c>
      <c r="J215" s="89">
        <v>251624.09999999998</v>
      </c>
      <c r="K215" s="89">
        <v>14518.629999999997</v>
      </c>
      <c r="L215" s="89">
        <v>0</v>
      </c>
      <c r="M215" s="89">
        <v>463.27</v>
      </c>
      <c r="N215" s="89">
        <v>463.27</v>
      </c>
      <c r="O215" s="89">
        <v>143545.26</v>
      </c>
      <c r="P215" s="89">
        <v>448257.42000000004</v>
      </c>
      <c r="Q215" s="89">
        <v>177621.18000000002</v>
      </c>
      <c r="R215" s="89">
        <v>0</v>
      </c>
      <c r="S215" s="89">
        <v>1382.1100000000001</v>
      </c>
      <c r="T215" s="89">
        <v>539983.96</v>
      </c>
      <c r="U215" s="89">
        <v>0</v>
      </c>
      <c r="V215" s="89">
        <v>0</v>
      </c>
      <c r="W215" s="89">
        <v>0</v>
      </c>
      <c r="X215" s="89">
        <v>0</v>
      </c>
      <c r="Y215" s="89">
        <v>0</v>
      </c>
      <c r="Z215" s="89">
        <v>0</v>
      </c>
      <c r="AA215" s="89">
        <v>0</v>
      </c>
      <c r="AB215" s="89">
        <v>0</v>
      </c>
      <c r="AC215" s="89">
        <v>0</v>
      </c>
      <c r="AD215" s="89">
        <v>0</v>
      </c>
      <c r="AE215" s="89">
        <v>949.09</v>
      </c>
      <c r="AF215" s="89">
        <v>0</v>
      </c>
      <c r="AG215" s="89">
        <v>98415.01</v>
      </c>
      <c r="AH215" s="90">
        <v>1247321.31</v>
      </c>
      <c r="AI215" s="90">
        <v>1243355.3299999998</v>
      </c>
      <c r="AJ215" s="90">
        <v>0</v>
      </c>
      <c r="AK215" s="90">
        <v>1243355.3299999998</v>
      </c>
      <c r="AL215" s="90">
        <v>285137.93</v>
      </c>
      <c r="AM215" s="90">
        <v>0</v>
      </c>
      <c r="AN215" s="90">
        <v>285137.93</v>
      </c>
      <c r="AP215" s="91">
        <f t="shared" si="32"/>
        <v>281796.61</v>
      </c>
      <c r="AQ215" s="92">
        <f>SUMIF('20-1'!K:K,$A:$A,'20-1'!$E:$E)</f>
        <v>0</v>
      </c>
      <c r="AR215" s="92">
        <f>SUMIF('20-1'!L:L,$A:$A,'20-1'!$E:$E)</f>
        <v>0</v>
      </c>
      <c r="AS215" s="92">
        <f>SUMIF('20-1'!M:M,$A:$A,'20-1'!$E:$E)</f>
        <v>0</v>
      </c>
      <c r="AT215" s="92">
        <f>SUMIF('20-1'!N:N,$A:$A,'20-1'!$E:$E)</f>
        <v>0</v>
      </c>
      <c r="AU215" s="92">
        <f>SUMIF('20-1'!O:O,$A:$A,'20-1'!$E:$E)</f>
        <v>281796.61</v>
      </c>
      <c r="AV215" s="92">
        <f>SUMIF('20-1'!P:P,$A:$A,'20-1'!$E:$E)</f>
        <v>0</v>
      </c>
      <c r="AW215" s="92">
        <f>SUMIF('20-1'!Q:Q,$A:$A,'20-1'!$E:$E)</f>
        <v>0</v>
      </c>
      <c r="AX215" s="92">
        <f>SUMIF('20-1'!R:R,$A:$A,'20-1'!$E:$E)</f>
        <v>0</v>
      </c>
      <c r="AY215" s="92">
        <f>SUMIF('20-1'!S:S,$A:$A,'20-1'!$E:$E)</f>
        <v>0</v>
      </c>
      <c r="AZ215" s="92">
        <f>SUMIF('20-1'!T:T,$A:$A,'20-1'!$E:$E)</f>
        <v>0</v>
      </c>
      <c r="BA215" s="92">
        <f>SUMIF('20-1'!U:U,$A:$A,'20-1'!$E:$E)</f>
        <v>0</v>
      </c>
      <c r="BB215" s="92">
        <f>SUMIF('20-1'!V:V,$A:$A,'20-1'!$E:$E)</f>
        <v>0</v>
      </c>
      <c r="BC215" s="92">
        <f>SUMIF('20-1'!W:W,$A:$A,'20-1'!$E:$E)</f>
        <v>0</v>
      </c>
      <c r="BD215" s="92">
        <f>SUMIF('20-1'!X:X,$A:$A,'20-1'!$E:$E)</f>
        <v>0</v>
      </c>
      <c r="BE215" s="92">
        <f>SUMIF('20-1'!Y:Y,$A:$A,'20-1'!$E:$E)</f>
        <v>0</v>
      </c>
      <c r="BF215" s="92">
        <f>SUMIF('20-1'!Z:Z,$A:$A,'20-1'!$E:$E)</f>
        <v>0</v>
      </c>
      <c r="BG215" s="92">
        <f>SUMIF('20-1'!AA:AA,$A:$A,'20-1'!$E:$E)</f>
        <v>0</v>
      </c>
      <c r="BH215" s="92">
        <f>SUMIF('20-1'!AB:AB,$A:$A,'20-1'!$E:$E)</f>
        <v>8234.18</v>
      </c>
      <c r="BI215" s="89">
        <f>SUMIF(Об!$A:$A,$A:$A,Об!AB:AB)*BI$455</f>
        <v>323274.98435372766</v>
      </c>
      <c r="BJ215" s="89">
        <f>SUMIF(Об!$A:$A,$A:$A,Об!AC:AC)*BJ$455</f>
        <v>306776.58582392312</v>
      </c>
      <c r="BK215" s="84">
        <f>SUMIF(ПП1!$H:$H,$A:$A,ПП1!$M:$M)</f>
        <v>0</v>
      </c>
      <c r="BL215" s="89">
        <f t="shared" si="33"/>
        <v>72511.182618610314</v>
      </c>
      <c r="BM215" s="89">
        <f t="shared" ref="BM215:BM225" si="39">$BM$454*B215/$BM$455</f>
        <v>10188.42319472648</v>
      </c>
      <c r="BN215" s="89">
        <f t="shared" si="34"/>
        <v>2840.9804425868701</v>
      </c>
      <c r="BO215" s="89">
        <f>SUMIF(Об!$A:$A,$A:$A,Об!$AG:$AG)*$BO$455</f>
        <v>0</v>
      </c>
      <c r="BP215" s="89">
        <f>SUMIF(Об!$A:$A,$A:$A,Об!$AE:$AE)*BP$455</f>
        <v>2503.4254031031628</v>
      </c>
      <c r="BQ215" s="89">
        <f>SUMIF(Об!$A:$A,$A:$A,Об!AI:AI)*BQ$455</f>
        <v>227330.95055252666</v>
      </c>
      <c r="BR215" s="89">
        <f>SUMIF(Об!$A:$A,$A:$A,Об!AJ:AJ)*BR$455</f>
        <v>0</v>
      </c>
      <c r="BS215" s="89">
        <f>SUMIF(Об!$A:$A,$A:$A,Об!AK:AK)*BS$455</f>
        <v>124329.34634664841</v>
      </c>
      <c r="BT215" s="89">
        <f>SUMIF(Об!$A:$A,$A:$A,Об!AL:AL)*BT$455</f>
        <v>111916.08465802432</v>
      </c>
      <c r="BU215" s="89">
        <f>SUMIF(Об!$A:$A,$A:$A,Об!AM:AM)*BU$455</f>
        <v>0</v>
      </c>
      <c r="BV215" s="89">
        <f>SUMIF(Об!$A:$A,$A:$A,Об!AN:AN)*BV$455</f>
        <v>46787.478568517021</v>
      </c>
    </row>
    <row r="216" spans="1:74" ht="32.25" hidden="1" customHeight="1" x14ac:dyDescent="0.25">
      <c r="A216" s="84" t="s">
        <v>92</v>
      </c>
      <c r="B216" s="84">
        <f>SUMIF(Об!$A:$A,$A:$A,Об!B:B)</f>
        <v>3161</v>
      </c>
      <c r="C216" s="84">
        <f>SUMIF(Об!$A:$A,$A:$A,Об!C:C)</f>
        <v>3161</v>
      </c>
      <c r="D216" s="84">
        <v>12</v>
      </c>
      <c r="E216" s="84">
        <f>SUMIF(Об!$A:$A,$A:$A,Об!F:F)</f>
        <v>30.14</v>
      </c>
      <c r="F216" s="84">
        <f t="shared" si="35"/>
        <v>30.14</v>
      </c>
      <c r="G216" s="89">
        <v>1125913.28</v>
      </c>
      <c r="H216" s="89">
        <v>1421954.5699999998</v>
      </c>
      <c r="I216" s="89">
        <v>0</v>
      </c>
      <c r="J216" s="89">
        <v>196304.44999999998</v>
      </c>
      <c r="K216" s="89">
        <v>11251.919999999998</v>
      </c>
      <c r="L216" s="89">
        <v>0</v>
      </c>
      <c r="M216" s="89">
        <v>603.25</v>
      </c>
      <c r="N216" s="89">
        <v>603.25</v>
      </c>
      <c r="O216" s="89">
        <v>129584.08</v>
      </c>
      <c r="P216" s="89">
        <v>353904.86000000004</v>
      </c>
      <c r="Q216" s="89">
        <v>142655.49</v>
      </c>
      <c r="R216" s="89">
        <v>0</v>
      </c>
      <c r="S216" s="89">
        <v>1796.0000000000002</v>
      </c>
      <c r="T216" s="89">
        <v>433547.44</v>
      </c>
      <c r="U216" s="89">
        <v>0</v>
      </c>
      <c r="V216" s="89">
        <v>0</v>
      </c>
      <c r="W216" s="89">
        <v>0</v>
      </c>
      <c r="X216" s="89">
        <v>0</v>
      </c>
      <c r="Y216" s="89">
        <v>0</v>
      </c>
      <c r="Z216" s="89">
        <v>0</v>
      </c>
      <c r="AA216" s="89">
        <v>0</v>
      </c>
      <c r="AB216" s="89">
        <v>0</v>
      </c>
      <c r="AC216" s="89">
        <v>0</v>
      </c>
      <c r="AD216" s="89">
        <v>0</v>
      </c>
      <c r="AE216" s="89">
        <v>1233.23</v>
      </c>
      <c r="AF216" s="89">
        <v>0</v>
      </c>
      <c r="AG216" s="89">
        <v>95944.5</v>
      </c>
      <c r="AH216" s="90">
        <v>1125913.28</v>
      </c>
      <c r="AI216" s="90">
        <v>1115189.2300000002</v>
      </c>
      <c r="AJ216" s="90">
        <v>0</v>
      </c>
      <c r="AK216" s="90">
        <v>1115189.2300000002</v>
      </c>
      <c r="AL216" s="90">
        <v>264558.15000000002</v>
      </c>
      <c r="AM216" s="90">
        <v>0</v>
      </c>
      <c r="AN216" s="90">
        <v>264558.15000000002</v>
      </c>
      <c r="AP216" s="91">
        <f t="shared" si="32"/>
        <v>664217.96</v>
      </c>
      <c r="AQ216" s="92">
        <f>SUMIF('20-1'!K:K,$A:$A,'20-1'!$E:$E)</f>
        <v>664217.96</v>
      </c>
      <c r="AR216" s="92">
        <f>SUMIF('20-1'!L:L,$A:$A,'20-1'!$E:$E)</f>
        <v>0</v>
      </c>
      <c r="AS216" s="92">
        <f>SUMIF('20-1'!M:M,$A:$A,'20-1'!$E:$E)</f>
        <v>0</v>
      </c>
      <c r="AT216" s="92">
        <f>SUMIF('20-1'!N:N,$A:$A,'20-1'!$E:$E)</f>
        <v>0</v>
      </c>
      <c r="AU216" s="92">
        <f>SUMIF('20-1'!O:O,$A:$A,'20-1'!$E:$E)</f>
        <v>0</v>
      </c>
      <c r="AV216" s="92">
        <f>SUMIF('20-1'!P:P,$A:$A,'20-1'!$E:$E)</f>
        <v>0</v>
      </c>
      <c r="AW216" s="92">
        <f>SUMIF('20-1'!Q:Q,$A:$A,'20-1'!$E:$E)</f>
        <v>0</v>
      </c>
      <c r="AX216" s="92">
        <f>SUMIF('20-1'!R:R,$A:$A,'20-1'!$E:$E)</f>
        <v>0</v>
      </c>
      <c r="AY216" s="92">
        <f>SUMIF('20-1'!S:S,$A:$A,'20-1'!$E:$E)</f>
        <v>0</v>
      </c>
      <c r="AZ216" s="92">
        <f>SUMIF('20-1'!T:T,$A:$A,'20-1'!$E:$E)</f>
        <v>0</v>
      </c>
      <c r="BA216" s="92">
        <f>SUMIF('20-1'!U:U,$A:$A,'20-1'!$E:$E)</f>
        <v>0</v>
      </c>
      <c r="BB216" s="92">
        <f>SUMIF('20-1'!V:V,$A:$A,'20-1'!$E:$E)</f>
        <v>0</v>
      </c>
      <c r="BC216" s="92">
        <f>SUMIF('20-1'!W:W,$A:$A,'20-1'!$E:$E)</f>
        <v>0</v>
      </c>
      <c r="BD216" s="92">
        <f>SUMIF('20-1'!X:X,$A:$A,'20-1'!$E:$E)</f>
        <v>0</v>
      </c>
      <c r="BE216" s="92">
        <f>SUMIF('20-1'!Y:Y,$A:$A,'20-1'!$E:$E)</f>
        <v>0</v>
      </c>
      <c r="BF216" s="92">
        <f>SUMIF('20-1'!Z:Z,$A:$A,'20-1'!$E:$E)</f>
        <v>0</v>
      </c>
      <c r="BG216" s="92">
        <f>SUMIF('20-1'!AA:AA,$A:$A,'20-1'!$E:$E)</f>
        <v>0</v>
      </c>
      <c r="BH216" s="92">
        <f>SUMIF('20-1'!AB:AB,$A:$A,'20-1'!$E:$E)</f>
        <v>37831.1</v>
      </c>
      <c r="BI216" s="89">
        <f>SUMIF(Об!$A:$A,$A:$A,Об!AB:AB)*BI$455</f>
        <v>292059.45540452807</v>
      </c>
      <c r="BJ216" s="89">
        <f>SUMIF(Об!$A:$A,$A:$A,Об!AC:AC)*BJ$455</f>
        <v>277154.14715961553</v>
      </c>
      <c r="BK216" s="84">
        <f>SUMIF(ПП1!$H:$H,$A:$A,ПП1!$M:$M)</f>
        <v>0</v>
      </c>
      <c r="BL216" s="89">
        <f t="shared" si="33"/>
        <v>65509.481188798381</v>
      </c>
      <c r="BM216" s="89">
        <f t="shared" si="39"/>
        <v>9204.626010983724</v>
      </c>
      <c r="BN216" s="89">
        <f t="shared" si="34"/>
        <v>2566.6545233482711</v>
      </c>
      <c r="BO216" s="89">
        <f>SUMIF(Об!$A:$A,$A:$A,Об!$AG:$AG)*$BO$455</f>
        <v>0</v>
      </c>
      <c r="BP216" s="89">
        <f>SUMIF(Об!$A:$A,$A:$A,Об!$AE:$AE)*BP$455</f>
        <v>2261.6938991980501</v>
      </c>
      <c r="BQ216" s="89">
        <f>SUMIF(Об!$A:$A,$A:$A,Об!AI:AI)*BQ$455</f>
        <v>205379.80613531207</v>
      </c>
      <c r="BR216" s="89">
        <f>SUMIF(Об!$A:$A,$A:$A,Об!AJ:AJ)*BR$455</f>
        <v>0</v>
      </c>
      <c r="BS216" s="89">
        <f>SUMIF(Об!$A:$A,$A:$A,Об!AK:AK)*BS$455</f>
        <v>112324.06756555886</v>
      </c>
      <c r="BT216" s="89">
        <f>SUMIF(Об!$A:$A,$A:$A,Об!AL:AL)*BT$455</f>
        <v>101109.43412950396</v>
      </c>
      <c r="BU216" s="89">
        <f>SUMIF(Об!$A:$A,$A:$A,Об!AM:AM)*BU$455</f>
        <v>0</v>
      </c>
      <c r="BV216" s="89">
        <f>SUMIF(Об!$A:$A,$A:$A,Об!AN:AN)*BV$455</f>
        <v>42269.665677317491</v>
      </c>
    </row>
    <row r="217" spans="1:74" ht="32.25" hidden="1" customHeight="1" x14ac:dyDescent="0.25">
      <c r="A217" s="84" t="s">
        <v>93</v>
      </c>
      <c r="B217" s="84">
        <f>SUMIF(Об!$A:$A,$A:$A,Об!B:B)</f>
        <v>3543.9</v>
      </c>
      <c r="C217" s="84">
        <f>SUMIF(Об!$A:$A,$A:$A,Об!C:C)</f>
        <v>3543.9</v>
      </c>
      <c r="D217" s="84">
        <v>12</v>
      </c>
      <c r="E217" s="84">
        <f>SUMIF(Об!$A:$A,$A:$A,Об!F:F)</f>
        <v>30.14</v>
      </c>
      <c r="F217" s="84">
        <f t="shared" si="35"/>
        <v>30.14</v>
      </c>
      <c r="G217" s="89">
        <v>1269143.82</v>
      </c>
      <c r="H217" s="89">
        <v>1609664.0599999998</v>
      </c>
      <c r="I217" s="89">
        <v>0</v>
      </c>
      <c r="J217" s="89">
        <v>204631.80999999997</v>
      </c>
      <c r="K217" s="89">
        <v>11734.2</v>
      </c>
      <c r="L217" s="89">
        <v>0</v>
      </c>
      <c r="M217" s="89">
        <v>698.43000000000006</v>
      </c>
      <c r="N217" s="89">
        <v>698.43000000000006</v>
      </c>
      <c r="O217" s="89">
        <v>139084.60999999999</v>
      </c>
      <c r="P217" s="89">
        <v>357911.05999999994</v>
      </c>
      <c r="Q217" s="89">
        <v>138088.83000000002</v>
      </c>
      <c r="R217" s="89">
        <v>0</v>
      </c>
      <c r="S217" s="89">
        <v>2123.81</v>
      </c>
      <c r="T217" s="89">
        <v>419928.15</v>
      </c>
      <c r="U217" s="89">
        <v>0</v>
      </c>
      <c r="V217" s="89">
        <v>0</v>
      </c>
      <c r="W217" s="89">
        <v>0</v>
      </c>
      <c r="X217" s="89">
        <v>0</v>
      </c>
      <c r="Y217" s="89">
        <v>0</v>
      </c>
      <c r="Z217" s="89">
        <v>0</v>
      </c>
      <c r="AA217" s="89">
        <v>0</v>
      </c>
      <c r="AB217" s="89">
        <v>0</v>
      </c>
      <c r="AC217" s="89">
        <v>0</v>
      </c>
      <c r="AD217" s="89">
        <v>0</v>
      </c>
      <c r="AE217" s="89">
        <v>1447.3200000000002</v>
      </c>
      <c r="AF217" s="89">
        <v>0</v>
      </c>
      <c r="AG217" s="89">
        <v>97200</v>
      </c>
      <c r="AH217" s="90">
        <v>1269143.82</v>
      </c>
      <c r="AI217" s="90">
        <v>1258151.1000000001</v>
      </c>
      <c r="AJ217" s="90">
        <v>0</v>
      </c>
      <c r="AK217" s="90">
        <v>1258151.1000000001</v>
      </c>
      <c r="AL217" s="90">
        <v>186050.2</v>
      </c>
      <c r="AM217" s="90">
        <v>0</v>
      </c>
      <c r="AN217" s="90">
        <v>186050.2</v>
      </c>
      <c r="AP217" s="91">
        <f t="shared" si="32"/>
        <v>664256.72</v>
      </c>
      <c r="AQ217" s="92">
        <f>SUMIF('20-1'!K:K,$A:$A,'20-1'!$E:$E)</f>
        <v>664256.72</v>
      </c>
      <c r="AR217" s="92">
        <f>SUMIF('20-1'!L:L,$A:$A,'20-1'!$E:$E)</f>
        <v>0</v>
      </c>
      <c r="AS217" s="92">
        <f>SUMIF('20-1'!M:M,$A:$A,'20-1'!$E:$E)</f>
        <v>0</v>
      </c>
      <c r="AT217" s="92">
        <f>SUMIF('20-1'!N:N,$A:$A,'20-1'!$E:$E)</f>
        <v>0</v>
      </c>
      <c r="AU217" s="92">
        <f>SUMIF('20-1'!O:O,$A:$A,'20-1'!$E:$E)</f>
        <v>0</v>
      </c>
      <c r="AV217" s="92">
        <f>SUMIF('20-1'!P:P,$A:$A,'20-1'!$E:$E)</f>
        <v>0</v>
      </c>
      <c r="AW217" s="92">
        <f>SUMIF('20-1'!Q:Q,$A:$A,'20-1'!$E:$E)</f>
        <v>0</v>
      </c>
      <c r="AX217" s="92">
        <f>SUMIF('20-1'!R:R,$A:$A,'20-1'!$E:$E)</f>
        <v>0</v>
      </c>
      <c r="AY217" s="92">
        <f>SUMIF('20-1'!S:S,$A:$A,'20-1'!$E:$E)</f>
        <v>0</v>
      </c>
      <c r="AZ217" s="92">
        <f>SUMIF('20-1'!T:T,$A:$A,'20-1'!$E:$E)</f>
        <v>0</v>
      </c>
      <c r="BA217" s="92">
        <f>SUMIF('20-1'!U:U,$A:$A,'20-1'!$E:$E)</f>
        <v>0</v>
      </c>
      <c r="BB217" s="92">
        <f>SUMIF('20-1'!V:V,$A:$A,'20-1'!$E:$E)</f>
        <v>0</v>
      </c>
      <c r="BC217" s="92">
        <f>SUMIF('20-1'!W:W,$A:$A,'20-1'!$E:$E)</f>
        <v>0</v>
      </c>
      <c r="BD217" s="92">
        <f>SUMIF('20-1'!X:X,$A:$A,'20-1'!$E:$E)</f>
        <v>0</v>
      </c>
      <c r="BE217" s="92">
        <f>SUMIF('20-1'!Y:Y,$A:$A,'20-1'!$E:$E)</f>
        <v>0</v>
      </c>
      <c r="BF217" s="92">
        <f>SUMIF('20-1'!Z:Z,$A:$A,'20-1'!$E:$E)</f>
        <v>0</v>
      </c>
      <c r="BG217" s="92">
        <f>SUMIF('20-1'!AA:AA,$A:$A,'20-1'!$E:$E)</f>
        <v>4627.12</v>
      </c>
      <c r="BH217" s="92">
        <f>SUMIF('20-1'!AB:AB,$A:$A,'20-1'!$E:$E)</f>
        <v>41029.979999999996</v>
      </c>
      <c r="BI217" s="89">
        <f>SUMIF(Об!$A:$A,$A:$A,Об!AB:AB)*BI$455</f>
        <v>327437.36286241928</v>
      </c>
      <c r="BJ217" s="89">
        <f>SUMIF(Об!$A:$A,$A:$A,Об!AC:AC)*BJ$455</f>
        <v>310726.53657670406</v>
      </c>
      <c r="BK217" s="84">
        <f>SUMIF(ПП1!$H:$H,$A:$A,ПП1!$M:$M)</f>
        <v>0</v>
      </c>
      <c r="BL217" s="89">
        <f t="shared" si="33"/>
        <v>73444.811890219091</v>
      </c>
      <c r="BM217" s="89">
        <f t="shared" si="39"/>
        <v>10319.605859008296</v>
      </c>
      <c r="BN217" s="89">
        <f t="shared" si="34"/>
        <v>2877.5599384036495</v>
      </c>
      <c r="BO217" s="89">
        <f>SUMIF(Об!$A:$A,$A:$A,Об!$AG:$AG)*$BO$455</f>
        <v>0</v>
      </c>
      <c r="BP217" s="89">
        <f>SUMIF(Об!$A:$A,$A:$A,Об!$AE:$AE)*BP$455</f>
        <v>2535.6586552888225</v>
      </c>
      <c r="BQ217" s="89">
        <f>SUMIF(Об!$A:$A,$A:$A,Об!AI:AI)*BQ$455</f>
        <v>230257.98638498341</v>
      </c>
      <c r="BR217" s="89">
        <f>SUMIF(Об!$A:$A,$A:$A,Об!AJ:AJ)*BR$455</f>
        <v>0</v>
      </c>
      <c r="BS217" s="89">
        <f>SUMIF(Об!$A:$A,$A:$A,Об!AK:AK)*BS$455</f>
        <v>125930.16863194687</v>
      </c>
      <c r="BT217" s="89">
        <f>SUMIF(Об!$A:$A,$A:$A,Об!AL:AL)*BT$455</f>
        <v>113357.07801694055</v>
      </c>
      <c r="BU217" s="89">
        <f>SUMIF(Об!$A:$A,$A:$A,Об!AM:AM)*BU$455</f>
        <v>0</v>
      </c>
      <c r="BV217" s="89">
        <f>SUMIF(Об!$A:$A,$A:$A,Об!AN:AN)*BV$455</f>
        <v>47389.89819482615</v>
      </c>
    </row>
    <row r="218" spans="1:74" ht="32.25" hidden="1" customHeight="1" x14ac:dyDescent="0.25">
      <c r="A218" s="84" t="s">
        <v>94</v>
      </c>
      <c r="B218" s="84">
        <f>SUMIF(Об!$A:$A,$A:$A,Об!B:B)</f>
        <v>3332.4</v>
      </c>
      <c r="C218" s="84">
        <f>SUMIF(Об!$A:$A,$A:$A,Об!C:C)</f>
        <v>3332.4</v>
      </c>
      <c r="D218" s="84">
        <v>12</v>
      </c>
      <c r="E218" s="84">
        <f>SUMIF(Об!$A:$A,$A:$A,Об!F:F)</f>
        <v>30.14</v>
      </c>
      <c r="F218" s="84">
        <f t="shared" si="35"/>
        <v>30.14</v>
      </c>
      <c r="G218" s="89">
        <v>1172635.5999999999</v>
      </c>
      <c r="H218" s="89">
        <v>1515427.2599999998</v>
      </c>
      <c r="I218" s="89">
        <v>0</v>
      </c>
      <c r="J218" s="89">
        <v>235812.37000000002</v>
      </c>
      <c r="K218" s="89">
        <v>9299.8999999999978</v>
      </c>
      <c r="L218" s="89">
        <v>0</v>
      </c>
      <c r="M218" s="89">
        <v>580.65</v>
      </c>
      <c r="N218" s="89">
        <v>588.54</v>
      </c>
      <c r="O218" s="89">
        <v>148214.34</v>
      </c>
      <c r="P218" s="89">
        <v>412100.06</v>
      </c>
      <c r="Q218" s="89">
        <v>158915.21</v>
      </c>
      <c r="R218" s="89">
        <v>0</v>
      </c>
      <c r="S218" s="89">
        <v>1789.8700000000001</v>
      </c>
      <c r="T218" s="89">
        <v>482922.8</v>
      </c>
      <c r="U218" s="89">
        <v>0</v>
      </c>
      <c r="V218" s="89">
        <v>0</v>
      </c>
      <c r="W218" s="89">
        <v>0</v>
      </c>
      <c r="X218" s="89">
        <v>0</v>
      </c>
      <c r="Y218" s="89">
        <v>0</v>
      </c>
      <c r="Z218" s="89">
        <v>0</v>
      </c>
      <c r="AA218" s="89">
        <v>0</v>
      </c>
      <c r="AB218" s="89">
        <v>0</v>
      </c>
      <c r="AC218" s="89">
        <v>0</v>
      </c>
      <c r="AD218" s="89">
        <v>0</v>
      </c>
      <c r="AE218" s="89">
        <v>1212.7</v>
      </c>
      <c r="AF218" s="89">
        <v>0</v>
      </c>
      <c r="AG218" s="89">
        <v>92340</v>
      </c>
      <c r="AH218" s="90">
        <v>1172635.5999999999</v>
      </c>
      <c r="AI218" s="90">
        <v>1188516.5900000001</v>
      </c>
      <c r="AJ218" s="90">
        <v>0</v>
      </c>
      <c r="AK218" s="90">
        <v>1188516.5900000001</v>
      </c>
      <c r="AL218" s="90">
        <v>197297.72999999998</v>
      </c>
      <c r="AM218" s="90">
        <v>0</v>
      </c>
      <c r="AN218" s="90">
        <v>197297.72999999998</v>
      </c>
      <c r="AP218" s="91">
        <f t="shared" si="32"/>
        <v>522011.25</v>
      </c>
      <c r="AQ218" s="92">
        <f>SUMIF('20-1'!K:K,$A:$A,'20-1'!$E:$E)</f>
        <v>468207.81</v>
      </c>
      <c r="AR218" s="92">
        <f>SUMIF('20-1'!L:L,$A:$A,'20-1'!$E:$E)</f>
        <v>0</v>
      </c>
      <c r="AS218" s="92">
        <f>SUMIF('20-1'!M:M,$A:$A,'20-1'!$E:$E)</f>
        <v>0</v>
      </c>
      <c r="AT218" s="92">
        <f>SUMIF('20-1'!N:N,$A:$A,'20-1'!$E:$E)</f>
        <v>0</v>
      </c>
      <c r="AU218" s="92">
        <f>SUMIF('20-1'!O:O,$A:$A,'20-1'!$E:$E)</f>
        <v>0</v>
      </c>
      <c r="AV218" s="92">
        <f>SUMIF('20-1'!P:P,$A:$A,'20-1'!$E:$E)</f>
        <v>0</v>
      </c>
      <c r="AW218" s="92">
        <f>SUMIF('20-1'!Q:Q,$A:$A,'20-1'!$E:$E)</f>
        <v>0</v>
      </c>
      <c r="AX218" s="92">
        <f>SUMIF('20-1'!R:R,$A:$A,'20-1'!$E:$E)</f>
        <v>0</v>
      </c>
      <c r="AY218" s="92">
        <f>SUMIF('20-1'!S:S,$A:$A,'20-1'!$E:$E)</f>
        <v>0</v>
      </c>
      <c r="AZ218" s="92">
        <f>SUMIF('20-1'!T:T,$A:$A,'20-1'!$E:$E)</f>
        <v>0</v>
      </c>
      <c r="BA218" s="92">
        <f>SUMIF('20-1'!U:U,$A:$A,'20-1'!$E:$E)</f>
        <v>0</v>
      </c>
      <c r="BB218" s="92">
        <f>SUMIF('20-1'!V:V,$A:$A,'20-1'!$E:$E)</f>
        <v>0</v>
      </c>
      <c r="BC218" s="92">
        <f>SUMIF('20-1'!W:W,$A:$A,'20-1'!$E:$E)</f>
        <v>0</v>
      </c>
      <c r="BD218" s="92">
        <f>SUMIF('20-1'!X:X,$A:$A,'20-1'!$E:$E)</f>
        <v>0</v>
      </c>
      <c r="BE218" s="92">
        <f>SUMIF('20-1'!Y:Y,$A:$A,'20-1'!$E:$E)</f>
        <v>53803.44</v>
      </c>
      <c r="BF218" s="92">
        <f>SUMIF('20-1'!Z:Z,$A:$A,'20-1'!$E:$E)</f>
        <v>0</v>
      </c>
      <c r="BG218" s="92">
        <f>SUMIF('20-1'!AA:AA,$A:$A,'20-1'!$E:$E)</f>
        <v>0</v>
      </c>
      <c r="BH218" s="92">
        <f>SUMIF('20-1'!AB:AB,$A:$A,'20-1'!$E:$E)</f>
        <v>53999.39</v>
      </c>
      <c r="BI218" s="89">
        <f>SUMIF(Об!$A:$A,$A:$A,Об!AB:AB)*BI$455</f>
        <v>307895.89661184745</v>
      </c>
      <c r="BJ218" s="89">
        <f>SUMIF(Об!$A:$A,$A:$A,Об!AC:AC)*BJ$455</f>
        <v>292182.37266520184</v>
      </c>
      <c r="BK218" s="84">
        <f>SUMIF(ПП1!$H:$H,$A:$A,ПП1!$M:$M)</f>
        <v>0</v>
      </c>
      <c r="BL218" s="89">
        <f t="shared" si="33"/>
        <v>69061.624521844904</v>
      </c>
      <c r="BM218" s="89">
        <f t="shared" si="39"/>
        <v>9703.7316415698078</v>
      </c>
      <c r="BN218" s="89">
        <f t="shared" si="34"/>
        <v>2705.8271223048964</v>
      </c>
      <c r="BO218" s="89">
        <f>SUMIF(Об!$A:$A,$A:$A,Об!$AG:$AG)*$BO$455</f>
        <v>0</v>
      </c>
      <c r="BP218" s="89">
        <f>SUMIF(Об!$A:$A,$A:$A,Об!$AE:$AE)*BP$455</f>
        <v>2384.33051239721</v>
      </c>
      <c r="BQ218" s="89">
        <f>SUMIF(Об!$A:$A,$A:$A,Об!AI:AI)*BQ$455</f>
        <v>216516.18663882124</v>
      </c>
      <c r="BR218" s="89">
        <f>SUMIF(Об!$A:$A,$A:$A,Об!AJ:AJ)*BR$455</f>
        <v>0</v>
      </c>
      <c r="BS218" s="89">
        <f>SUMIF(Об!$A:$A,$A:$A,Об!AK:AK)*BS$455</f>
        <v>118414.65446234369</v>
      </c>
      <c r="BT218" s="89">
        <f>SUMIF(Об!$A:$A,$A:$A,Об!AL:AL)*BT$455</f>
        <v>106591.9260655359</v>
      </c>
      <c r="BU218" s="89">
        <f>SUMIF(Об!$A:$A,$A:$A,Об!AM:AM)*BU$455</f>
        <v>0</v>
      </c>
      <c r="BV218" s="89">
        <f>SUMIF(Об!$A:$A,$A:$A,Об!AN:AN)*BV$455</f>
        <v>44561.668428691177</v>
      </c>
    </row>
    <row r="219" spans="1:74" ht="32.25" hidden="1" customHeight="1" x14ac:dyDescent="0.25">
      <c r="A219" s="84" t="s">
        <v>95</v>
      </c>
      <c r="B219" s="84">
        <f>SUMIF(Об!$A:$A,$A:$A,Об!B:B)</f>
        <v>3360.6</v>
      </c>
      <c r="C219" s="84">
        <f>SUMIF(Об!$A:$A,$A:$A,Об!C:C)</f>
        <v>3360.6</v>
      </c>
      <c r="D219" s="84">
        <v>12</v>
      </c>
      <c r="E219" s="84">
        <f>SUMIF(Об!$A:$A,$A:$A,Об!F:F)</f>
        <v>30.14</v>
      </c>
      <c r="F219" s="84">
        <f t="shared" si="35"/>
        <v>30.14</v>
      </c>
      <c r="G219" s="89">
        <v>1168577.8500000001</v>
      </c>
      <c r="H219" s="89">
        <v>1521699.8400000003</v>
      </c>
      <c r="I219" s="89">
        <v>0</v>
      </c>
      <c r="J219" s="89">
        <v>187861.21000000002</v>
      </c>
      <c r="K219" s="89">
        <v>14473.020000000004</v>
      </c>
      <c r="L219" s="89">
        <v>0</v>
      </c>
      <c r="M219" s="89">
        <v>1209.8399999999999</v>
      </c>
      <c r="N219" s="89">
        <v>1209.8399999999999</v>
      </c>
      <c r="O219" s="89">
        <v>129604.42</v>
      </c>
      <c r="P219" s="89">
        <v>334122.36000000004</v>
      </c>
      <c r="Q219" s="89">
        <v>132160.73000000001</v>
      </c>
      <c r="R219" s="89">
        <v>0</v>
      </c>
      <c r="S219" s="89">
        <v>3644.2100000000005</v>
      </c>
      <c r="T219" s="89">
        <v>401650.3600000001</v>
      </c>
      <c r="U219" s="89">
        <v>0</v>
      </c>
      <c r="V219" s="89">
        <v>0</v>
      </c>
      <c r="W219" s="89">
        <v>0</v>
      </c>
      <c r="X219" s="89">
        <v>0</v>
      </c>
      <c r="Y219" s="89">
        <v>0</v>
      </c>
      <c r="Z219" s="89">
        <v>0</v>
      </c>
      <c r="AA219" s="89">
        <v>0</v>
      </c>
      <c r="AB219" s="89">
        <v>0</v>
      </c>
      <c r="AC219" s="89">
        <v>0</v>
      </c>
      <c r="AD219" s="89">
        <v>0</v>
      </c>
      <c r="AE219" s="89">
        <v>2526.36</v>
      </c>
      <c r="AF219" s="89">
        <v>0</v>
      </c>
      <c r="AG219" s="89">
        <v>87480</v>
      </c>
      <c r="AH219" s="90">
        <v>1168577.8500000001</v>
      </c>
      <c r="AI219" s="90">
        <v>1118719.77</v>
      </c>
      <c r="AJ219" s="90">
        <v>0</v>
      </c>
      <c r="AK219" s="90">
        <v>1118719.77</v>
      </c>
      <c r="AL219" s="90">
        <v>287697.46999999997</v>
      </c>
      <c r="AM219" s="90">
        <v>0</v>
      </c>
      <c r="AN219" s="90">
        <v>287697.46999999997</v>
      </c>
      <c r="AP219" s="91">
        <f t="shared" si="32"/>
        <v>10000</v>
      </c>
      <c r="AQ219" s="92">
        <f>SUMIF('20-1'!K:K,$A:$A,'20-1'!$E:$E)</f>
        <v>0</v>
      </c>
      <c r="AR219" s="92">
        <f>SUMIF('20-1'!L:L,$A:$A,'20-1'!$E:$E)</f>
        <v>0</v>
      </c>
      <c r="AS219" s="92">
        <f>SUMIF('20-1'!M:M,$A:$A,'20-1'!$E:$E)</f>
        <v>0</v>
      </c>
      <c r="AT219" s="92">
        <f>SUMIF('20-1'!N:N,$A:$A,'20-1'!$E:$E)</f>
        <v>0</v>
      </c>
      <c r="AU219" s="92">
        <f>SUMIF('20-1'!O:O,$A:$A,'20-1'!$E:$E)</f>
        <v>0</v>
      </c>
      <c r="AV219" s="92">
        <f>SUMIF('20-1'!P:P,$A:$A,'20-1'!$E:$E)</f>
        <v>0</v>
      </c>
      <c r="AW219" s="92">
        <f>SUMIF('20-1'!Q:Q,$A:$A,'20-1'!$E:$E)</f>
        <v>0</v>
      </c>
      <c r="AX219" s="92">
        <f>SUMIF('20-1'!R:R,$A:$A,'20-1'!$E:$E)</f>
        <v>10000</v>
      </c>
      <c r="AY219" s="92">
        <f>SUMIF('20-1'!S:S,$A:$A,'20-1'!$E:$E)</f>
        <v>0</v>
      </c>
      <c r="AZ219" s="92">
        <f>SUMIF('20-1'!T:T,$A:$A,'20-1'!$E:$E)</f>
        <v>0</v>
      </c>
      <c r="BA219" s="92">
        <f>SUMIF('20-1'!U:U,$A:$A,'20-1'!$E:$E)</f>
        <v>0</v>
      </c>
      <c r="BB219" s="92">
        <f>SUMIF('20-1'!V:V,$A:$A,'20-1'!$E:$E)</f>
        <v>0</v>
      </c>
      <c r="BC219" s="92">
        <f>SUMIF('20-1'!W:W,$A:$A,'20-1'!$E:$E)</f>
        <v>0</v>
      </c>
      <c r="BD219" s="92">
        <f>SUMIF('20-1'!X:X,$A:$A,'20-1'!$E:$E)</f>
        <v>0</v>
      </c>
      <c r="BE219" s="92">
        <f>SUMIF('20-1'!Y:Y,$A:$A,'20-1'!$E:$E)</f>
        <v>0</v>
      </c>
      <c r="BF219" s="92">
        <f>SUMIF('20-1'!Z:Z,$A:$A,'20-1'!$E:$E)</f>
        <v>0</v>
      </c>
      <c r="BG219" s="92">
        <f>SUMIF('20-1'!AA:AA,$A:$A,'20-1'!$E:$E)</f>
        <v>0</v>
      </c>
      <c r="BH219" s="92">
        <f>SUMIF('20-1'!AB:AB,$A:$A,'20-1'!$E:$E)</f>
        <v>48270.93</v>
      </c>
      <c r="BI219" s="89">
        <f>SUMIF(Об!$A:$A,$A:$A,Об!AB:AB)*BI$455</f>
        <v>310501.42544525699</v>
      </c>
      <c r="BJ219" s="89">
        <f>SUMIF(Об!$A:$A,$A:$A,Об!AC:AC)*BJ$455</f>
        <v>294654.9278534021</v>
      </c>
      <c r="BK219" s="84">
        <f>SUMIF(ПП1!$H:$H,$A:$A,ПП1!$M:$M)</f>
        <v>0</v>
      </c>
      <c r="BL219" s="89">
        <f t="shared" si="33"/>
        <v>69646.049504294788</v>
      </c>
      <c r="BM219" s="89">
        <f t="shared" si="39"/>
        <v>9785.8482038949387</v>
      </c>
      <c r="BN219" s="89">
        <f t="shared" si="34"/>
        <v>2728.7248311180633</v>
      </c>
      <c r="BO219" s="89">
        <f>SUMIF(Об!$A:$A,$A:$A,Об!$AG:$AG)*$BO$455</f>
        <v>0</v>
      </c>
      <c r="BP219" s="89">
        <f>SUMIF(Об!$A:$A,$A:$A,Об!$AE:$AE)*BP$455</f>
        <v>2404.5075981160917</v>
      </c>
      <c r="BQ219" s="89">
        <f>SUMIF(Об!$A:$A,$A:$A,Об!AI:AI)*BQ$455</f>
        <v>218348.42660497621</v>
      </c>
      <c r="BR219" s="89">
        <f>SUMIF(Об!$A:$A,$A:$A,Об!AJ:AJ)*BR$455</f>
        <v>0</v>
      </c>
      <c r="BS219" s="89">
        <f>SUMIF(Об!$A:$A,$A:$A,Об!AK:AK)*BS$455</f>
        <v>119416.72301829077</v>
      </c>
      <c r="BT219" s="89">
        <f>SUMIF(Об!$A:$A,$A:$A,Об!AL:AL)*BT$455</f>
        <v>107493.94632572317</v>
      </c>
      <c r="BU219" s="89">
        <f>SUMIF(Об!$A:$A,$A:$A,Об!AM:AM)*BU$455</f>
        <v>0</v>
      </c>
      <c r="BV219" s="89">
        <f>SUMIF(Об!$A:$A,$A:$A,Об!AN:AN)*BV$455</f>
        <v>44938.765730842504</v>
      </c>
    </row>
    <row r="220" spans="1:74" ht="32.25" hidden="1" customHeight="1" x14ac:dyDescent="0.25">
      <c r="A220" s="84" t="s">
        <v>96</v>
      </c>
      <c r="B220" s="84">
        <f>SUMIF(Об!$A:$A,$A:$A,Об!B:B)</f>
        <v>6396.5</v>
      </c>
      <c r="C220" s="84">
        <f>SUMIF(Об!$A:$A,$A:$A,Об!C:C)</f>
        <v>6396.5</v>
      </c>
      <c r="D220" s="84">
        <v>12</v>
      </c>
      <c r="E220" s="84">
        <f>SUMIF(Об!$A:$A,$A:$A,Об!F:F)</f>
        <v>41.41</v>
      </c>
      <c r="F220" s="84">
        <f t="shared" si="35"/>
        <v>41.41</v>
      </c>
      <c r="G220" s="89">
        <v>3120873.1799999992</v>
      </c>
      <c r="H220" s="89">
        <v>2910027.3899999997</v>
      </c>
      <c r="I220" s="89">
        <v>0</v>
      </c>
      <c r="J220" s="89">
        <v>340766.07</v>
      </c>
      <c r="K220" s="89">
        <v>290137.44</v>
      </c>
      <c r="L220" s="89">
        <v>0</v>
      </c>
      <c r="M220" s="89">
        <v>4246.0999999999985</v>
      </c>
      <c r="N220" s="89">
        <v>4246.0999999999985</v>
      </c>
      <c r="O220" s="89">
        <v>248773.61000000002</v>
      </c>
      <c r="P220" s="89">
        <v>599159.91</v>
      </c>
      <c r="Q220" s="89">
        <v>233087.27</v>
      </c>
      <c r="R220" s="89">
        <v>0</v>
      </c>
      <c r="S220" s="89">
        <v>12723.350000000002</v>
      </c>
      <c r="T220" s="89">
        <v>708368.20000000007</v>
      </c>
      <c r="U220" s="89">
        <v>0</v>
      </c>
      <c r="V220" s="89">
        <v>0</v>
      </c>
      <c r="W220" s="89">
        <v>0</v>
      </c>
      <c r="X220" s="89">
        <v>0</v>
      </c>
      <c r="Y220" s="89">
        <v>0</v>
      </c>
      <c r="Z220" s="89">
        <v>0</v>
      </c>
      <c r="AA220" s="89">
        <v>0</v>
      </c>
      <c r="AB220" s="89">
        <v>0</v>
      </c>
      <c r="AC220" s="89">
        <v>0</v>
      </c>
      <c r="AD220" s="89">
        <v>0</v>
      </c>
      <c r="AE220" s="89">
        <v>8783.630000000001</v>
      </c>
      <c r="AF220" s="89">
        <v>0</v>
      </c>
      <c r="AG220" s="89">
        <v>110565</v>
      </c>
      <c r="AH220" s="90">
        <v>3120873.1799999992</v>
      </c>
      <c r="AI220" s="90">
        <v>3109585.2199999997</v>
      </c>
      <c r="AJ220" s="90">
        <v>0</v>
      </c>
      <c r="AK220" s="90">
        <v>3109585.2199999997</v>
      </c>
      <c r="AL220" s="90">
        <v>522193.16</v>
      </c>
      <c r="AM220" s="90">
        <v>0</v>
      </c>
      <c r="AN220" s="90">
        <v>522193.16</v>
      </c>
      <c r="AP220" s="91">
        <f t="shared" si="32"/>
        <v>4807.68</v>
      </c>
      <c r="AQ220" s="92">
        <f>SUMIF('20-1'!K:K,$A:$A,'20-1'!$E:$E)</f>
        <v>0</v>
      </c>
      <c r="AR220" s="92">
        <f>SUMIF('20-1'!L:L,$A:$A,'20-1'!$E:$E)</f>
        <v>0</v>
      </c>
      <c r="AS220" s="92">
        <f>SUMIF('20-1'!M:M,$A:$A,'20-1'!$E:$E)</f>
        <v>0</v>
      </c>
      <c r="AT220" s="92">
        <f>SUMIF('20-1'!N:N,$A:$A,'20-1'!$E:$E)</f>
        <v>0</v>
      </c>
      <c r="AU220" s="92">
        <f>SUMIF('20-1'!O:O,$A:$A,'20-1'!$E:$E)</f>
        <v>0</v>
      </c>
      <c r="AV220" s="92">
        <f>SUMIF('20-1'!P:P,$A:$A,'20-1'!$E:$E)</f>
        <v>4807.68</v>
      </c>
      <c r="AW220" s="92">
        <f>SUMIF('20-1'!Q:Q,$A:$A,'20-1'!$E:$E)</f>
        <v>0</v>
      </c>
      <c r="AX220" s="92">
        <f>SUMIF('20-1'!R:R,$A:$A,'20-1'!$E:$E)</f>
        <v>0</v>
      </c>
      <c r="AY220" s="92">
        <f>SUMIF('20-1'!S:S,$A:$A,'20-1'!$E:$E)</f>
        <v>0</v>
      </c>
      <c r="AZ220" s="92">
        <f>SUMIF('20-1'!T:T,$A:$A,'20-1'!$E:$E)</f>
        <v>0</v>
      </c>
      <c r="BA220" s="92">
        <f>SUMIF('20-1'!U:U,$A:$A,'20-1'!$E:$E)</f>
        <v>0</v>
      </c>
      <c r="BB220" s="92">
        <f>SUMIF('20-1'!V:V,$A:$A,'20-1'!$E:$E)</f>
        <v>0</v>
      </c>
      <c r="BC220" s="92">
        <f>SUMIF('20-1'!W:W,$A:$A,'20-1'!$E:$E)</f>
        <v>0</v>
      </c>
      <c r="BD220" s="92">
        <f>SUMIF('20-1'!X:X,$A:$A,'20-1'!$E:$E)</f>
        <v>0</v>
      </c>
      <c r="BE220" s="92">
        <f>SUMIF('20-1'!Y:Y,$A:$A,'20-1'!$E:$E)</f>
        <v>0</v>
      </c>
      <c r="BF220" s="92">
        <f>SUMIF('20-1'!Z:Z,$A:$A,'20-1'!$E:$E)</f>
        <v>0</v>
      </c>
      <c r="BG220" s="92">
        <f>SUMIF('20-1'!AA:AA,$A:$A,'20-1'!$E:$E)</f>
        <v>0</v>
      </c>
      <c r="BH220" s="92">
        <f>SUMIF('20-1'!AB:AB,$A:$A,'20-1'!$E:$E)</f>
        <v>44617.770000000004</v>
      </c>
      <c r="BI220" s="89">
        <f>SUMIF(Об!$A:$A,$A:$A,Об!AB:AB)*BI$455</f>
        <v>591002.31145051075</v>
      </c>
      <c r="BJ220" s="89">
        <f>SUMIF(Об!$A:$A,$A:$A,Об!AC:AC)*BJ$455</f>
        <v>560840.39933770348</v>
      </c>
      <c r="BK220" s="84">
        <f>SUMIF(ПП1!$H:$H,$A:$A,ПП1!$M:$M)</f>
        <v>0</v>
      </c>
      <c r="BL220" s="89">
        <f t="shared" si="33"/>
        <v>132562.92199435268</v>
      </c>
      <c r="BM220" s="89">
        <f t="shared" si="39"/>
        <v>18626.191167117177</v>
      </c>
      <c r="BN220" s="89">
        <f t="shared" si="34"/>
        <v>5193.8012206887734</v>
      </c>
      <c r="BO220" s="89">
        <f>SUMIF(Об!$A:$A,$A:$A,Об!$AG:$AG)*$BO$455</f>
        <v>0</v>
      </c>
      <c r="BP220" s="89">
        <f>SUMIF(Об!$A:$A,$A:$A,Об!$AE:$AE)*BP$455</f>
        <v>4576.6925106676126</v>
      </c>
      <c r="BQ220" s="89">
        <f>SUMIF(Об!$A:$A,$A:$A,Об!AI:AI)*BQ$455</f>
        <v>415600.10437979241</v>
      </c>
      <c r="BR220" s="89">
        <f>SUMIF(Об!$A:$A,$A:$A,Об!AJ:AJ)*BR$455</f>
        <v>155270.82950722086</v>
      </c>
      <c r="BS220" s="89">
        <f>SUMIF(Об!$A:$A,$A:$A,Об!AK:AK)*BS$455</f>
        <v>227295.44390480773</v>
      </c>
      <c r="BT220" s="89">
        <f>SUMIF(Об!$A:$A,$A:$A,Об!AL:AL)*BT$455</f>
        <v>204601.86504567289</v>
      </c>
      <c r="BU220" s="89">
        <f>SUMIF(Об!$A:$A,$A:$A,Об!AM:AM)*BU$455</f>
        <v>128824.32618151291</v>
      </c>
      <c r="BV220" s="89">
        <f>SUMIF(Об!$A:$A,$A:$A,Об!AN:AN)*BV$455</f>
        <v>85535.563589041863</v>
      </c>
    </row>
    <row r="221" spans="1:74" ht="32.25" hidden="1" customHeight="1" x14ac:dyDescent="0.25">
      <c r="A221" s="84" t="s">
        <v>97</v>
      </c>
      <c r="B221" s="84">
        <f>SUMIF(Об!$A:$A,$A:$A,Об!B:B)</f>
        <v>4687.1000000000004</v>
      </c>
      <c r="C221" s="84">
        <f>SUMIF(Об!$A:$A,$A:$A,Об!C:C)</f>
        <v>4687.1000000000004</v>
      </c>
      <c r="D221" s="84">
        <v>12</v>
      </c>
      <c r="E221" s="84">
        <f>SUMIF(Об!$A:$A,$A:$A,Об!F:F)</f>
        <v>41.41</v>
      </c>
      <c r="F221" s="84">
        <f t="shared" si="35"/>
        <v>41.41</v>
      </c>
      <c r="G221" s="89">
        <v>1635203.6900000002</v>
      </c>
      <c r="H221" s="89">
        <v>1556159.5599999998</v>
      </c>
      <c r="I221" s="89">
        <v>0</v>
      </c>
      <c r="J221" s="89">
        <v>183430.15</v>
      </c>
      <c r="K221" s="89">
        <v>63356.26</v>
      </c>
      <c r="L221" s="89">
        <v>0</v>
      </c>
      <c r="M221" s="89">
        <v>516.68999999999983</v>
      </c>
      <c r="N221" s="89">
        <v>516.68999999999983</v>
      </c>
      <c r="O221" s="89">
        <v>127032.21999999999</v>
      </c>
      <c r="P221" s="89">
        <v>324598.29000000004</v>
      </c>
      <c r="Q221" s="89">
        <v>128239.79</v>
      </c>
      <c r="R221" s="89">
        <v>0</v>
      </c>
      <c r="S221" s="89">
        <v>1560.6700000000003</v>
      </c>
      <c r="T221" s="89">
        <v>389505.87999999995</v>
      </c>
      <c r="U221" s="89">
        <v>0</v>
      </c>
      <c r="V221" s="89">
        <v>0</v>
      </c>
      <c r="W221" s="89">
        <v>0</v>
      </c>
      <c r="X221" s="89">
        <v>0</v>
      </c>
      <c r="Y221" s="89">
        <v>0</v>
      </c>
      <c r="Z221" s="89">
        <v>0</v>
      </c>
      <c r="AA221" s="89">
        <v>0</v>
      </c>
      <c r="AB221" s="89">
        <v>0</v>
      </c>
      <c r="AC221" s="89">
        <v>0</v>
      </c>
      <c r="AD221" s="89">
        <v>0</v>
      </c>
      <c r="AE221" s="89">
        <v>1071.5099999999998</v>
      </c>
      <c r="AF221" s="89">
        <v>0</v>
      </c>
      <c r="AG221" s="89">
        <v>92947.439999999988</v>
      </c>
      <c r="AH221" s="90">
        <v>1635203.6900000002</v>
      </c>
      <c r="AI221" s="90">
        <v>1662487.6999999997</v>
      </c>
      <c r="AJ221" s="90">
        <v>0</v>
      </c>
      <c r="AK221" s="90">
        <v>1662487.6999999997</v>
      </c>
      <c r="AL221" s="90">
        <v>193141.47</v>
      </c>
      <c r="AM221" s="90">
        <v>0</v>
      </c>
      <c r="AN221" s="90">
        <v>193141.47</v>
      </c>
      <c r="AP221" s="91">
        <f t="shared" si="32"/>
        <v>5567.24</v>
      </c>
      <c r="AQ221" s="92">
        <f>SUMIF('20-1'!K:K,$A:$A,'20-1'!$E:$E)</f>
        <v>0</v>
      </c>
      <c r="AR221" s="92">
        <f>SUMIF('20-1'!L:L,$A:$A,'20-1'!$E:$E)</f>
        <v>0</v>
      </c>
      <c r="AS221" s="92">
        <f>SUMIF('20-1'!M:M,$A:$A,'20-1'!$E:$E)</f>
        <v>0</v>
      </c>
      <c r="AT221" s="92">
        <f>SUMIF('20-1'!N:N,$A:$A,'20-1'!$E:$E)</f>
        <v>0</v>
      </c>
      <c r="AU221" s="92">
        <f>SUMIF('20-1'!O:O,$A:$A,'20-1'!$E:$E)</f>
        <v>0</v>
      </c>
      <c r="AV221" s="92">
        <f>SUMIF('20-1'!P:P,$A:$A,'20-1'!$E:$E)</f>
        <v>5567.24</v>
      </c>
      <c r="AW221" s="92">
        <f>SUMIF('20-1'!Q:Q,$A:$A,'20-1'!$E:$E)</f>
        <v>0</v>
      </c>
      <c r="AX221" s="92">
        <f>SUMIF('20-1'!R:R,$A:$A,'20-1'!$E:$E)</f>
        <v>0</v>
      </c>
      <c r="AY221" s="92">
        <f>SUMIF('20-1'!S:S,$A:$A,'20-1'!$E:$E)</f>
        <v>0</v>
      </c>
      <c r="AZ221" s="92">
        <f>SUMIF('20-1'!T:T,$A:$A,'20-1'!$E:$E)</f>
        <v>0</v>
      </c>
      <c r="BA221" s="92">
        <f>SUMIF('20-1'!U:U,$A:$A,'20-1'!$E:$E)</f>
        <v>0</v>
      </c>
      <c r="BB221" s="92">
        <f>SUMIF('20-1'!V:V,$A:$A,'20-1'!$E:$E)</f>
        <v>0</v>
      </c>
      <c r="BC221" s="92">
        <f>SUMIF('20-1'!W:W,$A:$A,'20-1'!$E:$E)</f>
        <v>0</v>
      </c>
      <c r="BD221" s="92">
        <f>SUMIF('20-1'!X:X,$A:$A,'20-1'!$E:$E)</f>
        <v>0</v>
      </c>
      <c r="BE221" s="92">
        <f>SUMIF('20-1'!Y:Y,$A:$A,'20-1'!$E:$E)</f>
        <v>0</v>
      </c>
      <c r="BF221" s="92">
        <f>SUMIF('20-1'!Z:Z,$A:$A,'20-1'!$E:$E)</f>
        <v>0</v>
      </c>
      <c r="BG221" s="92">
        <f>SUMIF('20-1'!AA:AA,$A:$A,'20-1'!$E:$E)</f>
        <v>0</v>
      </c>
      <c r="BH221" s="92">
        <f>SUMIF('20-1'!AB:AB,$A:$A,'20-1'!$E:$E)</f>
        <v>16200.95</v>
      </c>
      <c r="BI221" s="89">
        <f>SUMIF(Об!$A:$A,$A:$A,Об!AB:AB)*BI$455</f>
        <v>433062.91471893829</v>
      </c>
      <c r="BJ221" s="89">
        <f>SUMIF(Об!$A:$A,$A:$A,Об!AC:AC)*BJ$455</f>
        <v>410961.46888700861</v>
      </c>
      <c r="BK221" s="89">
        <f>SUMIF(ПП1!$H:$H,$A:$A,ПП1!$M:$M)*$BK$454/$BK$455*B221</f>
        <v>63732.37666982798</v>
      </c>
      <c r="BL221" s="89">
        <f t="shared" si="33"/>
        <v>97136.820398613389</v>
      </c>
      <c r="BM221" s="89">
        <f t="shared" si="39"/>
        <v>13648.529761493772</v>
      </c>
      <c r="BN221" s="89">
        <f t="shared" si="34"/>
        <v>3805.8103183757294</v>
      </c>
      <c r="BO221" s="89">
        <f>SUMIF(Об!$A:$A,$A:$A,Об!$AG:$AG)*$BO$455</f>
        <v>0</v>
      </c>
      <c r="BP221" s="89">
        <f>SUMIF(Об!$A:$A,$A:$A,Об!$AE:$AE)*BP$455</f>
        <v>3353.6176763464659</v>
      </c>
      <c r="BQ221" s="89">
        <f>SUMIF(Об!$A:$A,$A:$A,Об!AI:AI)*BQ$455</f>
        <v>304535.17536754865</v>
      </c>
      <c r="BR221" s="89">
        <f>SUMIF(Об!$A:$A,$A:$A,Об!AJ:AJ)*BR$455</f>
        <v>113776.269050777</v>
      </c>
      <c r="BS221" s="89">
        <f>SUMIF(Об!$A:$A,$A:$A,Об!AK:AK)*BS$455</f>
        <v>166553.03292835527</v>
      </c>
      <c r="BT221" s="89">
        <f>SUMIF(Об!$A:$A,$A:$A,Об!AL:AL)*BT$455</f>
        <v>149924.08374197976</v>
      </c>
      <c r="BU221" s="89">
        <f>SUMIF(Об!$A:$A,$A:$A,Об!AM:AM)*BU$455</f>
        <v>94397.326545043266</v>
      </c>
      <c r="BV221" s="89">
        <f>SUMIF(Об!$A:$A,$A:$A,Об!AN:AN)*BV$455</f>
        <v>62677.048401187858</v>
      </c>
    </row>
    <row r="222" spans="1:74" ht="32.25" hidden="1" customHeight="1" x14ac:dyDescent="0.25">
      <c r="A222" s="84" t="s">
        <v>98</v>
      </c>
      <c r="B222" s="84">
        <f>SUMIF(Об!$A:$A,$A:$A,Об!B:B)</f>
        <v>6397.4</v>
      </c>
      <c r="C222" s="84">
        <f>SUMIF(Об!$A:$A,$A:$A,Об!C:C)</f>
        <v>6397.3999999999987</v>
      </c>
      <c r="D222" s="84">
        <v>12</v>
      </c>
      <c r="E222" s="84">
        <f>SUMIF(Об!$A:$A,$A:$A,Об!F:F)</f>
        <v>30.14</v>
      </c>
      <c r="F222" s="84">
        <f t="shared" si="35"/>
        <v>30.14</v>
      </c>
      <c r="G222" s="89">
        <v>2267543.0799999996</v>
      </c>
      <c r="H222" s="89">
        <v>2901241.3299999996</v>
      </c>
      <c r="I222" s="89">
        <v>0</v>
      </c>
      <c r="J222" s="89">
        <v>421607.45</v>
      </c>
      <c r="K222" s="89">
        <v>24741.989999999998</v>
      </c>
      <c r="L222" s="89">
        <v>0</v>
      </c>
      <c r="M222" s="89">
        <v>1312.4199999999998</v>
      </c>
      <c r="N222" s="89">
        <v>1312.4199999999998</v>
      </c>
      <c r="O222" s="89">
        <v>256354.65</v>
      </c>
      <c r="P222" s="89">
        <v>744202.01</v>
      </c>
      <c r="Q222" s="89">
        <v>291199.63</v>
      </c>
      <c r="R222" s="89">
        <v>0</v>
      </c>
      <c r="S222" s="89">
        <v>3906.8399999999997</v>
      </c>
      <c r="T222" s="89">
        <v>884977.37</v>
      </c>
      <c r="U222" s="89">
        <v>0</v>
      </c>
      <c r="V222" s="89">
        <v>0</v>
      </c>
      <c r="W222" s="89">
        <v>0</v>
      </c>
      <c r="X222" s="89">
        <v>0</v>
      </c>
      <c r="Y222" s="89">
        <v>0</v>
      </c>
      <c r="Z222" s="89">
        <v>0</v>
      </c>
      <c r="AA222" s="89">
        <v>0</v>
      </c>
      <c r="AB222" s="89">
        <v>0</v>
      </c>
      <c r="AC222" s="89">
        <v>0</v>
      </c>
      <c r="AD222" s="89">
        <v>0</v>
      </c>
      <c r="AE222" s="89">
        <v>2682.3900000000003</v>
      </c>
      <c r="AF222" s="89">
        <v>0</v>
      </c>
      <c r="AG222" s="89">
        <v>174879</v>
      </c>
      <c r="AH222" s="90">
        <v>2267543.0799999996</v>
      </c>
      <c r="AI222" s="90">
        <v>2225922.2600000002</v>
      </c>
      <c r="AJ222" s="90">
        <v>0</v>
      </c>
      <c r="AK222" s="90">
        <v>2225922.2600000002</v>
      </c>
      <c r="AL222" s="90">
        <v>455097.97000000003</v>
      </c>
      <c r="AM222" s="90">
        <v>0</v>
      </c>
      <c r="AN222" s="90">
        <v>455097.97000000003</v>
      </c>
      <c r="AP222" s="91">
        <f t="shared" si="32"/>
        <v>11570.63</v>
      </c>
      <c r="AQ222" s="92">
        <f>SUMIF('20-1'!K:K,$A:$A,'20-1'!$E:$E)</f>
        <v>0</v>
      </c>
      <c r="AR222" s="92">
        <f>SUMIF('20-1'!L:L,$A:$A,'20-1'!$E:$E)</f>
        <v>0</v>
      </c>
      <c r="AS222" s="92">
        <f>SUMIF('20-1'!M:M,$A:$A,'20-1'!$E:$E)</f>
        <v>0</v>
      </c>
      <c r="AT222" s="92">
        <f>SUMIF('20-1'!N:N,$A:$A,'20-1'!$E:$E)</f>
        <v>0</v>
      </c>
      <c r="AU222" s="92">
        <f>SUMIF('20-1'!O:O,$A:$A,'20-1'!$E:$E)</f>
        <v>0</v>
      </c>
      <c r="AV222" s="92">
        <f>SUMIF('20-1'!P:P,$A:$A,'20-1'!$E:$E)</f>
        <v>0</v>
      </c>
      <c r="AW222" s="92">
        <f>SUMIF('20-1'!Q:Q,$A:$A,'20-1'!$E:$E)</f>
        <v>0</v>
      </c>
      <c r="AX222" s="92">
        <f>SUMIF('20-1'!R:R,$A:$A,'20-1'!$E:$E)</f>
        <v>0</v>
      </c>
      <c r="AY222" s="92">
        <f>SUMIF('20-1'!S:S,$A:$A,'20-1'!$E:$E)</f>
        <v>0</v>
      </c>
      <c r="AZ222" s="92">
        <f>SUMIF('20-1'!T:T,$A:$A,'20-1'!$E:$E)</f>
        <v>0</v>
      </c>
      <c r="BA222" s="92">
        <f>SUMIF('20-1'!U:U,$A:$A,'20-1'!$E:$E)</f>
        <v>0</v>
      </c>
      <c r="BB222" s="92">
        <f>SUMIF('20-1'!V:V,$A:$A,'20-1'!$E:$E)</f>
        <v>0</v>
      </c>
      <c r="BC222" s="92">
        <f>SUMIF('20-1'!W:W,$A:$A,'20-1'!$E:$E)</f>
        <v>0</v>
      </c>
      <c r="BD222" s="92">
        <f>SUMIF('20-1'!X:X,$A:$A,'20-1'!$E:$E)</f>
        <v>0</v>
      </c>
      <c r="BE222" s="92">
        <f>SUMIF('20-1'!Y:Y,$A:$A,'20-1'!$E:$E)</f>
        <v>11570.63</v>
      </c>
      <c r="BF222" s="92">
        <f>SUMIF('20-1'!Z:Z,$A:$A,'20-1'!$E:$E)</f>
        <v>0</v>
      </c>
      <c r="BG222" s="92">
        <f>SUMIF('20-1'!AA:AA,$A:$A,'20-1'!$E:$E)</f>
        <v>847.46</v>
      </c>
      <c r="BH222" s="92">
        <f>SUMIF('20-1'!AB:AB,$A:$A,'20-1'!$E:$E)</f>
        <v>34328.99</v>
      </c>
      <c r="BI222" s="89">
        <f>SUMIF(Об!$A:$A,$A:$A,Об!AB:AB)*BI$455</f>
        <v>591085.46662604483</v>
      </c>
      <c r="BJ222" s="89">
        <f>SUMIF(Об!$A:$A,$A:$A,Об!AC:AC)*BJ$455</f>
        <v>560919.31067349704</v>
      </c>
      <c r="BK222" s="84">
        <f>SUMIF(ПП1!$H:$H,$A:$A,ПП1!$M:$M)</f>
        <v>0</v>
      </c>
      <c r="BL222" s="89">
        <f t="shared" si="33"/>
        <v>132581.5738554947</v>
      </c>
      <c r="BM222" s="89">
        <f t="shared" si="39"/>
        <v>18628.811908467975</v>
      </c>
      <c r="BN222" s="89">
        <f t="shared" si="34"/>
        <v>5194.5319986296199</v>
      </c>
      <c r="BO222" s="89">
        <f>SUMIF(Об!$A:$A,$A:$A,Об!$AG:$AG)*$BO$455</f>
        <v>0</v>
      </c>
      <c r="BP222" s="89">
        <f>SUMIF(Об!$A:$A,$A:$A,Об!$AE:$AE)*BP$455</f>
        <v>4577.3364602118318</v>
      </c>
      <c r="BQ222" s="89">
        <f>SUMIF(Об!$A:$A,$A:$A,Об!AI:AI)*BQ$455</f>
        <v>415658.58012339292</v>
      </c>
      <c r="BR222" s="89">
        <f>SUMIF(Об!$A:$A,$A:$A,Об!AJ:AJ)*BR$455</f>
        <v>0</v>
      </c>
      <c r="BS222" s="89">
        <f>SUMIF(Об!$A:$A,$A:$A,Об!AK:AK)*BS$455</f>
        <v>227327.42481616768</v>
      </c>
      <c r="BT222" s="89">
        <f>SUMIF(Об!$A:$A,$A:$A,Об!AL:AL)*BT$455</f>
        <v>204630.6529263171</v>
      </c>
      <c r="BU222" s="89">
        <f>SUMIF(Об!$A:$A,$A:$A,Об!AM:AM)*BU$455</f>
        <v>0</v>
      </c>
      <c r="BV222" s="89">
        <f>SUMIF(Об!$A:$A,$A:$A,Об!AN:AN)*BV$455</f>
        <v>85547.598609323264</v>
      </c>
    </row>
    <row r="223" spans="1:74" ht="32.25" hidden="1" customHeight="1" x14ac:dyDescent="0.25">
      <c r="A223" s="84" t="s">
        <v>99</v>
      </c>
      <c r="B223" s="84">
        <f>SUMIF(Об!$A:$A,$A:$A,Об!B:B)</f>
        <v>4046.5</v>
      </c>
      <c r="C223" s="84">
        <f>SUMIF(Об!$A:$A,$A:$A,Об!C:C)</f>
        <v>4046.5</v>
      </c>
      <c r="D223" s="84">
        <v>12</v>
      </c>
      <c r="E223" s="84">
        <f>SUMIF(Об!$A:$A,$A:$A,Об!F:F)</f>
        <v>41.41</v>
      </c>
      <c r="F223" s="84">
        <f t="shared" si="35"/>
        <v>41.41</v>
      </c>
      <c r="G223" s="89">
        <v>1631953.2099999997</v>
      </c>
      <c r="H223" s="89">
        <v>1554382.7</v>
      </c>
      <c r="I223" s="89">
        <v>0</v>
      </c>
      <c r="J223" s="89">
        <v>211904.84000000003</v>
      </c>
      <c r="K223" s="89">
        <v>81685.229999999981</v>
      </c>
      <c r="L223" s="89">
        <v>0</v>
      </c>
      <c r="M223" s="89">
        <v>686.56999999999994</v>
      </c>
      <c r="N223" s="89">
        <v>686.56999999999994</v>
      </c>
      <c r="O223" s="89">
        <v>127678.08000000002</v>
      </c>
      <c r="P223" s="89">
        <v>371318.76</v>
      </c>
      <c r="Q223" s="89">
        <v>143737.09</v>
      </c>
      <c r="R223" s="89">
        <v>0</v>
      </c>
      <c r="S223" s="89">
        <v>2089.77</v>
      </c>
      <c r="T223" s="89">
        <v>436824.99</v>
      </c>
      <c r="U223" s="89">
        <v>0</v>
      </c>
      <c r="V223" s="89">
        <v>0</v>
      </c>
      <c r="W223" s="89">
        <v>0</v>
      </c>
      <c r="X223" s="89">
        <v>0</v>
      </c>
      <c r="Y223" s="89">
        <v>0</v>
      </c>
      <c r="Z223" s="89">
        <v>0</v>
      </c>
      <c r="AA223" s="89">
        <v>0</v>
      </c>
      <c r="AB223" s="89">
        <v>0</v>
      </c>
      <c r="AC223" s="89">
        <v>0</v>
      </c>
      <c r="AD223" s="89">
        <v>0</v>
      </c>
      <c r="AE223" s="89">
        <v>1433.5400000000002</v>
      </c>
      <c r="AF223" s="89">
        <v>0</v>
      </c>
      <c r="AG223" s="89">
        <v>95985</v>
      </c>
      <c r="AH223" s="90">
        <v>1631953.2099999997</v>
      </c>
      <c r="AI223" s="90">
        <v>1637908.1300000001</v>
      </c>
      <c r="AJ223" s="90">
        <v>0</v>
      </c>
      <c r="AK223" s="90">
        <v>1637908.1300000001</v>
      </c>
      <c r="AL223" s="90">
        <v>246222.52000000002</v>
      </c>
      <c r="AM223" s="90">
        <v>0</v>
      </c>
      <c r="AN223" s="90">
        <v>246222.52000000002</v>
      </c>
      <c r="AP223" s="91">
        <f t="shared" si="32"/>
        <v>162092.66</v>
      </c>
      <c r="AQ223" s="92">
        <f>SUMIF('20-1'!K:K,$A:$A,'20-1'!$E:$E)</f>
        <v>0</v>
      </c>
      <c r="AR223" s="92">
        <f>SUMIF('20-1'!L:L,$A:$A,'20-1'!$E:$E)</f>
        <v>0</v>
      </c>
      <c r="AS223" s="92">
        <f>SUMIF('20-1'!M:M,$A:$A,'20-1'!$E:$E)</f>
        <v>0</v>
      </c>
      <c r="AT223" s="92">
        <f>SUMIF('20-1'!N:N,$A:$A,'20-1'!$E:$E)</f>
        <v>0</v>
      </c>
      <c r="AU223" s="92">
        <f>SUMIF('20-1'!O:O,$A:$A,'20-1'!$E:$E)</f>
        <v>156525.42000000001</v>
      </c>
      <c r="AV223" s="92">
        <f>SUMIF('20-1'!P:P,$A:$A,'20-1'!$E:$E)</f>
        <v>5567.24</v>
      </c>
      <c r="AW223" s="92">
        <f>SUMIF('20-1'!Q:Q,$A:$A,'20-1'!$E:$E)</f>
        <v>0</v>
      </c>
      <c r="AX223" s="92">
        <f>SUMIF('20-1'!R:R,$A:$A,'20-1'!$E:$E)</f>
        <v>0</v>
      </c>
      <c r="AY223" s="92">
        <f>SUMIF('20-1'!S:S,$A:$A,'20-1'!$E:$E)</f>
        <v>0</v>
      </c>
      <c r="AZ223" s="92">
        <f>SUMIF('20-1'!T:T,$A:$A,'20-1'!$E:$E)</f>
        <v>0</v>
      </c>
      <c r="BA223" s="92">
        <f>SUMIF('20-1'!U:U,$A:$A,'20-1'!$E:$E)</f>
        <v>0</v>
      </c>
      <c r="BB223" s="92">
        <f>SUMIF('20-1'!V:V,$A:$A,'20-1'!$E:$E)</f>
        <v>0</v>
      </c>
      <c r="BC223" s="92">
        <f>SUMIF('20-1'!W:W,$A:$A,'20-1'!$E:$E)</f>
        <v>0</v>
      </c>
      <c r="BD223" s="92">
        <f>SUMIF('20-1'!X:X,$A:$A,'20-1'!$E:$E)</f>
        <v>0</v>
      </c>
      <c r="BE223" s="92">
        <f>SUMIF('20-1'!Y:Y,$A:$A,'20-1'!$E:$E)</f>
        <v>0</v>
      </c>
      <c r="BF223" s="92">
        <f>SUMIF('20-1'!Z:Z,$A:$A,'20-1'!$E:$E)</f>
        <v>0</v>
      </c>
      <c r="BG223" s="92">
        <f>SUMIF('20-1'!AA:AA,$A:$A,'20-1'!$E:$E)</f>
        <v>0</v>
      </c>
      <c r="BH223" s="92">
        <f>SUMIF('20-1'!AB:AB,$A:$A,'20-1'!$E:$E)</f>
        <v>48797.09</v>
      </c>
      <c r="BI223" s="89">
        <f>SUMIF(Об!$A:$A,$A:$A,Об!AB:AB)*BI$455</f>
        <v>373874.90866637864</v>
      </c>
      <c r="BJ223" s="89">
        <f>SUMIF(Об!$A:$A,$A:$A,Об!AC:AC)*BJ$455</f>
        <v>354794.13365434489</v>
      </c>
      <c r="BK223" s="89">
        <f>SUMIF(ПП1!$H:$H,$A:$A,ПП1!$M:$M)*$BK$454/$BK$455*B223</f>
        <v>55021.881802065007</v>
      </c>
      <c r="BL223" s="89">
        <f t="shared" si="33"/>
        <v>83860.840123528193</v>
      </c>
      <c r="BM223" s="89">
        <f t="shared" si="39"/>
        <v>11783.144306689541</v>
      </c>
      <c r="BN223" s="89">
        <f t="shared" si="34"/>
        <v>3285.6588195915147</v>
      </c>
      <c r="BO223" s="89">
        <f>SUMIF(Об!$A:$A,$A:$A,Об!$AG:$AG)*$BO$455</f>
        <v>0</v>
      </c>
      <c r="BP223" s="89">
        <f>SUMIF(Об!$A:$A,$A:$A,Об!$AE:$AE)*BP$455</f>
        <v>2895.2687007608065</v>
      </c>
      <c r="BQ223" s="89">
        <f>SUMIF(Об!$A:$A,$A:$A,Об!AI:AI)*BQ$455</f>
        <v>262913.44053354644</v>
      </c>
      <c r="BR223" s="89">
        <f>SUMIF(Об!$A:$A,$A:$A,Об!AJ:AJ)*BR$455</f>
        <v>98226.125475020614</v>
      </c>
      <c r="BS223" s="89">
        <f>SUMIF(Об!$A:$A,$A:$A,Об!AK:AK)*BS$455</f>
        <v>143789.73090921671</v>
      </c>
      <c r="BT223" s="89">
        <f>SUMIF(Об!$A:$A,$A:$A,Об!AL:AL)*BT$455</f>
        <v>129433.51003006574</v>
      </c>
      <c r="BU223" s="89">
        <f>SUMIF(Об!$A:$A,$A:$A,Об!AM:AM)*BU$455</f>
        <v>81495.761102711171</v>
      </c>
      <c r="BV223" s="89">
        <f>SUMIF(Об!$A:$A,$A:$A,Об!AN:AN)*BV$455</f>
        <v>54110.788409764391</v>
      </c>
    </row>
    <row r="224" spans="1:74" ht="32.25" hidden="1" customHeight="1" x14ac:dyDescent="0.25">
      <c r="A224" s="84" t="s">
        <v>100</v>
      </c>
      <c r="B224" s="84">
        <f>SUMIF(Об!$A:$A,$A:$A,Об!B:B)</f>
        <v>3491.3</v>
      </c>
      <c r="C224" s="84">
        <f>SUMIF(Об!$A:$A,$A:$A,Об!C:C)</f>
        <v>3491.3000000000006</v>
      </c>
      <c r="D224" s="84">
        <v>12</v>
      </c>
      <c r="E224" s="84">
        <f>SUMIF(Об!$A:$A,$A:$A,Об!F:F)</f>
        <v>30.14</v>
      </c>
      <c r="F224" s="84">
        <f t="shared" si="35"/>
        <v>30.14</v>
      </c>
      <c r="G224" s="89">
        <v>1243065.04</v>
      </c>
      <c r="H224" s="89">
        <v>1585004.69</v>
      </c>
      <c r="I224" s="89">
        <v>0</v>
      </c>
      <c r="J224" s="89">
        <v>229837.77999999997</v>
      </c>
      <c r="K224" s="89">
        <v>14864.350000000006</v>
      </c>
      <c r="L224" s="89">
        <v>0</v>
      </c>
      <c r="M224" s="89">
        <v>698.69</v>
      </c>
      <c r="N224" s="89">
        <v>698.69</v>
      </c>
      <c r="O224" s="89">
        <v>133861.81</v>
      </c>
      <c r="P224" s="89">
        <v>400876.09</v>
      </c>
      <c r="Q224" s="89">
        <v>154111.67999999999</v>
      </c>
      <c r="R224" s="89">
        <v>0</v>
      </c>
      <c r="S224" s="89">
        <v>2094.2999999999997</v>
      </c>
      <c r="T224" s="89">
        <v>468352.81</v>
      </c>
      <c r="U224" s="89">
        <v>0</v>
      </c>
      <c r="V224" s="89">
        <v>0</v>
      </c>
      <c r="W224" s="89">
        <v>0</v>
      </c>
      <c r="X224" s="89">
        <v>0</v>
      </c>
      <c r="Y224" s="89">
        <v>0</v>
      </c>
      <c r="Z224" s="89">
        <v>0</v>
      </c>
      <c r="AA224" s="89">
        <v>0</v>
      </c>
      <c r="AB224" s="89">
        <v>0</v>
      </c>
      <c r="AC224" s="89">
        <v>0</v>
      </c>
      <c r="AD224" s="89">
        <v>0</v>
      </c>
      <c r="AE224" s="89">
        <v>1437.84</v>
      </c>
      <c r="AF224" s="89">
        <v>0</v>
      </c>
      <c r="AG224" s="89">
        <v>99630</v>
      </c>
      <c r="AH224" s="90">
        <v>1243065.04</v>
      </c>
      <c r="AI224" s="90">
        <v>1253249.21</v>
      </c>
      <c r="AJ224" s="90">
        <v>0</v>
      </c>
      <c r="AK224" s="90">
        <v>1253249.21</v>
      </c>
      <c r="AL224" s="90">
        <v>157003.26999999999</v>
      </c>
      <c r="AM224" s="90">
        <v>0</v>
      </c>
      <c r="AN224" s="90">
        <v>157003.26999999999</v>
      </c>
      <c r="AP224" s="91">
        <f t="shared" si="32"/>
        <v>0</v>
      </c>
      <c r="AQ224" s="92">
        <f>SUMIF('20-1'!K:K,$A:$A,'20-1'!$E:$E)</f>
        <v>0</v>
      </c>
      <c r="AR224" s="92">
        <f>SUMIF('20-1'!L:L,$A:$A,'20-1'!$E:$E)</f>
        <v>0</v>
      </c>
      <c r="AS224" s="92">
        <f>SUMIF('20-1'!M:M,$A:$A,'20-1'!$E:$E)</f>
        <v>0</v>
      </c>
      <c r="AT224" s="92">
        <f>SUMIF('20-1'!N:N,$A:$A,'20-1'!$E:$E)</f>
        <v>0</v>
      </c>
      <c r="AU224" s="92">
        <f>SUMIF('20-1'!O:O,$A:$A,'20-1'!$E:$E)</f>
        <v>0</v>
      </c>
      <c r="AV224" s="92">
        <f>SUMIF('20-1'!P:P,$A:$A,'20-1'!$E:$E)</f>
        <v>0</v>
      </c>
      <c r="AW224" s="92">
        <f>SUMIF('20-1'!Q:Q,$A:$A,'20-1'!$E:$E)</f>
        <v>0</v>
      </c>
      <c r="AX224" s="92">
        <f>SUMIF('20-1'!R:R,$A:$A,'20-1'!$E:$E)</f>
        <v>0</v>
      </c>
      <c r="AY224" s="92">
        <f>SUMIF('20-1'!S:S,$A:$A,'20-1'!$E:$E)</f>
        <v>0</v>
      </c>
      <c r="AZ224" s="92">
        <f>SUMIF('20-1'!T:T,$A:$A,'20-1'!$E:$E)</f>
        <v>0</v>
      </c>
      <c r="BA224" s="92">
        <f>SUMIF('20-1'!U:U,$A:$A,'20-1'!$E:$E)</f>
        <v>0</v>
      </c>
      <c r="BB224" s="92">
        <f>SUMIF('20-1'!V:V,$A:$A,'20-1'!$E:$E)</f>
        <v>0</v>
      </c>
      <c r="BC224" s="92">
        <f>SUMIF('20-1'!W:W,$A:$A,'20-1'!$E:$E)</f>
        <v>0</v>
      </c>
      <c r="BD224" s="92">
        <f>SUMIF('20-1'!X:X,$A:$A,'20-1'!$E:$E)</f>
        <v>0</v>
      </c>
      <c r="BE224" s="92">
        <f>SUMIF('20-1'!Y:Y,$A:$A,'20-1'!$E:$E)</f>
        <v>0</v>
      </c>
      <c r="BF224" s="92">
        <f>SUMIF('20-1'!Z:Z,$A:$A,'20-1'!$E:$E)</f>
        <v>0</v>
      </c>
      <c r="BG224" s="92">
        <f>SUMIF('20-1'!AA:AA,$A:$A,'20-1'!$E:$E)</f>
        <v>0</v>
      </c>
      <c r="BH224" s="92">
        <f>SUMIF('20-1'!AB:AB,$A:$A,'20-1'!$E:$E)</f>
        <v>20785.39</v>
      </c>
      <c r="BI224" s="89">
        <f>SUMIF(Об!$A:$A,$A:$A,Об!AB:AB)*BI$455</f>
        <v>322577.40482563409</v>
      </c>
      <c r="BJ224" s="89">
        <f>SUMIF(Об!$A:$A,$A:$A,Об!AC:AC)*BJ$455</f>
        <v>306114.60739587661</v>
      </c>
      <c r="BK224" s="84">
        <f>SUMIF(ПП1!$H:$H,$A:$A,ПП1!$M:$M)</f>
        <v>0</v>
      </c>
      <c r="BL224" s="89">
        <f t="shared" si="33"/>
        <v>72354.714227918957</v>
      </c>
      <c r="BM224" s="89">
        <f t="shared" si="39"/>
        <v>10166.438086728085</v>
      </c>
      <c r="BN224" s="89">
        <f t="shared" si="34"/>
        <v>2834.8500276386644</v>
      </c>
      <c r="BO224" s="89">
        <f>SUMIF(Об!$A:$A,$A:$A,Об!$AG:$AG)*$BO$455</f>
        <v>0</v>
      </c>
      <c r="BP224" s="89">
        <f>SUMIF(Об!$A:$A,$A:$A,Об!$AE:$AE)*BP$455</f>
        <v>2498.0233819266537</v>
      </c>
      <c r="BQ224" s="89">
        <f>SUMIF(Об!$A:$A,$A:$A,Об!AI:AI)*BQ$455</f>
        <v>226840.40403676528</v>
      </c>
      <c r="BR224" s="89">
        <f>SUMIF(Об!$A:$A,$A:$A,Об!AJ:AJ)*BR$455</f>
        <v>0</v>
      </c>
      <c r="BS224" s="89">
        <f>SUMIF(Об!$A:$A,$A:$A,Об!AK:AK)*BS$455</f>
        <v>124061.06203468387</v>
      </c>
      <c r="BT224" s="89">
        <f>SUMIF(Об!$A:$A,$A:$A,Об!AL:AL)*BT$455</f>
        <v>111674.58632595291</v>
      </c>
      <c r="BU224" s="89">
        <f>SUMIF(Об!$A:$A,$A:$A,Об!AM:AM)*BU$455</f>
        <v>0</v>
      </c>
      <c r="BV224" s="89">
        <f>SUMIF(Об!$A:$A,$A:$A,Об!AN:AN)*BV$455</f>
        <v>46686.518120600624</v>
      </c>
    </row>
    <row r="225" spans="1:74" ht="32.25" hidden="1" customHeight="1" x14ac:dyDescent="0.25">
      <c r="A225" s="84" t="s">
        <v>101</v>
      </c>
      <c r="B225" s="84">
        <f>SUMIF(Об!$A:$A,$A:$A,Об!B:B)</f>
        <v>7593.26</v>
      </c>
      <c r="C225" s="84">
        <f>SUMIF(Об!$A:$A,$A:$A,Об!C:C)</f>
        <v>7593.2599999999993</v>
      </c>
      <c r="D225" s="84">
        <v>12</v>
      </c>
      <c r="E225" s="84">
        <f>SUMIF(Об!$A:$A,$A:$A,Об!F:F)</f>
        <v>41.41</v>
      </c>
      <c r="F225" s="84">
        <f t="shared" si="35"/>
        <v>41.41</v>
      </c>
      <c r="G225" s="89">
        <v>3719668.3900000006</v>
      </c>
      <c r="H225" s="89">
        <v>3451602.4900000007</v>
      </c>
      <c r="I225" s="89">
        <v>0</v>
      </c>
      <c r="J225" s="89">
        <v>425733.75</v>
      </c>
      <c r="K225" s="89">
        <v>345419.43999999994</v>
      </c>
      <c r="L225" s="89">
        <v>0</v>
      </c>
      <c r="M225" s="89">
        <v>2386.17</v>
      </c>
      <c r="N225" s="89">
        <v>2386.17</v>
      </c>
      <c r="O225" s="89">
        <v>257242.35000000003</v>
      </c>
      <c r="P225" s="89">
        <v>741971.62999999989</v>
      </c>
      <c r="Q225" s="89">
        <v>284909.95999999996</v>
      </c>
      <c r="R225" s="89">
        <v>0</v>
      </c>
      <c r="S225" s="89">
        <v>7122.94</v>
      </c>
      <c r="T225" s="89">
        <v>865848.4800000001</v>
      </c>
      <c r="U225" s="89">
        <v>0</v>
      </c>
      <c r="V225" s="89">
        <v>0</v>
      </c>
      <c r="W225" s="89">
        <v>0</v>
      </c>
      <c r="X225" s="89">
        <v>0</v>
      </c>
      <c r="Y225" s="89">
        <v>0</v>
      </c>
      <c r="Z225" s="89">
        <v>0</v>
      </c>
      <c r="AA225" s="89">
        <v>0</v>
      </c>
      <c r="AB225" s="89">
        <v>0</v>
      </c>
      <c r="AC225" s="89">
        <v>0</v>
      </c>
      <c r="AD225" s="89">
        <v>0</v>
      </c>
      <c r="AE225" s="89">
        <v>4873.6900000000005</v>
      </c>
      <c r="AF225" s="89">
        <v>0</v>
      </c>
      <c r="AG225" s="89">
        <v>199260.04000000004</v>
      </c>
      <c r="AH225" s="90">
        <v>3719668.3900000006</v>
      </c>
      <c r="AI225" s="90">
        <v>3746534.04</v>
      </c>
      <c r="AJ225" s="90">
        <v>0</v>
      </c>
      <c r="AK225" s="90">
        <v>3746534.04</v>
      </c>
      <c r="AL225" s="90">
        <v>510304.16</v>
      </c>
      <c r="AM225" s="90">
        <v>0</v>
      </c>
      <c r="AN225" s="90">
        <v>510304.16</v>
      </c>
      <c r="AP225" s="91">
        <f t="shared" si="32"/>
        <v>40163.33</v>
      </c>
      <c r="AQ225" s="92">
        <f>SUMIF('20-1'!K:K,$A:$A,'20-1'!$E:$E)</f>
        <v>0</v>
      </c>
      <c r="AR225" s="92">
        <f>SUMIF('20-1'!L:L,$A:$A,'20-1'!$E:$E)</f>
        <v>0</v>
      </c>
      <c r="AS225" s="92">
        <f>SUMIF('20-1'!M:M,$A:$A,'20-1'!$E:$E)</f>
        <v>29028.85</v>
      </c>
      <c r="AT225" s="92">
        <f>SUMIF('20-1'!N:N,$A:$A,'20-1'!$E:$E)</f>
        <v>0</v>
      </c>
      <c r="AU225" s="92">
        <f>SUMIF('20-1'!O:O,$A:$A,'20-1'!$E:$E)</f>
        <v>0</v>
      </c>
      <c r="AV225" s="92">
        <f>SUMIF('20-1'!P:P,$A:$A,'20-1'!$E:$E)</f>
        <v>11134.48</v>
      </c>
      <c r="AW225" s="92">
        <f>SUMIF('20-1'!Q:Q,$A:$A,'20-1'!$E:$E)</f>
        <v>0</v>
      </c>
      <c r="AX225" s="92">
        <f>SUMIF('20-1'!R:R,$A:$A,'20-1'!$E:$E)</f>
        <v>0</v>
      </c>
      <c r="AY225" s="92">
        <f>SUMIF('20-1'!S:S,$A:$A,'20-1'!$E:$E)</f>
        <v>0</v>
      </c>
      <c r="AZ225" s="92">
        <f>SUMIF('20-1'!T:T,$A:$A,'20-1'!$E:$E)</f>
        <v>0</v>
      </c>
      <c r="BA225" s="92">
        <f>SUMIF('20-1'!U:U,$A:$A,'20-1'!$E:$E)</f>
        <v>0</v>
      </c>
      <c r="BB225" s="92">
        <f>SUMIF('20-1'!V:V,$A:$A,'20-1'!$E:$E)</f>
        <v>0</v>
      </c>
      <c r="BC225" s="92">
        <f>SUMIF('20-1'!W:W,$A:$A,'20-1'!$E:$E)</f>
        <v>0</v>
      </c>
      <c r="BD225" s="92">
        <f>SUMIF('20-1'!X:X,$A:$A,'20-1'!$E:$E)</f>
        <v>0</v>
      </c>
      <c r="BE225" s="92">
        <f>SUMIF('20-1'!Y:Y,$A:$A,'20-1'!$E:$E)</f>
        <v>0</v>
      </c>
      <c r="BF225" s="92">
        <f>SUMIF('20-1'!Z:Z,$A:$A,'20-1'!$E:$E)</f>
        <v>0</v>
      </c>
      <c r="BG225" s="92">
        <f>SUMIF('20-1'!AA:AA,$A:$A,'20-1'!$E:$E)</f>
        <v>0</v>
      </c>
      <c r="BH225" s="92">
        <f>SUMIF('20-1'!AB:AB,$A:$A,'20-1'!$E:$E)</f>
        <v>81187.569999999992</v>
      </c>
      <c r="BI225" s="89">
        <f>SUMIF(Об!$A:$A,$A:$A,Об!AB:AB)*BI$455</f>
        <v>701576.52019771817</v>
      </c>
      <c r="BJ225" s="89">
        <f>SUMIF(Об!$A:$A,$A:$A,Об!AC:AC)*BJ$455</f>
        <v>665771.43292034871</v>
      </c>
      <c r="BK225" s="89">
        <f>SUMIF(ПП1!$H:$H,$A:$A,ПП1!$M:$M)*$BK$454/$BK$455*B225</f>
        <v>103248.59859442683</v>
      </c>
      <c r="BL225" s="89">
        <f t="shared" si="33"/>
        <v>157364.9234835986</v>
      </c>
      <c r="BM225" s="89">
        <f t="shared" si="39"/>
        <v>22111.078299323715</v>
      </c>
      <c r="BN225" s="89">
        <f t="shared" si="34"/>
        <v>6165.5410078960749</v>
      </c>
      <c r="BO225" s="89">
        <f>SUMIF(Об!$A:$A,$A:$A,Об!$AG:$AG)*$BO$455</f>
        <v>0</v>
      </c>
      <c r="BP225" s="89">
        <f>SUMIF(Об!$A:$A,$A:$A,Об!$AE:$AE)*BP$455</f>
        <v>5432.9736846012593</v>
      </c>
      <c r="BQ225" s="89">
        <f>SUMIF(Об!$A:$A,$A:$A,Об!AI:AI)*BQ$455</f>
        <v>493357.2498370831</v>
      </c>
      <c r="BR225" s="89">
        <f>SUMIF(Об!$A:$A,$A:$A,Об!AJ:AJ)*BR$455</f>
        <v>184321.39120831701</v>
      </c>
      <c r="BS225" s="89">
        <f>SUMIF(Об!$A:$A,$A:$A,Об!AK:AK)*BS$455</f>
        <v>269821.5277705965</v>
      </c>
      <c r="BT225" s="89">
        <f>SUMIF(Об!$A:$A,$A:$A,Об!AL:AL)*BT$455</f>
        <v>242882.06953438694</v>
      </c>
      <c r="BU225" s="89">
        <f>SUMIF(Об!$A:$A,$A:$A,Об!AM:AM)*BU$455</f>
        <v>152926.85109372856</v>
      </c>
      <c r="BV225" s="89">
        <f>SUMIF(Об!$A:$A,$A:$A,Об!AN:AN)*BV$455</f>
        <v>101538.93122459594</v>
      </c>
    </row>
    <row r="226" spans="1:74" ht="32.25" hidden="1" customHeight="1" x14ac:dyDescent="0.25">
      <c r="A226" s="84" t="s">
        <v>102</v>
      </c>
      <c r="B226" s="84">
        <f>SUMIF(Об!$A:$A,$A:$A,Об!B:B)</f>
        <v>5021.38</v>
      </c>
      <c r="C226" s="84">
        <f>SUMIF(Об!$A:$A,$A:$A,Об!C:C)</f>
        <v>5021.38</v>
      </c>
      <c r="D226" s="84">
        <v>12</v>
      </c>
      <c r="E226" s="84">
        <f>SUMIF(Об!$A:$A,$A:$A,Об!F:F)</f>
        <v>41.2</v>
      </c>
      <c r="F226" s="84">
        <f t="shared" si="35"/>
        <v>41.2</v>
      </c>
      <c r="G226" s="89">
        <v>2454842.7600000002</v>
      </c>
      <c r="H226" s="89">
        <v>2289544.92</v>
      </c>
      <c r="I226" s="89">
        <v>0</v>
      </c>
      <c r="J226" s="89">
        <v>236120.06999999998</v>
      </c>
      <c r="K226" s="89">
        <v>107692.73</v>
      </c>
      <c r="L226" s="89">
        <v>0</v>
      </c>
      <c r="M226" s="89">
        <v>1077.6200000000001</v>
      </c>
      <c r="N226" s="89">
        <v>1077.6200000000001</v>
      </c>
      <c r="O226" s="89">
        <v>0</v>
      </c>
      <c r="P226" s="89">
        <v>424932.47</v>
      </c>
      <c r="Q226" s="89">
        <v>170847.61</v>
      </c>
      <c r="R226" s="89">
        <v>0</v>
      </c>
      <c r="S226" s="89">
        <v>3238.4799999999996</v>
      </c>
      <c r="T226" s="89">
        <v>519194.79</v>
      </c>
      <c r="U226" s="89">
        <v>0</v>
      </c>
      <c r="V226" s="89">
        <v>0</v>
      </c>
      <c r="W226" s="89">
        <v>0</v>
      </c>
      <c r="X226" s="89">
        <v>0</v>
      </c>
      <c r="Y226" s="89">
        <v>0</v>
      </c>
      <c r="Z226" s="89">
        <v>0</v>
      </c>
      <c r="AA226" s="89">
        <v>0</v>
      </c>
      <c r="AB226" s="89">
        <v>0</v>
      </c>
      <c r="AC226" s="89">
        <v>0</v>
      </c>
      <c r="AD226" s="89">
        <v>0</v>
      </c>
      <c r="AE226" s="89">
        <v>2222</v>
      </c>
      <c r="AF226" s="89">
        <v>0</v>
      </c>
      <c r="AG226" s="89">
        <v>0</v>
      </c>
      <c r="AH226" s="90">
        <v>2454842.7600000002</v>
      </c>
      <c r="AI226" s="90">
        <v>2475878.75</v>
      </c>
      <c r="AJ226" s="90">
        <v>0</v>
      </c>
      <c r="AK226" s="90">
        <v>2475878.75</v>
      </c>
      <c r="AL226" s="90">
        <v>229307.63999999998</v>
      </c>
      <c r="AM226" s="90">
        <v>0</v>
      </c>
      <c r="AN226" s="90">
        <v>229307.63999999998</v>
      </c>
      <c r="AP226" s="91">
        <f t="shared" si="32"/>
        <v>82847.08</v>
      </c>
      <c r="AQ226" s="92">
        <f>SUMIF('20-1'!K:K,$A:$A,'20-1'!$E:$E)</f>
        <v>0</v>
      </c>
      <c r="AR226" s="92">
        <f>SUMIF('20-1'!L:L,$A:$A,'20-1'!$E:$E)</f>
        <v>0</v>
      </c>
      <c r="AS226" s="92">
        <f>SUMIF('20-1'!M:M,$A:$A,'20-1'!$E:$E)</f>
        <v>0</v>
      </c>
      <c r="AT226" s="92">
        <f>SUMIF('20-1'!N:N,$A:$A,'20-1'!$E:$E)</f>
        <v>0</v>
      </c>
      <c r="AU226" s="92">
        <f>SUMIF('20-1'!O:O,$A:$A,'20-1'!$E:$E)</f>
        <v>0</v>
      </c>
      <c r="AV226" s="92">
        <f>SUMIF('20-1'!P:P,$A:$A,'20-1'!$E:$E)</f>
        <v>12147.24</v>
      </c>
      <c r="AW226" s="92">
        <f>SUMIF('20-1'!Q:Q,$A:$A,'20-1'!$E:$E)</f>
        <v>0</v>
      </c>
      <c r="AX226" s="92">
        <f>SUMIF('20-1'!R:R,$A:$A,'20-1'!$E:$E)</f>
        <v>0</v>
      </c>
      <c r="AY226" s="92">
        <f>SUMIF('20-1'!S:S,$A:$A,'20-1'!$E:$E)</f>
        <v>0</v>
      </c>
      <c r="AZ226" s="92">
        <f>SUMIF('20-1'!T:T,$A:$A,'20-1'!$E:$E)</f>
        <v>0</v>
      </c>
      <c r="BA226" s="92">
        <f>SUMIF('20-1'!U:U,$A:$A,'20-1'!$E:$E)</f>
        <v>0</v>
      </c>
      <c r="BB226" s="92">
        <f>SUMIF('20-1'!V:V,$A:$A,'20-1'!$E:$E)</f>
        <v>0</v>
      </c>
      <c r="BC226" s="92">
        <f>SUMIF('20-1'!W:W,$A:$A,'20-1'!$E:$E)</f>
        <v>0</v>
      </c>
      <c r="BD226" s="92">
        <f>SUMIF('20-1'!X:X,$A:$A,'20-1'!$E:$E)</f>
        <v>70699.839999999997</v>
      </c>
      <c r="BE226" s="92">
        <f>SUMIF('20-1'!Y:Y,$A:$A,'20-1'!$E:$E)</f>
        <v>0</v>
      </c>
      <c r="BF226" s="92">
        <f>SUMIF('20-1'!Z:Z,$A:$A,'20-1'!$E:$E)</f>
        <v>0</v>
      </c>
      <c r="BG226" s="92">
        <f>SUMIF('20-1'!AA:AA,$A:$A,'20-1'!$E:$E)</f>
        <v>0</v>
      </c>
      <c r="BH226" s="92">
        <f>SUMIF('20-1'!AB:AB,$A:$A,'20-1'!$E:$E)</f>
        <v>136557.94</v>
      </c>
      <c r="BI226" s="89">
        <f>SUMIF(Об!$A:$A,$A:$A,Об!AB:AB)*BI$455</f>
        <v>463948.59480518493</v>
      </c>
      <c r="BJ226" s="89">
        <f>SUMIF(Об!$A:$A,$A:$A,Об!AC:AC)*BJ$455</f>
        <v>440270.89258600143</v>
      </c>
      <c r="BK226" s="89">
        <f>SUMIF(ПП1!$H:$H,$A:$A,ПП1!$M:$M)*$BK$454/$BK$455*B226</f>
        <v>68277.715765044661</v>
      </c>
      <c r="BL226" s="89">
        <f t="shared" si="33"/>
        <v>104064.53611256198</v>
      </c>
      <c r="BM226" s="84">
        <f>SUMIF(Об!$A:$A,$A:$A,Об!Z:Z)</f>
        <v>0</v>
      </c>
      <c r="BN226" s="89">
        <f t="shared" si="34"/>
        <v>4077.2374851156405</v>
      </c>
      <c r="BO226" s="89">
        <f>SUMIF(Об!$A:$A,$A:$A,Об!$AG:$AG)*$BO$455</f>
        <v>0</v>
      </c>
      <c r="BP226" s="89">
        <f>SUMIF(Об!$A:$A,$A:$A,Об!$AE:$AE)*BP$455</f>
        <v>0</v>
      </c>
      <c r="BQ226" s="89">
        <f>SUMIF(Об!$A:$A,$A:$A,Об!AI:AI)*BQ$455</f>
        <v>326254.36600181373</v>
      </c>
      <c r="BR226" s="89">
        <f>SUMIF(Об!$A:$A,$A:$A,Об!AJ:AJ)*BR$455</f>
        <v>121890.69614179138</v>
      </c>
      <c r="BS226" s="89">
        <f>SUMIF(Об!$A:$A,$A:$A,Об!AK:AK)*BS$455</f>
        <v>178431.45409438343</v>
      </c>
      <c r="BT226" s="89">
        <f>SUMIF(Об!$A:$A,$A:$A,Об!AL:AL)*BT$455</f>
        <v>160616.54234394449</v>
      </c>
      <c r="BU226" s="89">
        <f>SUMIF(Об!$A:$A,$A:$A,Об!AM:AM)*BU$455</f>
        <v>101129.66387889085</v>
      </c>
      <c r="BV226" s="89">
        <f>SUMIF(Об!$A:$A,$A:$A,Об!AN:AN)*BV$455</f>
        <v>67147.122378604399</v>
      </c>
    </row>
    <row r="227" spans="1:74" ht="32.25" hidden="1" customHeight="1" x14ac:dyDescent="0.25">
      <c r="A227" s="84" t="s">
        <v>103</v>
      </c>
      <c r="B227" s="84">
        <f>SUMIF(Об!$A:$A,$A:$A,Об!B:B)</f>
        <v>9620.58</v>
      </c>
      <c r="C227" s="84">
        <f>SUMIF(Об!$A:$A,$A:$A,Об!C:C)</f>
        <v>9620.58</v>
      </c>
      <c r="D227" s="84">
        <v>12</v>
      </c>
      <c r="E227" s="84">
        <f>SUMIF(Об!$A:$A,$A:$A,Об!F:F)</f>
        <v>41.41</v>
      </c>
      <c r="F227" s="84">
        <f t="shared" si="35"/>
        <v>41.41</v>
      </c>
      <c r="G227" s="89">
        <v>4518602.1399999997</v>
      </c>
      <c r="H227" s="89">
        <v>4313913.25</v>
      </c>
      <c r="I227" s="89">
        <v>0</v>
      </c>
      <c r="J227" s="89">
        <v>499931.83999999997</v>
      </c>
      <c r="K227" s="89">
        <v>244369.64</v>
      </c>
      <c r="L227" s="89">
        <v>0</v>
      </c>
      <c r="M227" s="89">
        <v>1884.51</v>
      </c>
      <c r="N227" s="89">
        <v>1884.51</v>
      </c>
      <c r="O227" s="89">
        <v>324413.12</v>
      </c>
      <c r="P227" s="89">
        <v>907759.20000000007</v>
      </c>
      <c r="Q227" s="89">
        <v>369484.29999999993</v>
      </c>
      <c r="R227" s="89">
        <v>0</v>
      </c>
      <c r="S227" s="89">
        <v>5674.7500000000009</v>
      </c>
      <c r="T227" s="89">
        <v>1122846.68</v>
      </c>
      <c r="U227" s="89">
        <v>0</v>
      </c>
      <c r="V227" s="89">
        <v>0</v>
      </c>
      <c r="W227" s="89">
        <v>0</v>
      </c>
      <c r="X227" s="89">
        <v>0</v>
      </c>
      <c r="Y227" s="89">
        <v>0</v>
      </c>
      <c r="Z227" s="89">
        <v>0</v>
      </c>
      <c r="AA227" s="89">
        <v>0</v>
      </c>
      <c r="AB227" s="89">
        <v>0</v>
      </c>
      <c r="AC227" s="89">
        <v>0</v>
      </c>
      <c r="AD227" s="89">
        <v>0</v>
      </c>
      <c r="AE227" s="89">
        <v>3885</v>
      </c>
      <c r="AF227" s="89">
        <v>0</v>
      </c>
      <c r="AG227" s="89">
        <v>232065</v>
      </c>
      <c r="AH227" s="90">
        <v>4518602.1399999997</v>
      </c>
      <c r="AI227" s="90">
        <v>4526153.78</v>
      </c>
      <c r="AJ227" s="90">
        <v>0</v>
      </c>
      <c r="AK227" s="90">
        <v>4526153.78</v>
      </c>
      <c r="AL227" s="90">
        <v>680335.91</v>
      </c>
      <c r="AM227" s="90">
        <v>0</v>
      </c>
      <c r="AN227" s="90">
        <v>680335.91</v>
      </c>
      <c r="AP227" s="91">
        <f t="shared" si="32"/>
        <v>65579.95</v>
      </c>
      <c r="AQ227" s="92">
        <f>SUMIF('20-1'!K:K,$A:$A,'20-1'!$E:$E)</f>
        <v>0</v>
      </c>
      <c r="AR227" s="92">
        <f>SUMIF('20-1'!L:L,$A:$A,'20-1'!$E:$E)</f>
        <v>0</v>
      </c>
      <c r="AS227" s="92">
        <f>SUMIF('20-1'!M:M,$A:$A,'20-1'!$E:$E)</f>
        <v>26208.21</v>
      </c>
      <c r="AT227" s="92">
        <f>SUMIF('20-1'!N:N,$A:$A,'20-1'!$E:$E)</f>
        <v>0</v>
      </c>
      <c r="AU227" s="92">
        <f>SUMIF('20-1'!O:O,$A:$A,'20-1'!$E:$E)</f>
        <v>0</v>
      </c>
      <c r="AV227" s="92">
        <f>SUMIF('20-1'!P:P,$A:$A,'20-1'!$E:$E)</f>
        <v>22015.78</v>
      </c>
      <c r="AW227" s="92">
        <f>SUMIF('20-1'!Q:Q,$A:$A,'20-1'!$E:$E)</f>
        <v>0</v>
      </c>
      <c r="AX227" s="92">
        <f>SUMIF('20-1'!R:R,$A:$A,'20-1'!$E:$E)</f>
        <v>0</v>
      </c>
      <c r="AY227" s="92">
        <f>SUMIF('20-1'!S:S,$A:$A,'20-1'!$E:$E)</f>
        <v>0</v>
      </c>
      <c r="AZ227" s="92">
        <f>SUMIF('20-1'!T:T,$A:$A,'20-1'!$E:$E)</f>
        <v>0</v>
      </c>
      <c r="BA227" s="92">
        <f>SUMIF('20-1'!U:U,$A:$A,'20-1'!$E:$E)</f>
        <v>0</v>
      </c>
      <c r="BB227" s="92">
        <f>SUMIF('20-1'!V:V,$A:$A,'20-1'!$E:$E)</f>
        <v>0</v>
      </c>
      <c r="BC227" s="92">
        <f>SUMIF('20-1'!W:W,$A:$A,'20-1'!$E:$E)</f>
        <v>0</v>
      </c>
      <c r="BD227" s="92">
        <f>SUMIF('20-1'!X:X,$A:$A,'20-1'!$E:$E)</f>
        <v>0</v>
      </c>
      <c r="BE227" s="92">
        <f>SUMIF('20-1'!Y:Y,$A:$A,'20-1'!$E:$E)</f>
        <v>17355.96</v>
      </c>
      <c r="BF227" s="92">
        <f>SUMIF('20-1'!Z:Z,$A:$A,'20-1'!$E:$E)</f>
        <v>0</v>
      </c>
      <c r="BG227" s="92">
        <f>SUMIF('20-1'!AA:AA,$A:$A,'20-1'!$E:$E)</f>
        <v>0</v>
      </c>
      <c r="BH227" s="92">
        <f>SUMIF('20-1'!AB:AB,$A:$A,'20-1'!$E:$E)</f>
        <v>126129.58</v>
      </c>
      <c r="BI227" s="89">
        <f>SUMIF(Об!$A:$A,$A:$A,Об!AB:AB)*BI$455</f>
        <v>888890.02071360184</v>
      </c>
      <c r="BJ227" s="89">
        <f>SUMIF(Об!$A:$A,$A:$A,Об!AC:AC)*BJ$455</f>
        <v>843525.35434383247</v>
      </c>
      <c r="BK227" s="89">
        <f>SUMIF(ПП1!$H:$H,$A:$A,ПП1!$M:$M)*$BK$454/$BK$455*B227</f>
        <v>130814.88091617709</v>
      </c>
      <c r="BL227" s="89">
        <f t="shared" si="33"/>
        <v>199379.69140630495</v>
      </c>
      <c r="BM227" s="89">
        <f t="shared" ref="BM227:BM232" si="40">$BM$454*B227/$BM$455</f>
        <v>28014.502027443781</v>
      </c>
      <c r="BN227" s="89">
        <f t="shared" si="34"/>
        <v>7811.6751579354341</v>
      </c>
      <c r="BO227" s="89">
        <f>SUMIF(Об!$A:$A,$A:$A,Об!$AG:$AG)*$BO$455</f>
        <v>0</v>
      </c>
      <c r="BP227" s="89">
        <f>SUMIF(Об!$A:$A,$A:$A,Об!$AE:$AE)*BP$455</f>
        <v>6883.5201179205224</v>
      </c>
      <c r="BQ227" s="89">
        <f>SUMIF(Об!$A:$A,$A:$A,Об!AI:AI)*BQ$455</f>
        <v>625078.41041102842</v>
      </c>
      <c r="BR227" s="89">
        <f>SUMIF(Об!$A:$A,$A:$A,Об!AJ:AJ)*BR$455</f>
        <v>233533.25051834271</v>
      </c>
      <c r="BS227" s="89">
        <f>SUMIF(Об!$A:$A,$A:$A,Об!AK:AK)*BS$455</f>
        <v>341861.01801324397</v>
      </c>
      <c r="BT227" s="89">
        <f>SUMIF(Об!$A:$A,$A:$A,Об!AL:AL)*BT$455</f>
        <v>307729.00974299997</v>
      </c>
      <c r="BU227" s="89">
        <f>SUMIF(Об!$A:$A,$A:$A,Об!AM:AM)*BU$455</f>
        <v>193756.70069183761</v>
      </c>
      <c r="BV227" s="89">
        <f>SUMIF(Об!$A:$A,$A:$A,Об!AN:AN)*BV$455</f>
        <v>128648.75046563969</v>
      </c>
    </row>
    <row r="228" spans="1:74" ht="32.25" hidden="1" customHeight="1" x14ac:dyDescent="0.25">
      <c r="A228" s="84" t="s">
        <v>104</v>
      </c>
      <c r="B228" s="84">
        <f>SUMIF(Об!$A:$A,$A:$A,Об!B:B)</f>
        <v>3035.4</v>
      </c>
      <c r="C228" s="84">
        <f>SUMIF(Об!$A:$A,$A:$A,Об!C:C)</f>
        <v>3035.4</v>
      </c>
      <c r="D228" s="84">
        <v>12</v>
      </c>
      <c r="E228" s="84">
        <f>SUMIF(Об!$A:$A,$A:$A,Об!F:F)</f>
        <v>41.41</v>
      </c>
      <c r="F228" s="84">
        <f t="shared" si="35"/>
        <v>41.41</v>
      </c>
      <c r="G228" s="89">
        <v>1458908.35</v>
      </c>
      <c r="H228" s="89">
        <v>1376791.27</v>
      </c>
      <c r="I228" s="89">
        <v>0</v>
      </c>
      <c r="J228" s="89">
        <v>178797.22</v>
      </c>
      <c r="K228" s="89">
        <v>88866.52</v>
      </c>
      <c r="L228" s="89">
        <v>0</v>
      </c>
      <c r="M228" s="89">
        <v>1135.71</v>
      </c>
      <c r="N228" s="89">
        <v>1135.71</v>
      </c>
      <c r="O228" s="89">
        <v>116639.88</v>
      </c>
      <c r="P228" s="89">
        <v>324205.74000000005</v>
      </c>
      <c r="Q228" s="89">
        <v>131726.49999999997</v>
      </c>
      <c r="R228" s="89">
        <v>0</v>
      </c>
      <c r="S228" s="89">
        <v>3361.8500000000004</v>
      </c>
      <c r="T228" s="89">
        <v>400331.48999999993</v>
      </c>
      <c r="U228" s="89">
        <v>0</v>
      </c>
      <c r="V228" s="89">
        <v>0</v>
      </c>
      <c r="W228" s="89">
        <v>0</v>
      </c>
      <c r="X228" s="89">
        <v>0</v>
      </c>
      <c r="Y228" s="89">
        <v>0</v>
      </c>
      <c r="Z228" s="89">
        <v>0</v>
      </c>
      <c r="AA228" s="89">
        <v>0</v>
      </c>
      <c r="AB228" s="89">
        <v>0</v>
      </c>
      <c r="AC228" s="89">
        <v>0</v>
      </c>
      <c r="AD228" s="89">
        <v>0</v>
      </c>
      <c r="AE228" s="89">
        <v>2310</v>
      </c>
      <c r="AF228" s="89">
        <v>0</v>
      </c>
      <c r="AG228" s="89">
        <v>74115</v>
      </c>
      <c r="AH228" s="90">
        <v>1458908.35</v>
      </c>
      <c r="AI228" s="90">
        <v>1477077.3199999998</v>
      </c>
      <c r="AJ228" s="90">
        <v>0</v>
      </c>
      <c r="AK228" s="90">
        <v>1477077.3199999998</v>
      </c>
      <c r="AL228" s="90">
        <v>192482.63999999998</v>
      </c>
      <c r="AM228" s="90">
        <v>0</v>
      </c>
      <c r="AN228" s="90">
        <v>192482.63999999998</v>
      </c>
      <c r="AP228" s="91">
        <f t="shared" si="32"/>
        <v>301340.45</v>
      </c>
      <c r="AQ228" s="92">
        <f>SUMIF('20-1'!K:K,$A:$A,'20-1'!$E:$E)</f>
        <v>298936.61</v>
      </c>
      <c r="AR228" s="92">
        <f>SUMIF('20-1'!L:L,$A:$A,'20-1'!$E:$E)</f>
        <v>0</v>
      </c>
      <c r="AS228" s="92">
        <f>SUMIF('20-1'!M:M,$A:$A,'20-1'!$E:$E)</f>
        <v>0</v>
      </c>
      <c r="AT228" s="92">
        <f>SUMIF('20-1'!N:N,$A:$A,'20-1'!$E:$E)</f>
        <v>0</v>
      </c>
      <c r="AU228" s="92">
        <f>SUMIF('20-1'!O:O,$A:$A,'20-1'!$E:$E)</f>
        <v>0</v>
      </c>
      <c r="AV228" s="92">
        <f>SUMIF('20-1'!P:P,$A:$A,'20-1'!$E:$E)</f>
        <v>2403.84</v>
      </c>
      <c r="AW228" s="92">
        <f>SUMIF('20-1'!Q:Q,$A:$A,'20-1'!$E:$E)</f>
        <v>0</v>
      </c>
      <c r="AX228" s="92">
        <f>SUMIF('20-1'!R:R,$A:$A,'20-1'!$E:$E)</f>
        <v>0</v>
      </c>
      <c r="AY228" s="92">
        <f>SUMIF('20-1'!S:S,$A:$A,'20-1'!$E:$E)</f>
        <v>0</v>
      </c>
      <c r="AZ228" s="92">
        <f>SUMIF('20-1'!T:T,$A:$A,'20-1'!$E:$E)</f>
        <v>0</v>
      </c>
      <c r="BA228" s="92">
        <f>SUMIF('20-1'!U:U,$A:$A,'20-1'!$E:$E)</f>
        <v>0</v>
      </c>
      <c r="BB228" s="92">
        <f>SUMIF('20-1'!V:V,$A:$A,'20-1'!$E:$E)</f>
        <v>0</v>
      </c>
      <c r="BC228" s="92">
        <f>SUMIF('20-1'!W:W,$A:$A,'20-1'!$E:$E)</f>
        <v>0</v>
      </c>
      <c r="BD228" s="92">
        <f>SUMIF('20-1'!X:X,$A:$A,'20-1'!$E:$E)</f>
        <v>0</v>
      </c>
      <c r="BE228" s="92">
        <f>SUMIF('20-1'!Y:Y,$A:$A,'20-1'!$E:$E)</f>
        <v>0</v>
      </c>
      <c r="BF228" s="92">
        <f>SUMIF('20-1'!Z:Z,$A:$A,'20-1'!$E:$E)</f>
        <v>0</v>
      </c>
      <c r="BG228" s="92">
        <f>SUMIF('20-1'!AA:AA,$A:$A,'20-1'!$E:$E)</f>
        <v>0</v>
      </c>
      <c r="BH228" s="92">
        <f>SUMIF('20-1'!AB:AB,$A:$A,'20-1'!$E:$E)</f>
        <v>81142.75</v>
      </c>
      <c r="BI228" s="89">
        <f>SUMIF(Об!$A:$A,$A:$A,Об!AB:AB)*BI$455</f>
        <v>280454.68868551234</v>
      </c>
      <c r="BJ228" s="89">
        <f>SUMIF(Об!$A:$A,$A:$A,Об!AC:AC)*BJ$455</f>
        <v>266141.63185330498</v>
      </c>
      <c r="BK228" s="84">
        <f>SUMIF(ПП1!$H:$H,$A:$A,ПП1!$M:$M)</f>
        <v>0</v>
      </c>
      <c r="BL228" s="89">
        <f t="shared" si="33"/>
        <v>62906.510344978997</v>
      </c>
      <c r="BM228" s="89">
        <f t="shared" si="40"/>
        <v>8838.8869958051237</v>
      </c>
      <c r="BN228" s="89">
        <f t="shared" si="34"/>
        <v>2464.670401825796</v>
      </c>
      <c r="BO228" s="89">
        <f>SUMIF(Об!$A:$A,$A:$A,Об!$AG:$AG)*$BO$455</f>
        <v>0</v>
      </c>
      <c r="BP228" s="89">
        <f>SUMIF(Об!$A:$A,$A:$A,Об!$AE:$AE)*BP$455</f>
        <v>2171.8271628047328</v>
      </c>
      <c r="BQ228" s="89">
        <f>SUMIF(Об!$A:$A,$A:$A,Об!AI:AI)*BQ$455</f>
        <v>197219.19125059358</v>
      </c>
      <c r="BR228" s="89">
        <f>SUMIF(Об!$A:$A,$A:$A,Об!AJ:AJ)*BR$455</f>
        <v>73682.338135889659</v>
      </c>
      <c r="BS228" s="89">
        <f>SUMIF(Об!$A:$A,$A:$A,Об!AK:AK)*BS$455</f>
        <v>107860.95371353919</v>
      </c>
      <c r="BT228" s="89">
        <f>SUMIF(Об!$A:$A,$A:$A,Об!AL:AL)*BT$455</f>
        <v>97091.925452925105</v>
      </c>
      <c r="BU228" s="89">
        <f>SUMIF(Об!$A:$A,$A:$A,Об!AM:AM)*BU$455</f>
        <v>61132.394229870137</v>
      </c>
      <c r="BV228" s="89">
        <f>SUMIF(Об!$A:$A,$A:$A,Об!AN:AN)*BV$455</f>
        <v>40590.111735820785</v>
      </c>
    </row>
    <row r="229" spans="1:74" ht="32.25" hidden="1" customHeight="1" x14ac:dyDescent="0.25">
      <c r="A229" s="84" t="s">
        <v>105</v>
      </c>
      <c r="B229" s="84">
        <f>SUMIF(Об!$A:$A,$A:$A,Об!B:B)</f>
        <v>3039.1</v>
      </c>
      <c r="C229" s="84">
        <f>SUMIF(Об!$A:$A,$A:$A,Об!C:C)</f>
        <v>3039.1</v>
      </c>
      <c r="D229" s="84">
        <v>12</v>
      </c>
      <c r="E229" s="84">
        <f>SUMIF(Об!$A:$A,$A:$A,Об!F:F)</f>
        <v>41.41</v>
      </c>
      <c r="F229" s="84">
        <f t="shared" si="35"/>
        <v>41.41</v>
      </c>
      <c r="G229" s="89">
        <v>1461471.06</v>
      </c>
      <c r="H229" s="89">
        <v>1384992.4</v>
      </c>
      <c r="I229" s="89">
        <v>0</v>
      </c>
      <c r="J229" s="89">
        <v>167865.31000000003</v>
      </c>
      <c r="K229" s="89">
        <v>87430.60000000002</v>
      </c>
      <c r="L229" s="89">
        <v>0</v>
      </c>
      <c r="M229" s="89">
        <v>1314.8099999999997</v>
      </c>
      <c r="N229" s="89">
        <v>1314.8099999999997</v>
      </c>
      <c r="O229" s="89">
        <v>109934.29</v>
      </c>
      <c r="P229" s="89">
        <v>291829.73000000004</v>
      </c>
      <c r="Q229" s="89">
        <v>111650.13999999998</v>
      </c>
      <c r="R229" s="89">
        <v>0</v>
      </c>
      <c r="S229" s="89">
        <v>3909.9699999999993</v>
      </c>
      <c r="T229" s="89">
        <v>339316.31999999995</v>
      </c>
      <c r="U229" s="89">
        <v>0</v>
      </c>
      <c r="V229" s="89">
        <v>0</v>
      </c>
      <c r="W229" s="89">
        <v>0</v>
      </c>
      <c r="X229" s="89">
        <v>0</v>
      </c>
      <c r="Y229" s="89">
        <v>0</v>
      </c>
      <c r="Z229" s="89">
        <v>0</v>
      </c>
      <c r="AA229" s="89">
        <v>0</v>
      </c>
      <c r="AB229" s="89">
        <v>0</v>
      </c>
      <c r="AC229" s="89">
        <v>0</v>
      </c>
      <c r="AD229" s="89">
        <v>0</v>
      </c>
      <c r="AE229" s="89">
        <v>2686.58</v>
      </c>
      <c r="AF229" s="89">
        <v>0</v>
      </c>
      <c r="AG229" s="89">
        <v>80291.25</v>
      </c>
      <c r="AH229" s="90">
        <v>1461471.06</v>
      </c>
      <c r="AI229" s="90">
        <v>1508926.07</v>
      </c>
      <c r="AJ229" s="90">
        <v>0</v>
      </c>
      <c r="AK229" s="90">
        <v>1508926.07</v>
      </c>
      <c r="AL229" s="90">
        <v>96778.37</v>
      </c>
      <c r="AM229" s="90">
        <v>0</v>
      </c>
      <c r="AN229" s="90">
        <v>96778.37</v>
      </c>
      <c r="AP229" s="91">
        <f t="shared" si="32"/>
        <v>401543.23</v>
      </c>
      <c r="AQ229" s="92">
        <f>SUMIF('20-1'!K:K,$A:$A,'20-1'!$E:$E)</f>
        <v>399265.98</v>
      </c>
      <c r="AR229" s="92">
        <f>SUMIF('20-1'!L:L,$A:$A,'20-1'!$E:$E)</f>
        <v>0</v>
      </c>
      <c r="AS229" s="92">
        <f>SUMIF('20-1'!M:M,$A:$A,'20-1'!$E:$E)</f>
        <v>0</v>
      </c>
      <c r="AT229" s="92">
        <f>SUMIF('20-1'!N:N,$A:$A,'20-1'!$E:$E)</f>
        <v>0</v>
      </c>
      <c r="AU229" s="92">
        <f>SUMIF('20-1'!O:O,$A:$A,'20-1'!$E:$E)</f>
        <v>0</v>
      </c>
      <c r="AV229" s="92">
        <f>SUMIF('20-1'!P:P,$A:$A,'20-1'!$E:$E)</f>
        <v>2277.25</v>
      </c>
      <c r="AW229" s="92">
        <f>SUMIF('20-1'!Q:Q,$A:$A,'20-1'!$E:$E)</f>
        <v>0</v>
      </c>
      <c r="AX229" s="92">
        <f>SUMIF('20-1'!R:R,$A:$A,'20-1'!$E:$E)</f>
        <v>0</v>
      </c>
      <c r="AY229" s="92">
        <f>SUMIF('20-1'!S:S,$A:$A,'20-1'!$E:$E)</f>
        <v>0</v>
      </c>
      <c r="AZ229" s="92">
        <f>SUMIF('20-1'!T:T,$A:$A,'20-1'!$E:$E)</f>
        <v>0</v>
      </c>
      <c r="BA229" s="92">
        <f>SUMIF('20-1'!U:U,$A:$A,'20-1'!$E:$E)</f>
        <v>0</v>
      </c>
      <c r="BB229" s="92">
        <f>SUMIF('20-1'!V:V,$A:$A,'20-1'!$E:$E)</f>
        <v>0</v>
      </c>
      <c r="BC229" s="92">
        <f>SUMIF('20-1'!W:W,$A:$A,'20-1'!$E:$E)</f>
        <v>0</v>
      </c>
      <c r="BD229" s="92">
        <f>SUMIF('20-1'!X:X,$A:$A,'20-1'!$E:$E)</f>
        <v>0</v>
      </c>
      <c r="BE229" s="92">
        <f>SUMIF('20-1'!Y:Y,$A:$A,'20-1'!$E:$E)</f>
        <v>0</v>
      </c>
      <c r="BF229" s="92">
        <f>SUMIF('20-1'!Z:Z,$A:$A,'20-1'!$E:$E)</f>
        <v>0</v>
      </c>
      <c r="BG229" s="92">
        <f>SUMIF('20-1'!AA:AA,$A:$A,'20-1'!$E:$E)</f>
        <v>0</v>
      </c>
      <c r="BH229" s="92">
        <f>SUMIF('20-1'!AB:AB,$A:$A,'20-1'!$E:$E)</f>
        <v>47469.919999999998</v>
      </c>
      <c r="BI229" s="89">
        <f>SUMIF(Об!$A:$A,$A:$A,Об!AB:AB)*BI$455</f>
        <v>280796.54885159805</v>
      </c>
      <c r="BJ229" s="89">
        <f>SUMIF(Об!$A:$A,$A:$A,Об!AC:AC)*BJ$455</f>
        <v>266466.04512267874</v>
      </c>
      <c r="BK229" s="84">
        <f>SUMIF(ПП1!$H:$H,$A:$A,ПП1!$M:$M)</f>
        <v>0</v>
      </c>
      <c r="BL229" s="89">
        <f t="shared" si="33"/>
        <v>62983.19021856285</v>
      </c>
      <c r="BM229" s="89">
        <f t="shared" si="40"/>
        <v>8849.6611546917538</v>
      </c>
      <c r="BN229" s="89">
        <f t="shared" si="34"/>
        <v>2467.6747111381619</v>
      </c>
      <c r="BO229" s="89">
        <f>SUMIF(Об!$A:$A,$A:$A,Об!$AG:$AG)*$BO$455</f>
        <v>0</v>
      </c>
      <c r="BP229" s="89">
        <f>SUMIF(Об!$A:$A,$A:$A,Об!$AE:$AE)*BP$455</f>
        <v>2174.4745109309692</v>
      </c>
      <c r="BQ229" s="89">
        <f>SUMIF(Об!$A:$A,$A:$A,Об!AI:AI)*BQ$455</f>
        <v>197459.59152984084</v>
      </c>
      <c r="BR229" s="89">
        <f>SUMIF(Об!$A:$A,$A:$A,Об!AJ:AJ)*BR$455</f>
        <v>73772.153201812704</v>
      </c>
      <c r="BS229" s="89">
        <f>SUMIF(Об!$A:$A,$A:$A,Об!AK:AK)*BS$455</f>
        <v>107992.43079357479</v>
      </c>
      <c r="BT229" s="89">
        <f>SUMIF(Об!$A:$A,$A:$A,Об!AL:AL)*BT$455</f>
        <v>97210.275628907126</v>
      </c>
      <c r="BU229" s="89">
        <f>SUMIF(Об!$A:$A,$A:$A,Об!AM:AM)*BU$455</f>
        <v>61206.911545100593</v>
      </c>
      <c r="BV229" s="89">
        <f>SUMIF(Об!$A:$A,$A:$A,Об!AN:AN)*BV$455</f>
        <v>40639.589041422194</v>
      </c>
    </row>
    <row r="230" spans="1:74" ht="32.25" hidden="1" customHeight="1" x14ac:dyDescent="0.25">
      <c r="A230" s="84" t="s">
        <v>106</v>
      </c>
      <c r="B230" s="84">
        <f>SUMIF(Об!$A:$A,$A:$A,Об!B:B)</f>
        <v>2737.4</v>
      </c>
      <c r="C230" s="84">
        <f>SUMIF(Об!$A:$A,$A:$A,Об!C:C)</f>
        <v>2737.4</v>
      </c>
      <c r="D230" s="84">
        <v>12</v>
      </c>
      <c r="E230" s="84">
        <f>SUMIF(Об!$A:$A,$A:$A,Об!F:F)</f>
        <v>30.14</v>
      </c>
      <c r="F230" s="84">
        <f t="shared" si="35"/>
        <v>30.14</v>
      </c>
      <c r="G230" s="89">
        <v>947306.24000000011</v>
      </c>
      <c r="H230" s="89">
        <v>1248142.4300000002</v>
      </c>
      <c r="I230" s="89">
        <v>0</v>
      </c>
      <c r="J230" s="89">
        <v>157757.37</v>
      </c>
      <c r="K230" s="89">
        <v>13708.980000000003</v>
      </c>
      <c r="L230" s="89">
        <v>0</v>
      </c>
      <c r="M230" s="89">
        <v>1033.79</v>
      </c>
      <c r="N230" s="89">
        <v>1033.79</v>
      </c>
      <c r="O230" s="89">
        <v>120825.87999999999</v>
      </c>
      <c r="P230" s="89">
        <v>287842.54000000004</v>
      </c>
      <c r="Q230" s="89">
        <v>117934.91</v>
      </c>
      <c r="R230" s="89">
        <v>0</v>
      </c>
      <c r="S230" s="89">
        <v>3123.7100000000009</v>
      </c>
      <c r="T230" s="89">
        <v>358410.9</v>
      </c>
      <c r="U230" s="89">
        <v>0</v>
      </c>
      <c r="V230" s="89">
        <v>0</v>
      </c>
      <c r="W230" s="89">
        <v>0</v>
      </c>
      <c r="X230" s="89">
        <v>0</v>
      </c>
      <c r="Y230" s="89">
        <v>0</v>
      </c>
      <c r="Z230" s="89">
        <v>0</v>
      </c>
      <c r="AA230" s="89">
        <v>0</v>
      </c>
      <c r="AB230" s="89">
        <v>0</v>
      </c>
      <c r="AC230" s="89">
        <v>0</v>
      </c>
      <c r="AD230" s="89">
        <v>0</v>
      </c>
      <c r="AE230" s="89">
        <v>2144.89</v>
      </c>
      <c r="AF230" s="89">
        <v>0</v>
      </c>
      <c r="AG230" s="89">
        <v>66825.010000000009</v>
      </c>
      <c r="AH230" s="90">
        <v>947306.24000000011</v>
      </c>
      <c r="AI230" s="90">
        <v>976460.21000000008</v>
      </c>
      <c r="AJ230" s="90">
        <v>0</v>
      </c>
      <c r="AK230" s="90">
        <v>976460.21000000008</v>
      </c>
      <c r="AL230" s="90">
        <v>63153.43</v>
      </c>
      <c r="AM230" s="90">
        <v>0</v>
      </c>
      <c r="AN230" s="90">
        <v>63153.43</v>
      </c>
      <c r="AP230" s="91">
        <f t="shared" si="32"/>
        <v>163977.81</v>
      </c>
      <c r="AQ230" s="92">
        <f>SUMIF('20-1'!K:K,$A:$A,'20-1'!$E:$E)</f>
        <v>163977.81</v>
      </c>
      <c r="AR230" s="92">
        <f>SUMIF('20-1'!L:L,$A:$A,'20-1'!$E:$E)</f>
        <v>0</v>
      </c>
      <c r="AS230" s="92">
        <f>SUMIF('20-1'!M:M,$A:$A,'20-1'!$E:$E)</f>
        <v>0</v>
      </c>
      <c r="AT230" s="92">
        <f>SUMIF('20-1'!N:N,$A:$A,'20-1'!$E:$E)</f>
        <v>0</v>
      </c>
      <c r="AU230" s="92">
        <f>SUMIF('20-1'!O:O,$A:$A,'20-1'!$E:$E)</f>
        <v>0</v>
      </c>
      <c r="AV230" s="92">
        <f>SUMIF('20-1'!P:P,$A:$A,'20-1'!$E:$E)</f>
        <v>0</v>
      </c>
      <c r="AW230" s="92">
        <f>SUMIF('20-1'!Q:Q,$A:$A,'20-1'!$E:$E)</f>
        <v>0</v>
      </c>
      <c r="AX230" s="92">
        <f>SUMIF('20-1'!R:R,$A:$A,'20-1'!$E:$E)</f>
        <v>0</v>
      </c>
      <c r="AY230" s="92">
        <f>SUMIF('20-1'!S:S,$A:$A,'20-1'!$E:$E)</f>
        <v>0</v>
      </c>
      <c r="AZ230" s="92">
        <f>SUMIF('20-1'!T:T,$A:$A,'20-1'!$E:$E)</f>
        <v>0</v>
      </c>
      <c r="BA230" s="92">
        <f>SUMIF('20-1'!U:U,$A:$A,'20-1'!$E:$E)</f>
        <v>0</v>
      </c>
      <c r="BB230" s="92">
        <f>SUMIF('20-1'!V:V,$A:$A,'20-1'!$E:$E)</f>
        <v>0</v>
      </c>
      <c r="BC230" s="92">
        <f>SUMIF('20-1'!W:W,$A:$A,'20-1'!$E:$E)</f>
        <v>0</v>
      </c>
      <c r="BD230" s="92">
        <f>SUMIF('20-1'!X:X,$A:$A,'20-1'!$E:$E)</f>
        <v>0</v>
      </c>
      <c r="BE230" s="92">
        <f>SUMIF('20-1'!Y:Y,$A:$A,'20-1'!$E:$E)</f>
        <v>0</v>
      </c>
      <c r="BF230" s="92">
        <f>SUMIF('20-1'!Z:Z,$A:$A,'20-1'!$E:$E)</f>
        <v>0</v>
      </c>
      <c r="BG230" s="92">
        <f>SUMIF('20-1'!AA:AA,$A:$A,'20-1'!$E:$E)</f>
        <v>0</v>
      </c>
      <c r="BH230" s="92">
        <f>SUMIF('20-1'!AB:AB,$A:$A,'20-1'!$E:$E)</f>
        <v>69053.13</v>
      </c>
      <c r="BI230" s="89">
        <f>SUMIF(Об!$A:$A,$A:$A,Об!AB:AB)*BI$455</f>
        <v>252921.08611969481</v>
      </c>
      <c r="BJ230" s="89">
        <f>SUMIF(Об!$A:$A,$A:$A,Об!AC:AC)*BJ$455</f>
        <v>240013.21177941529</v>
      </c>
      <c r="BK230" s="84">
        <f>SUMIF(ПП1!$H:$H,$A:$A,ПП1!$M:$M)</f>
        <v>0</v>
      </c>
      <c r="BL230" s="89">
        <f t="shared" si="33"/>
        <v>56730.67187795529</v>
      </c>
      <c r="BM230" s="89">
        <f t="shared" si="40"/>
        <v>7971.1304152062157</v>
      </c>
      <c r="BN230" s="89">
        <f t="shared" si="34"/>
        <v>2222.7017058568672</v>
      </c>
      <c r="BO230" s="89">
        <f>SUMIF(Об!$A:$A,$A:$A,Об!$AG:$AG)*$BO$455</f>
        <v>0</v>
      </c>
      <c r="BP230" s="89">
        <f>SUMIF(Об!$A:$A,$A:$A,Об!$AE:$AE)*BP$455</f>
        <v>1958.6083137186781</v>
      </c>
      <c r="BQ230" s="89">
        <f>SUMIF(Об!$A:$A,$A:$A,Об!AI:AI)*BQ$455</f>
        <v>177857.22281392067</v>
      </c>
      <c r="BR230" s="89">
        <f>SUMIF(Об!$A:$A,$A:$A,Об!AJ:AJ)*BR$455</f>
        <v>0</v>
      </c>
      <c r="BS230" s="89">
        <f>SUMIF(Об!$A:$A,$A:$A,Об!AK:AK)*BS$455</f>
        <v>97271.718618779138</v>
      </c>
      <c r="BT230" s="89">
        <f>SUMIF(Об!$A:$A,$A:$A,Об!AL:AL)*BT$455</f>
        <v>87559.938306265147</v>
      </c>
      <c r="BU230" s="89">
        <f>SUMIF(Об!$A:$A,$A:$A,Об!AM:AM)*BU$455</f>
        <v>0</v>
      </c>
      <c r="BV230" s="89">
        <f>SUMIF(Об!$A:$A,$A:$A,Об!AN:AN)*BV$455</f>
        <v>36605.182798193266</v>
      </c>
    </row>
    <row r="231" spans="1:74" ht="32.25" hidden="1" customHeight="1" x14ac:dyDescent="0.25">
      <c r="A231" s="84" t="s">
        <v>107</v>
      </c>
      <c r="B231" s="84">
        <f>SUMIF(Об!$A:$A,$A:$A,Об!B:B)</f>
        <v>3003.8</v>
      </c>
      <c r="C231" s="84">
        <f>SUMIF(Об!$A:$A,$A:$A,Об!C:C)</f>
        <v>3003.8000000000006</v>
      </c>
      <c r="D231" s="84">
        <v>12</v>
      </c>
      <c r="E231" s="84">
        <f>SUMIF(Об!$A:$A,$A:$A,Об!F:F)</f>
        <v>41.41</v>
      </c>
      <c r="F231" s="84">
        <f t="shared" si="35"/>
        <v>41.41</v>
      </c>
      <c r="G231" s="89">
        <v>1466278.8299999996</v>
      </c>
      <c r="H231" s="89">
        <v>1345951.74</v>
      </c>
      <c r="I231" s="89">
        <v>0</v>
      </c>
      <c r="J231" s="89">
        <v>192705.59000000003</v>
      </c>
      <c r="K231" s="89">
        <v>92113.529999999984</v>
      </c>
      <c r="L231" s="89">
        <v>0</v>
      </c>
      <c r="M231" s="89">
        <v>911.32</v>
      </c>
      <c r="N231" s="89">
        <v>911.32</v>
      </c>
      <c r="O231" s="89">
        <v>113715.71</v>
      </c>
      <c r="P231" s="89">
        <v>337357.16</v>
      </c>
      <c r="Q231" s="89">
        <v>130414.23999999999</v>
      </c>
      <c r="R231" s="89">
        <v>0</v>
      </c>
      <c r="S231" s="89">
        <v>2724.31</v>
      </c>
      <c r="T231" s="89">
        <v>396337.6</v>
      </c>
      <c r="U231" s="89">
        <v>0</v>
      </c>
      <c r="V231" s="89">
        <v>0</v>
      </c>
      <c r="W231" s="89">
        <v>0</v>
      </c>
      <c r="X231" s="89">
        <v>0</v>
      </c>
      <c r="Y231" s="89">
        <v>0</v>
      </c>
      <c r="Z231" s="89">
        <v>0</v>
      </c>
      <c r="AA231" s="89">
        <v>0</v>
      </c>
      <c r="AB231" s="89">
        <v>0</v>
      </c>
      <c r="AC231" s="89">
        <v>0</v>
      </c>
      <c r="AD231" s="89">
        <v>0</v>
      </c>
      <c r="AE231" s="89">
        <v>1872.2600000000007</v>
      </c>
      <c r="AF231" s="89">
        <v>0</v>
      </c>
      <c r="AG231" s="89">
        <v>76545</v>
      </c>
      <c r="AH231" s="90">
        <v>1466278.8299999996</v>
      </c>
      <c r="AI231" s="90">
        <v>1500943.6100000003</v>
      </c>
      <c r="AJ231" s="90">
        <v>0</v>
      </c>
      <c r="AK231" s="90">
        <v>1500943.6100000003</v>
      </c>
      <c r="AL231" s="90">
        <v>193157.38</v>
      </c>
      <c r="AM231" s="90">
        <v>0</v>
      </c>
      <c r="AN231" s="90">
        <v>193157.38</v>
      </c>
      <c r="AP231" s="91">
        <f t="shared" si="32"/>
        <v>2403.84</v>
      </c>
      <c r="AQ231" s="92">
        <f>SUMIF('20-1'!K:K,$A:$A,'20-1'!$E:$E)</f>
        <v>0</v>
      </c>
      <c r="AR231" s="92">
        <f>SUMIF('20-1'!L:L,$A:$A,'20-1'!$E:$E)</f>
        <v>0</v>
      </c>
      <c r="AS231" s="92">
        <f>SUMIF('20-1'!M:M,$A:$A,'20-1'!$E:$E)</f>
        <v>0</v>
      </c>
      <c r="AT231" s="92">
        <f>SUMIF('20-1'!N:N,$A:$A,'20-1'!$E:$E)</f>
        <v>0</v>
      </c>
      <c r="AU231" s="92">
        <f>SUMIF('20-1'!O:O,$A:$A,'20-1'!$E:$E)</f>
        <v>0</v>
      </c>
      <c r="AV231" s="92">
        <f>SUMIF('20-1'!P:P,$A:$A,'20-1'!$E:$E)</f>
        <v>2403.84</v>
      </c>
      <c r="AW231" s="92">
        <f>SUMIF('20-1'!Q:Q,$A:$A,'20-1'!$E:$E)</f>
        <v>0</v>
      </c>
      <c r="AX231" s="92">
        <f>SUMIF('20-1'!R:R,$A:$A,'20-1'!$E:$E)</f>
        <v>0</v>
      </c>
      <c r="AY231" s="92">
        <f>SUMIF('20-1'!S:S,$A:$A,'20-1'!$E:$E)</f>
        <v>0</v>
      </c>
      <c r="AZ231" s="92">
        <f>SUMIF('20-1'!T:T,$A:$A,'20-1'!$E:$E)</f>
        <v>0</v>
      </c>
      <c r="BA231" s="92">
        <f>SUMIF('20-1'!U:U,$A:$A,'20-1'!$E:$E)</f>
        <v>0</v>
      </c>
      <c r="BB231" s="92">
        <f>SUMIF('20-1'!V:V,$A:$A,'20-1'!$E:$E)</f>
        <v>0</v>
      </c>
      <c r="BC231" s="92">
        <f>SUMIF('20-1'!W:W,$A:$A,'20-1'!$E:$E)</f>
        <v>0</v>
      </c>
      <c r="BD231" s="92">
        <f>SUMIF('20-1'!X:X,$A:$A,'20-1'!$E:$E)</f>
        <v>0</v>
      </c>
      <c r="BE231" s="92">
        <f>SUMIF('20-1'!Y:Y,$A:$A,'20-1'!$E:$E)</f>
        <v>0</v>
      </c>
      <c r="BF231" s="92">
        <f>SUMIF('20-1'!Z:Z,$A:$A,'20-1'!$E:$E)</f>
        <v>0</v>
      </c>
      <c r="BG231" s="92">
        <f>SUMIF('20-1'!AA:AA,$A:$A,'20-1'!$E:$E)</f>
        <v>0</v>
      </c>
      <c r="BH231" s="92">
        <f>SUMIF('20-1'!AB:AB,$A:$A,'20-1'!$E:$E)</f>
        <v>75185.399999999994</v>
      </c>
      <c r="BI231" s="89">
        <f>SUMIF(Об!$A:$A,$A:$A,Об!AB:AB)*BI$455</f>
        <v>277535.01807786198</v>
      </c>
      <c r="BJ231" s="89">
        <f>SUMIF(Об!$A:$A,$A:$A,Об!AC:AC)*BJ$455</f>
        <v>263370.96717432881</v>
      </c>
      <c r="BK231" s="84">
        <f>SUMIF(ПП1!$H:$H,$A:$A,ПП1!$M:$M)</f>
        <v>0</v>
      </c>
      <c r="BL231" s="89">
        <f t="shared" si="33"/>
        <v>62251.62277599259</v>
      </c>
      <c r="BM231" s="89">
        <f t="shared" si="40"/>
        <v>8746.8698550436293</v>
      </c>
      <c r="BN231" s="89">
        <f t="shared" si="34"/>
        <v>2439.0119763472117</v>
      </c>
      <c r="BO231" s="89">
        <f>SUMIF(Об!$A:$A,$A:$A,Об!$AG:$AG)*$BO$455</f>
        <v>0</v>
      </c>
      <c r="BP231" s="89">
        <f>SUMIF(Об!$A:$A,$A:$A,Об!$AE:$AE)*BP$455</f>
        <v>2149.2173788076889</v>
      </c>
      <c r="BQ231" s="89">
        <f>SUMIF(Об!$A:$A,$A:$A,Об!AI:AI)*BQ$455</f>
        <v>195166.04291972495</v>
      </c>
      <c r="BR231" s="89">
        <f>SUMIF(Об!$A:$A,$A:$A,Об!AJ:AJ)*BR$455</f>
        <v>72915.268924222662</v>
      </c>
      <c r="BS231" s="89">
        <f>SUMIF(Об!$A:$A,$A:$A,Об!AK:AK)*BS$455</f>
        <v>106738.06838134317</v>
      </c>
      <c r="BT231" s="89">
        <f>SUMIF(Об!$A:$A,$A:$A,Об!AL:AL)*BT$455</f>
        <v>96081.150976970588</v>
      </c>
      <c r="BU231" s="89">
        <f>SUMIF(Об!$A:$A,$A:$A,Об!AM:AM)*BU$455</f>
        <v>60495.976078172214</v>
      </c>
      <c r="BV231" s="89">
        <f>SUMIF(Об!$A:$A,$A:$A,Об!AN:AN)*BV$455</f>
        <v>40167.548801495192</v>
      </c>
    </row>
    <row r="232" spans="1:74" ht="32.25" hidden="1" customHeight="1" x14ac:dyDescent="0.25">
      <c r="A232" s="84" t="s">
        <v>108</v>
      </c>
      <c r="B232" s="84">
        <f>SUMIF(Об!$A:$A,$A:$A,Об!B:B)</f>
        <v>6959.4</v>
      </c>
      <c r="C232" s="84">
        <f>SUMIF(Об!$A:$A,$A:$A,Об!C:C)</f>
        <v>6959.3999999999987</v>
      </c>
      <c r="D232" s="84">
        <v>12</v>
      </c>
      <c r="E232" s="84">
        <f>SUMIF(Об!$A:$A,$A:$A,Об!F:F)</f>
        <v>41.41</v>
      </c>
      <c r="F232" s="84">
        <f t="shared" si="35"/>
        <v>41.41</v>
      </c>
      <c r="G232" s="89">
        <v>3358004.0399999996</v>
      </c>
      <c r="H232" s="89">
        <v>3155202.63</v>
      </c>
      <c r="I232" s="89">
        <v>0</v>
      </c>
      <c r="J232" s="89">
        <v>447008</v>
      </c>
      <c r="K232" s="89">
        <v>229831.02999999997</v>
      </c>
      <c r="L232" s="89">
        <v>0</v>
      </c>
      <c r="M232" s="89">
        <v>3063.7699999999995</v>
      </c>
      <c r="N232" s="89">
        <v>3063.7699999999995</v>
      </c>
      <c r="O232" s="89">
        <v>308361.77</v>
      </c>
      <c r="P232" s="89">
        <v>776638.26000000013</v>
      </c>
      <c r="Q232" s="89">
        <v>296737.93</v>
      </c>
      <c r="R232" s="89">
        <v>0</v>
      </c>
      <c r="S232" s="89">
        <v>9292.9600000000009</v>
      </c>
      <c r="T232" s="89">
        <v>902161.06</v>
      </c>
      <c r="U232" s="89">
        <v>0</v>
      </c>
      <c r="V232" s="89">
        <v>0</v>
      </c>
      <c r="W232" s="89">
        <v>0</v>
      </c>
      <c r="X232" s="89">
        <v>0</v>
      </c>
      <c r="Y232" s="89">
        <v>0</v>
      </c>
      <c r="Z232" s="89">
        <v>0</v>
      </c>
      <c r="AA232" s="89">
        <v>0</v>
      </c>
      <c r="AB232" s="89">
        <v>0</v>
      </c>
      <c r="AC232" s="89">
        <v>0</v>
      </c>
      <c r="AD232" s="89">
        <v>0</v>
      </c>
      <c r="AE232" s="89">
        <v>6267.88</v>
      </c>
      <c r="AF232" s="89">
        <v>0</v>
      </c>
      <c r="AG232" s="89">
        <v>170201.28</v>
      </c>
      <c r="AH232" s="90">
        <v>3358004.0399999996</v>
      </c>
      <c r="AI232" s="90">
        <v>3418705.08</v>
      </c>
      <c r="AJ232" s="90">
        <v>0</v>
      </c>
      <c r="AK232" s="90">
        <v>3418705.08</v>
      </c>
      <c r="AL232" s="90">
        <v>363975.6</v>
      </c>
      <c r="AM232" s="90">
        <v>0</v>
      </c>
      <c r="AN232" s="90">
        <v>363975.6</v>
      </c>
      <c r="AP232" s="91">
        <f t="shared" si="32"/>
        <v>12570.400000000001</v>
      </c>
      <c r="AQ232" s="92">
        <f>SUMIF('20-1'!K:K,$A:$A,'20-1'!$E:$E)</f>
        <v>0</v>
      </c>
      <c r="AR232" s="92">
        <f>SUMIF('20-1'!L:L,$A:$A,'20-1'!$E:$E)</f>
        <v>0</v>
      </c>
      <c r="AS232" s="92">
        <f>SUMIF('20-1'!M:M,$A:$A,'20-1'!$E:$E)</f>
        <v>0</v>
      </c>
      <c r="AT232" s="92">
        <f>SUMIF('20-1'!N:N,$A:$A,'20-1'!$E:$E)</f>
        <v>0</v>
      </c>
      <c r="AU232" s="92">
        <f>SUMIF('20-1'!O:O,$A:$A,'20-1'!$E:$E)</f>
        <v>7762.72</v>
      </c>
      <c r="AV232" s="92">
        <f>SUMIF('20-1'!P:P,$A:$A,'20-1'!$E:$E)</f>
        <v>4807.68</v>
      </c>
      <c r="AW232" s="92">
        <f>SUMIF('20-1'!Q:Q,$A:$A,'20-1'!$E:$E)</f>
        <v>0</v>
      </c>
      <c r="AX232" s="92">
        <f>SUMIF('20-1'!R:R,$A:$A,'20-1'!$E:$E)</f>
        <v>0</v>
      </c>
      <c r="AY232" s="92">
        <f>SUMIF('20-1'!S:S,$A:$A,'20-1'!$E:$E)</f>
        <v>0</v>
      </c>
      <c r="AZ232" s="92">
        <f>SUMIF('20-1'!T:T,$A:$A,'20-1'!$E:$E)</f>
        <v>0</v>
      </c>
      <c r="BA232" s="92">
        <f>SUMIF('20-1'!U:U,$A:$A,'20-1'!$E:$E)</f>
        <v>0</v>
      </c>
      <c r="BB232" s="92">
        <f>SUMIF('20-1'!V:V,$A:$A,'20-1'!$E:$E)</f>
        <v>0</v>
      </c>
      <c r="BC232" s="92">
        <f>SUMIF('20-1'!W:W,$A:$A,'20-1'!$E:$E)</f>
        <v>0</v>
      </c>
      <c r="BD232" s="92">
        <f>SUMIF('20-1'!X:X,$A:$A,'20-1'!$E:$E)</f>
        <v>0</v>
      </c>
      <c r="BE232" s="92">
        <f>SUMIF('20-1'!Y:Y,$A:$A,'20-1'!$E:$E)</f>
        <v>0</v>
      </c>
      <c r="BF232" s="92">
        <f>SUMIF('20-1'!Z:Z,$A:$A,'20-1'!$E:$E)</f>
        <v>0</v>
      </c>
      <c r="BG232" s="92">
        <f>SUMIF('20-1'!AA:AA,$A:$A,'20-1'!$E:$E)</f>
        <v>0</v>
      </c>
      <c r="BH232" s="92">
        <f>SUMIF('20-1'!AB:AB,$A:$A,'20-1'!$E:$E)</f>
        <v>125976.25</v>
      </c>
      <c r="BI232" s="89">
        <f>SUMIF(Об!$A:$A,$A:$A,Об!AB:AB)*BI$455</f>
        <v>643011.25401527132</v>
      </c>
      <c r="BJ232" s="89">
        <f>SUMIF(Об!$A:$A,$A:$A,Об!AC:AC)*BJ$455</f>
        <v>610195.05591351737</v>
      </c>
      <c r="BK232" s="84">
        <f>SUMIF(ПП1!$H:$H,$A:$A,ПП1!$M:$M)</f>
        <v>0</v>
      </c>
      <c r="BL232" s="89">
        <f t="shared" si="33"/>
        <v>144228.62492417695</v>
      </c>
      <c r="BM232" s="89">
        <f t="shared" si="40"/>
        <v>20265.319285302157</v>
      </c>
      <c r="BN232" s="89">
        <f t="shared" si="34"/>
        <v>5650.8622239133038</v>
      </c>
      <c r="BO232" s="89">
        <f>SUMIF(Об!$A:$A,$A:$A,Об!$AG:$AG)*$BO$455</f>
        <v>0</v>
      </c>
      <c r="BP232" s="89">
        <f>SUMIF(Об!$A:$A,$A:$A,Об!$AE:$AE)*BP$455</f>
        <v>4979.4471756023113</v>
      </c>
      <c r="BQ232" s="89">
        <f>SUMIF(Об!$A:$A,$A:$A,Об!AI:AI)*BQ$455</f>
        <v>452173.43334960163</v>
      </c>
      <c r="BR232" s="89">
        <f>SUMIF(Об!$A:$A,$A:$A,Об!AJ:AJ)*BR$455</f>
        <v>168934.85669859342</v>
      </c>
      <c r="BS232" s="89">
        <f>SUMIF(Об!$A:$A,$A:$A,Об!AK:AK)*BS$455</f>
        <v>247297.7272431984</v>
      </c>
      <c r="BT232" s="89">
        <f>SUMIF(Об!$A:$A,$A:$A,Об!AL:AL)*BT$455</f>
        <v>222607.08506196443</v>
      </c>
      <c r="BU232" s="89">
        <f>SUMIF(Об!$A:$A,$A:$A,Об!AM:AM)*BU$455</f>
        <v>140161.02800400546</v>
      </c>
      <c r="BV232" s="89">
        <f>SUMIF(Об!$A:$A,$A:$A,Об!AN:AN)*BV$455</f>
        <v>93062.800162835585</v>
      </c>
    </row>
    <row r="233" spans="1:74" ht="32.25" hidden="1" customHeight="1" x14ac:dyDescent="0.25">
      <c r="A233" s="84" t="s">
        <v>109</v>
      </c>
      <c r="B233" s="84">
        <f>SUMIF(Об!$A:$A,$A:$A,Об!B:B)</f>
        <v>3314.7</v>
      </c>
      <c r="C233" s="84">
        <f>SUMIF(Об!$A:$A,$A:$A,Об!C:C)</f>
        <v>3314.6999999999994</v>
      </c>
      <c r="D233" s="84">
        <v>12</v>
      </c>
      <c r="E233" s="84">
        <f>SUMIF(Об!$A:$A,$A:$A,Об!F:F)</f>
        <v>41.41</v>
      </c>
      <c r="F233" s="84">
        <f t="shared" si="35"/>
        <v>41.41</v>
      </c>
      <c r="G233" s="89">
        <v>1608639.37</v>
      </c>
      <c r="H233" s="89">
        <v>1495015.0299999996</v>
      </c>
      <c r="I233" s="89">
        <v>0</v>
      </c>
      <c r="J233" s="89">
        <v>160908.23000000001</v>
      </c>
      <c r="K233" s="89">
        <v>150710.49000000002</v>
      </c>
      <c r="L233" s="89">
        <v>0</v>
      </c>
      <c r="M233" s="89">
        <v>1632.4599999999998</v>
      </c>
      <c r="N233" s="89">
        <v>1632.4599999999998</v>
      </c>
      <c r="O233" s="89">
        <v>119035.41</v>
      </c>
      <c r="P233" s="89">
        <v>279664.68</v>
      </c>
      <c r="Q233" s="89">
        <v>106962.72999999998</v>
      </c>
      <c r="R233" s="89">
        <v>0</v>
      </c>
      <c r="S233" s="89">
        <v>4925.38</v>
      </c>
      <c r="T233" s="89">
        <v>325076.64</v>
      </c>
      <c r="U233" s="89">
        <v>0</v>
      </c>
      <c r="V233" s="89">
        <v>0</v>
      </c>
      <c r="W233" s="89">
        <v>0</v>
      </c>
      <c r="X233" s="89">
        <v>0</v>
      </c>
      <c r="Y233" s="89">
        <v>0</v>
      </c>
      <c r="Z233" s="89">
        <v>0</v>
      </c>
      <c r="AA233" s="89">
        <v>0</v>
      </c>
      <c r="AB233" s="89">
        <v>0</v>
      </c>
      <c r="AC233" s="89">
        <v>0</v>
      </c>
      <c r="AD233" s="89">
        <v>0</v>
      </c>
      <c r="AE233" s="89">
        <v>3379.5699999999993</v>
      </c>
      <c r="AF233" s="89">
        <v>0</v>
      </c>
      <c r="AG233" s="89">
        <v>80190.010000000009</v>
      </c>
      <c r="AH233" s="90">
        <v>1608639.37</v>
      </c>
      <c r="AI233" s="90">
        <v>1664475.3900000001</v>
      </c>
      <c r="AJ233" s="90">
        <v>0</v>
      </c>
      <c r="AK233" s="90">
        <v>1664475.3900000001</v>
      </c>
      <c r="AL233" s="90">
        <v>141668.22</v>
      </c>
      <c r="AM233" s="90">
        <v>0</v>
      </c>
      <c r="AN233" s="90">
        <v>141668.22</v>
      </c>
      <c r="AP233" s="91">
        <f t="shared" si="32"/>
        <v>26899.93</v>
      </c>
      <c r="AQ233" s="92">
        <f>SUMIF('20-1'!K:K,$A:$A,'20-1'!$E:$E)</f>
        <v>0</v>
      </c>
      <c r="AR233" s="92">
        <f>SUMIF('20-1'!L:L,$A:$A,'20-1'!$E:$E)</f>
        <v>0</v>
      </c>
      <c r="AS233" s="92">
        <f>SUMIF('20-1'!M:M,$A:$A,'20-1'!$E:$E)</f>
        <v>0</v>
      </c>
      <c r="AT233" s="92">
        <f>SUMIF('20-1'!N:N,$A:$A,'20-1'!$E:$E)</f>
        <v>0</v>
      </c>
      <c r="AU233" s="92">
        <f>SUMIF('20-1'!O:O,$A:$A,'20-1'!$E:$E)</f>
        <v>0</v>
      </c>
      <c r="AV233" s="92">
        <f>SUMIF('20-1'!P:P,$A:$A,'20-1'!$E:$E)</f>
        <v>2530.44</v>
      </c>
      <c r="AW233" s="92">
        <f>SUMIF('20-1'!Q:Q,$A:$A,'20-1'!$E:$E)</f>
        <v>0</v>
      </c>
      <c r="AX233" s="92">
        <f>SUMIF('20-1'!R:R,$A:$A,'20-1'!$E:$E)</f>
        <v>0</v>
      </c>
      <c r="AY233" s="92">
        <f>SUMIF('20-1'!S:S,$A:$A,'20-1'!$E:$E)</f>
        <v>0</v>
      </c>
      <c r="AZ233" s="92">
        <f>SUMIF('20-1'!T:T,$A:$A,'20-1'!$E:$E)</f>
        <v>0</v>
      </c>
      <c r="BA233" s="92">
        <f>SUMIF('20-1'!U:U,$A:$A,'20-1'!$E:$E)</f>
        <v>0</v>
      </c>
      <c r="BB233" s="92">
        <f>SUMIF('20-1'!V:V,$A:$A,'20-1'!$E:$E)</f>
        <v>0</v>
      </c>
      <c r="BC233" s="92">
        <f>SUMIF('20-1'!W:W,$A:$A,'20-1'!$E:$E)</f>
        <v>0</v>
      </c>
      <c r="BD233" s="92">
        <f>SUMIF('20-1'!X:X,$A:$A,'20-1'!$E:$E)</f>
        <v>0</v>
      </c>
      <c r="BE233" s="92">
        <f>SUMIF('20-1'!Y:Y,$A:$A,'20-1'!$E:$E)</f>
        <v>24369.49</v>
      </c>
      <c r="BF233" s="92">
        <f>SUMIF('20-1'!Z:Z,$A:$A,'20-1'!$E:$E)</f>
        <v>0</v>
      </c>
      <c r="BG233" s="92">
        <f>SUMIF('20-1'!AA:AA,$A:$A,'20-1'!$E:$E)</f>
        <v>0</v>
      </c>
      <c r="BH233" s="92">
        <f>SUMIF('20-1'!AB:AB,$A:$A,'20-1'!$E:$E)</f>
        <v>52995.94</v>
      </c>
      <c r="BI233" s="89">
        <f>SUMIF(Об!$A:$A,$A:$A,Об!AB:AB)*BI$455</f>
        <v>306260.51149300515</v>
      </c>
      <c r="BJ233" s="89">
        <f>SUMIF(Об!$A:$A,$A:$A,Об!AC:AC)*BJ$455</f>
        <v>290630.4497279271</v>
      </c>
      <c r="BK233" s="84">
        <f>SUMIF(ПП1!$H:$H,$A:$A,ПП1!$M:$M)</f>
        <v>0</v>
      </c>
      <c r="BL233" s="89">
        <f t="shared" si="33"/>
        <v>68694.804586051861</v>
      </c>
      <c r="BM233" s="84">
        <f>SUMIF(Об!$A:$A,$A:$A,Об!Z:Z)</f>
        <v>0</v>
      </c>
      <c r="BN233" s="89">
        <f t="shared" si="34"/>
        <v>2691.4551561349294</v>
      </c>
      <c r="BO233" s="89">
        <f>SUMIF(Об!$A:$A,$A:$A,Об!$AG:$AG)*$BO$455</f>
        <v>0</v>
      </c>
      <c r="BP233" s="89">
        <f>SUMIF(Об!$A:$A,$A:$A,Об!$AE:$AE)*BP$455</f>
        <v>2371.6661713608905</v>
      </c>
      <c r="BQ233" s="89">
        <f>SUMIF(Об!$A:$A,$A:$A,Об!AI:AI)*BQ$455</f>
        <v>215366.16368134099</v>
      </c>
      <c r="BR233" s="89">
        <f>SUMIF(Об!$A:$A,$A:$A,Об!AJ:AJ)*BR$455</f>
        <v>80462.161895971993</v>
      </c>
      <c r="BS233" s="89">
        <f>SUMIF(Об!$A:$A,$A:$A,Об!AK:AK)*BS$455</f>
        <v>117785.69653893006</v>
      </c>
      <c r="BT233" s="89">
        <f>SUMIF(Об!$A:$A,$A:$A,Об!AL:AL)*BT$455</f>
        <v>106025.76441286512</v>
      </c>
      <c r="BU233" s="89">
        <f>SUMIF(Об!$A:$A,$A:$A,Об!AM:AM)*BU$455</f>
        <v>66757.444539023039</v>
      </c>
      <c r="BV233" s="89">
        <f>SUMIF(Об!$A:$A,$A:$A,Об!AN:AN)*BV$455</f>
        <v>44324.979696489798</v>
      </c>
    </row>
    <row r="234" spans="1:74" ht="32.25" hidden="1" customHeight="1" x14ac:dyDescent="0.25">
      <c r="A234" s="84" t="s">
        <v>110</v>
      </c>
      <c r="B234" s="84">
        <f>SUMIF(Об!$A:$A,$A:$A,Об!B:B)</f>
        <v>7079.5</v>
      </c>
      <c r="C234" s="84">
        <f>SUMIF(Об!$A:$A,$A:$A,Об!C:C)</f>
        <v>7079.5</v>
      </c>
      <c r="D234" s="84">
        <v>12</v>
      </c>
      <c r="E234" s="84">
        <f>SUMIF(Об!$A:$A,$A:$A,Об!F:F)</f>
        <v>41.41</v>
      </c>
      <c r="F234" s="84">
        <f t="shared" si="35"/>
        <v>41.41</v>
      </c>
      <c r="G234" s="89">
        <v>3442903.04</v>
      </c>
      <c r="H234" s="89">
        <v>3220351.0699999994</v>
      </c>
      <c r="I234" s="89">
        <v>0</v>
      </c>
      <c r="J234" s="89">
        <v>409799.79000000004</v>
      </c>
      <c r="K234" s="89">
        <v>309036.24000000011</v>
      </c>
      <c r="L234" s="89">
        <v>0</v>
      </c>
      <c r="M234" s="89">
        <v>4786.8500000000004</v>
      </c>
      <c r="N234" s="89">
        <v>4786.8500000000004</v>
      </c>
      <c r="O234" s="89">
        <v>305447.16000000003</v>
      </c>
      <c r="P234" s="89">
        <v>731836.64</v>
      </c>
      <c r="Q234" s="89">
        <v>291147.41000000003</v>
      </c>
      <c r="R234" s="89">
        <v>0</v>
      </c>
      <c r="S234" s="89">
        <v>14546.2</v>
      </c>
      <c r="T234" s="89">
        <v>884858.51</v>
      </c>
      <c r="U234" s="89">
        <v>0</v>
      </c>
      <c r="V234" s="89">
        <v>0</v>
      </c>
      <c r="W234" s="89">
        <v>0</v>
      </c>
      <c r="X234" s="89">
        <v>0</v>
      </c>
      <c r="Y234" s="89">
        <v>0</v>
      </c>
      <c r="Z234" s="89">
        <v>0</v>
      </c>
      <c r="AA234" s="89">
        <v>0</v>
      </c>
      <c r="AB234" s="89">
        <v>0</v>
      </c>
      <c r="AC234" s="89">
        <v>0</v>
      </c>
      <c r="AD234" s="89">
        <v>0</v>
      </c>
      <c r="AE234" s="89">
        <v>9995.2499999999982</v>
      </c>
      <c r="AF234" s="89">
        <v>0</v>
      </c>
      <c r="AG234" s="89">
        <v>168885.03000000003</v>
      </c>
      <c r="AH234" s="90">
        <v>3442903.04</v>
      </c>
      <c r="AI234" s="90">
        <v>3507065.6300000004</v>
      </c>
      <c r="AJ234" s="90">
        <v>0</v>
      </c>
      <c r="AK234" s="90">
        <v>3507065.6300000004</v>
      </c>
      <c r="AL234" s="90">
        <v>276204.5</v>
      </c>
      <c r="AM234" s="90">
        <v>0</v>
      </c>
      <c r="AN234" s="90">
        <v>276204.5</v>
      </c>
      <c r="AP234" s="91">
        <f t="shared" si="32"/>
        <v>870700.32</v>
      </c>
      <c r="AQ234" s="92">
        <f>SUMIF('20-1'!K:K,$A:$A,'20-1'!$E:$E)</f>
        <v>861084.96</v>
      </c>
      <c r="AR234" s="92">
        <f>SUMIF('20-1'!L:L,$A:$A,'20-1'!$E:$E)</f>
        <v>0</v>
      </c>
      <c r="AS234" s="92">
        <f>SUMIF('20-1'!M:M,$A:$A,'20-1'!$E:$E)</f>
        <v>0</v>
      </c>
      <c r="AT234" s="92">
        <f>SUMIF('20-1'!N:N,$A:$A,'20-1'!$E:$E)</f>
        <v>0</v>
      </c>
      <c r="AU234" s="92">
        <f>SUMIF('20-1'!O:O,$A:$A,'20-1'!$E:$E)</f>
        <v>0</v>
      </c>
      <c r="AV234" s="92">
        <f>SUMIF('20-1'!P:P,$A:$A,'20-1'!$E:$E)</f>
        <v>9615.36</v>
      </c>
      <c r="AW234" s="92">
        <f>SUMIF('20-1'!Q:Q,$A:$A,'20-1'!$E:$E)</f>
        <v>0</v>
      </c>
      <c r="AX234" s="92">
        <f>SUMIF('20-1'!R:R,$A:$A,'20-1'!$E:$E)</f>
        <v>0</v>
      </c>
      <c r="AY234" s="92">
        <f>SUMIF('20-1'!S:S,$A:$A,'20-1'!$E:$E)</f>
        <v>0</v>
      </c>
      <c r="AZ234" s="92">
        <f>SUMIF('20-1'!T:T,$A:$A,'20-1'!$E:$E)</f>
        <v>0</v>
      </c>
      <c r="BA234" s="92">
        <f>SUMIF('20-1'!U:U,$A:$A,'20-1'!$E:$E)</f>
        <v>0</v>
      </c>
      <c r="BB234" s="92">
        <f>SUMIF('20-1'!V:V,$A:$A,'20-1'!$E:$E)</f>
        <v>0</v>
      </c>
      <c r="BC234" s="92">
        <f>SUMIF('20-1'!W:W,$A:$A,'20-1'!$E:$E)</f>
        <v>0</v>
      </c>
      <c r="BD234" s="92">
        <f>SUMIF('20-1'!X:X,$A:$A,'20-1'!$E:$E)</f>
        <v>0</v>
      </c>
      <c r="BE234" s="92">
        <f>SUMIF('20-1'!Y:Y,$A:$A,'20-1'!$E:$E)</f>
        <v>0</v>
      </c>
      <c r="BF234" s="92">
        <f>SUMIF('20-1'!Z:Z,$A:$A,'20-1'!$E:$E)</f>
        <v>0</v>
      </c>
      <c r="BG234" s="92">
        <f>SUMIF('20-1'!AA:AA,$A:$A,'20-1'!$E:$E)</f>
        <v>0</v>
      </c>
      <c r="BH234" s="92">
        <f>SUMIF('20-1'!AB:AB,$A:$A,'20-1'!$E:$E)</f>
        <v>97420.59</v>
      </c>
      <c r="BI234" s="89">
        <f>SUMIF(Об!$A:$A,$A:$A,Об!AB:AB)*BI$455</f>
        <v>654107.85021713283</v>
      </c>
      <c r="BJ234" s="89">
        <f>SUMIF(Об!$A:$A,$A:$A,Об!AC:AC)*BJ$455</f>
        <v>620725.33527886681</v>
      </c>
      <c r="BK234" s="84">
        <f>SUMIF(ПП1!$H:$H,$A:$A,ПП1!$M:$M)</f>
        <v>0</v>
      </c>
      <c r="BL234" s="89">
        <f t="shared" si="33"/>
        <v>146717.61217212849</v>
      </c>
      <c r="BM234" s="89">
        <f t="shared" ref="BM234:BM243" si="41">$BM$454*B234/$BM$455</f>
        <v>20615.042658892526</v>
      </c>
      <c r="BN234" s="89">
        <f t="shared" si="34"/>
        <v>5748.3804802417226</v>
      </c>
      <c r="BO234" s="89">
        <f>SUMIF(Об!$A:$A,$A:$A,Об!$AG:$AG)*$BO$455</f>
        <v>0</v>
      </c>
      <c r="BP234" s="89">
        <f>SUMIF(Об!$A:$A,$A:$A,Об!$AE:$AE)*BP$455</f>
        <v>5065.3786647809529</v>
      </c>
      <c r="BQ234" s="89">
        <f>SUMIF(Об!$A:$A,$A:$A,Об!AI:AI)*BQ$455</f>
        <v>459976.69646787149</v>
      </c>
      <c r="BR234" s="89">
        <f>SUMIF(Об!$A:$A,$A:$A,Об!AJ:AJ)*BR$455</f>
        <v>171850.20518977099</v>
      </c>
      <c r="BS234" s="89">
        <f>SUMIF(Об!$A:$A,$A:$A,Об!AK:AK)*BS$455</f>
        <v>251565.40219246253</v>
      </c>
      <c r="BT234" s="89">
        <f>SUMIF(Об!$A:$A,$A:$A,Об!AL:AL)*BT$455</f>
        <v>226448.66780127276</v>
      </c>
      <c r="BU234" s="89">
        <f>SUMIF(Об!$A:$A,$A:$A,Об!AM:AM)*BU$455</f>
        <v>142579.81977675614</v>
      </c>
      <c r="BV234" s="89">
        <f>SUMIF(Об!$A:$A,$A:$A,Об!AN:AN)*BV$455</f>
        <v>94668.806758168037</v>
      </c>
    </row>
    <row r="235" spans="1:74" ht="32.25" hidden="1" customHeight="1" x14ac:dyDescent="0.25">
      <c r="A235" s="84" t="s">
        <v>111</v>
      </c>
      <c r="B235" s="84">
        <f>SUMIF(Об!$A:$A,$A:$A,Об!B:B)</f>
        <v>6956.33</v>
      </c>
      <c r="C235" s="84">
        <f>SUMIF(Об!$A:$A,$A:$A,Об!C:C)</f>
        <v>6956.329999999999</v>
      </c>
      <c r="D235" s="84">
        <v>12</v>
      </c>
      <c r="E235" s="84">
        <f>SUMIF(Об!$A:$A,$A:$A,Об!F:F)</f>
        <v>41.41</v>
      </c>
      <c r="F235" s="84">
        <f t="shared" si="35"/>
        <v>41.41</v>
      </c>
      <c r="G235" s="89">
        <v>3370500.790000001</v>
      </c>
      <c r="H235" s="89">
        <v>3171709.47</v>
      </c>
      <c r="I235" s="89">
        <v>0</v>
      </c>
      <c r="J235" s="89">
        <v>442463.43999999994</v>
      </c>
      <c r="K235" s="89">
        <v>231374.36999999997</v>
      </c>
      <c r="L235" s="89">
        <v>0</v>
      </c>
      <c r="M235" s="89">
        <v>3343.59</v>
      </c>
      <c r="N235" s="89">
        <v>3343.59</v>
      </c>
      <c r="O235" s="89">
        <v>286363.54000000004</v>
      </c>
      <c r="P235" s="89">
        <v>754552.93</v>
      </c>
      <c r="Q235" s="89">
        <v>280236.28999999998</v>
      </c>
      <c r="R235" s="89">
        <v>0</v>
      </c>
      <c r="S235" s="89">
        <v>10130.06</v>
      </c>
      <c r="T235" s="89">
        <v>851732.20000000007</v>
      </c>
      <c r="U235" s="89">
        <v>0</v>
      </c>
      <c r="V235" s="89">
        <v>0</v>
      </c>
      <c r="W235" s="89">
        <v>0</v>
      </c>
      <c r="X235" s="89">
        <v>0</v>
      </c>
      <c r="Y235" s="89">
        <v>0</v>
      </c>
      <c r="Z235" s="89">
        <v>0</v>
      </c>
      <c r="AA235" s="89">
        <v>0</v>
      </c>
      <c r="AB235" s="89">
        <v>0</v>
      </c>
      <c r="AC235" s="89">
        <v>0</v>
      </c>
      <c r="AD235" s="89">
        <v>0</v>
      </c>
      <c r="AE235" s="89">
        <v>6961.11</v>
      </c>
      <c r="AF235" s="89">
        <v>0</v>
      </c>
      <c r="AG235" s="89">
        <v>171416.25</v>
      </c>
      <c r="AH235" s="90">
        <v>3370500.790000001</v>
      </c>
      <c r="AI235" s="90">
        <v>3355906.26</v>
      </c>
      <c r="AJ235" s="90">
        <v>0</v>
      </c>
      <c r="AK235" s="90">
        <v>3355906.26</v>
      </c>
      <c r="AL235" s="90">
        <v>490447.43000000005</v>
      </c>
      <c r="AM235" s="90">
        <v>0</v>
      </c>
      <c r="AN235" s="90">
        <v>490447.43000000005</v>
      </c>
      <c r="AP235" s="91">
        <f t="shared" si="32"/>
        <v>12019.2</v>
      </c>
      <c r="AQ235" s="92">
        <f>SUMIF('20-1'!K:K,$A:$A,'20-1'!$E:$E)</f>
        <v>0</v>
      </c>
      <c r="AR235" s="92">
        <f>SUMIF('20-1'!L:L,$A:$A,'20-1'!$E:$E)</f>
        <v>0</v>
      </c>
      <c r="AS235" s="92">
        <f>SUMIF('20-1'!M:M,$A:$A,'20-1'!$E:$E)</f>
        <v>0</v>
      </c>
      <c r="AT235" s="92">
        <f>SUMIF('20-1'!N:N,$A:$A,'20-1'!$E:$E)</f>
        <v>0</v>
      </c>
      <c r="AU235" s="92">
        <f>SUMIF('20-1'!O:O,$A:$A,'20-1'!$E:$E)</f>
        <v>0</v>
      </c>
      <c r="AV235" s="92">
        <f>SUMIF('20-1'!P:P,$A:$A,'20-1'!$E:$E)</f>
        <v>12019.2</v>
      </c>
      <c r="AW235" s="92">
        <f>SUMIF('20-1'!Q:Q,$A:$A,'20-1'!$E:$E)</f>
        <v>0</v>
      </c>
      <c r="AX235" s="92">
        <f>SUMIF('20-1'!R:R,$A:$A,'20-1'!$E:$E)</f>
        <v>0</v>
      </c>
      <c r="AY235" s="92">
        <f>SUMIF('20-1'!S:S,$A:$A,'20-1'!$E:$E)</f>
        <v>0</v>
      </c>
      <c r="AZ235" s="92">
        <f>SUMIF('20-1'!T:T,$A:$A,'20-1'!$E:$E)</f>
        <v>0</v>
      </c>
      <c r="BA235" s="92">
        <f>SUMIF('20-1'!U:U,$A:$A,'20-1'!$E:$E)</f>
        <v>0</v>
      </c>
      <c r="BB235" s="92">
        <f>SUMIF('20-1'!V:V,$A:$A,'20-1'!$E:$E)</f>
        <v>0</v>
      </c>
      <c r="BC235" s="92">
        <f>SUMIF('20-1'!W:W,$A:$A,'20-1'!$E:$E)</f>
        <v>0</v>
      </c>
      <c r="BD235" s="92">
        <f>SUMIF('20-1'!X:X,$A:$A,'20-1'!$E:$E)</f>
        <v>0</v>
      </c>
      <c r="BE235" s="92">
        <f>SUMIF('20-1'!Y:Y,$A:$A,'20-1'!$E:$E)</f>
        <v>0</v>
      </c>
      <c r="BF235" s="92">
        <f>SUMIF('20-1'!Z:Z,$A:$A,'20-1'!$E:$E)</f>
        <v>0</v>
      </c>
      <c r="BG235" s="92">
        <f>SUMIF('20-1'!AA:AA,$A:$A,'20-1'!$E:$E)</f>
        <v>0</v>
      </c>
      <c r="BH235" s="92">
        <f>SUMIF('20-1'!AB:AB,$A:$A,'20-1'!$E:$E)</f>
        <v>150459.75</v>
      </c>
      <c r="BI235" s="89">
        <f>SUMIF(Об!$A:$A,$A:$A,Об!AB:AB)*BI$455</f>
        <v>642727.60247205966</v>
      </c>
      <c r="BJ235" s="89">
        <f>SUMIF(Об!$A:$A,$A:$A,Об!AC:AC)*BJ$455</f>
        <v>609925.88057919906</v>
      </c>
      <c r="BK235" s="84">
        <f>SUMIF(ПП1!$H:$H,$A:$A,ПП1!$M:$M)</f>
        <v>0</v>
      </c>
      <c r="BL235" s="89">
        <f t="shared" si="33"/>
        <v>144165.00135339255</v>
      </c>
      <c r="BM235" s="89">
        <f t="shared" si="41"/>
        <v>20256.379645361088</v>
      </c>
      <c r="BN235" s="89">
        <f t="shared" si="34"/>
        <v>5648.3694591595304</v>
      </c>
      <c r="BO235" s="89">
        <f>SUMIF(Об!$A:$A,$A:$A,Об!$AG:$AG)*$BO$455</f>
        <v>0</v>
      </c>
      <c r="BP235" s="89">
        <f>SUMIF(Об!$A:$A,$A:$A,Об!$AE:$AE)*BP$455</f>
        <v>4977.2505921570291</v>
      </c>
      <c r="BQ235" s="89">
        <f>SUMIF(Об!$A:$A,$A:$A,Об!AI:AI)*BQ$455</f>
        <v>451973.96609087475</v>
      </c>
      <c r="BR235" s="89">
        <f>SUMIF(Об!$A:$A,$A:$A,Об!AJ:AJ)*BR$455</f>
        <v>168860.33446821946</v>
      </c>
      <c r="BS235" s="89">
        <f>SUMIF(Об!$A:$A,$A:$A,Об!AK:AK)*BS$455</f>
        <v>247188.6368011148</v>
      </c>
      <c r="BT235" s="89">
        <f>SUMIF(Об!$A:$A,$A:$A,Об!AL:AL)*BT$455</f>
        <v>222508.88640243342</v>
      </c>
      <c r="BU235" s="89">
        <f>SUMIF(Об!$A:$A,$A:$A,Об!AM:AM)*BU$455</f>
        <v>140099.19877217911</v>
      </c>
      <c r="BV235" s="89">
        <f>SUMIF(Об!$A:$A,$A:$A,Об!AN:AN)*BV$455</f>
        <v>93021.747371431164</v>
      </c>
    </row>
    <row r="236" spans="1:74" ht="32.25" hidden="1" customHeight="1" x14ac:dyDescent="0.25">
      <c r="A236" s="84" t="s">
        <v>112</v>
      </c>
      <c r="B236" s="84">
        <f>SUMIF(Об!$A:$A,$A:$A,Об!B:B)</f>
        <v>2231.5</v>
      </c>
      <c r="C236" s="84">
        <f>SUMIF(Об!$A:$A,$A:$A,Об!C:C)</f>
        <v>2231.5</v>
      </c>
      <c r="D236" s="84">
        <v>12</v>
      </c>
      <c r="E236" s="84">
        <f>SUMIF(Об!$A:$A,$A:$A,Об!F:F)</f>
        <v>41.41</v>
      </c>
      <c r="F236" s="84">
        <f t="shared" si="35"/>
        <v>41.41</v>
      </c>
      <c r="G236" s="89">
        <v>1071543.1200000001</v>
      </c>
      <c r="H236" s="89">
        <v>1009473.7499999999</v>
      </c>
      <c r="I236" s="89">
        <v>0</v>
      </c>
      <c r="J236" s="89">
        <v>151830.63000000003</v>
      </c>
      <c r="K236" s="89">
        <v>86587.510000000024</v>
      </c>
      <c r="L236" s="89">
        <v>0</v>
      </c>
      <c r="M236" s="89">
        <v>879.17999999999984</v>
      </c>
      <c r="N236" s="89">
        <v>879.17999999999984</v>
      </c>
      <c r="O236" s="89">
        <v>87029.26999999999</v>
      </c>
      <c r="P236" s="89">
        <v>266015.47000000003</v>
      </c>
      <c r="Q236" s="89">
        <v>102871.12</v>
      </c>
      <c r="R236" s="89">
        <v>0</v>
      </c>
      <c r="S236" s="89">
        <v>2671.92</v>
      </c>
      <c r="T236" s="89">
        <v>312967.28000000003</v>
      </c>
      <c r="U236" s="89">
        <v>0</v>
      </c>
      <c r="V236" s="89">
        <v>0</v>
      </c>
      <c r="W236" s="89">
        <v>0</v>
      </c>
      <c r="X236" s="89">
        <v>0</v>
      </c>
      <c r="Y236" s="89">
        <v>0</v>
      </c>
      <c r="Z236" s="89">
        <v>0</v>
      </c>
      <c r="AA236" s="89">
        <v>0</v>
      </c>
      <c r="AB236" s="89">
        <v>0</v>
      </c>
      <c r="AC236" s="89">
        <v>0</v>
      </c>
      <c r="AD236" s="89">
        <v>0</v>
      </c>
      <c r="AE236" s="89">
        <v>1836.2100000000005</v>
      </c>
      <c r="AF236" s="89">
        <v>0</v>
      </c>
      <c r="AG236" s="89">
        <v>68040</v>
      </c>
      <c r="AH236" s="90">
        <v>1071543.1200000001</v>
      </c>
      <c r="AI236" s="90">
        <v>1065105.9700000002</v>
      </c>
      <c r="AJ236" s="90">
        <v>0</v>
      </c>
      <c r="AK236" s="90">
        <v>1065105.9700000002</v>
      </c>
      <c r="AL236" s="90">
        <v>219556.86</v>
      </c>
      <c r="AM236" s="90">
        <v>0</v>
      </c>
      <c r="AN236" s="90">
        <v>219556.86</v>
      </c>
      <c r="AP236" s="91">
        <f t="shared" si="32"/>
        <v>2403.84</v>
      </c>
      <c r="AQ236" s="92">
        <f>SUMIF('20-1'!K:K,$A:$A,'20-1'!$E:$E)</f>
        <v>0</v>
      </c>
      <c r="AR236" s="92">
        <f>SUMIF('20-1'!L:L,$A:$A,'20-1'!$E:$E)</f>
        <v>0</v>
      </c>
      <c r="AS236" s="92">
        <f>SUMIF('20-1'!M:M,$A:$A,'20-1'!$E:$E)</f>
        <v>0</v>
      </c>
      <c r="AT236" s="92">
        <f>SUMIF('20-1'!N:N,$A:$A,'20-1'!$E:$E)</f>
        <v>0</v>
      </c>
      <c r="AU236" s="92">
        <f>SUMIF('20-1'!O:O,$A:$A,'20-1'!$E:$E)</f>
        <v>0</v>
      </c>
      <c r="AV236" s="92">
        <f>SUMIF('20-1'!P:P,$A:$A,'20-1'!$E:$E)</f>
        <v>2403.84</v>
      </c>
      <c r="AW236" s="92">
        <f>SUMIF('20-1'!Q:Q,$A:$A,'20-1'!$E:$E)</f>
        <v>0</v>
      </c>
      <c r="AX236" s="92">
        <f>SUMIF('20-1'!R:R,$A:$A,'20-1'!$E:$E)</f>
        <v>0</v>
      </c>
      <c r="AY236" s="92">
        <f>SUMIF('20-1'!S:S,$A:$A,'20-1'!$E:$E)</f>
        <v>0</v>
      </c>
      <c r="AZ236" s="92">
        <f>SUMIF('20-1'!T:T,$A:$A,'20-1'!$E:$E)</f>
        <v>0</v>
      </c>
      <c r="BA236" s="92">
        <f>SUMIF('20-1'!U:U,$A:$A,'20-1'!$E:$E)</f>
        <v>0</v>
      </c>
      <c r="BB236" s="92">
        <f>SUMIF('20-1'!V:V,$A:$A,'20-1'!$E:$E)</f>
        <v>0</v>
      </c>
      <c r="BC236" s="92">
        <f>SUMIF('20-1'!W:W,$A:$A,'20-1'!$E:$E)</f>
        <v>0</v>
      </c>
      <c r="BD236" s="92">
        <f>SUMIF('20-1'!X:X,$A:$A,'20-1'!$E:$E)</f>
        <v>0</v>
      </c>
      <c r="BE236" s="92">
        <f>SUMIF('20-1'!Y:Y,$A:$A,'20-1'!$E:$E)</f>
        <v>0</v>
      </c>
      <c r="BF236" s="92">
        <f>SUMIF('20-1'!Z:Z,$A:$A,'20-1'!$E:$E)</f>
        <v>0</v>
      </c>
      <c r="BG236" s="92">
        <f>SUMIF('20-1'!AA:AA,$A:$A,'20-1'!$E:$E)</f>
        <v>0</v>
      </c>
      <c r="BH236" s="92">
        <f>SUMIF('20-1'!AB:AB,$A:$A,'20-1'!$E:$E)</f>
        <v>51222.42</v>
      </c>
      <c r="BI236" s="89">
        <f>SUMIF(Об!$A:$A,$A:$A,Об!AB:AB)*BI$455</f>
        <v>206178.63800544274</v>
      </c>
      <c r="BJ236" s="89">
        <f>SUMIF(Об!$A:$A,$A:$A,Об!AC:AC)*BJ$455</f>
        <v>195656.27313719777</v>
      </c>
      <c r="BK236" s="84">
        <f>SUMIF(ПП1!$H:$H,$A:$A,ПП1!$M:$M)</f>
        <v>0</v>
      </c>
      <c r="BL236" s="89">
        <f t="shared" si="33"/>
        <v>46246.253487125461</v>
      </c>
      <c r="BM236" s="89">
        <f t="shared" si="41"/>
        <v>6497.9825825720282</v>
      </c>
      <c r="BN236" s="89">
        <f t="shared" si="34"/>
        <v>1811.9233055525676</v>
      </c>
      <c r="BO236" s="89">
        <f>SUMIF(Об!$A:$A,$A:$A,Об!$AG:$AG)*$BO$455</f>
        <v>0</v>
      </c>
      <c r="BP236" s="89">
        <f>SUMIF(Об!$A:$A,$A:$A,Об!$AE:$AE)*BP$455</f>
        <v>1596.6371199178893</v>
      </c>
      <c r="BQ236" s="89">
        <f>SUMIF(Об!$A:$A,$A:$A,Об!AI:AI)*BQ$455</f>
        <v>144987.35760548842</v>
      </c>
      <c r="BR236" s="89">
        <f>SUMIF(Об!$A:$A,$A:$A,Об!AJ:AJ)*BR$455</f>
        <v>54168.194488448898</v>
      </c>
      <c r="BS236" s="89">
        <f>SUMIF(Об!$A:$A,$A:$A,Об!AK:AK)*BS$455</f>
        <v>79294.892999855932</v>
      </c>
      <c r="BT236" s="89">
        <f>SUMIF(Об!$A:$A,$A:$A,Об!AL:AL)*BT$455</f>
        <v>71377.950730777622</v>
      </c>
      <c r="BU236" s="89">
        <f>SUMIF(Об!$A:$A,$A:$A,Об!AM:AM)*BU$455</f>
        <v>44941.997009934501</v>
      </c>
      <c r="BV236" s="89">
        <f>SUMIF(Об!$A:$A,$A:$A,Об!AN:AN)*BV$455</f>
        <v>29840.164175556463</v>
      </c>
    </row>
    <row r="237" spans="1:74" ht="32.25" hidden="1" customHeight="1" x14ac:dyDescent="0.25">
      <c r="A237" s="84" t="s">
        <v>113</v>
      </c>
      <c r="B237" s="84">
        <f>SUMIF(Об!$A:$A,$A:$A,Об!B:B)</f>
        <v>3459.2</v>
      </c>
      <c r="C237" s="84">
        <f>SUMIF(Об!$A:$A,$A:$A,Об!C:C)</f>
        <v>3459.1999999999994</v>
      </c>
      <c r="D237" s="84">
        <v>12</v>
      </c>
      <c r="E237" s="84">
        <f>SUMIF(Об!$A:$A,$A:$A,Об!F:F)</f>
        <v>30.14</v>
      </c>
      <c r="F237" s="84">
        <f t="shared" si="35"/>
        <v>30.14</v>
      </c>
      <c r="G237" s="89">
        <v>1216169.5000000002</v>
      </c>
      <c r="H237" s="89">
        <v>1541929.1500000001</v>
      </c>
      <c r="I237" s="89">
        <v>0</v>
      </c>
      <c r="J237" s="89">
        <v>244820.25999999998</v>
      </c>
      <c r="K237" s="89">
        <v>8267.1</v>
      </c>
      <c r="L237" s="89">
        <v>0</v>
      </c>
      <c r="M237" s="89">
        <v>504.6</v>
      </c>
      <c r="N237" s="89">
        <v>504.6</v>
      </c>
      <c r="O237" s="89">
        <v>165557.32</v>
      </c>
      <c r="P237" s="89">
        <v>450626.26000000013</v>
      </c>
      <c r="Q237" s="89">
        <v>186852.16999999998</v>
      </c>
      <c r="R237" s="89">
        <v>0</v>
      </c>
      <c r="S237" s="89">
        <v>1525.86</v>
      </c>
      <c r="T237" s="89">
        <v>567547.26</v>
      </c>
      <c r="U237" s="89">
        <v>0</v>
      </c>
      <c r="V237" s="89">
        <v>0</v>
      </c>
      <c r="W237" s="89">
        <v>0</v>
      </c>
      <c r="X237" s="89">
        <v>0</v>
      </c>
      <c r="Y237" s="89">
        <v>0</v>
      </c>
      <c r="Z237" s="89">
        <v>0</v>
      </c>
      <c r="AA237" s="89">
        <v>0</v>
      </c>
      <c r="AB237" s="89">
        <v>0</v>
      </c>
      <c r="AC237" s="89">
        <v>0</v>
      </c>
      <c r="AD237" s="89">
        <v>0</v>
      </c>
      <c r="AE237" s="89">
        <v>1047.1199999999999</v>
      </c>
      <c r="AF237" s="89">
        <v>0</v>
      </c>
      <c r="AG237" s="89">
        <v>97200</v>
      </c>
      <c r="AH237" s="90">
        <v>1216169.5000000002</v>
      </c>
      <c r="AI237" s="90">
        <v>1198460.8</v>
      </c>
      <c r="AJ237" s="90">
        <v>0</v>
      </c>
      <c r="AK237" s="90">
        <v>1198460.8</v>
      </c>
      <c r="AL237" s="90">
        <v>261413.13</v>
      </c>
      <c r="AM237" s="90">
        <v>0</v>
      </c>
      <c r="AN237" s="90">
        <v>261413.13</v>
      </c>
      <c r="AP237" s="91">
        <f t="shared" si="32"/>
        <v>449408.33</v>
      </c>
      <c r="AQ237" s="92">
        <f>SUMIF('20-1'!K:K,$A:$A,'20-1'!$E:$E)</f>
        <v>449408.33</v>
      </c>
      <c r="AR237" s="92">
        <f>SUMIF('20-1'!L:L,$A:$A,'20-1'!$E:$E)</f>
        <v>0</v>
      </c>
      <c r="AS237" s="92">
        <f>SUMIF('20-1'!M:M,$A:$A,'20-1'!$E:$E)</f>
        <v>0</v>
      </c>
      <c r="AT237" s="92">
        <f>SUMIF('20-1'!N:N,$A:$A,'20-1'!$E:$E)</f>
        <v>0</v>
      </c>
      <c r="AU237" s="92">
        <f>SUMIF('20-1'!O:O,$A:$A,'20-1'!$E:$E)</f>
        <v>0</v>
      </c>
      <c r="AV237" s="92">
        <f>SUMIF('20-1'!P:P,$A:$A,'20-1'!$E:$E)</f>
        <v>0</v>
      </c>
      <c r="AW237" s="92">
        <f>SUMIF('20-1'!Q:Q,$A:$A,'20-1'!$E:$E)</f>
        <v>0</v>
      </c>
      <c r="AX237" s="92">
        <f>SUMIF('20-1'!R:R,$A:$A,'20-1'!$E:$E)</f>
        <v>0</v>
      </c>
      <c r="AY237" s="92">
        <f>SUMIF('20-1'!S:S,$A:$A,'20-1'!$E:$E)</f>
        <v>0</v>
      </c>
      <c r="AZ237" s="92">
        <f>SUMIF('20-1'!T:T,$A:$A,'20-1'!$E:$E)</f>
        <v>0</v>
      </c>
      <c r="BA237" s="92">
        <f>SUMIF('20-1'!U:U,$A:$A,'20-1'!$E:$E)</f>
        <v>0</v>
      </c>
      <c r="BB237" s="92">
        <f>SUMIF('20-1'!V:V,$A:$A,'20-1'!$E:$E)</f>
        <v>0</v>
      </c>
      <c r="BC237" s="92">
        <f>SUMIF('20-1'!W:W,$A:$A,'20-1'!$E:$E)</f>
        <v>0</v>
      </c>
      <c r="BD237" s="92">
        <f>SUMIF('20-1'!X:X,$A:$A,'20-1'!$E:$E)</f>
        <v>0</v>
      </c>
      <c r="BE237" s="92">
        <f>SUMIF('20-1'!Y:Y,$A:$A,'20-1'!$E:$E)</f>
        <v>0</v>
      </c>
      <c r="BF237" s="92">
        <f>SUMIF('20-1'!Z:Z,$A:$A,'20-1'!$E:$E)</f>
        <v>0</v>
      </c>
      <c r="BG237" s="92">
        <f>SUMIF('20-1'!AA:AA,$A:$A,'20-1'!$E:$E)</f>
        <v>0</v>
      </c>
      <c r="BH237" s="92">
        <f>SUMIF('20-1'!AB:AB,$A:$A,'20-1'!$E:$E)</f>
        <v>27893.3</v>
      </c>
      <c r="BI237" s="89">
        <f>SUMIF(Об!$A:$A,$A:$A,Об!AB:AB)*BI$455</f>
        <v>319611.53689824219</v>
      </c>
      <c r="BJ237" s="89">
        <f>SUMIF(Об!$A:$A,$A:$A,Об!AC:AC)*BJ$455</f>
        <v>303300.1030859038</v>
      </c>
      <c r="BK237" s="84">
        <f>SUMIF(ПП1!$H:$H,$A:$A,ПП1!$M:$M)</f>
        <v>0</v>
      </c>
      <c r="BL237" s="89">
        <f t="shared" si="33"/>
        <v>71689.464513853643</v>
      </c>
      <c r="BM237" s="89">
        <f t="shared" si="41"/>
        <v>10072.964978549477</v>
      </c>
      <c r="BN237" s="89">
        <f t="shared" si="34"/>
        <v>2808.7856144151656</v>
      </c>
      <c r="BO237" s="89">
        <f>SUMIF(Об!$A:$A,$A:$A,Об!$AG:$AG)*$BO$455</f>
        <v>0</v>
      </c>
      <c r="BP237" s="89">
        <f>SUMIF(Об!$A:$A,$A:$A,Об!$AE:$AE)*BP$455</f>
        <v>2475.0558481828198</v>
      </c>
      <c r="BQ237" s="89">
        <f>SUMIF(Об!$A:$A,$A:$A,Об!AI:AI)*BQ$455</f>
        <v>224754.76918167394</v>
      </c>
      <c r="BR237" s="89">
        <f>SUMIF(Об!$A:$A,$A:$A,Об!AJ:AJ)*BR$455</f>
        <v>0</v>
      </c>
      <c r="BS237" s="89">
        <f>SUMIF(Об!$A:$A,$A:$A,Об!AK:AK)*BS$455</f>
        <v>122920.40952951001</v>
      </c>
      <c r="BT237" s="89">
        <f>SUMIF(Об!$A:$A,$A:$A,Об!AL:AL)*BT$455</f>
        <v>110647.81858297373</v>
      </c>
      <c r="BU237" s="89">
        <f>SUMIF(Об!$A:$A,$A:$A,Об!AM:AM)*BU$455</f>
        <v>0</v>
      </c>
      <c r="BV237" s="89">
        <f>SUMIF(Об!$A:$A,$A:$A,Об!AN:AN)*BV$455</f>
        <v>46257.269063896434</v>
      </c>
    </row>
    <row r="238" spans="1:74" ht="32.25" hidden="1" customHeight="1" x14ac:dyDescent="0.25">
      <c r="A238" s="84" t="s">
        <v>114</v>
      </c>
      <c r="B238" s="84">
        <f>SUMIF(Об!$A:$A,$A:$A,Об!B:B)</f>
        <v>4925.5</v>
      </c>
      <c r="C238" s="84">
        <f>SUMIF(Об!$A:$A,$A:$A,Об!C:C)</f>
        <v>4925.5</v>
      </c>
      <c r="D238" s="84">
        <v>12</v>
      </c>
      <c r="E238" s="84">
        <f>SUMIF(Об!$A:$A,$A:$A,Об!F:F)</f>
        <v>30.14</v>
      </c>
      <c r="F238" s="84">
        <f t="shared" si="35"/>
        <v>30.14</v>
      </c>
      <c r="G238" s="89">
        <v>1751832.1600000001</v>
      </c>
      <c r="H238" s="89">
        <v>2237117.2799999998</v>
      </c>
      <c r="I238" s="89">
        <v>0</v>
      </c>
      <c r="J238" s="89">
        <v>307920.88</v>
      </c>
      <c r="K238" s="89">
        <v>16507.38</v>
      </c>
      <c r="L238" s="89">
        <v>0</v>
      </c>
      <c r="M238" s="89">
        <v>977.58999999999992</v>
      </c>
      <c r="N238" s="89">
        <v>977.58999999999992</v>
      </c>
      <c r="O238" s="89">
        <v>222605.16000000003</v>
      </c>
      <c r="P238" s="89">
        <v>554557.65999999992</v>
      </c>
      <c r="Q238" s="89">
        <v>223186.31999999998</v>
      </c>
      <c r="R238" s="89">
        <v>0</v>
      </c>
      <c r="S238" s="89">
        <v>2973.9599999999991</v>
      </c>
      <c r="T238" s="89">
        <v>678459.19</v>
      </c>
      <c r="U238" s="89">
        <v>0</v>
      </c>
      <c r="V238" s="89">
        <v>0</v>
      </c>
      <c r="W238" s="89">
        <v>0</v>
      </c>
      <c r="X238" s="89">
        <v>0</v>
      </c>
      <c r="Y238" s="89">
        <v>0</v>
      </c>
      <c r="Z238" s="89">
        <v>0</v>
      </c>
      <c r="AA238" s="89">
        <v>0</v>
      </c>
      <c r="AB238" s="89">
        <v>0</v>
      </c>
      <c r="AC238" s="89">
        <v>0</v>
      </c>
      <c r="AD238" s="89">
        <v>0</v>
      </c>
      <c r="AE238" s="89">
        <v>2041.8299999999997</v>
      </c>
      <c r="AF238" s="89">
        <v>0</v>
      </c>
      <c r="AG238" s="89">
        <v>140940</v>
      </c>
      <c r="AH238" s="90">
        <v>1751832.1600000001</v>
      </c>
      <c r="AI238" s="90">
        <v>1763469.42</v>
      </c>
      <c r="AJ238" s="90">
        <v>0</v>
      </c>
      <c r="AK238" s="90">
        <v>1763469.42</v>
      </c>
      <c r="AL238" s="90">
        <v>325635.57999999996</v>
      </c>
      <c r="AM238" s="90">
        <v>0</v>
      </c>
      <c r="AN238" s="90">
        <v>325635.57999999996</v>
      </c>
      <c r="AP238" s="91">
        <f t="shared" si="32"/>
        <v>12184.74</v>
      </c>
      <c r="AQ238" s="92">
        <f>SUMIF('20-1'!K:K,$A:$A,'20-1'!$E:$E)</f>
        <v>0</v>
      </c>
      <c r="AR238" s="92">
        <f>SUMIF('20-1'!L:L,$A:$A,'20-1'!$E:$E)</f>
        <v>0</v>
      </c>
      <c r="AS238" s="92">
        <f>SUMIF('20-1'!M:M,$A:$A,'20-1'!$E:$E)</f>
        <v>0</v>
      </c>
      <c r="AT238" s="92">
        <f>SUMIF('20-1'!N:N,$A:$A,'20-1'!$E:$E)</f>
        <v>0</v>
      </c>
      <c r="AU238" s="92">
        <f>SUMIF('20-1'!O:O,$A:$A,'20-1'!$E:$E)</f>
        <v>0</v>
      </c>
      <c r="AV238" s="92">
        <f>SUMIF('20-1'!P:P,$A:$A,'20-1'!$E:$E)</f>
        <v>0</v>
      </c>
      <c r="AW238" s="92">
        <f>SUMIF('20-1'!Q:Q,$A:$A,'20-1'!$E:$E)</f>
        <v>0</v>
      </c>
      <c r="AX238" s="92">
        <f>SUMIF('20-1'!R:R,$A:$A,'20-1'!$E:$E)</f>
        <v>0</v>
      </c>
      <c r="AY238" s="92">
        <f>SUMIF('20-1'!S:S,$A:$A,'20-1'!$E:$E)</f>
        <v>0</v>
      </c>
      <c r="AZ238" s="92">
        <f>SUMIF('20-1'!T:T,$A:$A,'20-1'!$E:$E)</f>
        <v>0</v>
      </c>
      <c r="BA238" s="92">
        <f>SUMIF('20-1'!U:U,$A:$A,'20-1'!$E:$E)</f>
        <v>0</v>
      </c>
      <c r="BB238" s="92">
        <f>SUMIF('20-1'!V:V,$A:$A,'20-1'!$E:$E)</f>
        <v>0</v>
      </c>
      <c r="BC238" s="92">
        <f>SUMIF('20-1'!W:W,$A:$A,'20-1'!$E:$E)</f>
        <v>0</v>
      </c>
      <c r="BD238" s="92">
        <f>SUMIF('20-1'!X:X,$A:$A,'20-1'!$E:$E)</f>
        <v>0</v>
      </c>
      <c r="BE238" s="92">
        <f>SUMIF('20-1'!Y:Y,$A:$A,'20-1'!$E:$E)</f>
        <v>12184.74</v>
      </c>
      <c r="BF238" s="92">
        <f>SUMIF('20-1'!Z:Z,$A:$A,'20-1'!$E:$E)</f>
        <v>0</v>
      </c>
      <c r="BG238" s="92">
        <f>SUMIF('20-1'!AA:AA,$A:$A,'20-1'!$E:$E)</f>
        <v>0</v>
      </c>
      <c r="BH238" s="92">
        <f>SUMIF('20-1'!AB:AB,$A:$A,'20-1'!$E:$E)</f>
        <v>39572.130000000005</v>
      </c>
      <c r="BI238" s="89">
        <f>SUMIF(Об!$A:$A,$A:$A,Об!AB:AB)*BI$455</f>
        <v>455089.79677159229</v>
      </c>
      <c r="BJ238" s="89">
        <f>SUMIF(Об!$A:$A,$A:$A,Об!AC:AC)*BJ$455</f>
        <v>431864.20494612033</v>
      </c>
      <c r="BK238" s="84">
        <f>SUMIF(ПП1!$H:$H,$A:$A,ПП1!$M:$M)</f>
        <v>0</v>
      </c>
      <c r="BL238" s="89">
        <f t="shared" si="33"/>
        <v>102077.49117223233</v>
      </c>
      <c r="BM238" s="89">
        <f t="shared" si="41"/>
        <v>14342.735025972899</v>
      </c>
      <c r="BN238" s="89">
        <f t="shared" si="34"/>
        <v>3999.3852751508725</v>
      </c>
      <c r="BO238" s="89">
        <f>SUMIF(Об!$A:$A,$A:$A,Об!$AG:$AG)*$BO$455</f>
        <v>0</v>
      </c>
      <c r="BP238" s="89">
        <f>SUMIF(Об!$A:$A,$A:$A,Об!$AE:$AE)*BP$455</f>
        <v>3524.19275561531</v>
      </c>
      <c r="BQ238" s="89">
        <f>SUMIF(Об!$A:$A,$A:$A,Об!AI:AI)*BQ$455</f>
        <v>320024.75011688686</v>
      </c>
      <c r="BR238" s="89">
        <f>SUMIF(Об!$A:$A,$A:$A,Об!AJ:AJ)*BR$455</f>
        <v>0</v>
      </c>
      <c r="BS238" s="89">
        <f>SUMIF(Об!$A:$A,$A:$A,Об!AK:AK)*BS$455</f>
        <v>175024.42100416331</v>
      </c>
      <c r="BT238" s="89">
        <f>SUMIF(Об!$A:$A,$A:$A,Об!AL:AL)*BT$455</f>
        <v>157549.67345930773</v>
      </c>
      <c r="BU238" s="89">
        <f>SUMIF(Об!$A:$A,$A:$A,Об!AM:AM)*BU$455</f>
        <v>0</v>
      </c>
      <c r="BV238" s="89">
        <f>SUMIF(Об!$A:$A,$A:$A,Об!AN:AN)*BV$455</f>
        <v>65864.991551289873</v>
      </c>
    </row>
    <row r="239" spans="1:74" ht="32.25" hidden="1" customHeight="1" x14ac:dyDescent="0.25">
      <c r="A239" s="84" t="s">
        <v>115</v>
      </c>
      <c r="B239" s="84">
        <f>SUMIF(Об!$A:$A,$A:$A,Об!B:B)</f>
        <v>4940.8599999999997</v>
      </c>
      <c r="C239" s="84">
        <f>SUMIF(Об!$A:$A,$A:$A,Об!C:C)</f>
        <v>4940.8599999999997</v>
      </c>
      <c r="D239" s="84">
        <v>12</v>
      </c>
      <c r="E239" s="84">
        <f>SUMIF(Об!$A:$A,$A:$A,Об!F:F)</f>
        <v>30.14</v>
      </c>
      <c r="F239" s="84">
        <f t="shared" si="35"/>
        <v>30.14</v>
      </c>
      <c r="G239" s="89">
        <v>1727433.6900000004</v>
      </c>
      <c r="H239" s="89">
        <v>2243308.2400000002</v>
      </c>
      <c r="I239" s="89">
        <v>0</v>
      </c>
      <c r="J239" s="89">
        <v>336283.50000000006</v>
      </c>
      <c r="K239" s="89">
        <v>17116.689999999999</v>
      </c>
      <c r="L239" s="89">
        <v>0</v>
      </c>
      <c r="M239" s="89">
        <v>934.27</v>
      </c>
      <c r="N239" s="89">
        <v>934.27</v>
      </c>
      <c r="O239" s="89">
        <v>208521.36</v>
      </c>
      <c r="P239" s="89">
        <v>604482.78999999992</v>
      </c>
      <c r="Q239" s="89">
        <v>242666.09999999998</v>
      </c>
      <c r="R239" s="89">
        <v>0</v>
      </c>
      <c r="S239" s="89">
        <v>2781.25</v>
      </c>
      <c r="T239" s="89">
        <v>737503.28</v>
      </c>
      <c r="U239" s="89">
        <v>0</v>
      </c>
      <c r="V239" s="89">
        <v>0</v>
      </c>
      <c r="W239" s="89">
        <v>0</v>
      </c>
      <c r="X239" s="89">
        <v>0</v>
      </c>
      <c r="Y239" s="89">
        <v>0</v>
      </c>
      <c r="Z239" s="89">
        <v>0</v>
      </c>
      <c r="AA239" s="89">
        <v>0</v>
      </c>
      <c r="AB239" s="89">
        <v>0</v>
      </c>
      <c r="AC239" s="89">
        <v>0</v>
      </c>
      <c r="AD239" s="89">
        <v>0</v>
      </c>
      <c r="AE239" s="89">
        <v>1912.1999999999998</v>
      </c>
      <c r="AF239" s="89">
        <v>0</v>
      </c>
      <c r="AG239" s="89">
        <v>148726.39999999999</v>
      </c>
      <c r="AH239" s="90">
        <v>1727433.6900000004</v>
      </c>
      <c r="AI239" s="90">
        <v>1665429.8699999996</v>
      </c>
      <c r="AJ239" s="90">
        <v>0</v>
      </c>
      <c r="AK239" s="90">
        <v>1665429.8699999996</v>
      </c>
      <c r="AL239" s="90">
        <v>419667.36</v>
      </c>
      <c r="AM239" s="90">
        <v>0</v>
      </c>
      <c r="AN239" s="90">
        <v>419667.36</v>
      </c>
      <c r="AP239" s="91">
        <f t="shared" si="32"/>
        <v>93325.39</v>
      </c>
      <c r="AQ239" s="92">
        <f>SUMIF('20-1'!K:K,$A:$A,'20-1'!$E:$E)</f>
        <v>0</v>
      </c>
      <c r="AR239" s="92">
        <f>SUMIF('20-1'!L:L,$A:$A,'20-1'!$E:$E)</f>
        <v>0</v>
      </c>
      <c r="AS239" s="92">
        <f>SUMIF('20-1'!M:M,$A:$A,'20-1'!$E:$E)</f>
        <v>0</v>
      </c>
      <c r="AT239" s="92">
        <f>SUMIF('20-1'!N:N,$A:$A,'20-1'!$E:$E)</f>
        <v>0</v>
      </c>
      <c r="AU239" s="92">
        <f>SUMIF('20-1'!O:O,$A:$A,'20-1'!$E:$E)</f>
        <v>0</v>
      </c>
      <c r="AV239" s="92">
        <f>SUMIF('20-1'!P:P,$A:$A,'20-1'!$E:$E)</f>
        <v>0</v>
      </c>
      <c r="AW239" s="92">
        <f>SUMIF('20-1'!Q:Q,$A:$A,'20-1'!$E:$E)</f>
        <v>0</v>
      </c>
      <c r="AX239" s="92">
        <f>SUMIF('20-1'!R:R,$A:$A,'20-1'!$E:$E)</f>
        <v>0</v>
      </c>
      <c r="AY239" s="92">
        <f>SUMIF('20-1'!S:S,$A:$A,'20-1'!$E:$E)</f>
        <v>0</v>
      </c>
      <c r="AZ239" s="92">
        <f>SUMIF('20-1'!T:T,$A:$A,'20-1'!$E:$E)</f>
        <v>0</v>
      </c>
      <c r="BA239" s="92">
        <f>SUMIF('20-1'!U:U,$A:$A,'20-1'!$E:$E)</f>
        <v>0</v>
      </c>
      <c r="BB239" s="92">
        <f>SUMIF('20-1'!V:V,$A:$A,'20-1'!$E:$E)</f>
        <v>0</v>
      </c>
      <c r="BC239" s="92">
        <f>SUMIF('20-1'!W:W,$A:$A,'20-1'!$E:$E)</f>
        <v>0</v>
      </c>
      <c r="BD239" s="92">
        <f>SUMIF('20-1'!X:X,$A:$A,'20-1'!$E:$E)</f>
        <v>0</v>
      </c>
      <c r="BE239" s="92">
        <f>SUMIF('20-1'!Y:Y,$A:$A,'20-1'!$E:$E)</f>
        <v>93325.39</v>
      </c>
      <c r="BF239" s="92">
        <f>SUMIF('20-1'!Z:Z,$A:$A,'20-1'!$E:$E)</f>
        <v>0</v>
      </c>
      <c r="BG239" s="92">
        <f>SUMIF('20-1'!AA:AA,$A:$A,'20-1'!$E:$E)</f>
        <v>0</v>
      </c>
      <c r="BH239" s="92">
        <f>SUMIF('20-1'!AB:AB,$A:$A,'20-1'!$E:$E)</f>
        <v>29491.079999999998</v>
      </c>
      <c r="BI239" s="89">
        <f>SUMIF(Об!$A:$A,$A:$A,Об!AB:AB)*BI$455</f>
        <v>456508.97843404516</v>
      </c>
      <c r="BJ239" s="89">
        <f>SUMIF(Об!$A:$A,$A:$A,Об!AC:AC)*BJ$455</f>
        <v>433210.95841033157</v>
      </c>
      <c r="BK239" s="84">
        <f>SUMIF(ПП1!$H:$H,$A:$A,ПП1!$M:$M)</f>
        <v>0</v>
      </c>
      <c r="BL239" s="89">
        <f t="shared" si="33"/>
        <v>102395.8162690561</v>
      </c>
      <c r="BM239" s="89">
        <f t="shared" si="41"/>
        <v>14387.462345026586</v>
      </c>
      <c r="BN239" s="89">
        <f t="shared" si="34"/>
        <v>4011.8572186746396</v>
      </c>
      <c r="BO239" s="89">
        <f>SUMIF(Об!$A:$A,$A:$A,Об!$AG:$AG)*$BO$455</f>
        <v>0</v>
      </c>
      <c r="BP239" s="89">
        <f>SUMIF(Об!$A:$A,$A:$A,Об!$AE:$AE)*BP$455</f>
        <v>3535.1828278366579</v>
      </c>
      <c r="BQ239" s="89">
        <f>SUMIF(Об!$A:$A,$A:$A,Об!AI:AI)*BQ$455</f>
        <v>321022.73614100536</v>
      </c>
      <c r="BR239" s="89">
        <f>SUMIF(Об!$A:$A,$A:$A,Об!AJ:AJ)*BR$455</f>
        <v>0</v>
      </c>
      <c r="BS239" s="89">
        <f>SUMIF(Об!$A:$A,$A:$A,Об!AK:AK)*BS$455</f>
        <v>175570.22855804086</v>
      </c>
      <c r="BT239" s="89">
        <f>SUMIF(Об!$A:$A,$A:$A,Об!AL:AL)*BT$455</f>
        <v>158040.98662230335</v>
      </c>
      <c r="BU239" s="89">
        <f>SUMIF(Об!$A:$A,$A:$A,Об!AM:AM)*BU$455</f>
        <v>0</v>
      </c>
      <c r="BV239" s="89">
        <f>SUMIF(Об!$A:$A,$A:$A,Об!AN:AN)*BV$455</f>
        <v>66070.389230759538</v>
      </c>
    </row>
    <row r="240" spans="1:74" ht="32.25" hidden="1" customHeight="1" x14ac:dyDescent="0.25">
      <c r="A240" s="84" t="s">
        <v>116</v>
      </c>
      <c r="B240" s="84">
        <f>SUMIF(Об!$A:$A,$A:$A,Об!B:B)</f>
        <v>3458.19</v>
      </c>
      <c r="C240" s="84">
        <f>SUMIF(Об!$A:$A,$A:$A,Об!C:C)</f>
        <v>3458.19</v>
      </c>
      <c r="D240" s="84">
        <v>12</v>
      </c>
      <c r="E240" s="84">
        <f>SUMIF(Об!$A:$A,$A:$A,Об!F:F)</f>
        <v>30.14</v>
      </c>
      <c r="F240" s="84">
        <f t="shared" si="35"/>
        <v>30.14</v>
      </c>
      <c r="G240" s="89">
        <v>1223535.8600000001</v>
      </c>
      <c r="H240" s="89">
        <v>1576792.7999999993</v>
      </c>
      <c r="I240" s="89">
        <v>0</v>
      </c>
      <c r="J240" s="89">
        <v>229680.27999999997</v>
      </c>
      <c r="K240" s="89">
        <v>23402.339999999997</v>
      </c>
      <c r="L240" s="89">
        <v>0</v>
      </c>
      <c r="M240" s="89">
        <v>1044.49</v>
      </c>
      <c r="N240" s="89">
        <v>1044.49</v>
      </c>
      <c r="O240" s="89">
        <v>135201.82</v>
      </c>
      <c r="P240" s="89">
        <v>409769.50000000006</v>
      </c>
      <c r="Q240" s="89">
        <v>162775.12</v>
      </c>
      <c r="R240" s="89">
        <v>0</v>
      </c>
      <c r="S240" s="89">
        <v>3088.23</v>
      </c>
      <c r="T240" s="89">
        <v>494673.29000000004</v>
      </c>
      <c r="U240" s="89">
        <v>0</v>
      </c>
      <c r="V240" s="89">
        <v>0</v>
      </c>
      <c r="W240" s="89">
        <v>0</v>
      </c>
      <c r="X240" s="89">
        <v>0</v>
      </c>
      <c r="Y240" s="89">
        <v>0</v>
      </c>
      <c r="Z240" s="89">
        <v>0</v>
      </c>
      <c r="AA240" s="89">
        <v>0</v>
      </c>
      <c r="AB240" s="89">
        <v>0</v>
      </c>
      <c r="AC240" s="89">
        <v>0</v>
      </c>
      <c r="AD240" s="89">
        <v>0</v>
      </c>
      <c r="AE240" s="89">
        <v>2130.0000000000005</v>
      </c>
      <c r="AF240" s="89">
        <v>0</v>
      </c>
      <c r="AG240" s="89">
        <v>100845</v>
      </c>
      <c r="AH240" s="90">
        <v>1223535.8600000001</v>
      </c>
      <c r="AI240" s="90">
        <v>1159938.28</v>
      </c>
      <c r="AJ240" s="90">
        <v>0</v>
      </c>
      <c r="AK240" s="90">
        <v>1159938.28</v>
      </c>
      <c r="AL240" s="90">
        <v>377112.34</v>
      </c>
      <c r="AM240" s="90">
        <v>0</v>
      </c>
      <c r="AN240" s="90">
        <v>377112.34</v>
      </c>
      <c r="AP240" s="91">
        <f t="shared" si="32"/>
        <v>0</v>
      </c>
      <c r="AQ240" s="92">
        <f>SUMIF('20-1'!K:K,$A:$A,'20-1'!$E:$E)</f>
        <v>0</v>
      </c>
      <c r="AR240" s="92">
        <f>SUMIF('20-1'!L:L,$A:$A,'20-1'!$E:$E)</f>
        <v>0</v>
      </c>
      <c r="AS240" s="92">
        <f>SUMIF('20-1'!M:M,$A:$A,'20-1'!$E:$E)</f>
        <v>0</v>
      </c>
      <c r="AT240" s="92">
        <f>SUMIF('20-1'!N:N,$A:$A,'20-1'!$E:$E)</f>
        <v>0</v>
      </c>
      <c r="AU240" s="92">
        <f>SUMIF('20-1'!O:O,$A:$A,'20-1'!$E:$E)</f>
        <v>0</v>
      </c>
      <c r="AV240" s="92">
        <f>SUMIF('20-1'!P:P,$A:$A,'20-1'!$E:$E)</f>
        <v>0</v>
      </c>
      <c r="AW240" s="92">
        <f>SUMIF('20-1'!Q:Q,$A:$A,'20-1'!$E:$E)</f>
        <v>0</v>
      </c>
      <c r="AX240" s="92">
        <f>SUMIF('20-1'!R:R,$A:$A,'20-1'!$E:$E)</f>
        <v>0</v>
      </c>
      <c r="AY240" s="92">
        <f>SUMIF('20-1'!S:S,$A:$A,'20-1'!$E:$E)</f>
        <v>0</v>
      </c>
      <c r="AZ240" s="92">
        <f>SUMIF('20-1'!T:T,$A:$A,'20-1'!$E:$E)</f>
        <v>0</v>
      </c>
      <c r="BA240" s="92">
        <f>SUMIF('20-1'!U:U,$A:$A,'20-1'!$E:$E)</f>
        <v>0</v>
      </c>
      <c r="BB240" s="92">
        <f>SUMIF('20-1'!V:V,$A:$A,'20-1'!$E:$E)</f>
        <v>0</v>
      </c>
      <c r="BC240" s="92">
        <f>SUMIF('20-1'!W:W,$A:$A,'20-1'!$E:$E)</f>
        <v>0</v>
      </c>
      <c r="BD240" s="92">
        <f>SUMIF('20-1'!X:X,$A:$A,'20-1'!$E:$E)</f>
        <v>0</v>
      </c>
      <c r="BE240" s="92">
        <f>SUMIF('20-1'!Y:Y,$A:$A,'20-1'!$E:$E)</f>
        <v>0</v>
      </c>
      <c r="BF240" s="92">
        <f>SUMIF('20-1'!Z:Z,$A:$A,'20-1'!$E:$E)</f>
        <v>0</v>
      </c>
      <c r="BG240" s="92">
        <f>SUMIF('20-1'!AA:AA,$A:$A,'20-1'!$E:$E)</f>
        <v>0</v>
      </c>
      <c r="BH240" s="92">
        <f>SUMIF('20-1'!AB:AB,$A:$A,'20-1'!$E:$E)</f>
        <v>70690.239999999991</v>
      </c>
      <c r="BI240" s="89">
        <f>SUMIF(Об!$A:$A,$A:$A,Об!AB:AB)*BI$455</f>
        <v>319518.21831236489</v>
      </c>
      <c r="BJ240" s="89">
        <f>SUMIF(Об!$A:$A,$A:$A,Об!AC:AC)*BJ$455</f>
        <v>303211.54703129106</v>
      </c>
      <c r="BK240" s="84">
        <f>SUMIF(ПП1!$H:$H,$A:$A,ПП1!$M:$M)</f>
        <v>0</v>
      </c>
      <c r="BL240" s="89">
        <f t="shared" si="33"/>
        <v>71668.532980794276</v>
      </c>
      <c r="BM240" s="89">
        <f t="shared" si="41"/>
        <v>10070.023924366909</v>
      </c>
      <c r="BN240" s="89">
        <f t="shared" si="34"/>
        <v>2807.9655191704387</v>
      </c>
      <c r="BO240" s="89">
        <f>SUMIF(Об!$A:$A,$A:$A,Об!$AG:$AG)*$BO$455</f>
        <v>0</v>
      </c>
      <c r="BP240" s="89">
        <f>SUMIF(Об!$A:$A,$A:$A,Об!$AE:$AE)*BP$455</f>
        <v>2474.3331936943068</v>
      </c>
      <c r="BQ240" s="89">
        <f>SUMIF(Об!$A:$A,$A:$A,Об!AI:AI)*BQ$455</f>
        <v>224689.14640274434</v>
      </c>
      <c r="BR240" s="89">
        <f>SUMIF(Об!$A:$A,$A:$A,Об!AJ:AJ)*BR$455</f>
        <v>0</v>
      </c>
      <c r="BS240" s="89">
        <f>SUMIF(Об!$A:$A,$A:$A,Об!AK:AK)*BS$455</f>
        <v>122884.51984009493</v>
      </c>
      <c r="BT240" s="89">
        <f>SUMIF(Об!$A:$A,$A:$A,Об!AL:AL)*BT$455</f>
        <v>110615.51218358407</v>
      </c>
      <c r="BU240" s="89">
        <f>SUMIF(Об!$A:$A,$A:$A,Об!AM:AM)*BU$455</f>
        <v>0</v>
      </c>
      <c r="BV240" s="89">
        <f>SUMIF(Об!$A:$A,$A:$A,Об!AN:AN)*BV$455</f>
        <v>46243.763096691735</v>
      </c>
    </row>
    <row r="241" spans="1:74" ht="32.25" hidden="1" customHeight="1" x14ac:dyDescent="0.25">
      <c r="A241" s="84" t="s">
        <v>117</v>
      </c>
      <c r="B241" s="84">
        <f>SUMIF(Об!$A:$A,$A:$A,Об!B:B)</f>
        <v>3483.9</v>
      </c>
      <c r="C241" s="84">
        <f>SUMIF(Об!$A:$A,$A:$A,Об!C:C)</f>
        <v>3483.9</v>
      </c>
      <c r="D241" s="84">
        <v>12</v>
      </c>
      <c r="E241" s="84">
        <f>SUMIF(Об!$A:$A,$A:$A,Об!F:F)</f>
        <v>30.14</v>
      </c>
      <c r="F241" s="84">
        <f t="shared" si="35"/>
        <v>30.14</v>
      </c>
      <c r="G241" s="89">
        <v>1235726.9499999997</v>
      </c>
      <c r="H241" s="89">
        <v>1575655.29</v>
      </c>
      <c r="I241" s="89">
        <v>0</v>
      </c>
      <c r="J241" s="89">
        <v>216162.82</v>
      </c>
      <c r="K241" s="89">
        <v>16858.320000000003</v>
      </c>
      <c r="L241" s="89">
        <v>0</v>
      </c>
      <c r="M241" s="89">
        <v>946.30000000000018</v>
      </c>
      <c r="N241" s="89">
        <v>946.30000000000018</v>
      </c>
      <c r="O241" s="89">
        <v>157335.24</v>
      </c>
      <c r="P241" s="89">
        <v>388699.91</v>
      </c>
      <c r="Q241" s="89">
        <v>156127.12</v>
      </c>
      <c r="R241" s="89">
        <v>0</v>
      </c>
      <c r="S241" s="89">
        <v>2879.0600000000004</v>
      </c>
      <c r="T241" s="89">
        <v>474468.41000000003</v>
      </c>
      <c r="U241" s="89">
        <v>0</v>
      </c>
      <c r="V241" s="89">
        <v>0</v>
      </c>
      <c r="W241" s="89">
        <v>0</v>
      </c>
      <c r="X241" s="89">
        <v>0</v>
      </c>
      <c r="Y241" s="89">
        <v>0</v>
      </c>
      <c r="Z241" s="89">
        <v>0</v>
      </c>
      <c r="AA241" s="89">
        <v>0</v>
      </c>
      <c r="AB241" s="89">
        <v>0</v>
      </c>
      <c r="AC241" s="89">
        <v>0</v>
      </c>
      <c r="AD241" s="89">
        <v>0</v>
      </c>
      <c r="AE241" s="89">
        <v>1976.9999999999995</v>
      </c>
      <c r="AF241" s="89">
        <v>0</v>
      </c>
      <c r="AG241" s="89">
        <v>100845</v>
      </c>
      <c r="AH241" s="90">
        <v>1235726.9499999997</v>
      </c>
      <c r="AI241" s="90">
        <v>1241291.96</v>
      </c>
      <c r="AJ241" s="90">
        <v>0</v>
      </c>
      <c r="AK241" s="90">
        <v>1241291.96</v>
      </c>
      <c r="AL241" s="90">
        <v>230919.44999999998</v>
      </c>
      <c r="AM241" s="90">
        <v>0</v>
      </c>
      <c r="AN241" s="90">
        <v>230919.44999999998</v>
      </c>
      <c r="AP241" s="91">
        <f t="shared" si="32"/>
        <v>0</v>
      </c>
      <c r="AQ241" s="92">
        <f>SUMIF('20-1'!K:K,$A:$A,'20-1'!$E:$E)</f>
        <v>0</v>
      </c>
      <c r="AR241" s="92">
        <f>SUMIF('20-1'!L:L,$A:$A,'20-1'!$E:$E)</f>
        <v>0</v>
      </c>
      <c r="AS241" s="92">
        <f>SUMIF('20-1'!M:M,$A:$A,'20-1'!$E:$E)</f>
        <v>0</v>
      </c>
      <c r="AT241" s="92">
        <f>SUMIF('20-1'!N:N,$A:$A,'20-1'!$E:$E)</f>
        <v>0</v>
      </c>
      <c r="AU241" s="92">
        <f>SUMIF('20-1'!O:O,$A:$A,'20-1'!$E:$E)</f>
        <v>0</v>
      </c>
      <c r="AV241" s="92">
        <f>SUMIF('20-1'!P:P,$A:$A,'20-1'!$E:$E)</f>
        <v>0</v>
      </c>
      <c r="AW241" s="92">
        <f>SUMIF('20-1'!Q:Q,$A:$A,'20-1'!$E:$E)</f>
        <v>0</v>
      </c>
      <c r="AX241" s="92">
        <f>SUMIF('20-1'!R:R,$A:$A,'20-1'!$E:$E)</f>
        <v>0</v>
      </c>
      <c r="AY241" s="92">
        <f>SUMIF('20-1'!S:S,$A:$A,'20-1'!$E:$E)</f>
        <v>0</v>
      </c>
      <c r="AZ241" s="92">
        <f>SUMIF('20-1'!T:T,$A:$A,'20-1'!$E:$E)</f>
        <v>0</v>
      </c>
      <c r="BA241" s="92">
        <f>SUMIF('20-1'!U:U,$A:$A,'20-1'!$E:$E)</f>
        <v>0</v>
      </c>
      <c r="BB241" s="92">
        <f>SUMIF('20-1'!V:V,$A:$A,'20-1'!$E:$E)</f>
        <v>0</v>
      </c>
      <c r="BC241" s="92">
        <f>SUMIF('20-1'!W:W,$A:$A,'20-1'!$E:$E)</f>
        <v>0</v>
      </c>
      <c r="BD241" s="92">
        <f>SUMIF('20-1'!X:X,$A:$A,'20-1'!$E:$E)</f>
        <v>0</v>
      </c>
      <c r="BE241" s="92">
        <f>SUMIF('20-1'!Y:Y,$A:$A,'20-1'!$E:$E)</f>
        <v>0</v>
      </c>
      <c r="BF241" s="92">
        <f>SUMIF('20-1'!Z:Z,$A:$A,'20-1'!$E:$E)</f>
        <v>0</v>
      </c>
      <c r="BG241" s="92">
        <f>SUMIF('20-1'!AA:AA,$A:$A,'20-1'!$E:$E)</f>
        <v>0</v>
      </c>
      <c r="BH241" s="92">
        <f>SUMIF('20-1'!AB:AB,$A:$A,'20-1'!$E:$E)</f>
        <v>9169.7999999999993</v>
      </c>
      <c r="BI241" s="89">
        <f>SUMIF(Об!$A:$A,$A:$A,Об!AB:AB)*BI$455</f>
        <v>321893.68449346273</v>
      </c>
      <c r="BJ241" s="89">
        <f>SUMIF(Об!$A:$A,$A:$A,Об!AC:AC)*BJ$455</f>
        <v>305465.78085712896</v>
      </c>
      <c r="BK241" s="84">
        <f>SUMIF(ПП1!$H:$H,$A:$A,ПП1!$M:$M)</f>
        <v>0</v>
      </c>
      <c r="BL241" s="89">
        <f t="shared" si="33"/>
        <v>72201.354480751237</v>
      </c>
      <c r="BM241" s="89">
        <f t="shared" si="41"/>
        <v>10144.889768954823</v>
      </c>
      <c r="BN241" s="89">
        <f t="shared" si="34"/>
        <v>2828.8414090139327</v>
      </c>
      <c r="BO241" s="89">
        <f>SUMIF(Об!$A:$A,$A:$A,Об!$AG:$AG)*$BO$455</f>
        <v>0</v>
      </c>
      <c r="BP241" s="89">
        <f>SUMIF(Об!$A:$A,$A:$A,Об!$AE:$AE)*BP$455</f>
        <v>2492.7286856741812</v>
      </c>
      <c r="BQ241" s="89">
        <f>SUMIF(Об!$A:$A,$A:$A,Об!AI:AI)*BQ$455</f>
        <v>226359.60347827073</v>
      </c>
      <c r="BR241" s="89">
        <f>SUMIF(Об!$A:$A,$A:$A,Об!AJ:AJ)*BR$455</f>
        <v>0</v>
      </c>
      <c r="BS241" s="89">
        <f>SUMIF(Об!$A:$A,$A:$A,Об!AK:AK)*BS$455</f>
        <v>123798.10787461263</v>
      </c>
      <c r="BT241" s="89">
        <f>SUMIF(Об!$A:$A,$A:$A,Об!AL:AL)*BT$455</f>
        <v>111437.88597398886</v>
      </c>
      <c r="BU241" s="89">
        <f>SUMIF(Об!$A:$A,$A:$A,Об!AM:AM)*BU$455</f>
        <v>0</v>
      </c>
      <c r="BV241" s="89">
        <f>SUMIF(Об!$A:$A,$A:$A,Об!AN:AN)*BV$455</f>
        <v>46587.563509397783</v>
      </c>
    </row>
    <row r="242" spans="1:74" ht="32.25" hidden="1" customHeight="1" x14ac:dyDescent="0.25">
      <c r="A242" s="84" t="s">
        <v>118</v>
      </c>
      <c r="B242" s="84">
        <f>SUMIF(Об!$A:$A,$A:$A,Об!B:B)</f>
        <v>4950.2</v>
      </c>
      <c r="C242" s="84">
        <f>SUMIF(Об!$A:$A,$A:$A,Об!C:C)</f>
        <v>4950.2</v>
      </c>
      <c r="D242" s="84">
        <v>12</v>
      </c>
      <c r="E242" s="84">
        <f>SUMIF(Об!$A:$A,$A:$A,Об!F:F)</f>
        <v>30.14</v>
      </c>
      <c r="F242" s="84">
        <f t="shared" si="35"/>
        <v>30.14</v>
      </c>
      <c r="G242" s="89">
        <v>1738261.3599999996</v>
      </c>
      <c r="H242" s="89">
        <v>2252437.3199999998</v>
      </c>
      <c r="I242" s="89">
        <v>0</v>
      </c>
      <c r="J242" s="89">
        <v>348547.82</v>
      </c>
      <c r="K242" s="89">
        <v>17239.8</v>
      </c>
      <c r="L242" s="89">
        <v>0</v>
      </c>
      <c r="M242" s="89">
        <v>1021.85</v>
      </c>
      <c r="N242" s="89">
        <v>1021.85</v>
      </c>
      <c r="O242" s="89">
        <v>212958.03999999998</v>
      </c>
      <c r="P242" s="89">
        <v>626956.19000000006</v>
      </c>
      <c r="Q242" s="89">
        <v>251922.54</v>
      </c>
      <c r="R242" s="89">
        <v>0</v>
      </c>
      <c r="S242" s="89">
        <v>3083.8600000000006</v>
      </c>
      <c r="T242" s="89">
        <v>765637.83000000019</v>
      </c>
      <c r="U242" s="89">
        <v>0</v>
      </c>
      <c r="V242" s="89">
        <v>0</v>
      </c>
      <c r="W242" s="89">
        <v>0</v>
      </c>
      <c r="X242" s="89">
        <v>0</v>
      </c>
      <c r="Y242" s="89">
        <v>0</v>
      </c>
      <c r="Z242" s="89">
        <v>0</v>
      </c>
      <c r="AA242" s="89">
        <v>0</v>
      </c>
      <c r="AB242" s="89">
        <v>0</v>
      </c>
      <c r="AC242" s="89">
        <v>0</v>
      </c>
      <c r="AD242" s="89">
        <v>0</v>
      </c>
      <c r="AE242" s="89">
        <v>2117.2800000000007</v>
      </c>
      <c r="AF242" s="89">
        <v>0</v>
      </c>
      <c r="AG242" s="89">
        <v>147015</v>
      </c>
      <c r="AH242" s="90">
        <v>1738261.3599999996</v>
      </c>
      <c r="AI242" s="90">
        <v>1747026.72</v>
      </c>
      <c r="AJ242" s="90">
        <v>0</v>
      </c>
      <c r="AK242" s="90">
        <v>1747026.72</v>
      </c>
      <c r="AL242" s="90">
        <v>334300.19</v>
      </c>
      <c r="AM242" s="90">
        <v>0</v>
      </c>
      <c r="AN242" s="90">
        <v>334300.19</v>
      </c>
      <c r="AP242" s="91">
        <f t="shared" si="32"/>
        <v>42646.62</v>
      </c>
      <c r="AQ242" s="92">
        <f>SUMIF('20-1'!K:K,$A:$A,'20-1'!$E:$E)</f>
        <v>0</v>
      </c>
      <c r="AR242" s="92">
        <f>SUMIF('20-1'!L:L,$A:$A,'20-1'!$E:$E)</f>
        <v>0</v>
      </c>
      <c r="AS242" s="92">
        <f>SUMIF('20-1'!M:M,$A:$A,'20-1'!$E:$E)</f>
        <v>0</v>
      </c>
      <c r="AT242" s="92">
        <f>SUMIF('20-1'!N:N,$A:$A,'20-1'!$E:$E)</f>
        <v>0</v>
      </c>
      <c r="AU242" s="92">
        <f>SUMIF('20-1'!O:O,$A:$A,'20-1'!$E:$E)</f>
        <v>0</v>
      </c>
      <c r="AV242" s="92">
        <f>SUMIF('20-1'!P:P,$A:$A,'20-1'!$E:$E)</f>
        <v>0</v>
      </c>
      <c r="AW242" s="92">
        <f>SUMIF('20-1'!Q:Q,$A:$A,'20-1'!$E:$E)</f>
        <v>0</v>
      </c>
      <c r="AX242" s="92">
        <f>SUMIF('20-1'!R:R,$A:$A,'20-1'!$E:$E)</f>
        <v>0</v>
      </c>
      <c r="AY242" s="92">
        <f>SUMIF('20-1'!S:S,$A:$A,'20-1'!$E:$E)</f>
        <v>0</v>
      </c>
      <c r="AZ242" s="92">
        <f>SUMIF('20-1'!T:T,$A:$A,'20-1'!$E:$E)</f>
        <v>0</v>
      </c>
      <c r="BA242" s="92">
        <f>SUMIF('20-1'!U:U,$A:$A,'20-1'!$E:$E)</f>
        <v>0</v>
      </c>
      <c r="BB242" s="92">
        <f>SUMIF('20-1'!V:V,$A:$A,'20-1'!$E:$E)</f>
        <v>0</v>
      </c>
      <c r="BC242" s="92">
        <f>SUMIF('20-1'!W:W,$A:$A,'20-1'!$E:$E)</f>
        <v>0</v>
      </c>
      <c r="BD242" s="92">
        <f>SUMIF('20-1'!X:X,$A:$A,'20-1'!$E:$E)</f>
        <v>0</v>
      </c>
      <c r="BE242" s="92">
        <f>SUMIF('20-1'!Y:Y,$A:$A,'20-1'!$E:$E)</f>
        <v>42646.62</v>
      </c>
      <c r="BF242" s="92">
        <f>SUMIF('20-1'!Z:Z,$A:$A,'20-1'!$E:$E)</f>
        <v>0</v>
      </c>
      <c r="BG242" s="92">
        <f>SUMIF('20-1'!AA:AA,$A:$A,'20-1'!$E:$E)</f>
        <v>0</v>
      </c>
      <c r="BH242" s="92">
        <f>SUMIF('20-1'!AB:AB,$A:$A,'20-1'!$E:$E)</f>
        <v>23523.920000000002</v>
      </c>
      <c r="BI242" s="89">
        <f>SUMIF(Об!$A:$A,$A:$A,Об!AB:AB)*BI$455</f>
        <v>457371.94436681282</v>
      </c>
      <c r="BJ242" s="89">
        <f>SUMIF(Об!$A:$A,$A:$A,Об!AC:AC)*BJ$455</f>
        <v>434029.88271734549</v>
      </c>
      <c r="BK242" s="84">
        <f>SUMIF(ПП1!$H:$H,$A:$A,ПП1!$M:$M)</f>
        <v>0</v>
      </c>
      <c r="BL242" s="89">
        <f t="shared" si="33"/>
        <v>102589.38113912992</v>
      </c>
      <c r="BM242" s="89">
        <f t="shared" si="41"/>
        <v>14414.659816378242</v>
      </c>
      <c r="BN242" s="89">
        <f t="shared" si="34"/>
        <v>4019.4410697496392</v>
      </c>
      <c r="BO242" s="89">
        <f>SUMIF(Об!$A:$A,$A:$A,Об!$AG:$AG)*$BO$455</f>
        <v>0</v>
      </c>
      <c r="BP242" s="89">
        <f>SUMIF(Об!$A:$A,$A:$A,Об!$AE:$AE)*BP$455</f>
        <v>3541.8655931066705</v>
      </c>
      <c r="BQ242" s="89">
        <f>SUMIF(Об!$A:$A,$A:$A,Об!AI:AI)*BQ$455</f>
        <v>321629.58441348362</v>
      </c>
      <c r="BR242" s="89">
        <f>SUMIF(Об!$A:$A,$A:$A,Об!AJ:AJ)*BR$455</f>
        <v>0</v>
      </c>
      <c r="BS242" s="89">
        <f>SUMIF(Об!$A:$A,$A:$A,Об!AK:AK)*BS$455</f>
        <v>175902.11934926588</v>
      </c>
      <c r="BT242" s="89">
        <f>SUMIF(Об!$A:$A,$A:$A,Об!AL:AL)*BT$455</f>
        <v>158339.74085032282</v>
      </c>
      <c r="BU242" s="89">
        <f>SUMIF(Об!$A:$A,$A:$A,Об!AM:AM)*BU$455</f>
        <v>0</v>
      </c>
      <c r="BV242" s="89">
        <f>SUMIF(Об!$A:$A,$A:$A,Об!AN:AN)*BV$455</f>
        <v>66195.285996791208</v>
      </c>
    </row>
    <row r="243" spans="1:74" ht="32.25" hidden="1" customHeight="1" x14ac:dyDescent="0.25">
      <c r="A243" s="84" t="s">
        <v>119</v>
      </c>
      <c r="B243" s="84">
        <f>SUMIF(Об!$A:$A,$A:$A,Об!B:B)</f>
        <v>4923.6000000000004</v>
      </c>
      <c r="C243" s="84">
        <f>SUMIF(Об!$A:$A,$A:$A,Об!C:C)</f>
        <v>4923.6000000000004</v>
      </c>
      <c r="D243" s="84">
        <v>12</v>
      </c>
      <c r="E243" s="84">
        <f>SUMIF(Об!$A:$A,$A:$A,Об!F:F)</f>
        <v>30.14</v>
      </c>
      <c r="F243" s="84">
        <f t="shared" si="35"/>
        <v>30.14</v>
      </c>
      <c r="G243" s="89">
        <v>1713310.7100000004</v>
      </c>
      <c r="H243" s="89">
        <v>2241618.41</v>
      </c>
      <c r="I243" s="89">
        <v>0</v>
      </c>
      <c r="J243" s="89">
        <v>316084.11</v>
      </c>
      <c r="K243" s="89">
        <v>27084.9</v>
      </c>
      <c r="L243" s="89">
        <v>0</v>
      </c>
      <c r="M243" s="89">
        <v>2037.7800000000007</v>
      </c>
      <c r="N243" s="89">
        <v>2037.7800000000007</v>
      </c>
      <c r="O243" s="89">
        <v>223165.07</v>
      </c>
      <c r="P243" s="89">
        <v>555238.71</v>
      </c>
      <c r="Q243" s="89">
        <v>215716.96999999997</v>
      </c>
      <c r="R243" s="89">
        <v>0</v>
      </c>
      <c r="S243" s="89">
        <v>6137.73</v>
      </c>
      <c r="T243" s="89">
        <v>655573.81999999995</v>
      </c>
      <c r="U243" s="89">
        <v>0</v>
      </c>
      <c r="V243" s="89">
        <v>0</v>
      </c>
      <c r="W243" s="89">
        <v>0</v>
      </c>
      <c r="X243" s="89">
        <v>0</v>
      </c>
      <c r="Y243" s="89">
        <v>0</v>
      </c>
      <c r="Z243" s="89">
        <v>0</v>
      </c>
      <c r="AA243" s="89">
        <v>0</v>
      </c>
      <c r="AB243" s="89">
        <v>0</v>
      </c>
      <c r="AC243" s="89">
        <v>0</v>
      </c>
      <c r="AD243" s="89">
        <v>0</v>
      </c>
      <c r="AE243" s="89">
        <v>4200.1900000000005</v>
      </c>
      <c r="AF243" s="89">
        <v>0</v>
      </c>
      <c r="AG243" s="89">
        <v>144544.5</v>
      </c>
      <c r="AH243" s="90">
        <v>1713310.7100000004</v>
      </c>
      <c r="AI243" s="90">
        <v>1676095.19</v>
      </c>
      <c r="AJ243" s="90">
        <v>0</v>
      </c>
      <c r="AK243" s="90">
        <v>1676095.19</v>
      </c>
      <c r="AL243" s="90">
        <v>355598.97000000003</v>
      </c>
      <c r="AM243" s="90">
        <v>0</v>
      </c>
      <c r="AN243" s="90">
        <v>355598.97000000003</v>
      </c>
      <c r="AP243" s="91">
        <f t="shared" si="32"/>
        <v>0</v>
      </c>
      <c r="AQ243" s="92">
        <f>SUMIF('20-1'!K:K,$A:$A,'20-1'!$E:$E)</f>
        <v>0</v>
      </c>
      <c r="AR243" s="92">
        <f>SUMIF('20-1'!L:L,$A:$A,'20-1'!$E:$E)</f>
        <v>0</v>
      </c>
      <c r="AS243" s="92">
        <f>SUMIF('20-1'!M:M,$A:$A,'20-1'!$E:$E)</f>
        <v>0</v>
      </c>
      <c r="AT243" s="92">
        <f>SUMIF('20-1'!N:N,$A:$A,'20-1'!$E:$E)</f>
        <v>0</v>
      </c>
      <c r="AU243" s="92">
        <f>SUMIF('20-1'!O:O,$A:$A,'20-1'!$E:$E)</f>
        <v>0</v>
      </c>
      <c r="AV243" s="92">
        <f>SUMIF('20-1'!P:P,$A:$A,'20-1'!$E:$E)</f>
        <v>0</v>
      </c>
      <c r="AW243" s="92">
        <f>SUMIF('20-1'!Q:Q,$A:$A,'20-1'!$E:$E)</f>
        <v>0</v>
      </c>
      <c r="AX243" s="92">
        <f>SUMIF('20-1'!R:R,$A:$A,'20-1'!$E:$E)</f>
        <v>0</v>
      </c>
      <c r="AY243" s="92">
        <f>SUMIF('20-1'!S:S,$A:$A,'20-1'!$E:$E)</f>
        <v>0</v>
      </c>
      <c r="AZ243" s="92">
        <f>SUMIF('20-1'!T:T,$A:$A,'20-1'!$E:$E)</f>
        <v>0</v>
      </c>
      <c r="BA243" s="92">
        <f>SUMIF('20-1'!U:U,$A:$A,'20-1'!$E:$E)</f>
        <v>0</v>
      </c>
      <c r="BB243" s="92">
        <f>SUMIF('20-1'!V:V,$A:$A,'20-1'!$E:$E)</f>
        <v>0</v>
      </c>
      <c r="BC243" s="92">
        <f>SUMIF('20-1'!W:W,$A:$A,'20-1'!$E:$E)</f>
        <v>0</v>
      </c>
      <c r="BD243" s="92">
        <f>SUMIF('20-1'!X:X,$A:$A,'20-1'!$E:$E)</f>
        <v>0</v>
      </c>
      <c r="BE243" s="92">
        <f>SUMIF('20-1'!Y:Y,$A:$A,'20-1'!$E:$E)</f>
        <v>0</v>
      </c>
      <c r="BF243" s="92">
        <f>SUMIF('20-1'!Z:Z,$A:$A,'20-1'!$E:$E)</f>
        <v>0</v>
      </c>
      <c r="BG243" s="92">
        <f>SUMIF('20-1'!AA:AA,$A:$A,'20-1'!$E:$E)</f>
        <v>0</v>
      </c>
      <c r="BH243" s="92">
        <f>SUMIF('20-1'!AB:AB,$A:$A,'20-1'!$E:$E)</f>
        <v>22004.33</v>
      </c>
      <c r="BI243" s="89">
        <f>SUMIF(Об!$A:$A,$A:$A,Об!AB:AB)*BI$455</f>
        <v>454914.24695657543</v>
      </c>
      <c r="BJ243" s="89">
        <f>SUMIF(Об!$A:$A,$A:$A,Об!AC:AC)*BJ$455</f>
        <v>431697.61434833379</v>
      </c>
      <c r="BK243" s="84">
        <f>SUMIF(ПП1!$H:$H,$A:$A,ПП1!$M:$M)</f>
        <v>0</v>
      </c>
      <c r="BL243" s="89">
        <f t="shared" si="33"/>
        <v>102038.11502093253</v>
      </c>
      <c r="BM243" s="89">
        <f t="shared" si="41"/>
        <v>14337.202349787873</v>
      </c>
      <c r="BN243" s="89">
        <f t="shared" si="34"/>
        <v>3997.8425217201984</v>
      </c>
      <c r="BO243" s="89">
        <f>SUMIF(Об!$A:$A,$A:$A,Об!$AG:$AG)*$BO$455</f>
        <v>0</v>
      </c>
      <c r="BP243" s="89">
        <f>SUMIF(Об!$A:$A,$A:$A,Об!$AE:$AE)*BP$455</f>
        <v>3522.8333065775132</v>
      </c>
      <c r="BQ243" s="89">
        <f>SUMIF(Об!$A:$A,$A:$A,Об!AI:AI)*BQ$455</f>
        <v>319901.30132484104</v>
      </c>
      <c r="BR243" s="89">
        <f>SUMIF(Об!$A:$A,$A:$A,Об!AJ:AJ)*BR$455</f>
        <v>0</v>
      </c>
      <c r="BS243" s="89">
        <f>SUMIF(Об!$A:$A,$A:$A,Об!AK:AK)*BS$455</f>
        <v>174956.90574684774</v>
      </c>
      <c r="BT243" s="89">
        <f>SUMIF(Об!$A:$A,$A:$A,Об!AL:AL)*BT$455</f>
        <v>157488.89904461426</v>
      </c>
      <c r="BU243" s="89">
        <f>SUMIF(Об!$A:$A,$A:$A,Об!AM:AM)*BU$455</f>
        <v>0</v>
      </c>
      <c r="BV243" s="89">
        <f>SUMIF(Об!$A:$A,$A:$A,Об!AN:AN)*BV$455</f>
        <v>65839.584286251309</v>
      </c>
    </row>
    <row r="244" spans="1:74" ht="32.25" hidden="1" customHeight="1" x14ac:dyDescent="0.25">
      <c r="A244" s="84" t="s">
        <v>120</v>
      </c>
      <c r="B244" s="84">
        <f>SUMIF(Об!$A:$A,$A:$A,Об!B:B)</f>
        <v>3117.1400000000003</v>
      </c>
      <c r="C244" s="84">
        <f>SUMIF(Об!$A:$A,$A:$A,Об!C:C)</f>
        <v>3117.1400000000008</v>
      </c>
      <c r="D244" s="84">
        <v>12</v>
      </c>
      <c r="E244" s="84">
        <f>SUMIF(Об!$A:$A,$A:$A,Об!F:F)</f>
        <v>30.14</v>
      </c>
      <c r="F244" s="84">
        <f t="shared" si="35"/>
        <v>30.14</v>
      </c>
      <c r="G244" s="89">
        <v>1083110.46</v>
      </c>
      <c r="H244" s="89">
        <v>1377507.3999999994</v>
      </c>
      <c r="I244" s="89">
        <v>0</v>
      </c>
      <c r="J244" s="89">
        <v>169057.17</v>
      </c>
      <c r="K244" s="89">
        <v>11991.29</v>
      </c>
      <c r="L244" s="89">
        <v>0</v>
      </c>
      <c r="M244" s="89">
        <v>946.06</v>
      </c>
      <c r="N244" s="89">
        <v>946.06</v>
      </c>
      <c r="O244" s="89">
        <v>139502.74</v>
      </c>
      <c r="P244" s="89">
        <v>304058.74</v>
      </c>
      <c r="Q244" s="89">
        <v>122171.97000000002</v>
      </c>
      <c r="R244" s="89">
        <v>0</v>
      </c>
      <c r="S244" s="89">
        <v>2846.18</v>
      </c>
      <c r="T244" s="89">
        <v>371289.61999999994</v>
      </c>
      <c r="U244" s="89">
        <v>0</v>
      </c>
      <c r="V244" s="89">
        <v>0</v>
      </c>
      <c r="W244" s="89">
        <v>0</v>
      </c>
      <c r="X244" s="89">
        <v>0</v>
      </c>
      <c r="Y244" s="89">
        <v>0</v>
      </c>
      <c r="Z244" s="89">
        <v>0</v>
      </c>
      <c r="AA244" s="89">
        <v>0</v>
      </c>
      <c r="AB244" s="89">
        <v>0</v>
      </c>
      <c r="AC244" s="89">
        <v>0</v>
      </c>
      <c r="AD244" s="89">
        <v>0</v>
      </c>
      <c r="AE244" s="89">
        <v>1962.8800000000003</v>
      </c>
      <c r="AF244" s="89">
        <v>0</v>
      </c>
      <c r="AG244" s="89">
        <v>74162.350000000006</v>
      </c>
      <c r="AH244" s="90">
        <v>1083110.46</v>
      </c>
      <c r="AI244" s="90">
        <v>1101795.55</v>
      </c>
      <c r="AJ244" s="90">
        <v>0</v>
      </c>
      <c r="AK244" s="90">
        <v>1101795.55</v>
      </c>
      <c r="AL244" s="90">
        <v>108974.37999999999</v>
      </c>
      <c r="AM244" s="90">
        <v>0</v>
      </c>
      <c r="AN244" s="90">
        <v>108974.37999999999</v>
      </c>
      <c r="AP244" s="91">
        <f t="shared" si="32"/>
        <v>365433.58</v>
      </c>
      <c r="AQ244" s="92">
        <f>SUMIF('20-1'!K:K,$A:$A,'20-1'!$E:$E)</f>
        <v>338017.89</v>
      </c>
      <c r="AR244" s="92">
        <f>SUMIF('20-1'!L:L,$A:$A,'20-1'!$E:$E)</f>
        <v>0</v>
      </c>
      <c r="AS244" s="92">
        <f>SUMIF('20-1'!M:M,$A:$A,'20-1'!$E:$E)</f>
        <v>0</v>
      </c>
      <c r="AT244" s="92">
        <f>SUMIF('20-1'!N:N,$A:$A,'20-1'!$E:$E)</f>
        <v>0</v>
      </c>
      <c r="AU244" s="92">
        <f>SUMIF('20-1'!O:O,$A:$A,'20-1'!$E:$E)</f>
        <v>0</v>
      </c>
      <c r="AV244" s="92">
        <f>SUMIF('20-1'!P:P,$A:$A,'20-1'!$E:$E)</f>
        <v>0</v>
      </c>
      <c r="AW244" s="92">
        <f>SUMIF('20-1'!Q:Q,$A:$A,'20-1'!$E:$E)</f>
        <v>0</v>
      </c>
      <c r="AX244" s="92">
        <f>SUMIF('20-1'!R:R,$A:$A,'20-1'!$E:$E)</f>
        <v>0</v>
      </c>
      <c r="AY244" s="92">
        <f>SUMIF('20-1'!S:S,$A:$A,'20-1'!$E:$E)</f>
        <v>0</v>
      </c>
      <c r="AZ244" s="92">
        <f>SUMIF('20-1'!T:T,$A:$A,'20-1'!$E:$E)</f>
        <v>0</v>
      </c>
      <c r="BA244" s="92">
        <f>SUMIF('20-1'!U:U,$A:$A,'20-1'!$E:$E)</f>
        <v>0</v>
      </c>
      <c r="BB244" s="92">
        <f>SUMIF('20-1'!V:V,$A:$A,'20-1'!$E:$E)</f>
        <v>0</v>
      </c>
      <c r="BC244" s="92">
        <f>SUMIF('20-1'!W:W,$A:$A,'20-1'!$E:$E)</f>
        <v>0</v>
      </c>
      <c r="BD244" s="92">
        <f>SUMIF('20-1'!X:X,$A:$A,'20-1'!$E:$E)</f>
        <v>0</v>
      </c>
      <c r="BE244" s="92">
        <f>SUMIF('20-1'!Y:Y,$A:$A,'20-1'!$E:$E)</f>
        <v>27415.69</v>
      </c>
      <c r="BF244" s="92">
        <f>SUMIF('20-1'!Z:Z,$A:$A,'20-1'!$E:$E)</f>
        <v>0</v>
      </c>
      <c r="BG244" s="92">
        <f>SUMIF('20-1'!AA:AA,$A:$A,'20-1'!$E:$E)</f>
        <v>0</v>
      </c>
      <c r="BH244" s="92">
        <f>SUMIF('20-1'!AB:AB,$A:$A,'20-1'!$E:$E)</f>
        <v>20770.52</v>
      </c>
      <c r="BI244" s="89">
        <f>SUMIF(Об!$A:$A,$A:$A,Об!AB:AB)*BI$455</f>
        <v>288007.02651682094</v>
      </c>
      <c r="BJ244" s="89">
        <f>SUMIF(Об!$A:$A,$A:$A,Об!AC:AC)*BJ$455</f>
        <v>273308.53472860623</v>
      </c>
      <c r="BK244" s="84">
        <f>SUMIF(ПП1!$H:$H,$A:$A,ПП1!$M:$M)</f>
        <v>0</v>
      </c>
      <c r="BL244" s="89">
        <f t="shared" si="33"/>
        <v>64600.513822477376</v>
      </c>
      <c r="BM244" s="84">
        <f>SUMIF(Об!$A:$A,$A:$A,Об!Z:Z)</f>
        <v>0</v>
      </c>
      <c r="BN244" s="89">
        <f t="shared" si="34"/>
        <v>2531.0412783643878</v>
      </c>
      <c r="BO244" s="89">
        <f>SUMIF(Об!$A:$A,$A:$A,Об!$AG:$AG)*$BO$455</f>
        <v>0</v>
      </c>
      <c r="BP244" s="89">
        <f>SUMIF(Об!$A:$A,$A:$A,Об!$AE:$AE)*BP$455</f>
        <v>2230.3120914097472</v>
      </c>
      <c r="BQ244" s="89">
        <f>SUMIF(Об!$A:$A,$A:$A,Об!AI:AI)*BQ$455</f>
        <v>202530.08823050518</v>
      </c>
      <c r="BR244" s="89">
        <f>SUMIF(Об!$A:$A,$A:$A,Об!AJ:AJ)*BR$455</f>
        <v>0</v>
      </c>
      <c r="BS244" s="89">
        <f>SUMIF(Об!$A:$A,$A:$A,Об!AK:AK)*BS$455</f>
        <v>110765.53115194757</v>
      </c>
      <c r="BT244" s="89">
        <f>SUMIF(Об!$A:$A,$A:$A,Об!AL:AL)*BT$455</f>
        <v>99706.504746106308</v>
      </c>
      <c r="BU244" s="89">
        <f>SUMIF(Об!$A:$A,$A:$A,Об!AM:AM)*BU$455</f>
        <v>0</v>
      </c>
      <c r="BV244" s="89">
        <f>SUMIF(Об!$A:$A,$A:$A,Об!AN:AN)*BV$455</f>
        <v>41683.15902226937</v>
      </c>
    </row>
    <row r="245" spans="1:74" ht="32.25" hidden="1" customHeight="1" x14ac:dyDescent="0.25">
      <c r="A245" s="84" t="s">
        <v>121</v>
      </c>
      <c r="B245" s="84">
        <f>SUMIF(Об!$A:$A,$A:$A,Об!B:B)</f>
        <v>3325.06</v>
      </c>
      <c r="C245" s="84">
        <f>SUMIF(Об!$A:$A,$A:$A,Об!C:C)</f>
        <v>3325.06</v>
      </c>
      <c r="D245" s="84">
        <v>12</v>
      </c>
      <c r="E245" s="84">
        <f>SUMIF(Об!$A:$A,$A:$A,Об!F:F)</f>
        <v>30.14</v>
      </c>
      <c r="F245" s="84">
        <f t="shared" si="35"/>
        <v>30.14</v>
      </c>
      <c r="G245" s="89">
        <v>1165954.1599999997</v>
      </c>
      <c r="H245" s="89">
        <v>1509045.46</v>
      </c>
      <c r="I245" s="89">
        <v>0</v>
      </c>
      <c r="J245" s="89">
        <v>226090.39</v>
      </c>
      <c r="K245" s="89">
        <v>13410.32</v>
      </c>
      <c r="L245" s="89">
        <v>0</v>
      </c>
      <c r="M245" s="89">
        <v>283.94999999999993</v>
      </c>
      <c r="N245" s="89">
        <v>283.94999999999993</v>
      </c>
      <c r="O245" s="89">
        <v>117125.58</v>
      </c>
      <c r="P245" s="89">
        <v>409360.18000000005</v>
      </c>
      <c r="Q245" s="89">
        <v>166054.42000000004</v>
      </c>
      <c r="R245" s="89">
        <v>0</v>
      </c>
      <c r="S245" s="89">
        <v>866.11999999999989</v>
      </c>
      <c r="T245" s="89">
        <v>504690.36999999994</v>
      </c>
      <c r="U245" s="89">
        <v>0</v>
      </c>
      <c r="V245" s="89">
        <v>0</v>
      </c>
      <c r="W245" s="89">
        <v>0</v>
      </c>
      <c r="X245" s="89">
        <v>0</v>
      </c>
      <c r="Y245" s="89">
        <v>0</v>
      </c>
      <c r="Z245" s="89">
        <v>0</v>
      </c>
      <c r="AA245" s="89">
        <v>0</v>
      </c>
      <c r="AB245" s="89">
        <v>0</v>
      </c>
      <c r="AC245" s="89">
        <v>0</v>
      </c>
      <c r="AD245" s="89">
        <v>0</v>
      </c>
      <c r="AE245" s="89">
        <v>574.12</v>
      </c>
      <c r="AF245" s="89">
        <v>0</v>
      </c>
      <c r="AG245" s="89">
        <v>97420.459999999992</v>
      </c>
      <c r="AH245" s="90">
        <v>1165954.1599999997</v>
      </c>
      <c r="AI245" s="90">
        <v>1189087.26</v>
      </c>
      <c r="AJ245" s="90">
        <v>0</v>
      </c>
      <c r="AK245" s="90">
        <v>1189087.26</v>
      </c>
      <c r="AL245" s="90">
        <v>167561.33000000002</v>
      </c>
      <c r="AM245" s="90">
        <v>0</v>
      </c>
      <c r="AN245" s="90">
        <v>167561.33000000002</v>
      </c>
      <c r="AP245" s="91">
        <f t="shared" si="32"/>
        <v>0</v>
      </c>
      <c r="AQ245" s="92">
        <f>SUMIF('20-1'!K:K,$A:$A,'20-1'!$E:$E)</f>
        <v>0</v>
      </c>
      <c r="AR245" s="92">
        <f>SUMIF('20-1'!L:L,$A:$A,'20-1'!$E:$E)</f>
        <v>0</v>
      </c>
      <c r="AS245" s="92">
        <f>SUMIF('20-1'!M:M,$A:$A,'20-1'!$E:$E)</f>
        <v>0</v>
      </c>
      <c r="AT245" s="92">
        <f>SUMIF('20-1'!N:N,$A:$A,'20-1'!$E:$E)</f>
        <v>0</v>
      </c>
      <c r="AU245" s="92">
        <f>SUMIF('20-1'!O:O,$A:$A,'20-1'!$E:$E)</f>
        <v>0</v>
      </c>
      <c r="AV245" s="92">
        <f>SUMIF('20-1'!P:P,$A:$A,'20-1'!$E:$E)</f>
        <v>0</v>
      </c>
      <c r="AW245" s="92">
        <f>SUMIF('20-1'!Q:Q,$A:$A,'20-1'!$E:$E)</f>
        <v>0</v>
      </c>
      <c r="AX245" s="92">
        <f>SUMIF('20-1'!R:R,$A:$A,'20-1'!$E:$E)</f>
        <v>0</v>
      </c>
      <c r="AY245" s="92">
        <f>SUMIF('20-1'!S:S,$A:$A,'20-1'!$E:$E)</f>
        <v>0</v>
      </c>
      <c r="AZ245" s="92">
        <f>SUMIF('20-1'!T:T,$A:$A,'20-1'!$E:$E)</f>
        <v>0</v>
      </c>
      <c r="BA245" s="92">
        <f>SUMIF('20-1'!U:U,$A:$A,'20-1'!$E:$E)</f>
        <v>0</v>
      </c>
      <c r="BB245" s="92">
        <f>SUMIF('20-1'!V:V,$A:$A,'20-1'!$E:$E)</f>
        <v>0</v>
      </c>
      <c r="BC245" s="92">
        <f>SUMIF('20-1'!W:W,$A:$A,'20-1'!$E:$E)</f>
        <v>0</v>
      </c>
      <c r="BD245" s="92">
        <f>SUMIF('20-1'!X:X,$A:$A,'20-1'!$E:$E)</f>
        <v>0</v>
      </c>
      <c r="BE245" s="92">
        <f>SUMIF('20-1'!Y:Y,$A:$A,'20-1'!$E:$E)</f>
        <v>0</v>
      </c>
      <c r="BF245" s="92">
        <f>SUMIF('20-1'!Z:Z,$A:$A,'20-1'!$E:$E)</f>
        <v>0</v>
      </c>
      <c r="BG245" s="92">
        <f>SUMIF('20-1'!AA:AA,$A:$A,'20-1'!$E:$E)</f>
        <v>0</v>
      </c>
      <c r="BH245" s="92">
        <f>SUMIF('20-1'!AB:AB,$A:$A,'20-1'!$E:$E)</f>
        <v>40015.75</v>
      </c>
      <c r="BI245" s="89">
        <f>SUMIF(Об!$A:$A,$A:$A,Об!AB:AB)*BI$455</f>
        <v>307217.719958045</v>
      </c>
      <c r="BJ245" s="89">
        <f>SUMIF(Об!$A:$A,$A:$A,Об!AC:AC)*BJ$455</f>
        <v>291538.80688217375</v>
      </c>
      <c r="BK245" s="84">
        <f>SUMIF(ПП1!$H:$H,$A:$A,ПП1!$M:$M)</f>
        <v>0</v>
      </c>
      <c r="BL245" s="89">
        <f t="shared" si="33"/>
        <v>68909.508232086664</v>
      </c>
      <c r="BM245" s="89">
        <f>$BM$454*B245/$BM$455</f>
        <v>9682.3580398865997</v>
      </c>
      <c r="BN245" s="89">
        <f t="shared" si="34"/>
        <v>2699.8672222095543</v>
      </c>
      <c r="BO245" s="89">
        <f>SUMIF(Об!$A:$A,$A:$A,Об!$AG:$AG)*$BO$455</f>
        <v>0</v>
      </c>
      <c r="BP245" s="89">
        <f>SUMIF(Об!$A:$A,$A:$A,Об!$AE:$AE)*BP$455</f>
        <v>2379.0787461143523</v>
      </c>
      <c r="BQ245" s="89">
        <f>SUMIF(Об!$A:$A,$A:$A,Об!AI:AI)*BQ$455</f>
        <v>216039.28446323337</v>
      </c>
      <c r="BR245" s="89">
        <f>SUMIF(Об!$A:$A,$A:$A,Об!AJ:AJ)*BR$455</f>
        <v>0</v>
      </c>
      <c r="BS245" s="89">
        <f>SUMIF(Об!$A:$A,$A:$A,Об!AK:AK)*BS$455</f>
        <v>118153.83236302978</v>
      </c>
      <c r="BT245" s="89">
        <f>SUMIF(Об!$A:$A,$A:$A,Об!AL:AL)*BT$455</f>
        <v>106357.1449056148</v>
      </c>
      <c r="BU245" s="89">
        <f>SUMIF(Об!$A:$A,$A:$A,Об!AM:AM)*BU$455</f>
        <v>0</v>
      </c>
      <c r="BV245" s="89">
        <f>SUMIF(Об!$A:$A,$A:$A,Об!AN:AN)*BV$455</f>
        <v>44463.516152173768</v>
      </c>
    </row>
    <row r="246" spans="1:74" ht="32.25" hidden="1" customHeight="1" x14ac:dyDescent="0.25">
      <c r="A246" s="84" t="s">
        <v>122</v>
      </c>
      <c r="B246" s="84">
        <f>SUMIF(Об!$A:$A,$A:$A,Об!B:B)</f>
        <v>3738.19</v>
      </c>
      <c r="C246" s="84">
        <f>SUMIF(Об!$A:$A,$A:$A,Об!C:C)</f>
        <v>3738.19</v>
      </c>
      <c r="D246" s="84">
        <v>12</v>
      </c>
      <c r="E246" s="84">
        <f>SUMIF(Об!$A:$A,$A:$A,Об!F:F)</f>
        <v>29.93</v>
      </c>
      <c r="F246" s="84">
        <f t="shared" si="35"/>
        <v>29.93</v>
      </c>
      <c r="G246" s="89">
        <v>1326385.0900000003</v>
      </c>
      <c r="H246" s="89">
        <v>1704461.8800000001</v>
      </c>
      <c r="I246" s="89">
        <v>0</v>
      </c>
      <c r="J246" s="89">
        <v>261861.11000000004</v>
      </c>
      <c r="K246" s="89">
        <v>32497.619999999992</v>
      </c>
      <c r="L246" s="89">
        <v>0</v>
      </c>
      <c r="M246" s="89">
        <v>3022.2799999999997</v>
      </c>
      <c r="N246" s="89">
        <v>3022.2799999999997</v>
      </c>
      <c r="O246" s="89">
        <v>0</v>
      </c>
      <c r="P246" s="89">
        <v>470334.5500000001</v>
      </c>
      <c r="Q246" s="89">
        <v>188619.28999999998</v>
      </c>
      <c r="R246" s="89">
        <v>0</v>
      </c>
      <c r="S246" s="89">
        <v>9302.9699999999993</v>
      </c>
      <c r="T246" s="89">
        <v>573222.17000000004</v>
      </c>
      <c r="U246" s="89">
        <v>0</v>
      </c>
      <c r="V246" s="89">
        <v>0</v>
      </c>
      <c r="W246" s="89">
        <v>0</v>
      </c>
      <c r="X246" s="89">
        <v>0</v>
      </c>
      <c r="Y246" s="89">
        <v>0</v>
      </c>
      <c r="Z246" s="89">
        <v>0</v>
      </c>
      <c r="AA246" s="89">
        <v>0</v>
      </c>
      <c r="AB246" s="89">
        <v>0</v>
      </c>
      <c r="AC246" s="89">
        <v>0</v>
      </c>
      <c r="AD246" s="89">
        <v>0</v>
      </c>
      <c r="AE246" s="89">
        <v>6312.0599999999995</v>
      </c>
      <c r="AF246" s="89">
        <v>0</v>
      </c>
      <c r="AG246" s="89">
        <v>0</v>
      </c>
      <c r="AH246" s="90">
        <v>1326385.0900000003</v>
      </c>
      <c r="AI246" s="90">
        <v>1335912.2100000002</v>
      </c>
      <c r="AJ246" s="90">
        <v>0</v>
      </c>
      <c r="AK246" s="90">
        <v>1335912.2100000002</v>
      </c>
      <c r="AL246" s="90">
        <v>338031.78</v>
      </c>
      <c r="AM246" s="90">
        <v>0</v>
      </c>
      <c r="AN246" s="90">
        <v>338031.78</v>
      </c>
      <c r="AP246" s="91">
        <f t="shared" si="32"/>
        <v>0</v>
      </c>
      <c r="AQ246" s="92">
        <f>SUMIF('20-1'!K:K,$A:$A,'20-1'!$E:$E)</f>
        <v>0</v>
      </c>
      <c r="AR246" s="92">
        <f>SUMIF('20-1'!L:L,$A:$A,'20-1'!$E:$E)</f>
        <v>0</v>
      </c>
      <c r="AS246" s="92">
        <f>SUMIF('20-1'!M:M,$A:$A,'20-1'!$E:$E)</f>
        <v>0</v>
      </c>
      <c r="AT246" s="92">
        <f>SUMIF('20-1'!N:N,$A:$A,'20-1'!$E:$E)</f>
        <v>0</v>
      </c>
      <c r="AU246" s="92">
        <f>SUMIF('20-1'!O:O,$A:$A,'20-1'!$E:$E)</f>
        <v>0</v>
      </c>
      <c r="AV246" s="92">
        <f>SUMIF('20-1'!P:P,$A:$A,'20-1'!$E:$E)</f>
        <v>0</v>
      </c>
      <c r="AW246" s="92">
        <f>SUMIF('20-1'!Q:Q,$A:$A,'20-1'!$E:$E)</f>
        <v>0</v>
      </c>
      <c r="AX246" s="92">
        <f>SUMIF('20-1'!R:R,$A:$A,'20-1'!$E:$E)</f>
        <v>0</v>
      </c>
      <c r="AY246" s="92">
        <f>SUMIF('20-1'!S:S,$A:$A,'20-1'!$E:$E)</f>
        <v>0</v>
      </c>
      <c r="AZ246" s="92">
        <f>SUMIF('20-1'!T:T,$A:$A,'20-1'!$E:$E)</f>
        <v>0</v>
      </c>
      <c r="BA246" s="92">
        <f>SUMIF('20-1'!U:U,$A:$A,'20-1'!$E:$E)</f>
        <v>0</v>
      </c>
      <c r="BB246" s="92">
        <f>SUMIF('20-1'!V:V,$A:$A,'20-1'!$E:$E)</f>
        <v>0</v>
      </c>
      <c r="BC246" s="92">
        <f>SUMIF('20-1'!W:W,$A:$A,'20-1'!$E:$E)</f>
        <v>0</v>
      </c>
      <c r="BD246" s="92">
        <f>SUMIF('20-1'!X:X,$A:$A,'20-1'!$E:$E)</f>
        <v>0</v>
      </c>
      <c r="BE246" s="92">
        <f>SUMIF('20-1'!Y:Y,$A:$A,'20-1'!$E:$E)</f>
        <v>0</v>
      </c>
      <c r="BF246" s="92">
        <f>SUMIF('20-1'!Z:Z,$A:$A,'20-1'!$E:$E)</f>
        <v>54614.79</v>
      </c>
      <c r="BG246" s="92">
        <f>SUMIF('20-1'!AA:AA,$A:$A,'20-1'!$E:$E)</f>
        <v>0</v>
      </c>
      <c r="BH246" s="92">
        <f>SUMIF('20-1'!AB:AB,$A:$A,'20-1'!$E:$E)</f>
        <v>70881.429999999993</v>
      </c>
      <c r="BI246" s="89">
        <f>SUMIF(Об!$A:$A,$A:$A,Об!AB:AB)*BI$455</f>
        <v>345388.71736749541</v>
      </c>
      <c r="BJ246" s="89">
        <f>SUMIF(Об!$A:$A,$A:$A,Об!AC:AC)*BJ$455</f>
        <v>327761.74038930819</v>
      </c>
      <c r="BK246" s="84">
        <f>SUMIF(ПП1!$H:$H,$A:$A,ПП1!$M:$M)</f>
        <v>0</v>
      </c>
      <c r="BL246" s="89">
        <f t="shared" si="33"/>
        <v>77471.334224977603</v>
      </c>
      <c r="BM246" s="84">
        <f>SUMIF(Об!$A:$A,$A:$A,Об!Z:Z)</f>
        <v>0</v>
      </c>
      <c r="BN246" s="89">
        <f t="shared" si="34"/>
        <v>3035.3186563224526</v>
      </c>
      <c r="BO246" s="89">
        <f>SUMIF(Об!$A:$A,$A:$A,Об!$AG:$AG)*$BO$455</f>
        <v>0</v>
      </c>
      <c r="BP246" s="89">
        <f>SUMIF(Об!$A:$A,$A:$A,Об!$AE:$AE)*BP$455</f>
        <v>0</v>
      </c>
      <c r="BQ246" s="89">
        <f>SUMIF(Об!$A:$A,$A:$A,Об!AI:AI)*BQ$455</f>
        <v>242881.59996740342</v>
      </c>
      <c r="BR246" s="89">
        <f>SUMIF(Об!$A:$A,$A:$A,Об!AJ:AJ)*BR$455</f>
        <v>0</v>
      </c>
      <c r="BS246" s="89">
        <f>SUMIF(Об!$A:$A,$A:$A,Об!AK:AK)*BS$455</f>
        <v>132834.13670765469</v>
      </c>
      <c r="BT246" s="89">
        <f>SUMIF(Об!$A:$A,$A:$A,Об!AL:AL)*BT$455</f>
        <v>119571.74171735854</v>
      </c>
      <c r="BU246" s="89">
        <f>SUMIF(Об!$A:$A,$A:$A,Об!AM:AM)*BU$455</f>
        <v>0</v>
      </c>
      <c r="BV246" s="89">
        <f>SUMIF(Об!$A:$A,$A:$A,Об!AN:AN)*BV$455</f>
        <v>49987.991628690754</v>
      </c>
    </row>
    <row r="247" spans="1:74" ht="32.25" hidden="1" customHeight="1" x14ac:dyDescent="0.25">
      <c r="A247" s="84" t="s">
        <v>123</v>
      </c>
      <c r="B247" s="84">
        <f>SUMIF(Об!$A:$A,$A:$A,Об!B:B)</f>
        <v>3667.5699999999997</v>
      </c>
      <c r="C247" s="84">
        <f>SUMIF(Об!$A:$A,$A:$A,Об!C:C)</f>
        <v>3667.5699999999997</v>
      </c>
      <c r="D247" s="84">
        <v>12</v>
      </c>
      <c r="E247" s="84">
        <f>SUMIF(Об!$A:$A,$A:$A,Об!F:F)</f>
        <v>29.93</v>
      </c>
      <c r="F247" s="84">
        <f t="shared" si="35"/>
        <v>29.93</v>
      </c>
      <c r="G247" s="89">
        <v>1255007.1399999999</v>
      </c>
      <c r="H247" s="89">
        <v>1601293.3199999994</v>
      </c>
      <c r="I247" s="89">
        <v>0</v>
      </c>
      <c r="J247" s="89">
        <v>204314.21</v>
      </c>
      <c r="K247" s="89">
        <v>29070.799999999996</v>
      </c>
      <c r="L247" s="89">
        <v>0</v>
      </c>
      <c r="M247" s="89">
        <v>3041.18</v>
      </c>
      <c r="N247" s="89">
        <v>3041.18</v>
      </c>
      <c r="O247" s="89">
        <v>0</v>
      </c>
      <c r="P247" s="89">
        <v>376896.20999999996</v>
      </c>
      <c r="Q247" s="89">
        <v>156663.24</v>
      </c>
      <c r="R247" s="89">
        <v>0</v>
      </c>
      <c r="S247" s="89">
        <v>9160.4100000000017</v>
      </c>
      <c r="T247" s="89">
        <v>476107.65</v>
      </c>
      <c r="U247" s="89">
        <v>0</v>
      </c>
      <c r="V247" s="89">
        <v>0</v>
      </c>
      <c r="W247" s="89">
        <v>0</v>
      </c>
      <c r="X247" s="89">
        <v>0</v>
      </c>
      <c r="Y247" s="89">
        <v>0</v>
      </c>
      <c r="Z247" s="89">
        <v>0</v>
      </c>
      <c r="AA247" s="89">
        <v>0</v>
      </c>
      <c r="AB247" s="89">
        <v>0</v>
      </c>
      <c r="AC247" s="89">
        <v>0</v>
      </c>
      <c r="AD247" s="89">
        <v>0</v>
      </c>
      <c r="AE247" s="89">
        <v>6289.8000000000011</v>
      </c>
      <c r="AF247" s="89">
        <v>0</v>
      </c>
      <c r="AG247" s="89">
        <v>0</v>
      </c>
      <c r="AH247" s="90">
        <v>1255007.1399999999</v>
      </c>
      <c r="AI247" s="90">
        <v>1263243.08</v>
      </c>
      <c r="AJ247" s="90">
        <v>0</v>
      </c>
      <c r="AK247" s="90">
        <v>1263243.08</v>
      </c>
      <c r="AL247" s="90">
        <v>280707.44</v>
      </c>
      <c r="AM247" s="90">
        <v>0</v>
      </c>
      <c r="AN247" s="90">
        <v>280707.44</v>
      </c>
      <c r="AP247" s="91">
        <f t="shared" si="32"/>
        <v>0</v>
      </c>
      <c r="AQ247" s="92">
        <f>SUMIF('20-1'!K:K,$A:$A,'20-1'!$E:$E)</f>
        <v>0</v>
      </c>
      <c r="AR247" s="92">
        <f>SUMIF('20-1'!L:L,$A:$A,'20-1'!$E:$E)</f>
        <v>0</v>
      </c>
      <c r="AS247" s="92">
        <f>SUMIF('20-1'!M:M,$A:$A,'20-1'!$E:$E)</f>
        <v>0</v>
      </c>
      <c r="AT247" s="92">
        <f>SUMIF('20-1'!N:N,$A:$A,'20-1'!$E:$E)</f>
        <v>0</v>
      </c>
      <c r="AU247" s="92">
        <f>SUMIF('20-1'!O:O,$A:$A,'20-1'!$E:$E)</f>
        <v>0</v>
      </c>
      <c r="AV247" s="92">
        <f>SUMIF('20-1'!P:P,$A:$A,'20-1'!$E:$E)</f>
        <v>0</v>
      </c>
      <c r="AW247" s="92">
        <f>SUMIF('20-1'!Q:Q,$A:$A,'20-1'!$E:$E)</f>
        <v>0</v>
      </c>
      <c r="AX247" s="92">
        <f>SUMIF('20-1'!R:R,$A:$A,'20-1'!$E:$E)</f>
        <v>0</v>
      </c>
      <c r="AY247" s="92">
        <f>SUMIF('20-1'!S:S,$A:$A,'20-1'!$E:$E)</f>
        <v>0</v>
      </c>
      <c r="AZ247" s="92">
        <f>SUMIF('20-1'!T:T,$A:$A,'20-1'!$E:$E)</f>
        <v>0</v>
      </c>
      <c r="BA247" s="92">
        <f>SUMIF('20-1'!U:U,$A:$A,'20-1'!$E:$E)</f>
        <v>0</v>
      </c>
      <c r="BB247" s="92">
        <f>SUMIF('20-1'!V:V,$A:$A,'20-1'!$E:$E)</f>
        <v>0</v>
      </c>
      <c r="BC247" s="92">
        <f>SUMIF('20-1'!W:W,$A:$A,'20-1'!$E:$E)</f>
        <v>0</v>
      </c>
      <c r="BD247" s="92">
        <f>SUMIF('20-1'!X:X,$A:$A,'20-1'!$E:$E)</f>
        <v>0</v>
      </c>
      <c r="BE247" s="92">
        <f>SUMIF('20-1'!Y:Y,$A:$A,'20-1'!$E:$E)</f>
        <v>0</v>
      </c>
      <c r="BF247" s="92">
        <f>SUMIF('20-1'!Z:Z,$A:$A,'20-1'!$E:$E)</f>
        <v>0</v>
      </c>
      <c r="BG247" s="92">
        <f>SUMIF('20-1'!AA:AA,$A:$A,'20-1'!$E:$E)</f>
        <v>0</v>
      </c>
      <c r="BH247" s="92">
        <f>SUMIF('20-1'!AB:AB,$A:$A,'20-1'!$E:$E)</f>
        <v>73284.17</v>
      </c>
      <c r="BI247" s="89">
        <f>SUMIF(Об!$A:$A,$A:$A,Об!AB:AB)*BI$455</f>
        <v>338863.80792723357</v>
      </c>
      <c r="BJ247" s="89">
        <f>SUMIF(Об!$A:$A,$A:$A,Об!AC:AC)*BJ$455</f>
        <v>321569.83090736828</v>
      </c>
      <c r="BK247" s="84">
        <f>SUMIF(ПП1!$H:$H,$A:$A,ПП1!$M:$M)</f>
        <v>0</v>
      </c>
      <c r="BL247" s="89">
        <f t="shared" si="33"/>
        <v>76007.784854033918</v>
      </c>
      <c r="BM247" s="84">
        <f>SUMIF(Об!$A:$A,$A:$A,Об!Z:Z)</f>
        <v>0</v>
      </c>
      <c r="BN247" s="89">
        <f t="shared" si="34"/>
        <v>2977.9769472307548</v>
      </c>
      <c r="BO247" s="89">
        <f>SUMIF(Об!$A:$A,$A:$A,Об!$AG:$AG)*$BO$455</f>
        <v>0</v>
      </c>
      <c r="BP247" s="89">
        <f>SUMIF(Об!$A:$A,$A:$A,Об!$AE:$AE)*BP$455</f>
        <v>0</v>
      </c>
      <c r="BQ247" s="89">
        <f>SUMIF(Об!$A:$A,$A:$A,Об!AI:AI)*BQ$455</f>
        <v>238293.2032862026</v>
      </c>
      <c r="BR247" s="89">
        <f>SUMIF(Об!$A:$A,$A:$A,Об!AJ:AJ)*BR$455</f>
        <v>0</v>
      </c>
      <c r="BS247" s="89">
        <f>SUMIF(Об!$A:$A,$A:$A,Об!AK:AK)*BS$455</f>
        <v>130324.70119627228</v>
      </c>
      <c r="BT247" s="89">
        <f>SUMIF(Об!$A:$A,$A:$A,Об!AL:AL)*BT$455</f>
        <v>117312.85268280443</v>
      </c>
      <c r="BU247" s="89">
        <f>SUMIF(Об!$A:$A,$A:$A,Об!AM:AM)*BU$455</f>
        <v>0</v>
      </c>
      <c r="BV247" s="89">
        <f>SUMIF(Об!$A:$A,$A:$A,Об!AN:AN)*BV$455</f>
        <v>49043.643703941569</v>
      </c>
    </row>
    <row r="248" spans="1:74" ht="32.25" hidden="1" customHeight="1" x14ac:dyDescent="0.25">
      <c r="A248" s="84" t="s">
        <v>297</v>
      </c>
      <c r="B248" s="84">
        <f>SUMIF(Об!$A:$A,$A:$A,Об!B:B)</f>
        <v>3868.5</v>
      </c>
      <c r="C248" s="84">
        <f>SUMIF(Об!$A:$A,$A:$A,Об!C:C)</f>
        <v>3868.5</v>
      </c>
      <c r="D248" s="84">
        <v>12</v>
      </c>
      <c r="E248" s="84">
        <f>SUMIF(Об!$A:$A,$A:$A,Об!F:F)</f>
        <v>41.41</v>
      </c>
      <c r="F248" s="84">
        <f t="shared" si="35"/>
        <v>41.41</v>
      </c>
      <c r="G248" s="89">
        <v>1873129.3500000003</v>
      </c>
      <c r="H248" s="89">
        <v>1747384.3099999996</v>
      </c>
      <c r="I248" s="89">
        <v>0</v>
      </c>
      <c r="J248" s="89">
        <v>191540.58</v>
      </c>
      <c r="K248" s="89">
        <v>135616.04000000004</v>
      </c>
      <c r="L248" s="89">
        <v>0</v>
      </c>
      <c r="M248" s="89">
        <v>1211.72</v>
      </c>
      <c r="N248" s="89">
        <v>1211.72</v>
      </c>
      <c r="O248" s="89">
        <v>125766.59000000001</v>
      </c>
      <c r="P248" s="89">
        <v>323818.59999999998</v>
      </c>
      <c r="Q248" s="89">
        <v>118612.66000000002</v>
      </c>
      <c r="R248" s="89">
        <v>0</v>
      </c>
      <c r="S248" s="89">
        <v>3655.3799999999992</v>
      </c>
      <c r="T248" s="89">
        <v>360470.76999999996</v>
      </c>
      <c r="U248" s="89">
        <v>0</v>
      </c>
      <c r="V248" s="89">
        <v>0</v>
      </c>
      <c r="W248" s="89">
        <v>0</v>
      </c>
      <c r="X248" s="89">
        <v>0</v>
      </c>
      <c r="Y248" s="89">
        <v>0</v>
      </c>
      <c r="Z248" s="89">
        <v>0</v>
      </c>
      <c r="AA248" s="89">
        <v>0</v>
      </c>
      <c r="AB248" s="89">
        <v>0</v>
      </c>
      <c r="AC248" s="89">
        <v>0</v>
      </c>
      <c r="AD248" s="89">
        <v>0</v>
      </c>
      <c r="AE248" s="89">
        <v>2508.1799999999994</v>
      </c>
      <c r="AF248" s="89">
        <v>0</v>
      </c>
      <c r="AG248" s="89">
        <v>99630</v>
      </c>
      <c r="AH248" s="90">
        <v>1873129.3500000003</v>
      </c>
      <c r="AI248" s="90">
        <v>1904864.2500000002</v>
      </c>
      <c r="AJ248" s="90">
        <v>0</v>
      </c>
      <c r="AK248" s="90">
        <v>1904864.2500000002</v>
      </c>
      <c r="AL248" s="90">
        <v>213469.19</v>
      </c>
      <c r="AM248" s="90">
        <v>0</v>
      </c>
      <c r="AN248" s="90">
        <v>213469.19</v>
      </c>
      <c r="AP248" s="91">
        <f t="shared" si="32"/>
        <v>5567.24</v>
      </c>
      <c r="AQ248" s="92">
        <f>SUMIF('20-1'!K:K,$A:$A,'20-1'!$E:$E)</f>
        <v>0</v>
      </c>
      <c r="AR248" s="92">
        <f>SUMIF('20-1'!L:L,$A:$A,'20-1'!$E:$E)</f>
        <v>0</v>
      </c>
      <c r="AS248" s="92">
        <f>SUMIF('20-1'!M:M,$A:$A,'20-1'!$E:$E)</f>
        <v>0</v>
      </c>
      <c r="AT248" s="92">
        <f>SUMIF('20-1'!N:N,$A:$A,'20-1'!$E:$E)</f>
        <v>0</v>
      </c>
      <c r="AU248" s="92">
        <f>SUMIF('20-1'!O:O,$A:$A,'20-1'!$E:$E)</f>
        <v>0</v>
      </c>
      <c r="AV248" s="92">
        <f>SUMIF('20-1'!P:P,$A:$A,'20-1'!$E:$E)</f>
        <v>5567.24</v>
      </c>
      <c r="AW248" s="92">
        <f>SUMIF('20-1'!Q:Q,$A:$A,'20-1'!$E:$E)</f>
        <v>0</v>
      </c>
      <c r="AX248" s="92">
        <f>SUMIF('20-1'!R:R,$A:$A,'20-1'!$E:$E)</f>
        <v>0</v>
      </c>
      <c r="AY248" s="92">
        <f>SUMIF('20-1'!S:S,$A:$A,'20-1'!$E:$E)</f>
        <v>0</v>
      </c>
      <c r="AZ248" s="92">
        <f>SUMIF('20-1'!T:T,$A:$A,'20-1'!$E:$E)</f>
        <v>0</v>
      </c>
      <c r="BA248" s="92">
        <f>SUMIF('20-1'!U:U,$A:$A,'20-1'!$E:$E)</f>
        <v>0</v>
      </c>
      <c r="BB248" s="92">
        <f>SUMIF('20-1'!V:V,$A:$A,'20-1'!$E:$E)</f>
        <v>0</v>
      </c>
      <c r="BC248" s="92">
        <f>SUMIF('20-1'!W:W,$A:$A,'20-1'!$E:$E)</f>
        <v>0</v>
      </c>
      <c r="BD248" s="92">
        <f>SUMIF('20-1'!X:X,$A:$A,'20-1'!$E:$E)</f>
        <v>0</v>
      </c>
      <c r="BE248" s="92">
        <f>SUMIF('20-1'!Y:Y,$A:$A,'20-1'!$E:$E)</f>
        <v>0</v>
      </c>
      <c r="BF248" s="92">
        <f>SUMIF('20-1'!Z:Z,$A:$A,'20-1'!$E:$E)</f>
        <v>0</v>
      </c>
      <c r="BG248" s="92">
        <f>SUMIF('20-1'!AA:AA,$A:$A,'20-1'!$E:$E)</f>
        <v>0</v>
      </c>
      <c r="BH248" s="92">
        <f>SUMIF('20-1'!AB:AB,$A:$A,'20-1'!$E:$E)</f>
        <v>38486.42</v>
      </c>
      <c r="BI248" s="89">
        <f>SUMIF(Об!$A:$A,$A:$A,Об!AB:AB)*BI$455</f>
        <v>357428.66283847432</v>
      </c>
      <c r="BJ248" s="89">
        <f>SUMIF(Об!$A:$A,$A:$A,Об!AC:AC)*BJ$455</f>
        <v>339187.22501960542</v>
      </c>
      <c r="BK248" s="89">
        <f>SUMIF(ПП1!$H:$H,$A:$A,ПП1!$M:$M)*$BK$454/$BK$455*B248</f>
        <v>52601.544483204867</v>
      </c>
      <c r="BL248" s="89">
        <f t="shared" si="33"/>
        <v>80171.916475440215</v>
      </c>
      <c r="BM248" s="89">
        <f t="shared" ref="BM248:BM249" si="42">$BM$454*B248/$BM$455</f>
        <v>11264.819906197574</v>
      </c>
      <c r="BN248" s="89">
        <f t="shared" si="34"/>
        <v>3141.12718240202</v>
      </c>
      <c r="BO248" s="89">
        <f>SUMIF(Об!$A:$A,$A:$A,Об!$AG:$AG)*$BO$455</f>
        <v>0</v>
      </c>
      <c r="BP248" s="89">
        <f>SUMIF(Об!$A:$A,$A:$A,Об!$AE:$AE)*BP$455</f>
        <v>2767.9097909040356</v>
      </c>
      <c r="BQ248" s="89">
        <f>SUMIF(Об!$A:$A,$A:$A,Об!AI:AI)*BQ$455</f>
        <v>251348.23791029886</v>
      </c>
      <c r="BR248" s="89">
        <f>SUMIF(Об!$A:$A,$A:$A,Об!AJ:AJ)*BR$455</f>
        <v>93905.292573858198</v>
      </c>
      <c r="BS248" s="89">
        <f>SUMIF(Об!$A:$A,$A:$A,Об!AK:AK)*BS$455</f>
        <v>137464.61732912509</v>
      </c>
      <c r="BT248" s="89">
        <f>SUMIF(Об!$A:$A,$A:$A,Об!AL:AL)*BT$455</f>
        <v>123739.9069693091</v>
      </c>
      <c r="BU248" s="89">
        <f>SUMIF(Об!$A:$A,$A:$A,Об!AM:AM)*BU$455</f>
        <v>77910.874045678516</v>
      </c>
      <c r="BV248" s="89">
        <f>SUMIF(Об!$A:$A,$A:$A,Об!AN:AN)*BV$455</f>
        <v>51730.528842993583</v>
      </c>
    </row>
    <row r="249" spans="1:74" ht="32.25" hidden="1" customHeight="1" x14ac:dyDescent="0.25">
      <c r="A249" s="84" t="s">
        <v>298</v>
      </c>
      <c r="B249" s="84">
        <f>SUMIF(Об!$A:$A,$A:$A,Об!B:B)</f>
        <v>3894.6</v>
      </c>
      <c r="C249" s="84">
        <f>SUMIF(Об!$A:$A,$A:$A,Об!C:C)</f>
        <v>3894.6</v>
      </c>
      <c r="D249" s="84">
        <v>12</v>
      </c>
      <c r="E249" s="84">
        <f>SUMIF(Об!$A:$A,$A:$A,Об!F:F)</f>
        <v>41.41</v>
      </c>
      <c r="F249" s="84">
        <f t="shared" si="35"/>
        <v>41.41</v>
      </c>
      <c r="G249" s="89">
        <v>1872111.31</v>
      </c>
      <c r="H249" s="89">
        <v>1751461.03</v>
      </c>
      <c r="I249" s="89">
        <v>0</v>
      </c>
      <c r="J249" s="89">
        <v>203596.19</v>
      </c>
      <c r="K249" s="89">
        <v>142337.39999999997</v>
      </c>
      <c r="L249" s="89">
        <v>0</v>
      </c>
      <c r="M249" s="89">
        <v>1203.5899999999999</v>
      </c>
      <c r="N249" s="89">
        <v>1203.5899999999999</v>
      </c>
      <c r="O249" s="89">
        <v>130322.68</v>
      </c>
      <c r="P249" s="89">
        <v>349700.56</v>
      </c>
      <c r="Q249" s="89">
        <v>131353.18999999997</v>
      </c>
      <c r="R249" s="89">
        <v>0</v>
      </c>
      <c r="S249" s="89">
        <v>3557.4000000000005</v>
      </c>
      <c r="T249" s="89">
        <v>399185.04999999993</v>
      </c>
      <c r="U249" s="89">
        <v>0</v>
      </c>
      <c r="V249" s="89">
        <v>0</v>
      </c>
      <c r="W249" s="89">
        <v>0</v>
      </c>
      <c r="X249" s="89">
        <v>0</v>
      </c>
      <c r="Y249" s="89">
        <v>0</v>
      </c>
      <c r="Z249" s="89">
        <v>0</v>
      </c>
      <c r="AA249" s="89">
        <v>0</v>
      </c>
      <c r="AB249" s="89">
        <v>0</v>
      </c>
      <c r="AC249" s="89">
        <v>0</v>
      </c>
      <c r="AD249" s="89">
        <v>0</v>
      </c>
      <c r="AE249" s="89">
        <v>2440.9800000000009</v>
      </c>
      <c r="AF249" s="89">
        <v>0</v>
      </c>
      <c r="AG249" s="89">
        <v>92340</v>
      </c>
      <c r="AH249" s="90">
        <v>1872111.31</v>
      </c>
      <c r="AI249" s="90">
        <v>1946427.96</v>
      </c>
      <c r="AJ249" s="90">
        <v>0</v>
      </c>
      <c r="AK249" s="90">
        <v>1946427.96</v>
      </c>
      <c r="AL249" s="90">
        <v>108416.13999999998</v>
      </c>
      <c r="AM249" s="90">
        <v>0</v>
      </c>
      <c r="AN249" s="90">
        <v>108416.13999999998</v>
      </c>
      <c r="AP249" s="91">
        <f t="shared" si="32"/>
        <v>34041.82</v>
      </c>
      <c r="AQ249" s="92">
        <f>SUMIF('20-1'!K:K,$A:$A,'20-1'!$E:$E)</f>
        <v>0</v>
      </c>
      <c r="AR249" s="92">
        <f>SUMIF('20-1'!L:L,$A:$A,'20-1'!$E:$E)</f>
        <v>0</v>
      </c>
      <c r="AS249" s="92">
        <f>SUMIF('20-1'!M:M,$A:$A,'20-1'!$E:$E)</f>
        <v>0</v>
      </c>
      <c r="AT249" s="92">
        <f>SUMIF('20-1'!N:N,$A:$A,'20-1'!$E:$E)</f>
        <v>0</v>
      </c>
      <c r="AU249" s="92">
        <f>SUMIF('20-1'!O:O,$A:$A,'20-1'!$E:$E)</f>
        <v>0</v>
      </c>
      <c r="AV249" s="92">
        <f>SUMIF('20-1'!P:P,$A:$A,'20-1'!$E:$E)</f>
        <v>5567.24</v>
      </c>
      <c r="AW249" s="92">
        <f>SUMIF('20-1'!Q:Q,$A:$A,'20-1'!$E:$E)</f>
        <v>0</v>
      </c>
      <c r="AX249" s="92">
        <f>SUMIF('20-1'!R:R,$A:$A,'20-1'!$E:$E)</f>
        <v>0</v>
      </c>
      <c r="AY249" s="92">
        <f>SUMIF('20-1'!S:S,$A:$A,'20-1'!$E:$E)</f>
        <v>28474.58</v>
      </c>
      <c r="AZ249" s="92">
        <f>SUMIF('20-1'!T:T,$A:$A,'20-1'!$E:$E)</f>
        <v>0</v>
      </c>
      <c r="BA249" s="92">
        <f>SUMIF('20-1'!U:U,$A:$A,'20-1'!$E:$E)</f>
        <v>0</v>
      </c>
      <c r="BB249" s="92">
        <f>SUMIF('20-1'!V:V,$A:$A,'20-1'!$E:$E)</f>
        <v>0</v>
      </c>
      <c r="BC249" s="92">
        <f>SUMIF('20-1'!W:W,$A:$A,'20-1'!$E:$E)</f>
        <v>0</v>
      </c>
      <c r="BD249" s="92">
        <f>SUMIF('20-1'!X:X,$A:$A,'20-1'!$E:$E)</f>
        <v>0</v>
      </c>
      <c r="BE249" s="92">
        <f>SUMIF('20-1'!Y:Y,$A:$A,'20-1'!$E:$E)</f>
        <v>0</v>
      </c>
      <c r="BF249" s="92">
        <f>SUMIF('20-1'!Z:Z,$A:$A,'20-1'!$E:$E)</f>
        <v>54530.65</v>
      </c>
      <c r="BG249" s="92">
        <f>SUMIF('20-1'!AA:AA,$A:$A,'20-1'!$E:$E)</f>
        <v>0</v>
      </c>
      <c r="BH249" s="92">
        <f>SUMIF('20-1'!AB:AB,$A:$A,'20-1'!$E:$E)</f>
        <v>60174.079999999994</v>
      </c>
      <c r="BI249" s="89">
        <f>SUMIF(Об!$A:$A,$A:$A,Об!AB:AB)*BI$455</f>
        <v>359840.1629289703</v>
      </c>
      <c r="BJ249" s="89">
        <f>SUMIF(Об!$A:$A,$A:$A,Об!AC:AC)*BJ$455</f>
        <v>341475.6537576206</v>
      </c>
      <c r="BK249" s="89">
        <f>SUMIF(ПП1!$H:$H,$A:$A,ПП1!$M:$M)*$BK$454/$BK$455*B249</f>
        <v>52956.436640633234</v>
      </c>
      <c r="BL249" s="89">
        <f t="shared" si="33"/>
        <v>80712.820448558734</v>
      </c>
      <c r="BM249" s="89">
        <f t="shared" si="42"/>
        <v>11340.821405370834</v>
      </c>
      <c r="BN249" s="89">
        <f t="shared" si="34"/>
        <v>3162.3197426865472</v>
      </c>
      <c r="BO249" s="89">
        <f>SUMIF(Об!$A:$A,$A:$A,Об!$AG:$AG)*$BO$455</f>
        <v>0</v>
      </c>
      <c r="BP249" s="89">
        <f>SUMIF(Об!$A:$A,$A:$A,Об!$AE:$AE)*BP$455</f>
        <v>2786.5843276864048</v>
      </c>
      <c r="BQ249" s="89">
        <f>SUMIF(Об!$A:$A,$A:$A,Об!AI:AI)*BQ$455</f>
        <v>253044.03447471888</v>
      </c>
      <c r="BR249" s="89">
        <f>SUMIF(Об!$A:$A,$A:$A,Об!AJ:AJ)*BR$455</f>
        <v>94538.852903747742</v>
      </c>
      <c r="BS249" s="89">
        <f>SUMIF(Об!$A:$A,$A:$A,Об!AK:AK)*BS$455</f>
        <v>138392.06375856549</v>
      </c>
      <c r="BT249" s="89">
        <f>SUMIF(Об!$A:$A,$A:$A,Об!AL:AL)*BT$455</f>
        <v>124574.75550799308</v>
      </c>
      <c r="BU249" s="89">
        <f>SUMIF(Об!$A:$A,$A:$A,Об!AM:AM)*BU$455</f>
        <v>78436.52321527715</v>
      </c>
      <c r="BV249" s="89">
        <f>SUMIF(Об!$A:$A,$A:$A,Об!AN:AN)*BV$455</f>
        <v>52079.544431154914</v>
      </c>
    </row>
    <row r="250" spans="1:74" ht="32.25" customHeight="1" x14ac:dyDescent="0.25">
      <c r="A250" s="84" t="s">
        <v>299</v>
      </c>
      <c r="B250" s="84">
        <f>SUMIF(Об!$A:$A,$A:$A,Об!B:B)</f>
        <v>0</v>
      </c>
      <c r="C250" s="84">
        <f>SUMIF(Об!$A:$A,$A:$A,Об!C:C)</f>
        <v>0</v>
      </c>
      <c r="D250" s="84">
        <v>0</v>
      </c>
      <c r="E250" s="84">
        <f>SUMIF(Об!$A:$A,$A:$A,Об!F:F)</f>
        <v>0</v>
      </c>
      <c r="F250" s="84">
        <f t="shared" si="35"/>
        <v>0</v>
      </c>
      <c r="G250" s="89">
        <v>0</v>
      </c>
      <c r="H250" s="89">
        <v>0</v>
      </c>
      <c r="I250" s="89">
        <v>0</v>
      </c>
      <c r="J250" s="89">
        <v>0</v>
      </c>
      <c r="K250" s="89">
        <v>0</v>
      </c>
      <c r="L250" s="89">
        <v>0</v>
      </c>
      <c r="M250" s="89">
        <v>0</v>
      </c>
      <c r="N250" s="89">
        <v>0</v>
      </c>
      <c r="O250" s="89">
        <v>0</v>
      </c>
      <c r="P250" s="89">
        <v>0</v>
      </c>
      <c r="Q250" s="89">
        <v>0</v>
      </c>
      <c r="R250" s="89">
        <v>0</v>
      </c>
      <c r="S250" s="89">
        <v>0</v>
      </c>
      <c r="T250" s="89">
        <v>0</v>
      </c>
      <c r="U250" s="89">
        <v>0</v>
      </c>
      <c r="V250" s="89">
        <v>0</v>
      </c>
      <c r="W250" s="89">
        <v>0</v>
      </c>
      <c r="X250" s="89">
        <v>0</v>
      </c>
      <c r="Y250" s="89">
        <v>0</v>
      </c>
      <c r="Z250" s="89">
        <v>0</v>
      </c>
      <c r="AA250" s="89">
        <v>0</v>
      </c>
      <c r="AB250" s="89">
        <v>0</v>
      </c>
      <c r="AC250" s="89">
        <v>0</v>
      </c>
      <c r="AD250" s="89">
        <v>0</v>
      </c>
      <c r="AE250" s="89">
        <v>0</v>
      </c>
      <c r="AF250" s="89">
        <v>0</v>
      </c>
      <c r="AG250" s="89">
        <v>0</v>
      </c>
      <c r="AH250" s="90">
        <v>0</v>
      </c>
      <c r="AI250" s="90">
        <v>547.03</v>
      </c>
      <c r="AJ250" s="90">
        <v>0</v>
      </c>
      <c r="AK250" s="90">
        <v>547.03</v>
      </c>
      <c r="AL250" s="90">
        <v>-215.44</v>
      </c>
      <c r="AM250" s="90">
        <v>0</v>
      </c>
      <c r="AN250" s="90">
        <v>-215.44</v>
      </c>
      <c r="AP250" s="91">
        <f t="shared" si="32"/>
        <v>0</v>
      </c>
      <c r="AQ250" s="92">
        <f>SUMIF('20-1'!K:K,$A:$A,'20-1'!$E:$E)</f>
        <v>0</v>
      </c>
      <c r="AR250" s="92">
        <f>SUMIF('20-1'!L:L,$A:$A,'20-1'!$E:$E)</f>
        <v>0</v>
      </c>
      <c r="AS250" s="92">
        <f>SUMIF('20-1'!M:M,$A:$A,'20-1'!$E:$E)</f>
        <v>0</v>
      </c>
      <c r="AT250" s="92">
        <f>SUMIF('20-1'!N:N,$A:$A,'20-1'!$E:$E)</f>
        <v>0</v>
      </c>
      <c r="AU250" s="92">
        <f>SUMIF('20-1'!O:O,$A:$A,'20-1'!$E:$E)</f>
        <v>0</v>
      </c>
      <c r="AV250" s="92">
        <f>SUMIF('20-1'!P:P,$A:$A,'20-1'!$E:$E)</f>
        <v>0</v>
      </c>
      <c r="AW250" s="92">
        <f>SUMIF('20-1'!Q:Q,$A:$A,'20-1'!$E:$E)</f>
        <v>0</v>
      </c>
      <c r="AX250" s="92">
        <f>SUMIF('20-1'!R:R,$A:$A,'20-1'!$E:$E)</f>
        <v>0</v>
      </c>
      <c r="AY250" s="92">
        <f>SUMIF('20-1'!S:S,$A:$A,'20-1'!$E:$E)</f>
        <v>0</v>
      </c>
      <c r="AZ250" s="92">
        <f>SUMIF('20-1'!T:T,$A:$A,'20-1'!$E:$E)</f>
        <v>0</v>
      </c>
      <c r="BA250" s="92">
        <f>SUMIF('20-1'!U:U,$A:$A,'20-1'!$E:$E)</f>
        <v>0</v>
      </c>
      <c r="BB250" s="92">
        <f>SUMIF('20-1'!V:V,$A:$A,'20-1'!$E:$E)</f>
        <v>0</v>
      </c>
      <c r="BC250" s="92">
        <f>SUMIF('20-1'!W:W,$A:$A,'20-1'!$E:$E)</f>
        <v>0</v>
      </c>
      <c r="BD250" s="92">
        <f>SUMIF('20-1'!X:X,$A:$A,'20-1'!$E:$E)</f>
        <v>0</v>
      </c>
      <c r="BE250" s="92">
        <f>SUMIF('20-1'!Y:Y,$A:$A,'20-1'!$E:$E)</f>
        <v>0</v>
      </c>
      <c r="BF250" s="92">
        <f>SUMIF('20-1'!Z:Z,$A:$A,'20-1'!$E:$E)</f>
        <v>0</v>
      </c>
      <c r="BG250" s="92">
        <f>SUMIF('20-1'!AA:AA,$A:$A,'20-1'!$E:$E)</f>
        <v>0</v>
      </c>
      <c r="BH250" s="92">
        <f>SUMIF('20-1'!AB:AB,$A:$A,'20-1'!$E:$E)</f>
        <v>0</v>
      </c>
      <c r="BI250" s="89">
        <f>SUMIF(Об!$A:$A,$A:$A,Об!AB:AB)*BI$455</f>
        <v>0</v>
      </c>
      <c r="BJ250" s="89">
        <f>SUMIF(Об!$A:$A,$A:$A,Об!AC:AC)*BJ$455</f>
        <v>0</v>
      </c>
      <c r="BK250" s="84">
        <f>SUMIF(ПП1!$H:$H,$A:$A,ПП1!$M:$M)</f>
        <v>0</v>
      </c>
      <c r="BL250" s="89">
        <f t="shared" si="33"/>
        <v>0</v>
      </c>
      <c r="BM250" s="84">
        <f>SUMIF(Об!$A:$A,$A:$A,Об!Z:Z)</f>
        <v>0</v>
      </c>
      <c r="BN250" s="89">
        <f t="shared" si="34"/>
        <v>0</v>
      </c>
      <c r="BO250" s="89">
        <f>SUMIF(Об!$A:$A,$A:$A,Об!$AG:$AG)*$BO$455</f>
        <v>0</v>
      </c>
      <c r="BP250" s="89">
        <f>SUMIF(Об!$A:$A,$A:$A,Об!$AE:$AE)*BP$455</f>
        <v>0</v>
      </c>
      <c r="BQ250" s="89">
        <f>SUMIF(Об!$A:$A,$A:$A,Об!AI:AI)*BQ$455</f>
        <v>0</v>
      </c>
      <c r="BR250" s="89">
        <f>SUMIF(Об!$A:$A,$A:$A,Об!AJ:AJ)*BR$455</f>
        <v>0</v>
      </c>
      <c r="BS250" s="89">
        <f>SUMIF(Об!$A:$A,$A:$A,Об!AK:AK)*BS$455</f>
        <v>0</v>
      </c>
      <c r="BT250" s="89">
        <f>SUMIF(Об!$A:$A,$A:$A,Об!AL:AL)*BT$455</f>
        <v>0</v>
      </c>
      <c r="BU250" s="89">
        <f>SUMIF(Об!$A:$A,$A:$A,Об!AM:AM)*BU$455</f>
        <v>0</v>
      </c>
      <c r="BV250" s="89">
        <f>SUMIF(Об!$A:$A,$A:$A,Об!AN:AN)*BV$455</f>
        <v>0</v>
      </c>
    </row>
    <row r="251" spans="1:74" ht="32.25" customHeight="1" x14ac:dyDescent="0.25">
      <c r="A251" s="84" t="s">
        <v>300</v>
      </c>
      <c r="B251" s="84">
        <f>SUMIF(Об!$A:$A,$A:$A,Об!B:B)</f>
        <v>0</v>
      </c>
      <c r="C251" s="84">
        <f>SUMIF(Об!$A:$A,$A:$A,Об!C:C)</f>
        <v>0</v>
      </c>
      <c r="D251" s="84">
        <v>0</v>
      </c>
      <c r="E251" s="84">
        <f>SUMIF(Об!$A:$A,$A:$A,Об!F:F)</f>
        <v>0</v>
      </c>
      <c r="F251" s="84">
        <f t="shared" si="35"/>
        <v>0</v>
      </c>
      <c r="G251" s="89">
        <v>0</v>
      </c>
      <c r="H251" s="89">
        <v>0</v>
      </c>
      <c r="I251" s="89">
        <v>0</v>
      </c>
      <c r="J251" s="89">
        <v>0</v>
      </c>
      <c r="K251" s="89">
        <v>0</v>
      </c>
      <c r="L251" s="89">
        <v>0</v>
      </c>
      <c r="M251" s="89">
        <v>0</v>
      </c>
      <c r="N251" s="89">
        <v>0</v>
      </c>
      <c r="O251" s="89">
        <v>0</v>
      </c>
      <c r="P251" s="89">
        <v>0</v>
      </c>
      <c r="Q251" s="89">
        <v>0</v>
      </c>
      <c r="R251" s="89">
        <v>0</v>
      </c>
      <c r="S251" s="89">
        <v>0</v>
      </c>
      <c r="T251" s="89">
        <v>0</v>
      </c>
      <c r="U251" s="89">
        <v>0</v>
      </c>
      <c r="V251" s="89">
        <v>0</v>
      </c>
      <c r="W251" s="89">
        <v>0</v>
      </c>
      <c r="X251" s="89">
        <v>0</v>
      </c>
      <c r="Y251" s="89">
        <v>0</v>
      </c>
      <c r="Z251" s="89">
        <v>0</v>
      </c>
      <c r="AA251" s="89">
        <v>0</v>
      </c>
      <c r="AB251" s="89">
        <v>0</v>
      </c>
      <c r="AC251" s="89">
        <v>0</v>
      </c>
      <c r="AD251" s="89">
        <v>0</v>
      </c>
      <c r="AE251" s="89">
        <v>0</v>
      </c>
      <c r="AF251" s="89">
        <v>0</v>
      </c>
      <c r="AG251" s="89">
        <v>0</v>
      </c>
      <c r="AH251" s="90">
        <v>0</v>
      </c>
      <c r="AI251" s="90">
        <v>0</v>
      </c>
      <c r="AJ251" s="90">
        <v>0</v>
      </c>
      <c r="AK251" s="90">
        <v>0</v>
      </c>
      <c r="AL251" s="90">
        <v>5078.08</v>
      </c>
      <c r="AM251" s="90">
        <v>0</v>
      </c>
      <c r="AN251" s="90">
        <v>5078.08</v>
      </c>
      <c r="AP251" s="91">
        <f t="shared" si="32"/>
        <v>0</v>
      </c>
      <c r="AQ251" s="92">
        <f>SUMIF('20-1'!K:K,$A:$A,'20-1'!$E:$E)</f>
        <v>0</v>
      </c>
      <c r="AR251" s="92">
        <f>SUMIF('20-1'!L:L,$A:$A,'20-1'!$E:$E)</f>
        <v>0</v>
      </c>
      <c r="AS251" s="92">
        <f>SUMIF('20-1'!M:M,$A:$A,'20-1'!$E:$E)</f>
        <v>0</v>
      </c>
      <c r="AT251" s="92">
        <f>SUMIF('20-1'!N:N,$A:$A,'20-1'!$E:$E)</f>
        <v>0</v>
      </c>
      <c r="AU251" s="92">
        <f>SUMIF('20-1'!O:O,$A:$A,'20-1'!$E:$E)</f>
        <v>0</v>
      </c>
      <c r="AV251" s="92">
        <f>SUMIF('20-1'!P:P,$A:$A,'20-1'!$E:$E)</f>
        <v>0</v>
      </c>
      <c r="AW251" s="92">
        <f>SUMIF('20-1'!Q:Q,$A:$A,'20-1'!$E:$E)</f>
        <v>0</v>
      </c>
      <c r="AX251" s="92">
        <f>SUMIF('20-1'!R:R,$A:$A,'20-1'!$E:$E)</f>
        <v>0</v>
      </c>
      <c r="AY251" s="92">
        <f>SUMIF('20-1'!S:S,$A:$A,'20-1'!$E:$E)</f>
        <v>0</v>
      </c>
      <c r="AZ251" s="92">
        <f>SUMIF('20-1'!T:T,$A:$A,'20-1'!$E:$E)</f>
        <v>0</v>
      </c>
      <c r="BA251" s="92">
        <f>SUMIF('20-1'!U:U,$A:$A,'20-1'!$E:$E)</f>
        <v>0</v>
      </c>
      <c r="BB251" s="92">
        <f>SUMIF('20-1'!V:V,$A:$A,'20-1'!$E:$E)</f>
        <v>0</v>
      </c>
      <c r="BC251" s="92">
        <f>SUMIF('20-1'!W:W,$A:$A,'20-1'!$E:$E)</f>
        <v>0</v>
      </c>
      <c r="BD251" s="92">
        <f>SUMIF('20-1'!X:X,$A:$A,'20-1'!$E:$E)</f>
        <v>0</v>
      </c>
      <c r="BE251" s="92">
        <f>SUMIF('20-1'!Y:Y,$A:$A,'20-1'!$E:$E)</f>
        <v>0</v>
      </c>
      <c r="BF251" s="92">
        <f>SUMIF('20-1'!Z:Z,$A:$A,'20-1'!$E:$E)</f>
        <v>0</v>
      </c>
      <c r="BG251" s="92">
        <f>SUMIF('20-1'!AA:AA,$A:$A,'20-1'!$E:$E)</f>
        <v>0</v>
      </c>
      <c r="BH251" s="92">
        <f>SUMIF('20-1'!AB:AB,$A:$A,'20-1'!$E:$E)</f>
        <v>0</v>
      </c>
      <c r="BI251" s="89">
        <f>SUMIF(Об!$A:$A,$A:$A,Об!AB:AB)*BI$455</f>
        <v>0</v>
      </c>
      <c r="BJ251" s="89">
        <f>SUMIF(Об!$A:$A,$A:$A,Об!AC:AC)*BJ$455</f>
        <v>0</v>
      </c>
      <c r="BK251" s="84">
        <f>SUMIF(ПП1!$H:$H,$A:$A,ПП1!$M:$M)</f>
        <v>0</v>
      </c>
      <c r="BL251" s="89">
        <f t="shared" si="33"/>
        <v>0</v>
      </c>
      <c r="BM251" s="84">
        <f>SUMIF(Об!$A:$A,$A:$A,Об!Z:Z)</f>
        <v>0</v>
      </c>
      <c r="BN251" s="89">
        <f t="shared" si="34"/>
        <v>0</v>
      </c>
      <c r="BO251" s="89">
        <f>SUMIF(Об!$A:$A,$A:$A,Об!$AG:$AG)*$BO$455</f>
        <v>0</v>
      </c>
      <c r="BP251" s="89">
        <f>SUMIF(Об!$A:$A,$A:$A,Об!$AE:$AE)*BP$455</f>
        <v>0</v>
      </c>
      <c r="BQ251" s="89">
        <f>SUMIF(Об!$A:$A,$A:$A,Об!AI:AI)*BQ$455</f>
        <v>0</v>
      </c>
      <c r="BR251" s="89">
        <f>SUMIF(Об!$A:$A,$A:$A,Об!AJ:AJ)*BR$455</f>
        <v>0</v>
      </c>
      <c r="BS251" s="89">
        <f>SUMIF(Об!$A:$A,$A:$A,Об!AK:AK)*BS$455</f>
        <v>0</v>
      </c>
      <c r="BT251" s="89">
        <f>SUMIF(Об!$A:$A,$A:$A,Об!AL:AL)*BT$455</f>
        <v>0</v>
      </c>
      <c r="BU251" s="89">
        <f>SUMIF(Об!$A:$A,$A:$A,Об!AM:AM)*BU$455</f>
        <v>0</v>
      </c>
      <c r="BV251" s="89">
        <f>SUMIF(Об!$A:$A,$A:$A,Об!AN:AN)*BV$455</f>
        <v>0</v>
      </c>
    </row>
    <row r="252" spans="1:74" ht="32.25" customHeight="1" x14ac:dyDescent="0.25">
      <c r="A252" s="84" t="s">
        <v>301</v>
      </c>
      <c r="B252" s="84">
        <f>SUMIF(Об!$A:$A,$A:$A,Об!B:B)</f>
        <v>0</v>
      </c>
      <c r="C252" s="84">
        <f>SUMIF(Об!$A:$A,$A:$A,Об!C:C)</f>
        <v>0</v>
      </c>
      <c r="D252" s="84">
        <v>0</v>
      </c>
      <c r="E252" s="84">
        <f>SUMIF(Об!$A:$A,$A:$A,Об!F:F)</f>
        <v>0</v>
      </c>
      <c r="F252" s="84">
        <f t="shared" si="35"/>
        <v>0</v>
      </c>
      <c r="G252" s="89">
        <v>0</v>
      </c>
      <c r="H252" s="89">
        <v>0</v>
      </c>
      <c r="I252" s="89">
        <v>0</v>
      </c>
      <c r="J252" s="89">
        <v>0</v>
      </c>
      <c r="K252" s="89">
        <v>0</v>
      </c>
      <c r="L252" s="89">
        <v>0</v>
      </c>
      <c r="M252" s="89">
        <v>0</v>
      </c>
      <c r="N252" s="89">
        <v>0</v>
      </c>
      <c r="O252" s="89">
        <v>0</v>
      </c>
      <c r="P252" s="89">
        <v>0</v>
      </c>
      <c r="Q252" s="89">
        <v>0</v>
      </c>
      <c r="R252" s="89">
        <v>0</v>
      </c>
      <c r="S252" s="89">
        <v>0</v>
      </c>
      <c r="T252" s="89">
        <v>0</v>
      </c>
      <c r="U252" s="89">
        <v>0</v>
      </c>
      <c r="V252" s="89">
        <v>0</v>
      </c>
      <c r="W252" s="89">
        <v>0</v>
      </c>
      <c r="X252" s="89">
        <v>0</v>
      </c>
      <c r="Y252" s="89">
        <v>0</v>
      </c>
      <c r="Z252" s="89">
        <v>0</v>
      </c>
      <c r="AA252" s="89">
        <v>0</v>
      </c>
      <c r="AB252" s="89">
        <v>0</v>
      </c>
      <c r="AC252" s="89">
        <v>0</v>
      </c>
      <c r="AD252" s="89">
        <v>0</v>
      </c>
      <c r="AE252" s="89">
        <v>0</v>
      </c>
      <c r="AF252" s="89">
        <v>0</v>
      </c>
      <c r="AG252" s="89">
        <v>0</v>
      </c>
      <c r="AH252" s="90">
        <v>0</v>
      </c>
      <c r="AI252" s="90">
        <v>1696.4499999999998</v>
      </c>
      <c r="AJ252" s="90">
        <v>0</v>
      </c>
      <c r="AK252" s="90">
        <v>1696.4499999999998</v>
      </c>
      <c r="AL252" s="90">
        <v>-1196.31</v>
      </c>
      <c r="AM252" s="90">
        <v>0</v>
      </c>
      <c r="AN252" s="90">
        <v>-1196.31</v>
      </c>
      <c r="AP252" s="91">
        <f t="shared" si="32"/>
        <v>0</v>
      </c>
      <c r="AQ252" s="92">
        <f>SUMIF('20-1'!K:K,$A:$A,'20-1'!$E:$E)</f>
        <v>0</v>
      </c>
      <c r="AR252" s="92">
        <f>SUMIF('20-1'!L:L,$A:$A,'20-1'!$E:$E)</f>
        <v>0</v>
      </c>
      <c r="AS252" s="92">
        <f>SUMIF('20-1'!M:M,$A:$A,'20-1'!$E:$E)</f>
        <v>0</v>
      </c>
      <c r="AT252" s="92">
        <f>SUMIF('20-1'!N:N,$A:$A,'20-1'!$E:$E)</f>
        <v>0</v>
      </c>
      <c r="AU252" s="92">
        <f>SUMIF('20-1'!O:O,$A:$A,'20-1'!$E:$E)</f>
        <v>0</v>
      </c>
      <c r="AV252" s="92">
        <f>SUMIF('20-1'!P:P,$A:$A,'20-1'!$E:$E)</f>
        <v>0</v>
      </c>
      <c r="AW252" s="92">
        <f>SUMIF('20-1'!Q:Q,$A:$A,'20-1'!$E:$E)</f>
        <v>0</v>
      </c>
      <c r="AX252" s="92">
        <f>SUMIF('20-1'!R:R,$A:$A,'20-1'!$E:$E)</f>
        <v>0</v>
      </c>
      <c r="AY252" s="92">
        <f>SUMIF('20-1'!S:S,$A:$A,'20-1'!$E:$E)</f>
        <v>0</v>
      </c>
      <c r="AZ252" s="92">
        <f>SUMIF('20-1'!T:T,$A:$A,'20-1'!$E:$E)</f>
        <v>0</v>
      </c>
      <c r="BA252" s="92">
        <f>SUMIF('20-1'!U:U,$A:$A,'20-1'!$E:$E)</f>
        <v>0</v>
      </c>
      <c r="BB252" s="92">
        <f>SUMIF('20-1'!V:V,$A:$A,'20-1'!$E:$E)</f>
        <v>0</v>
      </c>
      <c r="BC252" s="92">
        <f>SUMIF('20-1'!W:W,$A:$A,'20-1'!$E:$E)</f>
        <v>0</v>
      </c>
      <c r="BD252" s="92">
        <f>SUMIF('20-1'!X:X,$A:$A,'20-1'!$E:$E)</f>
        <v>0</v>
      </c>
      <c r="BE252" s="92">
        <f>SUMIF('20-1'!Y:Y,$A:$A,'20-1'!$E:$E)</f>
        <v>0</v>
      </c>
      <c r="BF252" s="92">
        <f>SUMIF('20-1'!Z:Z,$A:$A,'20-1'!$E:$E)</f>
        <v>0</v>
      </c>
      <c r="BG252" s="92">
        <f>SUMIF('20-1'!AA:AA,$A:$A,'20-1'!$E:$E)</f>
        <v>0</v>
      </c>
      <c r="BH252" s="92">
        <f>SUMIF('20-1'!AB:AB,$A:$A,'20-1'!$E:$E)</f>
        <v>0</v>
      </c>
      <c r="BI252" s="89">
        <f>SUMIF(Об!$A:$A,$A:$A,Об!AB:AB)*BI$455</f>
        <v>0</v>
      </c>
      <c r="BJ252" s="89">
        <f>SUMIF(Об!$A:$A,$A:$A,Об!AC:AC)*BJ$455</f>
        <v>0</v>
      </c>
      <c r="BK252" s="84">
        <f>SUMIF(ПП1!$H:$H,$A:$A,ПП1!$M:$M)</f>
        <v>0</v>
      </c>
      <c r="BL252" s="89">
        <f t="shared" si="33"/>
        <v>0</v>
      </c>
      <c r="BM252" s="84">
        <f>SUMIF(Об!$A:$A,$A:$A,Об!Z:Z)</f>
        <v>0</v>
      </c>
      <c r="BN252" s="89">
        <f t="shared" si="34"/>
        <v>0</v>
      </c>
      <c r="BO252" s="89">
        <f>SUMIF(Об!$A:$A,$A:$A,Об!$AG:$AG)*$BO$455</f>
        <v>0</v>
      </c>
      <c r="BP252" s="89">
        <f>SUMIF(Об!$A:$A,$A:$A,Об!$AE:$AE)*BP$455</f>
        <v>0</v>
      </c>
      <c r="BQ252" s="89">
        <f>SUMIF(Об!$A:$A,$A:$A,Об!AI:AI)*BQ$455</f>
        <v>0</v>
      </c>
      <c r="BR252" s="89">
        <f>SUMIF(Об!$A:$A,$A:$A,Об!AJ:AJ)*BR$455</f>
        <v>0</v>
      </c>
      <c r="BS252" s="89">
        <f>SUMIF(Об!$A:$A,$A:$A,Об!AK:AK)*BS$455</f>
        <v>0</v>
      </c>
      <c r="BT252" s="89">
        <f>SUMIF(Об!$A:$A,$A:$A,Об!AL:AL)*BT$455</f>
        <v>0</v>
      </c>
      <c r="BU252" s="89">
        <f>SUMIF(Об!$A:$A,$A:$A,Об!AM:AM)*BU$455</f>
        <v>0</v>
      </c>
      <c r="BV252" s="89">
        <f>SUMIF(Об!$A:$A,$A:$A,Об!AN:AN)*BV$455</f>
        <v>0</v>
      </c>
    </row>
    <row r="253" spans="1:74" ht="32.25" customHeight="1" x14ac:dyDescent="0.25">
      <c r="A253" s="84" t="s">
        <v>302</v>
      </c>
      <c r="B253" s="84">
        <f>SUMIF(Об!$A:$A,$A:$A,Об!B:B)</f>
        <v>0</v>
      </c>
      <c r="C253" s="84">
        <f>SUMIF(Об!$A:$A,$A:$A,Об!C:C)</f>
        <v>0</v>
      </c>
      <c r="D253" s="84">
        <v>0</v>
      </c>
      <c r="E253" s="84">
        <f>SUMIF(Об!$A:$A,$A:$A,Об!F:F)</f>
        <v>0</v>
      </c>
      <c r="F253" s="84">
        <f t="shared" si="35"/>
        <v>0</v>
      </c>
      <c r="G253" s="89">
        <v>0</v>
      </c>
      <c r="H253" s="89">
        <v>0</v>
      </c>
      <c r="I253" s="89">
        <v>0</v>
      </c>
      <c r="J253" s="89">
        <v>0</v>
      </c>
      <c r="K253" s="89">
        <v>0</v>
      </c>
      <c r="L253" s="89">
        <v>0</v>
      </c>
      <c r="M253" s="89">
        <v>0</v>
      </c>
      <c r="N253" s="89">
        <v>0</v>
      </c>
      <c r="O253" s="89">
        <v>0</v>
      </c>
      <c r="P253" s="89">
        <v>0</v>
      </c>
      <c r="Q253" s="89">
        <v>0</v>
      </c>
      <c r="R253" s="89">
        <v>0</v>
      </c>
      <c r="S253" s="89">
        <v>0</v>
      </c>
      <c r="T253" s="89">
        <v>0</v>
      </c>
      <c r="U253" s="89">
        <v>0</v>
      </c>
      <c r="V253" s="89">
        <v>0</v>
      </c>
      <c r="W253" s="89">
        <v>0</v>
      </c>
      <c r="X253" s="89">
        <v>0</v>
      </c>
      <c r="Y253" s="89">
        <v>0</v>
      </c>
      <c r="Z253" s="89">
        <v>0</v>
      </c>
      <c r="AA253" s="89">
        <v>0</v>
      </c>
      <c r="AB253" s="89">
        <v>0</v>
      </c>
      <c r="AC253" s="89">
        <v>0</v>
      </c>
      <c r="AD253" s="89">
        <v>0</v>
      </c>
      <c r="AE253" s="89">
        <v>0</v>
      </c>
      <c r="AF253" s="89">
        <v>0</v>
      </c>
      <c r="AG253" s="89">
        <v>0</v>
      </c>
      <c r="AH253" s="90">
        <v>0</v>
      </c>
      <c r="AI253" s="90">
        <v>0</v>
      </c>
      <c r="AJ253" s="90">
        <v>0</v>
      </c>
      <c r="AK253" s="90">
        <v>0</v>
      </c>
      <c r="AL253" s="90">
        <v>-79.989999999999995</v>
      </c>
      <c r="AM253" s="90">
        <v>0</v>
      </c>
      <c r="AN253" s="90">
        <v>-79.989999999999995</v>
      </c>
      <c r="AP253" s="91">
        <f t="shared" si="32"/>
        <v>0</v>
      </c>
      <c r="AQ253" s="92">
        <f>SUMIF('20-1'!K:K,$A:$A,'20-1'!$E:$E)</f>
        <v>0</v>
      </c>
      <c r="AR253" s="92">
        <f>SUMIF('20-1'!L:L,$A:$A,'20-1'!$E:$E)</f>
        <v>0</v>
      </c>
      <c r="AS253" s="92">
        <f>SUMIF('20-1'!M:M,$A:$A,'20-1'!$E:$E)</f>
        <v>0</v>
      </c>
      <c r="AT253" s="92">
        <f>SUMIF('20-1'!N:N,$A:$A,'20-1'!$E:$E)</f>
        <v>0</v>
      </c>
      <c r="AU253" s="92">
        <f>SUMIF('20-1'!O:O,$A:$A,'20-1'!$E:$E)</f>
        <v>0</v>
      </c>
      <c r="AV253" s="92">
        <f>SUMIF('20-1'!P:P,$A:$A,'20-1'!$E:$E)</f>
        <v>0</v>
      </c>
      <c r="AW253" s="92">
        <f>SUMIF('20-1'!Q:Q,$A:$A,'20-1'!$E:$E)</f>
        <v>0</v>
      </c>
      <c r="AX253" s="92">
        <f>SUMIF('20-1'!R:R,$A:$A,'20-1'!$E:$E)</f>
        <v>0</v>
      </c>
      <c r="AY253" s="92">
        <f>SUMIF('20-1'!S:S,$A:$A,'20-1'!$E:$E)</f>
        <v>0</v>
      </c>
      <c r="AZ253" s="92">
        <f>SUMIF('20-1'!T:T,$A:$A,'20-1'!$E:$E)</f>
        <v>0</v>
      </c>
      <c r="BA253" s="92">
        <f>SUMIF('20-1'!U:U,$A:$A,'20-1'!$E:$E)</f>
        <v>0</v>
      </c>
      <c r="BB253" s="92">
        <f>SUMIF('20-1'!V:V,$A:$A,'20-1'!$E:$E)</f>
        <v>0</v>
      </c>
      <c r="BC253" s="92">
        <f>SUMIF('20-1'!W:W,$A:$A,'20-1'!$E:$E)</f>
        <v>0</v>
      </c>
      <c r="BD253" s="92">
        <f>SUMIF('20-1'!X:X,$A:$A,'20-1'!$E:$E)</f>
        <v>0</v>
      </c>
      <c r="BE253" s="92">
        <f>SUMIF('20-1'!Y:Y,$A:$A,'20-1'!$E:$E)</f>
        <v>0</v>
      </c>
      <c r="BF253" s="92">
        <f>SUMIF('20-1'!Z:Z,$A:$A,'20-1'!$E:$E)</f>
        <v>0</v>
      </c>
      <c r="BG253" s="92">
        <f>SUMIF('20-1'!AA:AA,$A:$A,'20-1'!$E:$E)</f>
        <v>0</v>
      </c>
      <c r="BH253" s="92">
        <f>SUMIF('20-1'!AB:AB,$A:$A,'20-1'!$E:$E)</f>
        <v>0</v>
      </c>
      <c r="BI253" s="89">
        <f>SUMIF(Об!$A:$A,$A:$A,Об!AB:AB)*BI$455</f>
        <v>0</v>
      </c>
      <c r="BJ253" s="89">
        <f>SUMIF(Об!$A:$A,$A:$A,Об!AC:AC)*BJ$455</f>
        <v>0</v>
      </c>
      <c r="BK253" s="84">
        <f>SUMIF(ПП1!$H:$H,$A:$A,ПП1!$M:$M)</f>
        <v>0</v>
      </c>
      <c r="BL253" s="89">
        <f t="shared" si="33"/>
        <v>0</v>
      </c>
      <c r="BM253" s="84">
        <f>SUMIF(Об!$A:$A,$A:$A,Об!Z:Z)</f>
        <v>0</v>
      </c>
      <c r="BN253" s="89">
        <f t="shared" si="34"/>
        <v>0</v>
      </c>
      <c r="BO253" s="89">
        <f>SUMIF(Об!$A:$A,$A:$A,Об!$AG:$AG)*$BO$455</f>
        <v>0</v>
      </c>
      <c r="BP253" s="89">
        <f>SUMIF(Об!$A:$A,$A:$A,Об!$AE:$AE)*BP$455</f>
        <v>0</v>
      </c>
      <c r="BQ253" s="89">
        <f>SUMIF(Об!$A:$A,$A:$A,Об!AI:AI)*BQ$455</f>
        <v>0</v>
      </c>
      <c r="BR253" s="89">
        <f>SUMIF(Об!$A:$A,$A:$A,Об!AJ:AJ)*BR$455</f>
        <v>0</v>
      </c>
      <c r="BS253" s="89">
        <f>SUMIF(Об!$A:$A,$A:$A,Об!AK:AK)*BS$455</f>
        <v>0</v>
      </c>
      <c r="BT253" s="89">
        <f>SUMIF(Об!$A:$A,$A:$A,Об!AL:AL)*BT$455</f>
        <v>0</v>
      </c>
      <c r="BU253" s="89">
        <f>SUMIF(Об!$A:$A,$A:$A,Об!AM:AM)*BU$455</f>
        <v>0</v>
      </c>
      <c r="BV253" s="89">
        <f>SUMIF(Об!$A:$A,$A:$A,Об!AN:AN)*BV$455</f>
        <v>0</v>
      </c>
    </row>
    <row r="254" spans="1:74" ht="32.25" customHeight="1" x14ac:dyDescent="0.25">
      <c r="A254" s="84" t="s">
        <v>303</v>
      </c>
      <c r="B254" s="84">
        <f>SUMIF(Об!$A:$A,$A:$A,Об!B:B)</f>
        <v>0</v>
      </c>
      <c r="C254" s="84">
        <f>SUMIF(Об!$A:$A,$A:$A,Об!C:C)</f>
        <v>0</v>
      </c>
      <c r="D254" s="84">
        <v>0</v>
      </c>
      <c r="E254" s="84">
        <f>SUMIF(Об!$A:$A,$A:$A,Об!F:F)</f>
        <v>0</v>
      </c>
      <c r="F254" s="84">
        <f t="shared" si="35"/>
        <v>0</v>
      </c>
      <c r="G254" s="89">
        <v>0</v>
      </c>
      <c r="H254" s="89">
        <v>0</v>
      </c>
      <c r="I254" s="89">
        <v>0</v>
      </c>
      <c r="J254" s="89">
        <v>0</v>
      </c>
      <c r="K254" s="89">
        <v>0</v>
      </c>
      <c r="L254" s="89">
        <v>0</v>
      </c>
      <c r="M254" s="89">
        <v>0</v>
      </c>
      <c r="N254" s="89">
        <v>0</v>
      </c>
      <c r="O254" s="89">
        <v>0</v>
      </c>
      <c r="P254" s="89">
        <v>0</v>
      </c>
      <c r="Q254" s="89">
        <v>0</v>
      </c>
      <c r="R254" s="89">
        <v>0</v>
      </c>
      <c r="S254" s="89">
        <v>0</v>
      </c>
      <c r="T254" s="89">
        <v>0</v>
      </c>
      <c r="U254" s="89">
        <v>0</v>
      </c>
      <c r="V254" s="89">
        <v>0</v>
      </c>
      <c r="W254" s="89">
        <v>0</v>
      </c>
      <c r="X254" s="89">
        <v>0</v>
      </c>
      <c r="Y254" s="89">
        <v>0</v>
      </c>
      <c r="Z254" s="89">
        <v>0</v>
      </c>
      <c r="AA254" s="89">
        <v>0</v>
      </c>
      <c r="AB254" s="89">
        <v>0</v>
      </c>
      <c r="AC254" s="89">
        <v>0</v>
      </c>
      <c r="AD254" s="89">
        <v>0</v>
      </c>
      <c r="AE254" s="89">
        <v>0</v>
      </c>
      <c r="AF254" s="89">
        <v>0</v>
      </c>
      <c r="AG254" s="89">
        <v>0</v>
      </c>
      <c r="AH254" s="90">
        <v>0</v>
      </c>
      <c r="AI254" s="90">
        <v>0</v>
      </c>
      <c r="AJ254" s="90">
        <v>0</v>
      </c>
      <c r="AK254" s="90">
        <v>0</v>
      </c>
      <c r="AL254" s="90">
        <v>0</v>
      </c>
      <c r="AM254" s="90">
        <v>0</v>
      </c>
      <c r="AN254" s="90">
        <v>0</v>
      </c>
      <c r="AP254" s="91">
        <f t="shared" si="32"/>
        <v>0</v>
      </c>
      <c r="AQ254" s="92">
        <f>SUMIF('20-1'!K:K,$A:$A,'20-1'!$E:$E)</f>
        <v>0</v>
      </c>
      <c r="AR254" s="92">
        <f>SUMIF('20-1'!L:L,$A:$A,'20-1'!$E:$E)</f>
        <v>0</v>
      </c>
      <c r="AS254" s="92">
        <f>SUMIF('20-1'!M:M,$A:$A,'20-1'!$E:$E)</f>
        <v>0</v>
      </c>
      <c r="AT254" s="92">
        <f>SUMIF('20-1'!N:N,$A:$A,'20-1'!$E:$E)</f>
        <v>0</v>
      </c>
      <c r="AU254" s="92">
        <f>SUMIF('20-1'!O:O,$A:$A,'20-1'!$E:$E)</f>
        <v>0</v>
      </c>
      <c r="AV254" s="92">
        <f>SUMIF('20-1'!P:P,$A:$A,'20-1'!$E:$E)</f>
        <v>0</v>
      </c>
      <c r="AW254" s="92">
        <f>SUMIF('20-1'!Q:Q,$A:$A,'20-1'!$E:$E)</f>
        <v>0</v>
      </c>
      <c r="AX254" s="92">
        <f>SUMIF('20-1'!R:R,$A:$A,'20-1'!$E:$E)</f>
        <v>0</v>
      </c>
      <c r="AY254" s="92">
        <f>SUMIF('20-1'!S:S,$A:$A,'20-1'!$E:$E)</f>
        <v>0</v>
      </c>
      <c r="AZ254" s="92">
        <f>SUMIF('20-1'!T:T,$A:$A,'20-1'!$E:$E)</f>
        <v>0</v>
      </c>
      <c r="BA254" s="92">
        <f>SUMIF('20-1'!U:U,$A:$A,'20-1'!$E:$E)</f>
        <v>0</v>
      </c>
      <c r="BB254" s="92">
        <f>SUMIF('20-1'!V:V,$A:$A,'20-1'!$E:$E)</f>
        <v>0</v>
      </c>
      <c r="BC254" s="92">
        <f>SUMIF('20-1'!W:W,$A:$A,'20-1'!$E:$E)</f>
        <v>0</v>
      </c>
      <c r="BD254" s="92">
        <f>SUMIF('20-1'!X:X,$A:$A,'20-1'!$E:$E)</f>
        <v>0</v>
      </c>
      <c r="BE254" s="92">
        <f>SUMIF('20-1'!Y:Y,$A:$A,'20-1'!$E:$E)</f>
        <v>0</v>
      </c>
      <c r="BF254" s="92">
        <f>SUMIF('20-1'!Z:Z,$A:$A,'20-1'!$E:$E)</f>
        <v>0</v>
      </c>
      <c r="BG254" s="92">
        <f>SUMIF('20-1'!AA:AA,$A:$A,'20-1'!$E:$E)</f>
        <v>0</v>
      </c>
      <c r="BH254" s="92">
        <f>SUMIF('20-1'!AB:AB,$A:$A,'20-1'!$E:$E)</f>
        <v>0</v>
      </c>
      <c r="BI254" s="89">
        <f>SUMIF(Об!$A:$A,$A:$A,Об!AB:AB)*BI$455</f>
        <v>0</v>
      </c>
      <c r="BJ254" s="89">
        <f>SUMIF(Об!$A:$A,$A:$A,Об!AC:AC)*BJ$455</f>
        <v>0</v>
      </c>
      <c r="BK254" s="84">
        <f>SUMIF(ПП1!$H:$H,$A:$A,ПП1!$M:$M)</f>
        <v>0</v>
      </c>
      <c r="BL254" s="89">
        <f t="shared" si="33"/>
        <v>0</v>
      </c>
      <c r="BM254" s="84">
        <f>SUMIF(Об!$A:$A,$A:$A,Об!Z:Z)</f>
        <v>0</v>
      </c>
      <c r="BN254" s="89">
        <f t="shared" si="34"/>
        <v>0</v>
      </c>
      <c r="BO254" s="89">
        <f>SUMIF(Об!$A:$A,$A:$A,Об!$AG:$AG)*$BO$455</f>
        <v>0</v>
      </c>
      <c r="BP254" s="89">
        <f>SUMIF(Об!$A:$A,$A:$A,Об!$AE:$AE)*BP$455</f>
        <v>0</v>
      </c>
      <c r="BQ254" s="89">
        <f>SUMIF(Об!$A:$A,$A:$A,Об!AI:AI)*BQ$455</f>
        <v>0</v>
      </c>
      <c r="BR254" s="89">
        <f>SUMIF(Об!$A:$A,$A:$A,Об!AJ:AJ)*BR$455</f>
        <v>0</v>
      </c>
      <c r="BS254" s="89">
        <f>SUMIF(Об!$A:$A,$A:$A,Об!AK:AK)*BS$455</f>
        <v>0</v>
      </c>
      <c r="BT254" s="89">
        <f>SUMIF(Об!$A:$A,$A:$A,Об!AL:AL)*BT$455</f>
        <v>0</v>
      </c>
      <c r="BU254" s="89">
        <f>SUMIF(Об!$A:$A,$A:$A,Об!AM:AM)*BU$455</f>
        <v>0</v>
      </c>
      <c r="BV254" s="89">
        <f>SUMIF(Об!$A:$A,$A:$A,Об!AN:AN)*BV$455</f>
        <v>0</v>
      </c>
    </row>
    <row r="255" spans="1:74" ht="32.25" customHeight="1" x14ac:dyDescent="0.25">
      <c r="A255" s="84" t="s">
        <v>304</v>
      </c>
      <c r="B255" s="84">
        <f>SUMIF(Об!$A:$A,$A:$A,Об!B:B)</f>
        <v>0</v>
      </c>
      <c r="C255" s="84">
        <f>SUMIF(Об!$A:$A,$A:$A,Об!C:C)</f>
        <v>0</v>
      </c>
      <c r="D255" s="84">
        <v>0</v>
      </c>
      <c r="E255" s="84">
        <f>SUMIF(Об!$A:$A,$A:$A,Об!F:F)</f>
        <v>0</v>
      </c>
      <c r="F255" s="84">
        <f t="shared" si="35"/>
        <v>0</v>
      </c>
      <c r="G255" s="89">
        <v>0</v>
      </c>
      <c r="H255" s="89">
        <v>0</v>
      </c>
      <c r="I255" s="89">
        <v>0</v>
      </c>
      <c r="J255" s="89">
        <v>0</v>
      </c>
      <c r="K255" s="89">
        <v>0</v>
      </c>
      <c r="L255" s="89">
        <v>0</v>
      </c>
      <c r="M255" s="89">
        <v>0</v>
      </c>
      <c r="N255" s="89">
        <v>0</v>
      </c>
      <c r="O255" s="89">
        <v>0</v>
      </c>
      <c r="P255" s="89">
        <v>0</v>
      </c>
      <c r="Q255" s="89">
        <v>0</v>
      </c>
      <c r="R255" s="89">
        <v>0</v>
      </c>
      <c r="S255" s="89">
        <v>0</v>
      </c>
      <c r="T255" s="89">
        <v>0</v>
      </c>
      <c r="U255" s="89">
        <v>0</v>
      </c>
      <c r="V255" s="89">
        <v>0</v>
      </c>
      <c r="W255" s="89">
        <v>0</v>
      </c>
      <c r="X255" s="89">
        <v>0</v>
      </c>
      <c r="Y255" s="89">
        <v>0</v>
      </c>
      <c r="Z255" s="89">
        <v>0</v>
      </c>
      <c r="AA255" s="89">
        <v>0</v>
      </c>
      <c r="AB255" s="89">
        <v>0</v>
      </c>
      <c r="AC255" s="89">
        <v>0</v>
      </c>
      <c r="AD255" s="89">
        <v>0</v>
      </c>
      <c r="AE255" s="89">
        <v>0</v>
      </c>
      <c r="AF255" s="89">
        <v>0</v>
      </c>
      <c r="AG255" s="89">
        <v>0</v>
      </c>
      <c r="AH255" s="90">
        <v>0</v>
      </c>
      <c r="AI255" s="90">
        <v>0</v>
      </c>
      <c r="AJ255" s="90">
        <v>0</v>
      </c>
      <c r="AK255" s="90">
        <v>0</v>
      </c>
      <c r="AL255" s="90">
        <v>-11.61</v>
      </c>
      <c r="AM255" s="90">
        <v>0</v>
      </c>
      <c r="AN255" s="90">
        <v>-11.61</v>
      </c>
      <c r="AP255" s="91">
        <f t="shared" si="32"/>
        <v>0</v>
      </c>
      <c r="AQ255" s="92">
        <f>SUMIF('20-1'!K:K,$A:$A,'20-1'!$E:$E)</f>
        <v>0</v>
      </c>
      <c r="AR255" s="92">
        <f>SUMIF('20-1'!L:L,$A:$A,'20-1'!$E:$E)</f>
        <v>0</v>
      </c>
      <c r="AS255" s="92">
        <f>SUMIF('20-1'!M:M,$A:$A,'20-1'!$E:$E)</f>
        <v>0</v>
      </c>
      <c r="AT255" s="92">
        <f>SUMIF('20-1'!N:N,$A:$A,'20-1'!$E:$E)</f>
        <v>0</v>
      </c>
      <c r="AU255" s="92">
        <f>SUMIF('20-1'!O:O,$A:$A,'20-1'!$E:$E)</f>
        <v>0</v>
      </c>
      <c r="AV255" s="92">
        <f>SUMIF('20-1'!P:P,$A:$A,'20-1'!$E:$E)</f>
        <v>0</v>
      </c>
      <c r="AW255" s="92">
        <f>SUMIF('20-1'!Q:Q,$A:$A,'20-1'!$E:$E)</f>
        <v>0</v>
      </c>
      <c r="AX255" s="92">
        <f>SUMIF('20-1'!R:R,$A:$A,'20-1'!$E:$E)</f>
        <v>0</v>
      </c>
      <c r="AY255" s="92">
        <f>SUMIF('20-1'!S:S,$A:$A,'20-1'!$E:$E)</f>
        <v>0</v>
      </c>
      <c r="AZ255" s="92">
        <f>SUMIF('20-1'!T:T,$A:$A,'20-1'!$E:$E)</f>
        <v>0</v>
      </c>
      <c r="BA255" s="92">
        <f>SUMIF('20-1'!U:U,$A:$A,'20-1'!$E:$E)</f>
        <v>0</v>
      </c>
      <c r="BB255" s="92">
        <f>SUMIF('20-1'!V:V,$A:$A,'20-1'!$E:$E)</f>
        <v>0</v>
      </c>
      <c r="BC255" s="92">
        <f>SUMIF('20-1'!W:W,$A:$A,'20-1'!$E:$E)</f>
        <v>0</v>
      </c>
      <c r="BD255" s="92">
        <f>SUMIF('20-1'!X:X,$A:$A,'20-1'!$E:$E)</f>
        <v>0</v>
      </c>
      <c r="BE255" s="92">
        <f>SUMIF('20-1'!Y:Y,$A:$A,'20-1'!$E:$E)</f>
        <v>0</v>
      </c>
      <c r="BF255" s="92">
        <f>SUMIF('20-1'!Z:Z,$A:$A,'20-1'!$E:$E)</f>
        <v>0</v>
      </c>
      <c r="BG255" s="92">
        <f>SUMIF('20-1'!AA:AA,$A:$A,'20-1'!$E:$E)</f>
        <v>0</v>
      </c>
      <c r="BH255" s="92">
        <f>SUMIF('20-1'!AB:AB,$A:$A,'20-1'!$E:$E)</f>
        <v>0</v>
      </c>
      <c r="BI255" s="89">
        <f>SUMIF(Об!$A:$A,$A:$A,Об!AB:AB)*BI$455</f>
        <v>0</v>
      </c>
      <c r="BJ255" s="89">
        <f>SUMIF(Об!$A:$A,$A:$A,Об!AC:AC)*BJ$455</f>
        <v>0</v>
      </c>
      <c r="BK255" s="84">
        <f>SUMIF(ПП1!$H:$H,$A:$A,ПП1!$M:$M)</f>
        <v>0</v>
      </c>
      <c r="BL255" s="89">
        <f t="shared" si="33"/>
        <v>0</v>
      </c>
      <c r="BM255" s="84">
        <f>SUMIF(Об!$A:$A,$A:$A,Об!Z:Z)</f>
        <v>0</v>
      </c>
      <c r="BN255" s="89">
        <f t="shared" si="34"/>
        <v>0</v>
      </c>
      <c r="BO255" s="89">
        <f>SUMIF(Об!$A:$A,$A:$A,Об!$AG:$AG)*$BO$455</f>
        <v>0</v>
      </c>
      <c r="BP255" s="89">
        <f>SUMIF(Об!$A:$A,$A:$A,Об!$AE:$AE)*BP$455</f>
        <v>0</v>
      </c>
      <c r="BQ255" s="89">
        <f>SUMIF(Об!$A:$A,$A:$A,Об!AI:AI)*BQ$455</f>
        <v>0</v>
      </c>
      <c r="BR255" s="89">
        <f>SUMIF(Об!$A:$A,$A:$A,Об!AJ:AJ)*BR$455</f>
        <v>0</v>
      </c>
      <c r="BS255" s="89">
        <f>SUMIF(Об!$A:$A,$A:$A,Об!AK:AK)*BS$455</f>
        <v>0</v>
      </c>
      <c r="BT255" s="89">
        <f>SUMIF(Об!$A:$A,$A:$A,Об!AL:AL)*BT$455</f>
        <v>0</v>
      </c>
      <c r="BU255" s="89">
        <f>SUMIF(Об!$A:$A,$A:$A,Об!AM:AM)*BU$455</f>
        <v>0</v>
      </c>
      <c r="BV255" s="89">
        <f>SUMIF(Об!$A:$A,$A:$A,Об!AN:AN)*BV$455</f>
        <v>0</v>
      </c>
    </row>
    <row r="256" spans="1:74" ht="32.25" customHeight="1" x14ac:dyDescent="0.25">
      <c r="A256" s="84" t="s">
        <v>305</v>
      </c>
      <c r="B256" s="84">
        <f>SUMIF(Об!$A:$A,$A:$A,Об!B:B)</f>
        <v>0</v>
      </c>
      <c r="C256" s="84">
        <f>SUMIF(Об!$A:$A,$A:$A,Об!C:C)</f>
        <v>0</v>
      </c>
      <c r="D256" s="84">
        <v>0</v>
      </c>
      <c r="E256" s="84">
        <f>SUMIF(Об!$A:$A,$A:$A,Об!F:F)</f>
        <v>0</v>
      </c>
      <c r="F256" s="84">
        <f t="shared" si="35"/>
        <v>0</v>
      </c>
      <c r="G256" s="89">
        <v>0</v>
      </c>
      <c r="H256" s="89">
        <v>0</v>
      </c>
      <c r="I256" s="89">
        <v>0</v>
      </c>
      <c r="J256" s="89">
        <v>0</v>
      </c>
      <c r="K256" s="89">
        <v>0</v>
      </c>
      <c r="L256" s="89">
        <v>0</v>
      </c>
      <c r="M256" s="89">
        <v>0</v>
      </c>
      <c r="N256" s="89">
        <v>0</v>
      </c>
      <c r="O256" s="89">
        <v>0</v>
      </c>
      <c r="P256" s="89">
        <v>0</v>
      </c>
      <c r="Q256" s="89">
        <v>0</v>
      </c>
      <c r="R256" s="89">
        <v>0</v>
      </c>
      <c r="S256" s="89">
        <v>0</v>
      </c>
      <c r="T256" s="89">
        <v>0</v>
      </c>
      <c r="U256" s="89">
        <v>0</v>
      </c>
      <c r="V256" s="89">
        <v>0</v>
      </c>
      <c r="W256" s="89">
        <v>0</v>
      </c>
      <c r="X256" s="89">
        <v>0</v>
      </c>
      <c r="Y256" s="89">
        <v>0</v>
      </c>
      <c r="Z256" s="89">
        <v>0</v>
      </c>
      <c r="AA256" s="89">
        <v>0</v>
      </c>
      <c r="AB256" s="89">
        <v>0</v>
      </c>
      <c r="AC256" s="89">
        <v>0</v>
      </c>
      <c r="AD256" s="89">
        <v>0</v>
      </c>
      <c r="AE256" s="89">
        <v>0</v>
      </c>
      <c r="AF256" s="89">
        <v>0</v>
      </c>
      <c r="AG256" s="89">
        <v>0</v>
      </c>
      <c r="AH256" s="90">
        <v>0</v>
      </c>
      <c r="AI256" s="90">
        <v>0</v>
      </c>
      <c r="AJ256" s="90">
        <v>0</v>
      </c>
      <c r="AK256" s="90">
        <v>0</v>
      </c>
      <c r="AL256" s="90">
        <v>0</v>
      </c>
      <c r="AM256" s="90">
        <v>0</v>
      </c>
      <c r="AN256" s="90">
        <v>0</v>
      </c>
      <c r="AP256" s="91">
        <f t="shared" si="32"/>
        <v>0</v>
      </c>
      <c r="AQ256" s="92">
        <f>SUMIF('20-1'!K:K,$A:$A,'20-1'!$E:$E)</f>
        <v>0</v>
      </c>
      <c r="AR256" s="92">
        <f>SUMIF('20-1'!L:L,$A:$A,'20-1'!$E:$E)</f>
        <v>0</v>
      </c>
      <c r="AS256" s="92">
        <f>SUMIF('20-1'!M:M,$A:$A,'20-1'!$E:$E)</f>
        <v>0</v>
      </c>
      <c r="AT256" s="92">
        <f>SUMIF('20-1'!N:N,$A:$A,'20-1'!$E:$E)</f>
        <v>0</v>
      </c>
      <c r="AU256" s="92">
        <f>SUMIF('20-1'!O:O,$A:$A,'20-1'!$E:$E)</f>
        <v>0</v>
      </c>
      <c r="AV256" s="92">
        <f>SUMIF('20-1'!P:P,$A:$A,'20-1'!$E:$E)</f>
        <v>0</v>
      </c>
      <c r="AW256" s="92">
        <f>SUMIF('20-1'!Q:Q,$A:$A,'20-1'!$E:$E)</f>
        <v>0</v>
      </c>
      <c r="AX256" s="92">
        <f>SUMIF('20-1'!R:R,$A:$A,'20-1'!$E:$E)</f>
        <v>0</v>
      </c>
      <c r="AY256" s="92">
        <f>SUMIF('20-1'!S:S,$A:$A,'20-1'!$E:$E)</f>
        <v>0</v>
      </c>
      <c r="AZ256" s="92">
        <f>SUMIF('20-1'!T:T,$A:$A,'20-1'!$E:$E)</f>
        <v>0</v>
      </c>
      <c r="BA256" s="92">
        <f>SUMIF('20-1'!U:U,$A:$A,'20-1'!$E:$E)</f>
        <v>0</v>
      </c>
      <c r="BB256" s="92">
        <f>SUMIF('20-1'!V:V,$A:$A,'20-1'!$E:$E)</f>
        <v>0</v>
      </c>
      <c r="BC256" s="92">
        <f>SUMIF('20-1'!W:W,$A:$A,'20-1'!$E:$E)</f>
        <v>0</v>
      </c>
      <c r="BD256" s="92">
        <f>SUMIF('20-1'!X:X,$A:$A,'20-1'!$E:$E)</f>
        <v>0</v>
      </c>
      <c r="BE256" s="92">
        <f>SUMIF('20-1'!Y:Y,$A:$A,'20-1'!$E:$E)</f>
        <v>0</v>
      </c>
      <c r="BF256" s="92">
        <f>SUMIF('20-1'!Z:Z,$A:$A,'20-1'!$E:$E)</f>
        <v>0</v>
      </c>
      <c r="BG256" s="92">
        <f>SUMIF('20-1'!AA:AA,$A:$A,'20-1'!$E:$E)</f>
        <v>0</v>
      </c>
      <c r="BH256" s="92">
        <f>SUMIF('20-1'!AB:AB,$A:$A,'20-1'!$E:$E)</f>
        <v>0</v>
      </c>
      <c r="BI256" s="89">
        <f>SUMIF(Об!$A:$A,$A:$A,Об!AB:AB)*BI$455</f>
        <v>0</v>
      </c>
      <c r="BJ256" s="89">
        <f>SUMIF(Об!$A:$A,$A:$A,Об!AC:AC)*BJ$455</f>
        <v>0</v>
      </c>
      <c r="BK256" s="84">
        <f>SUMIF(ПП1!$H:$H,$A:$A,ПП1!$M:$M)</f>
        <v>0</v>
      </c>
      <c r="BL256" s="89">
        <f t="shared" si="33"/>
        <v>0</v>
      </c>
      <c r="BM256" s="84">
        <f>SUMIF(Об!$A:$A,$A:$A,Об!Z:Z)</f>
        <v>0</v>
      </c>
      <c r="BN256" s="89">
        <f t="shared" si="34"/>
        <v>0</v>
      </c>
      <c r="BO256" s="89">
        <f>SUMIF(Об!$A:$A,$A:$A,Об!$AG:$AG)*$BO$455</f>
        <v>0</v>
      </c>
      <c r="BP256" s="89">
        <f>SUMIF(Об!$A:$A,$A:$A,Об!$AE:$AE)*BP$455</f>
        <v>0</v>
      </c>
      <c r="BQ256" s="89">
        <f>SUMIF(Об!$A:$A,$A:$A,Об!AI:AI)*BQ$455</f>
        <v>0</v>
      </c>
      <c r="BR256" s="89">
        <f>SUMIF(Об!$A:$A,$A:$A,Об!AJ:AJ)*BR$455</f>
        <v>0</v>
      </c>
      <c r="BS256" s="89">
        <f>SUMIF(Об!$A:$A,$A:$A,Об!AK:AK)*BS$455</f>
        <v>0</v>
      </c>
      <c r="BT256" s="89">
        <f>SUMIF(Об!$A:$A,$A:$A,Об!AL:AL)*BT$455</f>
        <v>0</v>
      </c>
      <c r="BU256" s="89">
        <f>SUMIF(Об!$A:$A,$A:$A,Об!AM:AM)*BU$455</f>
        <v>0</v>
      </c>
      <c r="BV256" s="89">
        <f>SUMIF(Об!$A:$A,$A:$A,Об!AN:AN)*BV$455</f>
        <v>0</v>
      </c>
    </row>
    <row r="257" spans="1:74" ht="32.25" customHeight="1" x14ac:dyDescent="0.25">
      <c r="A257" s="84" t="s">
        <v>306</v>
      </c>
      <c r="B257" s="84">
        <f>SUMIF(Об!$A:$A,$A:$A,Об!B:B)</f>
        <v>0</v>
      </c>
      <c r="C257" s="84">
        <f>SUMIF(Об!$A:$A,$A:$A,Об!C:C)</f>
        <v>0</v>
      </c>
      <c r="D257" s="84">
        <v>0</v>
      </c>
      <c r="E257" s="84">
        <f>SUMIF(Об!$A:$A,$A:$A,Об!F:F)</f>
        <v>0</v>
      </c>
      <c r="F257" s="84">
        <f t="shared" si="35"/>
        <v>0</v>
      </c>
      <c r="G257" s="89">
        <v>0</v>
      </c>
      <c r="H257" s="89">
        <v>0</v>
      </c>
      <c r="I257" s="89">
        <v>0</v>
      </c>
      <c r="J257" s="89">
        <v>0</v>
      </c>
      <c r="K257" s="89">
        <v>0</v>
      </c>
      <c r="L257" s="89">
        <v>0</v>
      </c>
      <c r="M257" s="89">
        <v>0</v>
      </c>
      <c r="N257" s="89">
        <v>0</v>
      </c>
      <c r="O257" s="89">
        <v>0</v>
      </c>
      <c r="P257" s="89">
        <v>0</v>
      </c>
      <c r="Q257" s="89">
        <v>0</v>
      </c>
      <c r="R257" s="89">
        <v>0</v>
      </c>
      <c r="S257" s="89">
        <v>0</v>
      </c>
      <c r="T257" s="89">
        <v>0</v>
      </c>
      <c r="U257" s="89">
        <v>0</v>
      </c>
      <c r="V257" s="89">
        <v>0</v>
      </c>
      <c r="W257" s="89">
        <v>0</v>
      </c>
      <c r="X257" s="89">
        <v>0</v>
      </c>
      <c r="Y257" s="89">
        <v>0</v>
      </c>
      <c r="Z257" s="89">
        <v>0</v>
      </c>
      <c r="AA257" s="89">
        <v>0</v>
      </c>
      <c r="AB257" s="89">
        <v>0</v>
      </c>
      <c r="AC257" s="89">
        <v>0</v>
      </c>
      <c r="AD257" s="89">
        <v>0</v>
      </c>
      <c r="AE257" s="89">
        <v>0</v>
      </c>
      <c r="AF257" s="89">
        <v>0</v>
      </c>
      <c r="AG257" s="89">
        <v>0</v>
      </c>
      <c r="AH257" s="90">
        <v>0</v>
      </c>
      <c r="AI257" s="90">
        <v>0</v>
      </c>
      <c r="AJ257" s="90">
        <v>0</v>
      </c>
      <c r="AK257" s="90">
        <v>0</v>
      </c>
      <c r="AL257" s="90">
        <v>0</v>
      </c>
      <c r="AM257" s="90">
        <v>0</v>
      </c>
      <c r="AN257" s="90">
        <v>0</v>
      </c>
      <c r="AP257" s="91">
        <f t="shared" si="32"/>
        <v>0</v>
      </c>
      <c r="AQ257" s="92">
        <f>SUMIF('20-1'!K:K,$A:$A,'20-1'!$E:$E)</f>
        <v>0</v>
      </c>
      <c r="AR257" s="92">
        <f>SUMIF('20-1'!L:L,$A:$A,'20-1'!$E:$E)</f>
        <v>0</v>
      </c>
      <c r="AS257" s="92">
        <f>SUMIF('20-1'!M:M,$A:$A,'20-1'!$E:$E)</f>
        <v>0</v>
      </c>
      <c r="AT257" s="92">
        <f>SUMIF('20-1'!N:N,$A:$A,'20-1'!$E:$E)</f>
        <v>0</v>
      </c>
      <c r="AU257" s="92">
        <f>SUMIF('20-1'!O:O,$A:$A,'20-1'!$E:$E)</f>
        <v>0</v>
      </c>
      <c r="AV257" s="92">
        <f>SUMIF('20-1'!P:P,$A:$A,'20-1'!$E:$E)</f>
        <v>0</v>
      </c>
      <c r="AW257" s="92">
        <f>SUMIF('20-1'!Q:Q,$A:$A,'20-1'!$E:$E)</f>
        <v>0</v>
      </c>
      <c r="AX257" s="92">
        <f>SUMIF('20-1'!R:R,$A:$A,'20-1'!$E:$E)</f>
        <v>0</v>
      </c>
      <c r="AY257" s="92">
        <f>SUMIF('20-1'!S:S,$A:$A,'20-1'!$E:$E)</f>
        <v>0</v>
      </c>
      <c r="AZ257" s="92">
        <f>SUMIF('20-1'!T:T,$A:$A,'20-1'!$E:$E)</f>
        <v>0</v>
      </c>
      <c r="BA257" s="92">
        <f>SUMIF('20-1'!U:U,$A:$A,'20-1'!$E:$E)</f>
        <v>0</v>
      </c>
      <c r="BB257" s="92">
        <f>SUMIF('20-1'!V:V,$A:$A,'20-1'!$E:$E)</f>
        <v>0</v>
      </c>
      <c r="BC257" s="92">
        <f>SUMIF('20-1'!W:W,$A:$A,'20-1'!$E:$E)</f>
        <v>0</v>
      </c>
      <c r="BD257" s="92">
        <f>SUMIF('20-1'!X:X,$A:$A,'20-1'!$E:$E)</f>
        <v>0</v>
      </c>
      <c r="BE257" s="92">
        <f>SUMIF('20-1'!Y:Y,$A:$A,'20-1'!$E:$E)</f>
        <v>0</v>
      </c>
      <c r="BF257" s="92">
        <f>SUMIF('20-1'!Z:Z,$A:$A,'20-1'!$E:$E)</f>
        <v>0</v>
      </c>
      <c r="BG257" s="92">
        <f>SUMIF('20-1'!AA:AA,$A:$A,'20-1'!$E:$E)</f>
        <v>0</v>
      </c>
      <c r="BH257" s="92">
        <f>SUMIF('20-1'!AB:AB,$A:$A,'20-1'!$E:$E)</f>
        <v>0</v>
      </c>
      <c r="BI257" s="89">
        <f>SUMIF(Об!$A:$A,$A:$A,Об!AB:AB)*BI$455</f>
        <v>0</v>
      </c>
      <c r="BJ257" s="89">
        <f>SUMIF(Об!$A:$A,$A:$A,Об!AC:AC)*BJ$455</f>
        <v>0</v>
      </c>
      <c r="BK257" s="84">
        <f>SUMIF(ПП1!$H:$H,$A:$A,ПП1!$M:$M)</f>
        <v>0</v>
      </c>
      <c r="BL257" s="89">
        <f t="shared" si="33"/>
        <v>0</v>
      </c>
      <c r="BM257" s="84">
        <f>SUMIF(Об!$A:$A,$A:$A,Об!Z:Z)</f>
        <v>0</v>
      </c>
      <c r="BN257" s="89">
        <f t="shared" si="34"/>
        <v>0</v>
      </c>
      <c r="BO257" s="89">
        <f>SUMIF(Об!$A:$A,$A:$A,Об!$AG:$AG)*$BO$455</f>
        <v>0</v>
      </c>
      <c r="BP257" s="89">
        <f>SUMIF(Об!$A:$A,$A:$A,Об!$AE:$AE)*BP$455</f>
        <v>0</v>
      </c>
      <c r="BQ257" s="89">
        <f>SUMIF(Об!$A:$A,$A:$A,Об!AI:AI)*BQ$455</f>
        <v>0</v>
      </c>
      <c r="BR257" s="89">
        <f>SUMIF(Об!$A:$A,$A:$A,Об!AJ:AJ)*BR$455</f>
        <v>0</v>
      </c>
      <c r="BS257" s="89">
        <f>SUMIF(Об!$A:$A,$A:$A,Об!AK:AK)*BS$455</f>
        <v>0</v>
      </c>
      <c r="BT257" s="89">
        <f>SUMIF(Об!$A:$A,$A:$A,Об!AL:AL)*BT$455</f>
        <v>0</v>
      </c>
      <c r="BU257" s="89">
        <f>SUMIF(Об!$A:$A,$A:$A,Об!AM:AM)*BU$455</f>
        <v>0</v>
      </c>
      <c r="BV257" s="89">
        <f>SUMIF(Об!$A:$A,$A:$A,Об!AN:AN)*BV$455</f>
        <v>0</v>
      </c>
    </row>
    <row r="258" spans="1:74" ht="32.25" customHeight="1" x14ac:dyDescent="0.25">
      <c r="A258" s="84" t="s">
        <v>307</v>
      </c>
      <c r="B258" s="84">
        <f>SUMIF(Об!$A:$A,$A:$A,Об!B:B)</f>
        <v>0</v>
      </c>
      <c r="C258" s="84">
        <f>SUMIF(Об!$A:$A,$A:$A,Об!C:C)</f>
        <v>0</v>
      </c>
      <c r="D258" s="84">
        <v>0</v>
      </c>
      <c r="E258" s="84">
        <f>SUMIF(Об!$A:$A,$A:$A,Об!F:F)</f>
        <v>0</v>
      </c>
      <c r="F258" s="84">
        <f t="shared" si="35"/>
        <v>0</v>
      </c>
      <c r="G258" s="89">
        <v>0</v>
      </c>
      <c r="H258" s="89">
        <v>0</v>
      </c>
      <c r="I258" s="89">
        <v>0</v>
      </c>
      <c r="J258" s="89">
        <v>0</v>
      </c>
      <c r="K258" s="89">
        <v>0</v>
      </c>
      <c r="L258" s="89">
        <v>0</v>
      </c>
      <c r="M258" s="89">
        <v>0</v>
      </c>
      <c r="N258" s="89">
        <v>0</v>
      </c>
      <c r="O258" s="89">
        <v>0</v>
      </c>
      <c r="P258" s="89">
        <v>0</v>
      </c>
      <c r="Q258" s="89">
        <v>0</v>
      </c>
      <c r="R258" s="89">
        <v>0</v>
      </c>
      <c r="S258" s="89">
        <v>0</v>
      </c>
      <c r="T258" s="89">
        <v>0</v>
      </c>
      <c r="U258" s="89">
        <v>0</v>
      </c>
      <c r="V258" s="89">
        <v>0</v>
      </c>
      <c r="W258" s="89">
        <v>0</v>
      </c>
      <c r="X258" s="89">
        <v>0</v>
      </c>
      <c r="Y258" s="89">
        <v>0</v>
      </c>
      <c r="Z258" s="89">
        <v>0</v>
      </c>
      <c r="AA258" s="89">
        <v>0</v>
      </c>
      <c r="AB258" s="89">
        <v>0</v>
      </c>
      <c r="AC258" s="89">
        <v>0</v>
      </c>
      <c r="AD258" s="89">
        <v>0</v>
      </c>
      <c r="AE258" s="89">
        <v>0</v>
      </c>
      <c r="AF258" s="89">
        <v>0</v>
      </c>
      <c r="AG258" s="89">
        <v>0</v>
      </c>
      <c r="AH258" s="90">
        <v>0</v>
      </c>
      <c r="AI258" s="90">
        <v>0</v>
      </c>
      <c r="AJ258" s="90">
        <v>0</v>
      </c>
      <c r="AK258" s="90">
        <v>0</v>
      </c>
      <c r="AL258" s="90">
        <v>0</v>
      </c>
      <c r="AM258" s="90">
        <v>0</v>
      </c>
      <c r="AN258" s="90">
        <v>0</v>
      </c>
      <c r="AP258" s="91">
        <f t="shared" ref="AP258:AP321" si="43">SUM(AQ258:BE258)</f>
        <v>0</v>
      </c>
      <c r="AQ258" s="92">
        <f>SUMIF('20-1'!K:K,$A:$A,'20-1'!$E:$E)</f>
        <v>0</v>
      </c>
      <c r="AR258" s="92">
        <f>SUMIF('20-1'!L:L,$A:$A,'20-1'!$E:$E)</f>
        <v>0</v>
      </c>
      <c r="AS258" s="92">
        <f>SUMIF('20-1'!M:M,$A:$A,'20-1'!$E:$E)</f>
        <v>0</v>
      </c>
      <c r="AT258" s="92">
        <f>SUMIF('20-1'!N:N,$A:$A,'20-1'!$E:$E)</f>
        <v>0</v>
      </c>
      <c r="AU258" s="92">
        <f>SUMIF('20-1'!O:O,$A:$A,'20-1'!$E:$E)</f>
        <v>0</v>
      </c>
      <c r="AV258" s="92">
        <f>SUMIF('20-1'!P:P,$A:$A,'20-1'!$E:$E)</f>
        <v>0</v>
      </c>
      <c r="AW258" s="92">
        <f>SUMIF('20-1'!Q:Q,$A:$A,'20-1'!$E:$E)</f>
        <v>0</v>
      </c>
      <c r="AX258" s="92">
        <f>SUMIF('20-1'!R:R,$A:$A,'20-1'!$E:$E)</f>
        <v>0</v>
      </c>
      <c r="AY258" s="92">
        <f>SUMIF('20-1'!S:S,$A:$A,'20-1'!$E:$E)</f>
        <v>0</v>
      </c>
      <c r="AZ258" s="92">
        <f>SUMIF('20-1'!T:T,$A:$A,'20-1'!$E:$E)</f>
        <v>0</v>
      </c>
      <c r="BA258" s="92">
        <f>SUMIF('20-1'!U:U,$A:$A,'20-1'!$E:$E)</f>
        <v>0</v>
      </c>
      <c r="BB258" s="92">
        <f>SUMIF('20-1'!V:V,$A:$A,'20-1'!$E:$E)</f>
        <v>0</v>
      </c>
      <c r="BC258" s="92">
        <f>SUMIF('20-1'!W:W,$A:$A,'20-1'!$E:$E)</f>
        <v>0</v>
      </c>
      <c r="BD258" s="92">
        <f>SUMIF('20-1'!X:X,$A:$A,'20-1'!$E:$E)</f>
        <v>0</v>
      </c>
      <c r="BE258" s="92">
        <f>SUMIF('20-1'!Y:Y,$A:$A,'20-1'!$E:$E)</f>
        <v>0</v>
      </c>
      <c r="BF258" s="92">
        <f>SUMIF('20-1'!Z:Z,$A:$A,'20-1'!$E:$E)</f>
        <v>0</v>
      </c>
      <c r="BG258" s="92">
        <f>SUMIF('20-1'!AA:AA,$A:$A,'20-1'!$E:$E)</f>
        <v>0</v>
      </c>
      <c r="BH258" s="92">
        <f>SUMIF('20-1'!AB:AB,$A:$A,'20-1'!$E:$E)</f>
        <v>0</v>
      </c>
      <c r="BI258" s="89">
        <f>SUMIF(Об!$A:$A,$A:$A,Об!AB:AB)*BI$455</f>
        <v>0</v>
      </c>
      <c r="BJ258" s="89">
        <f>SUMIF(Об!$A:$A,$A:$A,Об!AC:AC)*BJ$455</f>
        <v>0</v>
      </c>
      <c r="BK258" s="84">
        <f>SUMIF(ПП1!$H:$H,$A:$A,ПП1!$M:$M)</f>
        <v>0</v>
      </c>
      <c r="BL258" s="89">
        <f t="shared" ref="BL258:BL321" si="44">B258/$B$454*$BL$454</f>
        <v>0</v>
      </c>
      <c r="BM258" s="84">
        <f>SUMIF(Об!$A:$A,$A:$A,Об!Z:Z)</f>
        <v>0</v>
      </c>
      <c r="BN258" s="89">
        <f t="shared" ref="BN258:BN321" si="45">$B258/$B$454*BN$454</f>
        <v>0</v>
      </c>
      <c r="BO258" s="89">
        <f>SUMIF(Об!$A:$A,$A:$A,Об!$AG:$AG)*$BO$455</f>
        <v>0</v>
      </c>
      <c r="BP258" s="89">
        <f>SUMIF(Об!$A:$A,$A:$A,Об!$AE:$AE)*BP$455</f>
        <v>0</v>
      </c>
      <c r="BQ258" s="89">
        <f>SUMIF(Об!$A:$A,$A:$A,Об!AI:AI)*BQ$455</f>
        <v>0</v>
      </c>
      <c r="BR258" s="89">
        <f>SUMIF(Об!$A:$A,$A:$A,Об!AJ:AJ)*BR$455</f>
        <v>0</v>
      </c>
      <c r="BS258" s="89">
        <f>SUMIF(Об!$A:$A,$A:$A,Об!AK:AK)*BS$455</f>
        <v>0</v>
      </c>
      <c r="BT258" s="89">
        <f>SUMIF(Об!$A:$A,$A:$A,Об!AL:AL)*BT$455</f>
        <v>0</v>
      </c>
      <c r="BU258" s="89">
        <f>SUMIF(Об!$A:$A,$A:$A,Об!AM:AM)*BU$455</f>
        <v>0</v>
      </c>
      <c r="BV258" s="89">
        <f>SUMIF(Об!$A:$A,$A:$A,Об!AN:AN)*BV$455</f>
        <v>0</v>
      </c>
    </row>
    <row r="259" spans="1:74" ht="32.25" customHeight="1" x14ac:dyDescent="0.25">
      <c r="A259" s="84" t="s">
        <v>308</v>
      </c>
      <c r="B259" s="84">
        <f>SUMIF(Об!$A:$A,$A:$A,Об!B:B)</f>
        <v>0</v>
      </c>
      <c r="C259" s="84">
        <f>SUMIF(Об!$A:$A,$A:$A,Об!C:C)</f>
        <v>0</v>
      </c>
      <c r="D259" s="84">
        <v>0</v>
      </c>
      <c r="E259" s="84">
        <f>SUMIF(Об!$A:$A,$A:$A,Об!F:F)</f>
        <v>0</v>
      </c>
      <c r="F259" s="84">
        <f t="shared" ref="F259:F322" si="46">E259</f>
        <v>0</v>
      </c>
      <c r="G259" s="89">
        <v>0</v>
      </c>
      <c r="H259" s="89">
        <v>0</v>
      </c>
      <c r="I259" s="89">
        <v>0</v>
      </c>
      <c r="J259" s="89">
        <v>0</v>
      </c>
      <c r="K259" s="89">
        <v>0</v>
      </c>
      <c r="L259" s="89">
        <v>0</v>
      </c>
      <c r="M259" s="89">
        <v>0</v>
      </c>
      <c r="N259" s="89">
        <v>0</v>
      </c>
      <c r="O259" s="89">
        <v>0</v>
      </c>
      <c r="P259" s="89">
        <v>0</v>
      </c>
      <c r="Q259" s="89">
        <v>0</v>
      </c>
      <c r="R259" s="89">
        <v>0</v>
      </c>
      <c r="S259" s="89">
        <v>0</v>
      </c>
      <c r="T259" s="89">
        <v>0</v>
      </c>
      <c r="U259" s="89">
        <v>0</v>
      </c>
      <c r="V259" s="89">
        <v>0</v>
      </c>
      <c r="W259" s="89">
        <v>0</v>
      </c>
      <c r="X259" s="89">
        <v>0</v>
      </c>
      <c r="Y259" s="89">
        <v>0</v>
      </c>
      <c r="Z259" s="89">
        <v>0</v>
      </c>
      <c r="AA259" s="89">
        <v>0</v>
      </c>
      <c r="AB259" s="89">
        <v>0</v>
      </c>
      <c r="AC259" s="89">
        <v>0</v>
      </c>
      <c r="AD259" s="89">
        <v>0</v>
      </c>
      <c r="AE259" s="89">
        <v>0</v>
      </c>
      <c r="AF259" s="89">
        <v>0</v>
      </c>
      <c r="AG259" s="89">
        <v>0</v>
      </c>
      <c r="AH259" s="90">
        <v>0</v>
      </c>
      <c r="AI259" s="90">
        <v>0</v>
      </c>
      <c r="AJ259" s="90">
        <v>0</v>
      </c>
      <c r="AK259" s="90">
        <v>0</v>
      </c>
      <c r="AL259" s="90">
        <v>13274.16</v>
      </c>
      <c r="AM259" s="90">
        <v>0</v>
      </c>
      <c r="AN259" s="90">
        <v>13274.16</v>
      </c>
      <c r="AP259" s="91">
        <f t="shared" si="43"/>
        <v>0</v>
      </c>
      <c r="AQ259" s="92">
        <f>SUMIF('20-1'!K:K,$A:$A,'20-1'!$E:$E)</f>
        <v>0</v>
      </c>
      <c r="AR259" s="92">
        <f>SUMIF('20-1'!L:L,$A:$A,'20-1'!$E:$E)</f>
        <v>0</v>
      </c>
      <c r="AS259" s="92">
        <f>SUMIF('20-1'!M:M,$A:$A,'20-1'!$E:$E)</f>
        <v>0</v>
      </c>
      <c r="AT259" s="92">
        <f>SUMIF('20-1'!N:N,$A:$A,'20-1'!$E:$E)</f>
        <v>0</v>
      </c>
      <c r="AU259" s="92">
        <f>SUMIF('20-1'!O:O,$A:$A,'20-1'!$E:$E)</f>
        <v>0</v>
      </c>
      <c r="AV259" s="92">
        <f>SUMIF('20-1'!P:P,$A:$A,'20-1'!$E:$E)</f>
        <v>0</v>
      </c>
      <c r="AW259" s="92">
        <f>SUMIF('20-1'!Q:Q,$A:$A,'20-1'!$E:$E)</f>
        <v>0</v>
      </c>
      <c r="AX259" s="92">
        <f>SUMIF('20-1'!R:R,$A:$A,'20-1'!$E:$E)</f>
        <v>0</v>
      </c>
      <c r="AY259" s="92">
        <f>SUMIF('20-1'!S:S,$A:$A,'20-1'!$E:$E)</f>
        <v>0</v>
      </c>
      <c r="AZ259" s="92">
        <f>SUMIF('20-1'!T:T,$A:$A,'20-1'!$E:$E)</f>
        <v>0</v>
      </c>
      <c r="BA259" s="92">
        <f>SUMIF('20-1'!U:U,$A:$A,'20-1'!$E:$E)</f>
        <v>0</v>
      </c>
      <c r="BB259" s="92">
        <f>SUMIF('20-1'!V:V,$A:$A,'20-1'!$E:$E)</f>
        <v>0</v>
      </c>
      <c r="BC259" s="92">
        <f>SUMIF('20-1'!W:W,$A:$A,'20-1'!$E:$E)</f>
        <v>0</v>
      </c>
      <c r="BD259" s="92">
        <f>SUMIF('20-1'!X:X,$A:$A,'20-1'!$E:$E)</f>
        <v>0</v>
      </c>
      <c r="BE259" s="92">
        <f>SUMIF('20-1'!Y:Y,$A:$A,'20-1'!$E:$E)</f>
        <v>0</v>
      </c>
      <c r="BF259" s="92">
        <f>SUMIF('20-1'!Z:Z,$A:$A,'20-1'!$E:$E)</f>
        <v>0</v>
      </c>
      <c r="BG259" s="92">
        <f>SUMIF('20-1'!AA:AA,$A:$A,'20-1'!$E:$E)</f>
        <v>0</v>
      </c>
      <c r="BH259" s="92">
        <f>SUMIF('20-1'!AB:AB,$A:$A,'20-1'!$E:$E)</f>
        <v>0</v>
      </c>
      <c r="BI259" s="89">
        <f>SUMIF(Об!$A:$A,$A:$A,Об!AB:AB)*BI$455</f>
        <v>0</v>
      </c>
      <c r="BJ259" s="89">
        <f>SUMIF(Об!$A:$A,$A:$A,Об!AC:AC)*BJ$455</f>
        <v>0</v>
      </c>
      <c r="BK259" s="84">
        <f>SUMIF(ПП1!$H:$H,$A:$A,ПП1!$M:$M)</f>
        <v>0</v>
      </c>
      <c r="BL259" s="89">
        <f t="shared" si="44"/>
        <v>0</v>
      </c>
      <c r="BM259" s="84">
        <f>SUMIF(Об!$A:$A,$A:$A,Об!Z:Z)</f>
        <v>0</v>
      </c>
      <c r="BN259" s="89">
        <f t="shared" si="45"/>
        <v>0</v>
      </c>
      <c r="BO259" s="89">
        <f>SUMIF(Об!$A:$A,$A:$A,Об!$AG:$AG)*$BO$455</f>
        <v>0</v>
      </c>
      <c r="BP259" s="89">
        <f>SUMIF(Об!$A:$A,$A:$A,Об!$AE:$AE)*BP$455</f>
        <v>0</v>
      </c>
      <c r="BQ259" s="89">
        <f>SUMIF(Об!$A:$A,$A:$A,Об!AI:AI)*BQ$455</f>
        <v>0</v>
      </c>
      <c r="BR259" s="89">
        <f>SUMIF(Об!$A:$A,$A:$A,Об!AJ:AJ)*BR$455</f>
        <v>0</v>
      </c>
      <c r="BS259" s="89">
        <f>SUMIF(Об!$A:$A,$A:$A,Об!AK:AK)*BS$455</f>
        <v>0</v>
      </c>
      <c r="BT259" s="89">
        <f>SUMIF(Об!$A:$A,$A:$A,Об!AL:AL)*BT$455</f>
        <v>0</v>
      </c>
      <c r="BU259" s="89">
        <f>SUMIF(Об!$A:$A,$A:$A,Об!AM:AM)*BU$455</f>
        <v>0</v>
      </c>
      <c r="BV259" s="89">
        <f>SUMIF(Об!$A:$A,$A:$A,Об!AN:AN)*BV$455</f>
        <v>0</v>
      </c>
    </row>
    <row r="260" spans="1:74" ht="32.25" customHeight="1" x14ac:dyDescent="0.25">
      <c r="A260" s="84" t="s">
        <v>309</v>
      </c>
      <c r="B260" s="84">
        <f>SUMIF(Об!$A:$A,$A:$A,Об!B:B)</f>
        <v>0</v>
      </c>
      <c r="C260" s="84">
        <f>SUMIF(Об!$A:$A,$A:$A,Об!C:C)</f>
        <v>0</v>
      </c>
      <c r="D260" s="84">
        <v>0</v>
      </c>
      <c r="E260" s="84">
        <f>SUMIF(Об!$A:$A,$A:$A,Об!F:F)</f>
        <v>0</v>
      </c>
      <c r="F260" s="84">
        <f t="shared" si="46"/>
        <v>0</v>
      </c>
      <c r="G260" s="89">
        <v>0</v>
      </c>
      <c r="H260" s="89">
        <v>0</v>
      </c>
      <c r="I260" s="89">
        <v>0</v>
      </c>
      <c r="J260" s="89">
        <v>0</v>
      </c>
      <c r="K260" s="89">
        <v>0</v>
      </c>
      <c r="L260" s="89">
        <v>0</v>
      </c>
      <c r="M260" s="89">
        <v>0</v>
      </c>
      <c r="N260" s="89">
        <v>0</v>
      </c>
      <c r="O260" s="89">
        <v>0</v>
      </c>
      <c r="P260" s="89">
        <v>0</v>
      </c>
      <c r="Q260" s="89">
        <v>0</v>
      </c>
      <c r="R260" s="89">
        <v>0</v>
      </c>
      <c r="S260" s="89">
        <v>0</v>
      </c>
      <c r="T260" s="89">
        <v>0</v>
      </c>
      <c r="U260" s="89">
        <v>0</v>
      </c>
      <c r="V260" s="89">
        <v>0</v>
      </c>
      <c r="W260" s="89">
        <v>0</v>
      </c>
      <c r="X260" s="89">
        <v>0</v>
      </c>
      <c r="Y260" s="89">
        <v>0</v>
      </c>
      <c r="Z260" s="89">
        <v>0</v>
      </c>
      <c r="AA260" s="89">
        <v>0</v>
      </c>
      <c r="AB260" s="89">
        <v>0</v>
      </c>
      <c r="AC260" s="89">
        <v>0</v>
      </c>
      <c r="AD260" s="89">
        <v>0</v>
      </c>
      <c r="AE260" s="89">
        <v>0</v>
      </c>
      <c r="AF260" s="89">
        <v>0</v>
      </c>
      <c r="AG260" s="89">
        <v>0</v>
      </c>
      <c r="AH260" s="90">
        <v>0</v>
      </c>
      <c r="AI260" s="90">
        <v>0</v>
      </c>
      <c r="AJ260" s="90">
        <v>0</v>
      </c>
      <c r="AK260" s="90">
        <v>0</v>
      </c>
      <c r="AL260" s="90">
        <v>13344.04</v>
      </c>
      <c r="AM260" s="90">
        <v>0</v>
      </c>
      <c r="AN260" s="90">
        <v>13344.04</v>
      </c>
      <c r="AP260" s="91">
        <f t="shared" si="43"/>
        <v>0</v>
      </c>
      <c r="AQ260" s="92">
        <f>SUMIF('20-1'!K:K,$A:$A,'20-1'!$E:$E)</f>
        <v>0</v>
      </c>
      <c r="AR260" s="92">
        <f>SUMIF('20-1'!L:L,$A:$A,'20-1'!$E:$E)</f>
        <v>0</v>
      </c>
      <c r="AS260" s="92">
        <f>SUMIF('20-1'!M:M,$A:$A,'20-1'!$E:$E)</f>
        <v>0</v>
      </c>
      <c r="AT260" s="92">
        <f>SUMIF('20-1'!N:N,$A:$A,'20-1'!$E:$E)</f>
        <v>0</v>
      </c>
      <c r="AU260" s="92">
        <f>SUMIF('20-1'!O:O,$A:$A,'20-1'!$E:$E)</f>
        <v>0</v>
      </c>
      <c r="AV260" s="92">
        <f>SUMIF('20-1'!P:P,$A:$A,'20-1'!$E:$E)</f>
        <v>0</v>
      </c>
      <c r="AW260" s="92">
        <f>SUMIF('20-1'!Q:Q,$A:$A,'20-1'!$E:$E)</f>
        <v>0</v>
      </c>
      <c r="AX260" s="92">
        <f>SUMIF('20-1'!R:R,$A:$A,'20-1'!$E:$E)</f>
        <v>0</v>
      </c>
      <c r="AY260" s="92">
        <f>SUMIF('20-1'!S:S,$A:$A,'20-1'!$E:$E)</f>
        <v>0</v>
      </c>
      <c r="AZ260" s="92">
        <f>SUMIF('20-1'!T:T,$A:$A,'20-1'!$E:$E)</f>
        <v>0</v>
      </c>
      <c r="BA260" s="92">
        <f>SUMIF('20-1'!U:U,$A:$A,'20-1'!$E:$E)</f>
        <v>0</v>
      </c>
      <c r="BB260" s="92">
        <f>SUMIF('20-1'!V:V,$A:$A,'20-1'!$E:$E)</f>
        <v>0</v>
      </c>
      <c r="BC260" s="92">
        <f>SUMIF('20-1'!W:W,$A:$A,'20-1'!$E:$E)</f>
        <v>0</v>
      </c>
      <c r="BD260" s="92">
        <f>SUMIF('20-1'!X:X,$A:$A,'20-1'!$E:$E)</f>
        <v>0</v>
      </c>
      <c r="BE260" s="92">
        <f>SUMIF('20-1'!Y:Y,$A:$A,'20-1'!$E:$E)</f>
        <v>0</v>
      </c>
      <c r="BF260" s="92">
        <f>SUMIF('20-1'!Z:Z,$A:$A,'20-1'!$E:$E)</f>
        <v>0</v>
      </c>
      <c r="BG260" s="92">
        <f>SUMIF('20-1'!AA:AA,$A:$A,'20-1'!$E:$E)</f>
        <v>0</v>
      </c>
      <c r="BH260" s="92">
        <f>SUMIF('20-1'!AB:AB,$A:$A,'20-1'!$E:$E)</f>
        <v>0</v>
      </c>
      <c r="BI260" s="89">
        <f>SUMIF(Об!$A:$A,$A:$A,Об!AB:AB)*BI$455</f>
        <v>0</v>
      </c>
      <c r="BJ260" s="89">
        <f>SUMIF(Об!$A:$A,$A:$A,Об!AC:AC)*BJ$455</f>
        <v>0</v>
      </c>
      <c r="BK260" s="84">
        <f>SUMIF(ПП1!$H:$H,$A:$A,ПП1!$M:$M)</f>
        <v>0</v>
      </c>
      <c r="BL260" s="89">
        <f t="shared" si="44"/>
        <v>0</v>
      </c>
      <c r="BM260" s="84">
        <f>SUMIF(Об!$A:$A,$A:$A,Об!Z:Z)</f>
        <v>0</v>
      </c>
      <c r="BN260" s="89">
        <f t="shared" si="45"/>
        <v>0</v>
      </c>
      <c r="BO260" s="89">
        <f>SUMIF(Об!$A:$A,$A:$A,Об!$AG:$AG)*$BO$455</f>
        <v>0</v>
      </c>
      <c r="BP260" s="89">
        <f>SUMIF(Об!$A:$A,$A:$A,Об!$AE:$AE)*BP$455</f>
        <v>0</v>
      </c>
      <c r="BQ260" s="89">
        <f>SUMIF(Об!$A:$A,$A:$A,Об!AI:AI)*BQ$455</f>
        <v>0</v>
      </c>
      <c r="BR260" s="89">
        <f>SUMIF(Об!$A:$A,$A:$A,Об!AJ:AJ)*BR$455</f>
        <v>0</v>
      </c>
      <c r="BS260" s="89">
        <f>SUMIF(Об!$A:$A,$A:$A,Об!AK:AK)*BS$455</f>
        <v>0</v>
      </c>
      <c r="BT260" s="89">
        <f>SUMIF(Об!$A:$A,$A:$A,Об!AL:AL)*BT$455</f>
        <v>0</v>
      </c>
      <c r="BU260" s="89">
        <f>SUMIF(Об!$A:$A,$A:$A,Об!AM:AM)*BU$455</f>
        <v>0</v>
      </c>
      <c r="BV260" s="89">
        <f>SUMIF(Об!$A:$A,$A:$A,Об!AN:AN)*BV$455</f>
        <v>0</v>
      </c>
    </row>
    <row r="261" spans="1:74" ht="32.25" customHeight="1" x14ac:dyDescent="0.25">
      <c r="A261" s="84" t="s">
        <v>478</v>
      </c>
      <c r="B261" s="84">
        <f>SUMIF(Об!$A:$A,$A:$A,Об!B:B)</f>
        <v>0</v>
      </c>
      <c r="C261" s="84">
        <f>SUMIF(Об!$A:$A,$A:$A,Об!C:C)</f>
        <v>0</v>
      </c>
      <c r="D261" s="84">
        <v>0</v>
      </c>
      <c r="E261" s="84">
        <f>SUMIF(Об!$A:$A,$A:$A,Об!F:F)</f>
        <v>0</v>
      </c>
      <c r="F261" s="84">
        <f t="shared" si="46"/>
        <v>0</v>
      </c>
      <c r="G261" s="89">
        <v>0</v>
      </c>
      <c r="H261" s="89">
        <v>0</v>
      </c>
      <c r="I261" s="89">
        <v>0</v>
      </c>
      <c r="J261" s="89">
        <v>0</v>
      </c>
      <c r="K261" s="89">
        <v>0</v>
      </c>
      <c r="L261" s="89">
        <v>0</v>
      </c>
      <c r="M261" s="89">
        <v>0</v>
      </c>
      <c r="N261" s="89">
        <v>0</v>
      </c>
      <c r="O261" s="89">
        <v>0</v>
      </c>
      <c r="P261" s="89">
        <v>0</v>
      </c>
      <c r="Q261" s="89">
        <v>0</v>
      </c>
      <c r="R261" s="89">
        <v>0</v>
      </c>
      <c r="S261" s="89">
        <v>0</v>
      </c>
      <c r="T261" s="89">
        <v>0</v>
      </c>
      <c r="U261" s="89">
        <v>0</v>
      </c>
      <c r="V261" s="89">
        <v>0</v>
      </c>
      <c r="W261" s="89">
        <v>0</v>
      </c>
      <c r="X261" s="89">
        <v>0</v>
      </c>
      <c r="Y261" s="89">
        <v>0</v>
      </c>
      <c r="Z261" s="89">
        <v>0</v>
      </c>
      <c r="AA261" s="89">
        <v>0</v>
      </c>
      <c r="AB261" s="89">
        <v>0</v>
      </c>
      <c r="AC261" s="89">
        <v>0</v>
      </c>
      <c r="AD261" s="89">
        <v>0</v>
      </c>
      <c r="AE261" s="89">
        <v>0</v>
      </c>
      <c r="AF261" s="89">
        <v>0</v>
      </c>
      <c r="AG261" s="89">
        <v>0</v>
      </c>
      <c r="AH261" s="90">
        <v>0</v>
      </c>
      <c r="AI261" s="90">
        <v>0</v>
      </c>
      <c r="AJ261" s="90">
        <v>0</v>
      </c>
      <c r="AK261" s="90">
        <v>0</v>
      </c>
      <c r="AL261" s="90">
        <v>0</v>
      </c>
      <c r="AM261" s="90">
        <v>0</v>
      </c>
      <c r="AN261" s="90">
        <v>0</v>
      </c>
      <c r="AP261" s="91">
        <f t="shared" si="43"/>
        <v>0</v>
      </c>
      <c r="AQ261" s="92">
        <f>SUMIF('20-1'!K:K,$A:$A,'20-1'!$E:$E)</f>
        <v>0</v>
      </c>
      <c r="AR261" s="92">
        <f>SUMIF('20-1'!L:L,$A:$A,'20-1'!$E:$E)</f>
        <v>0</v>
      </c>
      <c r="AS261" s="92">
        <f>SUMIF('20-1'!M:M,$A:$A,'20-1'!$E:$E)</f>
        <v>0</v>
      </c>
      <c r="AT261" s="92">
        <f>SUMIF('20-1'!N:N,$A:$A,'20-1'!$E:$E)</f>
        <v>0</v>
      </c>
      <c r="AU261" s="92">
        <f>SUMIF('20-1'!O:O,$A:$A,'20-1'!$E:$E)</f>
        <v>0</v>
      </c>
      <c r="AV261" s="92">
        <f>SUMIF('20-1'!P:P,$A:$A,'20-1'!$E:$E)</f>
        <v>0</v>
      </c>
      <c r="AW261" s="92">
        <f>SUMIF('20-1'!Q:Q,$A:$A,'20-1'!$E:$E)</f>
        <v>0</v>
      </c>
      <c r="AX261" s="92">
        <f>SUMIF('20-1'!R:R,$A:$A,'20-1'!$E:$E)</f>
        <v>0</v>
      </c>
      <c r="AY261" s="92">
        <f>SUMIF('20-1'!S:S,$A:$A,'20-1'!$E:$E)</f>
        <v>0</v>
      </c>
      <c r="AZ261" s="92">
        <f>SUMIF('20-1'!T:T,$A:$A,'20-1'!$E:$E)</f>
        <v>0</v>
      </c>
      <c r="BA261" s="92">
        <f>SUMIF('20-1'!U:U,$A:$A,'20-1'!$E:$E)</f>
        <v>0</v>
      </c>
      <c r="BB261" s="92">
        <f>SUMIF('20-1'!V:V,$A:$A,'20-1'!$E:$E)</f>
        <v>0</v>
      </c>
      <c r="BC261" s="92">
        <f>SUMIF('20-1'!W:W,$A:$A,'20-1'!$E:$E)</f>
        <v>0</v>
      </c>
      <c r="BD261" s="92">
        <f>SUMIF('20-1'!X:X,$A:$A,'20-1'!$E:$E)</f>
        <v>0</v>
      </c>
      <c r="BE261" s="92">
        <f>SUMIF('20-1'!Y:Y,$A:$A,'20-1'!$E:$E)</f>
        <v>0</v>
      </c>
      <c r="BF261" s="92">
        <f>SUMIF('20-1'!Z:Z,$A:$A,'20-1'!$E:$E)</f>
        <v>0</v>
      </c>
      <c r="BG261" s="92">
        <f>SUMIF('20-1'!AA:AA,$A:$A,'20-1'!$E:$E)</f>
        <v>0</v>
      </c>
      <c r="BH261" s="92">
        <f>SUMIF('20-1'!AB:AB,$A:$A,'20-1'!$E:$E)</f>
        <v>0</v>
      </c>
      <c r="BI261" s="89">
        <f>SUMIF(Об!$A:$A,$A:$A,Об!AB:AB)*BI$455</f>
        <v>0</v>
      </c>
      <c r="BJ261" s="89">
        <f>SUMIF(Об!$A:$A,$A:$A,Об!AC:AC)*BJ$455</f>
        <v>0</v>
      </c>
      <c r="BK261" s="84">
        <f>SUMIF(ПП1!$H:$H,$A:$A,ПП1!$M:$M)</f>
        <v>0</v>
      </c>
      <c r="BL261" s="89">
        <f t="shared" si="44"/>
        <v>0</v>
      </c>
      <c r="BM261" s="84">
        <f>SUMIF(Об!$A:$A,$A:$A,Об!Z:Z)</f>
        <v>0</v>
      </c>
      <c r="BN261" s="89">
        <f t="shared" si="45"/>
        <v>0</v>
      </c>
      <c r="BO261" s="89">
        <f>SUMIF(Об!$A:$A,$A:$A,Об!$AG:$AG)*$BO$455</f>
        <v>0</v>
      </c>
      <c r="BP261" s="89">
        <f>SUMIF(Об!$A:$A,$A:$A,Об!$AE:$AE)*BP$455</f>
        <v>0</v>
      </c>
      <c r="BQ261" s="89">
        <f>SUMIF(Об!$A:$A,$A:$A,Об!AI:AI)*BQ$455</f>
        <v>0</v>
      </c>
      <c r="BR261" s="89">
        <f>SUMIF(Об!$A:$A,$A:$A,Об!AJ:AJ)*BR$455</f>
        <v>0</v>
      </c>
      <c r="BS261" s="89">
        <f>SUMIF(Об!$A:$A,$A:$A,Об!AK:AK)*BS$455</f>
        <v>0</v>
      </c>
      <c r="BT261" s="89">
        <f>SUMIF(Об!$A:$A,$A:$A,Об!AL:AL)*BT$455</f>
        <v>0</v>
      </c>
      <c r="BU261" s="89">
        <f>SUMIF(Об!$A:$A,$A:$A,Об!AM:AM)*BU$455</f>
        <v>0</v>
      </c>
      <c r="BV261" s="89">
        <f>SUMIF(Об!$A:$A,$A:$A,Об!AN:AN)*BV$455</f>
        <v>0</v>
      </c>
    </row>
    <row r="262" spans="1:74" ht="32.25" customHeight="1" x14ac:dyDescent="0.25">
      <c r="A262" s="84" t="s">
        <v>310</v>
      </c>
      <c r="B262" s="84">
        <f>SUMIF(Об!$A:$A,$A:$A,Об!B:B)</f>
        <v>0</v>
      </c>
      <c r="C262" s="84">
        <f>SUMIF(Об!$A:$A,$A:$A,Об!C:C)</f>
        <v>0</v>
      </c>
      <c r="D262" s="84">
        <v>0</v>
      </c>
      <c r="E262" s="84">
        <f>SUMIF(Об!$A:$A,$A:$A,Об!F:F)</f>
        <v>0</v>
      </c>
      <c r="F262" s="84">
        <f t="shared" si="46"/>
        <v>0</v>
      </c>
      <c r="G262" s="89">
        <v>0</v>
      </c>
      <c r="H262" s="89">
        <v>0</v>
      </c>
      <c r="I262" s="89">
        <v>0</v>
      </c>
      <c r="J262" s="89">
        <v>0</v>
      </c>
      <c r="K262" s="89">
        <v>0</v>
      </c>
      <c r="L262" s="89">
        <v>0</v>
      </c>
      <c r="M262" s="89">
        <v>0</v>
      </c>
      <c r="N262" s="89">
        <v>0</v>
      </c>
      <c r="O262" s="89">
        <v>0</v>
      </c>
      <c r="P262" s="89">
        <v>0</v>
      </c>
      <c r="Q262" s="89">
        <v>0</v>
      </c>
      <c r="R262" s="89">
        <v>0</v>
      </c>
      <c r="S262" s="89">
        <v>0</v>
      </c>
      <c r="T262" s="89">
        <v>0</v>
      </c>
      <c r="U262" s="89">
        <v>0</v>
      </c>
      <c r="V262" s="89">
        <v>0</v>
      </c>
      <c r="W262" s="89">
        <v>0</v>
      </c>
      <c r="X262" s="89">
        <v>0</v>
      </c>
      <c r="Y262" s="89">
        <v>0</v>
      </c>
      <c r="Z262" s="89">
        <v>0</v>
      </c>
      <c r="AA262" s="89">
        <v>0</v>
      </c>
      <c r="AB262" s="89">
        <v>0</v>
      </c>
      <c r="AC262" s="89">
        <v>0</v>
      </c>
      <c r="AD262" s="89">
        <v>0</v>
      </c>
      <c r="AE262" s="89">
        <v>0</v>
      </c>
      <c r="AF262" s="89">
        <v>0</v>
      </c>
      <c r="AG262" s="89">
        <v>0</v>
      </c>
      <c r="AH262" s="90">
        <v>0</v>
      </c>
      <c r="AI262" s="90">
        <v>0</v>
      </c>
      <c r="AJ262" s="90">
        <v>0</v>
      </c>
      <c r="AK262" s="90">
        <v>0</v>
      </c>
      <c r="AL262" s="90">
        <v>-1255.58</v>
      </c>
      <c r="AM262" s="90">
        <v>0</v>
      </c>
      <c r="AN262" s="90">
        <v>-1255.58</v>
      </c>
      <c r="AP262" s="91">
        <f t="shared" si="43"/>
        <v>0</v>
      </c>
      <c r="AQ262" s="92">
        <f>SUMIF('20-1'!K:K,$A:$A,'20-1'!$E:$E)</f>
        <v>0</v>
      </c>
      <c r="AR262" s="92">
        <f>SUMIF('20-1'!L:L,$A:$A,'20-1'!$E:$E)</f>
        <v>0</v>
      </c>
      <c r="AS262" s="92">
        <f>SUMIF('20-1'!M:M,$A:$A,'20-1'!$E:$E)</f>
        <v>0</v>
      </c>
      <c r="AT262" s="92">
        <f>SUMIF('20-1'!N:N,$A:$A,'20-1'!$E:$E)</f>
        <v>0</v>
      </c>
      <c r="AU262" s="92">
        <f>SUMIF('20-1'!O:O,$A:$A,'20-1'!$E:$E)</f>
        <v>0</v>
      </c>
      <c r="AV262" s="92">
        <f>SUMIF('20-1'!P:P,$A:$A,'20-1'!$E:$E)</f>
        <v>0</v>
      </c>
      <c r="AW262" s="92">
        <f>SUMIF('20-1'!Q:Q,$A:$A,'20-1'!$E:$E)</f>
        <v>0</v>
      </c>
      <c r="AX262" s="92">
        <f>SUMIF('20-1'!R:R,$A:$A,'20-1'!$E:$E)</f>
        <v>0</v>
      </c>
      <c r="AY262" s="92">
        <f>SUMIF('20-1'!S:S,$A:$A,'20-1'!$E:$E)</f>
        <v>0</v>
      </c>
      <c r="AZ262" s="92">
        <f>SUMIF('20-1'!T:T,$A:$A,'20-1'!$E:$E)</f>
        <v>0</v>
      </c>
      <c r="BA262" s="92">
        <f>SUMIF('20-1'!U:U,$A:$A,'20-1'!$E:$E)</f>
        <v>0</v>
      </c>
      <c r="BB262" s="92">
        <f>SUMIF('20-1'!V:V,$A:$A,'20-1'!$E:$E)</f>
        <v>0</v>
      </c>
      <c r="BC262" s="92">
        <f>SUMIF('20-1'!W:W,$A:$A,'20-1'!$E:$E)</f>
        <v>0</v>
      </c>
      <c r="BD262" s="92">
        <f>SUMIF('20-1'!X:X,$A:$A,'20-1'!$E:$E)</f>
        <v>0</v>
      </c>
      <c r="BE262" s="92">
        <f>SUMIF('20-1'!Y:Y,$A:$A,'20-1'!$E:$E)</f>
        <v>0</v>
      </c>
      <c r="BF262" s="92">
        <f>SUMIF('20-1'!Z:Z,$A:$A,'20-1'!$E:$E)</f>
        <v>0</v>
      </c>
      <c r="BG262" s="92">
        <f>SUMIF('20-1'!AA:AA,$A:$A,'20-1'!$E:$E)</f>
        <v>0</v>
      </c>
      <c r="BH262" s="92">
        <f>SUMIF('20-1'!AB:AB,$A:$A,'20-1'!$E:$E)</f>
        <v>0</v>
      </c>
      <c r="BI262" s="89">
        <f>SUMIF(Об!$A:$A,$A:$A,Об!AB:AB)*BI$455</f>
        <v>0</v>
      </c>
      <c r="BJ262" s="89">
        <f>SUMIF(Об!$A:$A,$A:$A,Об!AC:AC)*BJ$455</f>
        <v>0</v>
      </c>
      <c r="BK262" s="84">
        <f>SUMIF(ПП1!$H:$H,$A:$A,ПП1!$M:$M)</f>
        <v>0</v>
      </c>
      <c r="BL262" s="89">
        <f t="shared" si="44"/>
        <v>0</v>
      </c>
      <c r="BM262" s="84">
        <f>SUMIF(Об!$A:$A,$A:$A,Об!Z:Z)</f>
        <v>0</v>
      </c>
      <c r="BN262" s="89">
        <f t="shared" si="45"/>
        <v>0</v>
      </c>
      <c r="BO262" s="89">
        <f>SUMIF(Об!$A:$A,$A:$A,Об!$AG:$AG)*$BO$455</f>
        <v>0</v>
      </c>
      <c r="BP262" s="89">
        <f>SUMIF(Об!$A:$A,$A:$A,Об!$AE:$AE)*BP$455</f>
        <v>0</v>
      </c>
      <c r="BQ262" s="89">
        <f>SUMIF(Об!$A:$A,$A:$A,Об!AI:AI)*BQ$455</f>
        <v>0</v>
      </c>
      <c r="BR262" s="89">
        <f>SUMIF(Об!$A:$A,$A:$A,Об!AJ:AJ)*BR$455</f>
        <v>0</v>
      </c>
      <c r="BS262" s="89">
        <f>SUMIF(Об!$A:$A,$A:$A,Об!AK:AK)*BS$455</f>
        <v>0</v>
      </c>
      <c r="BT262" s="89">
        <f>SUMIF(Об!$A:$A,$A:$A,Об!AL:AL)*BT$455</f>
        <v>0</v>
      </c>
      <c r="BU262" s="89">
        <f>SUMIF(Об!$A:$A,$A:$A,Об!AM:AM)*BU$455</f>
        <v>0</v>
      </c>
      <c r="BV262" s="89">
        <f>SUMIF(Об!$A:$A,$A:$A,Об!AN:AN)*BV$455</f>
        <v>0</v>
      </c>
    </row>
    <row r="263" spans="1:74" ht="32.25" customHeight="1" x14ac:dyDescent="0.25">
      <c r="A263" s="84" t="s">
        <v>311</v>
      </c>
      <c r="B263" s="84">
        <f>SUMIF(Об!$A:$A,$A:$A,Об!B:B)</f>
        <v>0</v>
      </c>
      <c r="C263" s="84">
        <f>SUMIF(Об!$A:$A,$A:$A,Об!C:C)</f>
        <v>0</v>
      </c>
      <c r="D263" s="84">
        <v>0</v>
      </c>
      <c r="E263" s="84">
        <f>SUMIF(Об!$A:$A,$A:$A,Об!F:F)</f>
        <v>0</v>
      </c>
      <c r="F263" s="84">
        <f t="shared" si="46"/>
        <v>0</v>
      </c>
      <c r="G263" s="89">
        <v>0</v>
      </c>
      <c r="H263" s="89">
        <v>0</v>
      </c>
      <c r="I263" s="89">
        <v>0</v>
      </c>
      <c r="J263" s="89">
        <v>0</v>
      </c>
      <c r="K263" s="89">
        <v>0</v>
      </c>
      <c r="L263" s="89">
        <v>0</v>
      </c>
      <c r="M263" s="89">
        <v>0</v>
      </c>
      <c r="N263" s="89">
        <v>0</v>
      </c>
      <c r="O263" s="89">
        <v>0</v>
      </c>
      <c r="P263" s="89">
        <v>0</v>
      </c>
      <c r="Q263" s="89">
        <v>0</v>
      </c>
      <c r="R263" s="89">
        <v>0</v>
      </c>
      <c r="S263" s="89">
        <v>0</v>
      </c>
      <c r="T263" s="89">
        <v>0</v>
      </c>
      <c r="U263" s="89">
        <v>0</v>
      </c>
      <c r="V263" s="89">
        <v>0</v>
      </c>
      <c r="W263" s="89">
        <v>0</v>
      </c>
      <c r="X263" s="89">
        <v>0</v>
      </c>
      <c r="Y263" s="89">
        <v>0</v>
      </c>
      <c r="Z263" s="89">
        <v>0</v>
      </c>
      <c r="AA263" s="89">
        <v>0</v>
      </c>
      <c r="AB263" s="89">
        <v>0</v>
      </c>
      <c r="AC263" s="89">
        <v>0</v>
      </c>
      <c r="AD263" s="89">
        <v>0</v>
      </c>
      <c r="AE263" s="89">
        <v>0</v>
      </c>
      <c r="AF263" s="89">
        <v>0</v>
      </c>
      <c r="AG263" s="89">
        <v>0</v>
      </c>
      <c r="AH263" s="90">
        <v>0</v>
      </c>
      <c r="AI263" s="90">
        <v>0</v>
      </c>
      <c r="AJ263" s="90">
        <v>0</v>
      </c>
      <c r="AK263" s="90">
        <v>0</v>
      </c>
      <c r="AL263" s="90">
        <v>0</v>
      </c>
      <c r="AM263" s="90">
        <v>0</v>
      </c>
      <c r="AN263" s="90">
        <v>0</v>
      </c>
      <c r="AP263" s="91">
        <f t="shared" si="43"/>
        <v>0</v>
      </c>
      <c r="AQ263" s="92">
        <f>SUMIF('20-1'!K:K,$A:$A,'20-1'!$E:$E)</f>
        <v>0</v>
      </c>
      <c r="AR263" s="92">
        <f>SUMIF('20-1'!L:L,$A:$A,'20-1'!$E:$E)</f>
        <v>0</v>
      </c>
      <c r="AS263" s="92">
        <f>SUMIF('20-1'!M:M,$A:$A,'20-1'!$E:$E)</f>
        <v>0</v>
      </c>
      <c r="AT263" s="92">
        <f>SUMIF('20-1'!N:N,$A:$A,'20-1'!$E:$E)</f>
        <v>0</v>
      </c>
      <c r="AU263" s="92">
        <f>SUMIF('20-1'!O:O,$A:$A,'20-1'!$E:$E)</f>
        <v>0</v>
      </c>
      <c r="AV263" s="92">
        <f>SUMIF('20-1'!P:P,$A:$A,'20-1'!$E:$E)</f>
        <v>0</v>
      </c>
      <c r="AW263" s="92">
        <f>SUMIF('20-1'!Q:Q,$A:$A,'20-1'!$E:$E)</f>
        <v>0</v>
      </c>
      <c r="AX263" s="92">
        <f>SUMIF('20-1'!R:R,$A:$A,'20-1'!$E:$E)</f>
        <v>0</v>
      </c>
      <c r="AY263" s="92">
        <f>SUMIF('20-1'!S:S,$A:$A,'20-1'!$E:$E)</f>
        <v>0</v>
      </c>
      <c r="AZ263" s="92">
        <f>SUMIF('20-1'!T:T,$A:$A,'20-1'!$E:$E)</f>
        <v>0</v>
      </c>
      <c r="BA263" s="92">
        <f>SUMIF('20-1'!U:U,$A:$A,'20-1'!$E:$E)</f>
        <v>0</v>
      </c>
      <c r="BB263" s="92">
        <f>SUMIF('20-1'!V:V,$A:$A,'20-1'!$E:$E)</f>
        <v>0</v>
      </c>
      <c r="BC263" s="92">
        <f>SUMIF('20-1'!W:W,$A:$A,'20-1'!$E:$E)</f>
        <v>0</v>
      </c>
      <c r="BD263" s="92">
        <f>SUMIF('20-1'!X:X,$A:$A,'20-1'!$E:$E)</f>
        <v>0</v>
      </c>
      <c r="BE263" s="92">
        <f>SUMIF('20-1'!Y:Y,$A:$A,'20-1'!$E:$E)</f>
        <v>0</v>
      </c>
      <c r="BF263" s="92">
        <f>SUMIF('20-1'!Z:Z,$A:$A,'20-1'!$E:$E)</f>
        <v>0</v>
      </c>
      <c r="BG263" s="92">
        <f>SUMIF('20-1'!AA:AA,$A:$A,'20-1'!$E:$E)</f>
        <v>0</v>
      </c>
      <c r="BH263" s="92">
        <f>SUMIF('20-1'!AB:AB,$A:$A,'20-1'!$E:$E)</f>
        <v>0</v>
      </c>
      <c r="BI263" s="89">
        <f>SUMIF(Об!$A:$A,$A:$A,Об!AB:AB)*BI$455</f>
        <v>0</v>
      </c>
      <c r="BJ263" s="89">
        <f>SUMIF(Об!$A:$A,$A:$A,Об!AC:AC)*BJ$455</f>
        <v>0</v>
      </c>
      <c r="BK263" s="84">
        <f>SUMIF(ПП1!$H:$H,$A:$A,ПП1!$M:$M)</f>
        <v>0</v>
      </c>
      <c r="BL263" s="89">
        <f t="shared" si="44"/>
        <v>0</v>
      </c>
      <c r="BM263" s="84">
        <f>SUMIF(Об!$A:$A,$A:$A,Об!Z:Z)</f>
        <v>0</v>
      </c>
      <c r="BN263" s="89">
        <f t="shared" si="45"/>
        <v>0</v>
      </c>
      <c r="BO263" s="89">
        <f>SUMIF(Об!$A:$A,$A:$A,Об!$AG:$AG)*$BO$455</f>
        <v>0</v>
      </c>
      <c r="BP263" s="89">
        <f>SUMIF(Об!$A:$A,$A:$A,Об!$AE:$AE)*BP$455</f>
        <v>0</v>
      </c>
      <c r="BQ263" s="89">
        <f>SUMIF(Об!$A:$A,$A:$A,Об!AI:AI)*BQ$455</f>
        <v>0</v>
      </c>
      <c r="BR263" s="89">
        <f>SUMIF(Об!$A:$A,$A:$A,Об!AJ:AJ)*BR$455</f>
        <v>0</v>
      </c>
      <c r="BS263" s="89">
        <f>SUMIF(Об!$A:$A,$A:$A,Об!AK:AK)*BS$455</f>
        <v>0</v>
      </c>
      <c r="BT263" s="89">
        <f>SUMIF(Об!$A:$A,$A:$A,Об!AL:AL)*BT$455</f>
        <v>0</v>
      </c>
      <c r="BU263" s="89">
        <f>SUMIF(Об!$A:$A,$A:$A,Об!AM:AM)*BU$455</f>
        <v>0</v>
      </c>
      <c r="BV263" s="89">
        <f>SUMIF(Об!$A:$A,$A:$A,Об!AN:AN)*BV$455</f>
        <v>0</v>
      </c>
    </row>
    <row r="264" spans="1:74" ht="32.25" customHeight="1" x14ac:dyDescent="0.25">
      <c r="A264" s="84" t="s">
        <v>312</v>
      </c>
      <c r="B264" s="84">
        <f>SUMIF(Об!$A:$A,$A:$A,Об!B:B)</f>
        <v>0</v>
      </c>
      <c r="C264" s="84">
        <f>SUMIF(Об!$A:$A,$A:$A,Об!C:C)</f>
        <v>0</v>
      </c>
      <c r="D264" s="84">
        <v>0</v>
      </c>
      <c r="E264" s="84">
        <f>SUMIF(Об!$A:$A,$A:$A,Об!F:F)</f>
        <v>0</v>
      </c>
      <c r="F264" s="84">
        <f t="shared" si="46"/>
        <v>0</v>
      </c>
      <c r="G264" s="89">
        <v>0</v>
      </c>
      <c r="H264" s="89">
        <v>0</v>
      </c>
      <c r="I264" s="89">
        <v>0</v>
      </c>
      <c r="J264" s="89">
        <v>0</v>
      </c>
      <c r="K264" s="89">
        <v>0</v>
      </c>
      <c r="L264" s="89">
        <v>0</v>
      </c>
      <c r="M264" s="89">
        <v>0</v>
      </c>
      <c r="N264" s="89">
        <v>0</v>
      </c>
      <c r="O264" s="89">
        <v>0</v>
      </c>
      <c r="P264" s="89">
        <v>0</v>
      </c>
      <c r="Q264" s="89">
        <v>0</v>
      </c>
      <c r="R264" s="89">
        <v>0</v>
      </c>
      <c r="S264" s="89">
        <v>0</v>
      </c>
      <c r="T264" s="89">
        <v>0</v>
      </c>
      <c r="U264" s="89">
        <v>0</v>
      </c>
      <c r="V264" s="89">
        <v>0</v>
      </c>
      <c r="W264" s="89">
        <v>0</v>
      </c>
      <c r="X264" s="89">
        <v>0</v>
      </c>
      <c r="Y264" s="89">
        <v>0</v>
      </c>
      <c r="Z264" s="89">
        <v>0</v>
      </c>
      <c r="AA264" s="89">
        <v>0</v>
      </c>
      <c r="AB264" s="89">
        <v>0</v>
      </c>
      <c r="AC264" s="89">
        <v>0</v>
      </c>
      <c r="AD264" s="89">
        <v>0</v>
      </c>
      <c r="AE264" s="89">
        <v>0</v>
      </c>
      <c r="AF264" s="89">
        <v>0</v>
      </c>
      <c r="AG264" s="89">
        <v>0</v>
      </c>
      <c r="AH264" s="90">
        <v>0</v>
      </c>
      <c r="AI264" s="90">
        <v>0</v>
      </c>
      <c r="AJ264" s="90">
        <v>0</v>
      </c>
      <c r="AK264" s="90">
        <v>0</v>
      </c>
      <c r="AL264" s="90">
        <v>0</v>
      </c>
      <c r="AM264" s="90">
        <v>0</v>
      </c>
      <c r="AN264" s="90">
        <v>0</v>
      </c>
      <c r="AP264" s="91">
        <f t="shared" si="43"/>
        <v>0</v>
      </c>
      <c r="AQ264" s="92">
        <f>SUMIF('20-1'!K:K,$A:$A,'20-1'!$E:$E)</f>
        <v>0</v>
      </c>
      <c r="AR264" s="92">
        <f>SUMIF('20-1'!L:L,$A:$A,'20-1'!$E:$E)</f>
        <v>0</v>
      </c>
      <c r="AS264" s="92">
        <f>SUMIF('20-1'!M:M,$A:$A,'20-1'!$E:$E)</f>
        <v>0</v>
      </c>
      <c r="AT264" s="92">
        <f>SUMIF('20-1'!N:N,$A:$A,'20-1'!$E:$E)</f>
        <v>0</v>
      </c>
      <c r="AU264" s="92">
        <f>SUMIF('20-1'!O:O,$A:$A,'20-1'!$E:$E)</f>
        <v>0</v>
      </c>
      <c r="AV264" s="92">
        <f>SUMIF('20-1'!P:P,$A:$A,'20-1'!$E:$E)</f>
        <v>0</v>
      </c>
      <c r="AW264" s="92">
        <f>SUMIF('20-1'!Q:Q,$A:$A,'20-1'!$E:$E)</f>
        <v>0</v>
      </c>
      <c r="AX264" s="92">
        <f>SUMIF('20-1'!R:R,$A:$A,'20-1'!$E:$E)</f>
        <v>0</v>
      </c>
      <c r="AY264" s="92">
        <f>SUMIF('20-1'!S:S,$A:$A,'20-1'!$E:$E)</f>
        <v>0</v>
      </c>
      <c r="AZ264" s="92">
        <f>SUMIF('20-1'!T:T,$A:$A,'20-1'!$E:$E)</f>
        <v>0</v>
      </c>
      <c r="BA264" s="92">
        <f>SUMIF('20-1'!U:U,$A:$A,'20-1'!$E:$E)</f>
        <v>0</v>
      </c>
      <c r="BB264" s="92">
        <f>SUMIF('20-1'!V:V,$A:$A,'20-1'!$E:$E)</f>
        <v>0</v>
      </c>
      <c r="BC264" s="92">
        <f>SUMIF('20-1'!W:W,$A:$A,'20-1'!$E:$E)</f>
        <v>0</v>
      </c>
      <c r="BD264" s="92">
        <f>SUMIF('20-1'!X:X,$A:$A,'20-1'!$E:$E)</f>
        <v>0</v>
      </c>
      <c r="BE264" s="92">
        <f>SUMIF('20-1'!Y:Y,$A:$A,'20-1'!$E:$E)</f>
        <v>0</v>
      </c>
      <c r="BF264" s="92">
        <f>SUMIF('20-1'!Z:Z,$A:$A,'20-1'!$E:$E)</f>
        <v>0</v>
      </c>
      <c r="BG264" s="92">
        <f>SUMIF('20-1'!AA:AA,$A:$A,'20-1'!$E:$E)</f>
        <v>0</v>
      </c>
      <c r="BH264" s="92">
        <f>SUMIF('20-1'!AB:AB,$A:$A,'20-1'!$E:$E)</f>
        <v>0</v>
      </c>
      <c r="BI264" s="89">
        <f>SUMIF(Об!$A:$A,$A:$A,Об!AB:AB)*BI$455</f>
        <v>0</v>
      </c>
      <c r="BJ264" s="89">
        <f>SUMIF(Об!$A:$A,$A:$A,Об!AC:AC)*BJ$455</f>
        <v>0</v>
      </c>
      <c r="BK264" s="84">
        <f>SUMIF(ПП1!$H:$H,$A:$A,ПП1!$M:$M)</f>
        <v>0</v>
      </c>
      <c r="BL264" s="89">
        <f t="shared" si="44"/>
        <v>0</v>
      </c>
      <c r="BM264" s="84">
        <f>SUMIF(Об!$A:$A,$A:$A,Об!Z:Z)</f>
        <v>0</v>
      </c>
      <c r="BN264" s="89">
        <f t="shared" si="45"/>
        <v>0</v>
      </c>
      <c r="BO264" s="89">
        <f>SUMIF(Об!$A:$A,$A:$A,Об!$AG:$AG)*$BO$455</f>
        <v>0</v>
      </c>
      <c r="BP264" s="89">
        <f>SUMIF(Об!$A:$A,$A:$A,Об!$AE:$AE)*BP$455</f>
        <v>0</v>
      </c>
      <c r="BQ264" s="89">
        <f>SUMIF(Об!$A:$A,$A:$A,Об!AI:AI)*BQ$455</f>
        <v>0</v>
      </c>
      <c r="BR264" s="89">
        <f>SUMIF(Об!$A:$A,$A:$A,Об!AJ:AJ)*BR$455</f>
        <v>0</v>
      </c>
      <c r="BS264" s="89">
        <f>SUMIF(Об!$A:$A,$A:$A,Об!AK:AK)*BS$455</f>
        <v>0</v>
      </c>
      <c r="BT264" s="89">
        <f>SUMIF(Об!$A:$A,$A:$A,Об!AL:AL)*BT$455</f>
        <v>0</v>
      </c>
      <c r="BU264" s="89">
        <f>SUMIF(Об!$A:$A,$A:$A,Об!AM:AM)*BU$455</f>
        <v>0</v>
      </c>
      <c r="BV264" s="89">
        <f>SUMIF(Об!$A:$A,$A:$A,Об!AN:AN)*BV$455</f>
        <v>0</v>
      </c>
    </row>
    <row r="265" spans="1:74" ht="32.25" customHeight="1" x14ac:dyDescent="0.25">
      <c r="A265" s="84" t="s">
        <v>313</v>
      </c>
      <c r="B265" s="84">
        <f>SUMIF(Об!$A:$A,$A:$A,Об!B:B)</f>
        <v>0</v>
      </c>
      <c r="C265" s="84">
        <f>SUMIF(Об!$A:$A,$A:$A,Об!C:C)</f>
        <v>0</v>
      </c>
      <c r="D265" s="84">
        <v>0</v>
      </c>
      <c r="E265" s="84">
        <f>SUMIF(Об!$A:$A,$A:$A,Об!F:F)</f>
        <v>0</v>
      </c>
      <c r="F265" s="84">
        <f t="shared" si="46"/>
        <v>0</v>
      </c>
      <c r="G265" s="89">
        <v>0</v>
      </c>
      <c r="H265" s="89">
        <v>0</v>
      </c>
      <c r="I265" s="89">
        <v>0</v>
      </c>
      <c r="J265" s="89">
        <v>0</v>
      </c>
      <c r="K265" s="89">
        <v>0</v>
      </c>
      <c r="L265" s="89">
        <v>0</v>
      </c>
      <c r="M265" s="89">
        <v>0</v>
      </c>
      <c r="N265" s="89">
        <v>0</v>
      </c>
      <c r="O265" s="89">
        <v>0</v>
      </c>
      <c r="P265" s="89">
        <v>0</v>
      </c>
      <c r="Q265" s="89">
        <v>0</v>
      </c>
      <c r="R265" s="89">
        <v>0</v>
      </c>
      <c r="S265" s="89">
        <v>0</v>
      </c>
      <c r="T265" s="89">
        <v>0</v>
      </c>
      <c r="U265" s="89">
        <v>0</v>
      </c>
      <c r="V265" s="89">
        <v>0</v>
      </c>
      <c r="W265" s="89">
        <v>0</v>
      </c>
      <c r="X265" s="89">
        <v>0</v>
      </c>
      <c r="Y265" s="89">
        <v>0</v>
      </c>
      <c r="Z265" s="89">
        <v>0</v>
      </c>
      <c r="AA265" s="89">
        <v>0</v>
      </c>
      <c r="AB265" s="89">
        <v>0</v>
      </c>
      <c r="AC265" s="89">
        <v>0</v>
      </c>
      <c r="AD265" s="89">
        <v>0</v>
      </c>
      <c r="AE265" s="89">
        <v>0</v>
      </c>
      <c r="AF265" s="89">
        <v>0</v>
      </c>
      <c r="AG265" s="89">
        <v>0</v>
      </c>
      <c r="AH265" s="90">
        <v>0</v>
      </c>
      <c r="AI265" s="90">
        <v>0</v>
      </c>
      <c r="AJ265" s="90">
        <v>0</v>
      </c>
      <c r="AK265" s="90">
        <v>0</v>
      </c>
      <c r="AL265" s="90">
        <v>0</v>
      </c>
      <c r="AM265" s="90">
        <v>0</v>
      </c>
      <c r="AN265" s="90">
        <v>0</v>
      </c>
      <c r="AP265" s="91">
        <f t="shared" si="43"/>
        <v>0</v>
      </c>
      <c r="AQ265" s="92">
        <f>SUMIF('20-1'!K:K,$A:$A,'20-1'!$E:$E)</f>
        <v>0</v>
      </c>
      <c r="AR265" s="92">
        <f>SUMIF('20-1'!L:L,$A:$A,'20-1'!$E:$E)</f>
        <v>0</v>
      </c>
      <c r="AS265" s="92">
        <f>SUMIF('20-1'!M:M,$A:$A,'20-1'!$E:$E)</f>
        <v>0</v>
      </c>
      <c r="AT265" s="92">
        <f>SUMIF('20-1'!N:N,$A:$A,'20-1'!$E:$E)</f>
        <v>0</v>
      </c>
      <c r="AU265" s="92">
        <f>SUMIF('20-1'!O:O,$A:$A,'20-1'!$E:$E)</f>
        <v>0</v>
      </c>
      <c r="AV265" s="92">
        <f>SUMIF('20-1'!P:P,$A:$A,'20-1'!$E:$E)</f>
        <v>0</v>
      </c>
      <c r="AW265" s="92">
        <f>SUMIF('20-1'!Q:Q,$A:$A,'20-1'!$E:$E)</f>
        <v>0</v>
      </c>
      <c r="AX265" s="92">
        <f>SUMIF('20-1'!R:R,$A:$A,'20-1'!$E:$E)</f>
        <v>0</v>
      </c>
      <c r="AY265" s="92">
        <f>SUMIF('20-1'!S:S,$A:$A,'20-1'!$E:$E)</f>
        <v>0</v>
      </c>
      <c r="AZ265" s="92">
        <f>SUMIF('20-1'!T:T,$A:$A,'20-1'!$E:$E)</f>
        <v>0</v>
      </c>
      <c r="BA265" s="92">
        <f>SUMIF('20-1'!U:U,$A:$A,'20-1'!$E:$E)</f>
        <v>0</v>
      </c>
      <c r="BB265" s="92">
        <f>SUMIF('20-1'!V:V,$A:$A,'20-1'!$E:$E)</f>
        <v>0</v>
      </c>
      <c r="BC265" s="92">
        <f>SUMIF('20-1'!W:W,$A:$A,'20-1'!$E:$E)</f>
        <v>0</v>
      </c>
      <c r="BD265" s="92">
        <f>SUMIF('20-1'!X:X,$A:$A,'20-1'!$E:$E)</f>
        <v>0</v>
      </c>
      <c r="BE265" s="92">
        <f>SUMIF('20-1'!Y:Y,$A:$A,'20-1'!$E:$E)</f>
        <v>0</v>
      </c>
      <c r="BF265" s="92">
        <f>SUMIF('20-1'!Z:Z,$A:$A,'20-1'!$E:$E)</f>
        <v>0</v>
      </c>
      <c r="BG265" s="92">
        <f>SUMIF('20-1'!AA:AA,$A:$A,'20-1'!$E:$E)</f>
        <v>0</v>
      </c>
      <c r="BH265" s="92">
        <f>SUMIF('20-1'!AB:AB,$A:$A,'20-1'!$E:$E)</f>
        <v>0</v>
      </c>
      <c r="BI265" s="89">
        <f>SUMIF(Об!$A:$A,$A:$A,Об!AB:AB)*BI$455</f>
        <v>0</v>
      </c>
      <c r="BJ265" s="89">
        <f>SUMIF(Об!$A:$A,$A:$A,Об!AC:AC)*BJ$455</f>
        <v>0</v>
      </c>
      <c r="BK265" s="84">
        <f>SUMIF(ПП1!$H:$H,$A:$A,ПП1!$M:$M)</f>
        <v>0</v>
      </c>
      <c r="BL265" s="89">
        <f t="shared" si="44"/>
        <v>0</v>
      </c>
      <c r="BM265" s="84">
        <f>SUMIF(Об!$A:$A,$A:$A,Об!Z:Z)</f>
        <v>0</v>
      </c>
      <c r="BN265" s="89">
        <f t="shared" si="45"/>
        <v>0</v>
      </c>
      <c r="BO265" s="89">
        <f>SUMIF(Об!$A:$A,$A:$A,Об!$AG:$AG)*$BO$455</f>
        <v>0</v>
      </c>
      <c r="BP265" s="89">
        <f>SUMIF(Об!$A:$A,$A:$A,Об!$AE:$AE)*BP$455</f>
        <v>0</v>
      </c>
      <c r="BQ265" s="89">
        <f>SUMIF(Об!$A:$A,$A:$A,Об!AI:AI)*BQ$455</f>
        <v>0</v>
      </c>
      <c r="BR265" s="89">
        <f>SUMIF(Об!$A:$A,$A:$A,Об!AJ:AJ)*BR$455</f>
        <v>0</v>
      </c>
      <c r="BS265" s="89">
        <f>SUMIF(Об!$A:$A,$A:$A,Об!AK:AK)*BS$455</f>
        <v>0</v>
      </c>
      <c r="BT265" s="89">
        <f>SUMIF(Об!$A:$A,$A:$A,Об!AL:AL)*BT$455</f>
        <v>0</v>
      </c>
      <c r="BU265" s="89">
        <f>SUMIF(Об!$A:$A,$A:$A,Об!AM:AM)*BU$455</f>
        <v>0</v>
      </c>
      <c r="BV265" s="89">
        <f>SUMIF(Об!$A:$A,$A:$A,Об!AN:AN)*BV$455</f>
        <v>0</v>
      </c>
    </row>
    <row r="266" spans="1:74" ht="32.25" customHeight="1" x14ac:dyDescent="0.25">
      <c r="A266" s="84" t="s">
        <v>314</v>
      </c>
      <c r="B266" s="84">
        <f>SUMIF(Об!$A:$A,$A:$A,Об!B:B)</f>
        <v>0</v>
      </c>
      <c r="C266" s="84">
        <f>SUMIF(Об!$A:$A,$A:$A,Об!C:C)</f>
        <v>0</v>
      </c>
      <c r="D266" s="84">
        <v>0</v>
      </c>
      <c r="E266" s="84">
        <f>SUMIF(Об!$A:$A,$A:$A,Об!F:F)</f>
        <v>0</v>
      </c>
      <c r="F266" s="84">
        <f t="shared" si="46"/>
        <v>0</v>
      </c>
      <c r="G266" s="89">
        <v>0</v>
      </c>
      <c r="H266" s="89">
        <v>0</v>
      </c>
      <c r="I266" s="89">
        <v>0</v>
      </c>
      <c r="J266" s="89">
        <v>0</v>
      </c>
      <c r="K266" s="89">
        <v>0</v>
      </c>
      <c r="L266" s="89">
        <v>0</v>
      </c>
      <c r="M266" s="89">
        <v>0</v>
      </c>
      <c r="N266" s="89">
        <v>0</v>
      </c>
      <c r="O266" s="89">
        <v>0</v>
      </c>
      <c r="P266" s="89">
        <v>0</v>
      </c>
      <c r="Q266" s="89">
        <v>0</v>
      </c>
      <c r="R266" s="89">
        <v>0</v>
      </c>
      <c r="S266" s="89">
        <v>0</v>
      </c>
      <c r="T266" s="89">
        <v>0</v>
      </c>
      <c r="U266" s="89">
        <v>0</v>
      </c>
      <c r="V266" s="89">
        <v>0</v>
      </c>
      <c r="W266" s="89">
        <v>0</v>
      </c>
      <c r="X266" s="89">
        <v>0</v>
      </c>
      <c r="Y266" s="89">
        <v>0</v>
      </c>
      <c r="Z266" s="89">
        <v>0</v>
      </c>
      <c r="AA266" s="89">
        <v>0</v>
      </c>
      <c r="AB266" s="89">
        <v>0</v>
      </c>
      <c r="AC266" s="89">
        <v>0</v>
      </c>
      <c r="AD266" s="89">
        <v>0</v>
      </c>
      <c r="AE266" s="89">
        <v>0</v>
      </c>
      <c r="AF266" s="89">
        <v>0</v>
      </c>
      <c r="AG266" s="89">
        <v>0</v>
      </c>
      <c r="AH266" s="90">
        <v>0</v>
      </c>
      <c r="AI266" s="90">
        <v>0</v>
      </c>
      <c r="AJ266" s="90">
        <v>0</v>
      </c>
      <c r="AK266" s="90">
        <v>0</v>
      </c>
      <c r="AL266" s="90">
        <v>10025.52</v>
      </c>
      <c r="AM266" s="90">
        <v>0</v>
      </c>
      <c r="AN266" s="90">
        <v>10025.52</v>
      </c>
      <c r="AP266" s="91">
        <f t="shared" si="43"/>
        <v>0</v>
      </c>
      <c r="AQ266" s="92">
        <f>SUMIF('20-1'!K:K,$A:$A,'20-1'!$E:$E)</f>
        <v>0</v>
      </c>
      <c r="AR266" s="92">
        <f>SUMIF('20-1'!L:L,$A:$A,'20-1'!$E:$E)</f>
        <v>0</v>
      </c>
      <c r="AS266" s="92">
        <f>SUMIF('20-1'!M:M,$A:$A,'20-1'!$E:$E)</f>
        <v>0</v>
      </c>
      <c r="AT266" s="92">
        <f>SUMIF('20-1'!N:N,$A:$A,'20-1'!$E:$E)</f>
        <v>0</v>
      </c>
      <c r="AU266" s="92">
        <f>SUMIF('20-1'!O:O,$A:$A,'20-1'!$E:$E)</f>
        <v>0</v>
      </c>
      <c r="AV266" s="92">
        <f>SUMIF('20-1'!P:P,$A:$A,'20-1'!$E:$E)</f>
        <v>0</v>
      </c>
      <c r="AW266" s="92">
        <f>SUMIF('20-1'!Q:Q,$A:$A,'20-1'!$E:$E)</f>
        <v>0</v>
      </c>
      <c r="AX266" s="92">
        <f>SUMIF('20-1'!R:R,$A:$A,'20-1'!$E:$E)</f>
        <v>0</v>
      </c>
      <c r="AY266" s="92">
        <f>SUMIF('20-1'!S:S,$A:$A,'20-1'!$E:$E)</f>
        <v>0</v>
      </c>
      <c r="AZ266" s="92">
        <f>SUMIF('20-1'!T:T,$A:$A,'20-1'!$E:$E)</f>
        <v>0</v>
      </c>
      <c r="BA266" s="92">
        <f>SUMIF('20-1'!U:U,$A:$A,'20-1'!$E:$E)</f>
        <v>0</v>
      </c>
      <c r="BB266" s="92">
        <f>SUMIF('20-1'!V:V,$A:$A,'20-1'!$E:$E)</f>
        <v>0</v>
      </c>
      <c r="BC266" s="92">
        <f>SUMIF('20-1'!W:W,$A:$A,'20-1'!$E:$E)</f>
        <v>0</v>
      </c>
      <c r="BD266" s="92">
        <f>SUMIF('20-1'!X:X,$A:$A,'20-1'!$E:$E)</f>
        <v>0</v>
      </c>
      <c r="BE266" s="92">
        <f>SUMIF('20-1'!Y:Y,$A:$A,'20-1'!$E:$E)</f>
        <v>0</v>
      </c>
      <c r="BF266" s="92">
        <f>SUMIF('20-1'!Z:Z,$A:$A,'20-1'!$E:$E)</f>
        <v>0</v>
      </c>
      <c r="BG266" s="92">
        <f>SUMIF('20-1'!AA:AA,$A:$A,'20-1'!$E:$E)</f>
        <v>0</v>
      </c>
      <c r="BH266" s="92">
        <f>SUMIF('20-1'!AB:AB,$A:$A,'20-1'!$E:$E)</f>
        <v>0</v>
      </c>
      <c r="BI266" s="89">
        <f>SUMIF(Об!$A:$A,$A:$A,Об!AB:AB)*BI$455</f>
        <v>0</v>
      </c>
      <c r="BJ266" s="89">
        <f>SUMIF(Об!$A:$A,$A:$A,Об!AC:AC)*BJ$455</f>
        <v>0</v>
      </c>
      <c r="BK266" s="84">
        <f>SUMIF(ПП1!$H:$H,$A:$A,ПП1!$M:$M)</f>
        <v>0</v>
      </c>
      <c r="BL266" s="89">
        <f t="shared" si="44"/>
        <v>0</v>
      </c>
      <c r="BM266" s="84">
        <f>SUMIF(Об!$A:$A,$A:$A,Об!Z:Z)</f>
        <v>0</v>
      </c>
      <c r="BN266" s="89">
        <f t="shared" si="45"/>
        <v>0</v>
      </c>
      <c r="BO266" s="89">
        <f>SUMIF(Об!$A:$A,$A:$A,Об!$AG:$AG)*$BO$455</f>
        <v>0</v>
      </c>
      <c r="BP266" s="89">
        <f>SUMIF(Об!$A:$A,$A:$A,Об!$AE:$AE)*BP$455</f>
        <v>0</v>
      </c>
      <c r="BQ266" s="89">
        <f>SUMIF(Об!$A:$A,$A:$A,Об!AI:AI)*BQ$455</f>
        <v>0</v>
      </c>
      <c r="BR266" s="89">
        <f>SUMIF(Об!$A:$A,$A:$A,Об!AJ:AJ)*BR$455</f>
        <v>0</v>
      </c>
      <c r="BS266" s="89">
        <f>SUMIF(Об!$A:$A,$A:$A,Об!AK:AK)*BS$455</f>
        <v>0</v>
      </c>
      <c r="BT266" s="89">
        <f>SUMIF(Об!$A:$A,$A:$A,Об!AL:AL)*BT$455</f>
        <v>0</v>
      </c>
      <c r="BU266" s="89">
        <f>SUMIF(Об!$A:$A,$A:$A,Об!AM:AM)*BU$455</f>
        <v>0</v>
      </c>
      <c r="BV266" s="89">
        <f>SUMIF(Об!$A:$A,$A:$A,Об!AN:AN)*BV$455</f>
        <v>0</v>
      </c>
    </row>
    <row r="267" spans="1:74" ht="32.25" customHeight="1" x14ac:dyDescent="0.25">
      <c r="A267" s="84" t="s">
        <v>315</v>
      </c>
      <c r="B267" s="84">
        <f>SUMIF(Об!$A:$A,$A:$A,Об!B:B)</f>
        <v>0</v>
      </c>
      <c r="C267" s="84">
        <f>SUMIF(Об!$A:$A,$A:$A,Об!C:C)</f>
        <v>0</v>
      </c>
      <c r="D267" s="84">
        <v>0</v>
      </c>
      <c r="E267" s="84">
        <f>SUMIF(Об!$A:$A,$A:$A,Об!F:F)</f>
        <v>0</v>
      </c>
      <c r="F267" s="84">
        <f t="shared" si="46"/>
        <v>0</v>
      </c>
      <c r="G267" s="89">
        <v>0</v>
      </c>
      <c r="H267" s="89">
        <v>0</v>
      </c>
      <c r="I267" s="89">
        <v>0</v>
      </c>
      <c r="J267" s="89">
        <v>0</v>
      </c>
      <c r="K267" s="89">
        <v>0</v>
      </c>
      <c r="L267" s="89">
        <v>0</v>
      </c>
      <c r="M267" s="89">
        <v>0</v>
      </c>
      <c r="N267" s="89">
        <v>0</v>
      </c>
      <c r="O267" s="89">
        <v>0</v>
      </c>
      <c r="P267" s="89">
        <v>0</v>
      </c>
      <c r="Q267" s="89">
        <v>0</v>
      </c>
      <c r="R267" s="89">
        <v>0</v>
      </c>
      <c r="S267" s="89">
        <v>0</v>
      </c>
      <c r="T267" s="89">
        <v>0</v>
      </c>
      <c r="U267" s="89">
        <v>0</v>
      </c>
      <c r="V267" s="89">
        <v>0</v>
      </c>
      <c r="W267" s="89">
        <v>0</v>
      </c>
      <c r="X267" s="89">
        <v>0</v>
      </c>
      <c r="Y267" s="89">
        <v>0</v>
      </c>
      <c r="Z267" s="89">
        <v>0</v>
      </c>
      <c r="AA267" s="89">
        <v>0</v>
      </c>
      <c r="AB267" s="89">
        <v>0</v>
      </c>
      <c r="AC267" s="89">
        <v>0</v>
      </c>
      <c r="AD267" s="89">
        <v>0</v>
      </c>
      <c r="AE267" s="89">
        <v>0</v>
      </c>
      <c r="AF267" s="89">
        <v>0</v>
      </c>
      <c r="AG267" s="89">
        <v>0</v>
      </c>
      <c r="AH267" s="90">
        <v>0</v>
      </c>
      <c r="AI267" s="90">
        <v>0</v>
      </c>
      <c r="AJ267" s="90">
        <v>0</v>
      </c>
      <c r="AK267" s="90">
        <v>0</v>
      </c>
      <c r="AL267" s="90">
        <v>0</v>
      </c>
      <c r="AM267" s="90">
        <v>0</v>
      </c>
      <c r="AN267" s="90">
        <v>0</v>
      </c>
      <c r="AP267" s="91">
        <f t="shared" si="43"/>
        <v>0</v>
      </c>
      <c r="AQ267" s="92">
        <f>SUMIF('20-1'!K:K,$A:$A,'20-1'!$E:$E)</f>
        <v>0</v>
      </c>
      <c r="AR267" s="92">
        <f>SUMIF('20-1'!L:L,$A:$A,'20-1'!$E:$E)</f>
        <v>0</v>
      </c>
      <c r="AS267" s="92">
        <f>SUMIF('20-1'!M:M,$A:$A,'20-1'!$E:$E)</f>
        <v>0</v>
      </c>
      <c r="AT267" s="92">
        <f>SUMIF('20-1'!N:N,$A:$A,'20-1'!$E:$E)</f>
        <v>0</v>
      </c>
      <c r="AU267" s="92">
        <f>SUMIF('20-1'!O:O,$A:$A,'20-1'!$E:$E)</f>
        <v>0</v>
      </c>
      <c r="AV267" s="92">
        <f>SUMIF('20-1'!P:P,$A:$A,'20-1'!$E:$E)</f>
        <v>0</v>
      </c>
      <c r="AW267" s="92">
        <f>SUMIF('20-1'!Q:Q,$A:$A,'20-1'!$E:$E)</f>
        <v>0</v>
      </c>
      <c r="AX267" s="92">
        <f>SUMIF('20-1'!R:R,$A:$A,'20-1'!$E:$E)</f>
        <v>0</v>
      </c>
      <c r="AY267" s="92">
        <f>SUMIF('20-1'!S:S,$A:$A,'20-1'!$E:$E)</f>
        <v>0</v>
      </c>
      <c r="AZ267" s="92">
        <f>SUMIF('20-1'!T:T,$A:$A,'20-1'!$E:$E)</f>
        <v>0</v>
      </c>
      <c r="BA267" s="92">
        <f>SUMIF('20-1'!U:U,$A:$A,'20-1'!$E:$E)</f>
        <v>0</v>
      </c>
      <c r="BB267" s="92">
        <f>SUMIF('20-1'!V:V,$A:$A,'20-1'!$E:$E)</f>
        <v>0</v>
      </c>
      <c r="BC267" s="92">
        <f>SUMIF('20-1'!W:W,$A:$A,'20-1'!$E:$E)</f>
        <v>0</v>
      </c>
      <c r="BD267" s="92">
        <f>SUMIF('20-1'!X:X,$A:$A,'20-1'!$E:$E)</f>
        <v>0</v>
      </c>
      <c r="BE267" s="92">
        <f>SUMIF('20-1'!Y:Y,$A:$A,'20-1'!$E:$E)</f>
        <v>0</v>
      </c>
      <c r="BF267" s="92">
        <f>SUMIF('20-1'!Z:Z,$A:$A,'20-1'!$E:$E)</f>
        <v>0</v>
      </c>
      <c r="BG267" s="92">
        <f>SUMIF('20-1'!AA:AA,$A:$A,'20-1'!$E:$E)</f>
        <v>0</v>
      </c>
      <c r="BH267" s="92">
        <f>SUMIF('20-1'!AB:AB,$A:$A,'20-1'!$E:$E)</f>
        <v>0</v>
      </c>
      <c r="BI267" s="89">
        <f>SUMIF(Об!$A:$A,$A:$A,Об!AB:AB)*BI$455</f>
        <v>0</v>
      </c>
      <c r="BJ267" s="89">
        <f>SUMIF(Об!$A:$A,$A:$A,Об!AC:AC)*BJ$455</f>
        <v>0</v>
      </c>
      <c r="BK267" s="84">
        <f>SUMIF(ПП1!$H:$H,$A:$A,ПП1!$M:$M)</f>
        <v>0</v>
      </c>
      <c r="BL267" s="89">
        <f t="shared" si="44"/>
        <v>0</v>
      </c>
      <c r="BM267" s="84">
        <f>SUMIF(Об!$A:$A,$A:$A,Об!Z:Z)</f>
        <v>0</v>
      </c>
      <c r="BN267" s="89">
        <f t="shared" si="45"/>
        <v>0</v>
      </c>
      <c r="BO267" s="89">
        <f>SUMIF(Об!$A:$A,$A:$A,Об!$AG:$AG)*$BO$455</f>
        <v>0</v>
      </c>
      <c r="BP267" s="89">
        <f>SUMIF(Об!$A:$A,$A:$A,Об!$AE:$AE)*BP$455</f>
        <v>0</v>
      </c>
      <c r="BQ267" s="89">
        <f>SUMIF(Об!$A:$A,$A:$A,Об!AI:AI)*BQ$455</f>
        <v>0</v>
      </c>
      <c r="BR267" s="89">
        <f>SUMIF(Об!$A:$A,$A:$A,Об!AJ:AJ)*BR$455</f>
        <v>0</v>
      </c>
      <c r="BS267" s="89">
        <f>SUMIF(Об!$A:$A,$A:$A,Об!AK:AK)*BS$455</f>
        <v>0</v>
      </c>
      <c r="BT267" s="89">
        <f>SUMIF(Об!$A:$A,$A:$A,Об!AL:AL)*BT$455</f>
        <v>0</v>
      </c>
      <c r="BU267" s="89">
        <f>SUMIF(Об!$A:$A,$A:$A,Об!AM:AM)*BU$455</f>
        <v>0</v>
      </c>
      <c r="BV267" s="89">
        <f>SUMIF(Об!$A:$A,$A:$A,Об!AN:AN)*BV$455</f>
        <v>0</v>
      </c>
    </row>
    <row r="268" spans="1:74" ht="32.25" customHeight="1" x14ac:dyDescent="0.25">
      <c r="A268" s="84" t="s">
        <v>316</v>
      </c>
      <c r="B268" s="84">
        <f>SUMIF(Об!$A:$A,$A:$A,Об!B:B)</f>
        <v>0</v>
      </c>
      <c r="C268" s="84">
        <f>SUMIF(Об!$A:$A,$A:$A,Об!C:C)</f>
        <v>0</v>
      </c>
      <c r="D268" s="84">
        <v>0</v>
      </c>
      <c r="E268" s="84">
        <f>SUMIF(Об!$A:$A,$A:$A,Об!F:F)</f>
        <v>0</v>
      </c>
      <c r="F268" s="84">
        <f t="shared" si="46"/>
        <v>0</v>
      </c>
      <c r="G268" s="89">
        <v>0</v>
      </c>
      <c r="H268" s="89">
        <v>0</v>
      </c>
      <c r="I268" s="89">
        <v>0</v>
      </c>
      <c r="J268" s="89">
        <v>0</v>
      </c>
      <c r="K268" s="89">
        <v>0</v>
      </c>
      <c r="L268" s="89">
        <v>0</v>
      </c>
      <c r="M268" s="89">
        <v>0</v>
      </c>
      <c r="N268" s="89">
        <v>0</v>
      </c>
      <c r="O268" s="89">
        <v>0</v>
      </c>
      <c r="P268" s="89">
        <v>0</v>
      </c>
      <c r="Q268" s="89">
        <v>0</v>
      </c>
      <c r="R268" s="89">
        <v>0</v>
      </c>
      <c r="S268" s="89">
        <v>0</v>
      </c>
      <c r="T268" s="89">
        <v>0</v>
      </c>
      <c r="U268" s="89">
        <v>0</v>
      </c>
      <c r="V268" s="89">
        <v>0</v>
      </c>
      <c r="W268" s="89">
        <v>0</v>
      </c>
      <c r="X268" s="89">
        <v>0</v>
      </c>
      <c r="Y268" s="89">
        <v>0</v>
      </c>
      <c r="Z268" s="89">
        <v>0</v>
      </c>
      <c r="AA268" s="89">
        <v>0</v>
      </c>
      <c r="AB268" s="89">
        <v>0</v>
      </c>
      <c r="AC268" s="89">
        <v>0</v>
      </c>
      <c r="AD268" s="89">
        <v>0</v>
      </c>
      <c r="AE268" s="89">
        <v>0</v>
      </c>
      <c r="AF268" s="89">
        <v>0</v>
      </c>
      <c r="AG268" s="89">
        <v>0</v>
      </c>
      <c r="AH268" s="90">
        <v>0</v>
      </c>
      <c r="AI268" s="90">
        <v>11773.41</v>
      </c>
      <c r="AJ268" s="90">
        <v>0</v>
      </c>
      <c r="AK268" s="90">
        <v>11773.41</v>
      </c>
      <c r="AL268" s="90">
        <v>-2935.65</v>
      </c>
      <c r="AM268" s="90">
        <v>0</v>
      </c>
      <c r="AN268" s="90">
        <v>-2935.65</v>
      </c>
      <c r="AP268" s="91">
        <f t="shared" si="43"/>
        <v>0</v>
      </c>
      <c r="AQ268" s="92">
        <f>SUMIF('20-1'!K:K,$A:$A,'20-1'!$E:$E)</f>
        <v>0</v>
      </c>
      <c r="AR268" s="92">
        <f>SUMIF('20-1'!L:L,$A:$A,'20-1'!$E:$E)</f>
        <v>0</v>
      </c>
      <c r="AS268" s="92">
        <f>SUMIF('20-1'!M:M,$A:$A,'20-1'!$E:$E)</f>
        <v>0</v>
      </c>
      <c r="AT268" s="92">
        <f>SUMIF('20-1'!N:N,$A:$A,'20-1'!$E:$E)</f>
        <v>0</v>
      </c>
      <c r="AU268" s="92">
        <f>SUMIF('20-1'!O:O,$A:$A,'20-1'!$E:$E)</f>
        <v>0</v>
      </c>
      <c r="AV268" s="92">
        <f>SUMIF('20-1'!P:P,$A:$A,'20-1'!$E:$E)</f>
        <v>0</v>
      </c>
      <c r="AW268" s="92">
        <f>SUMIF('20-1'!Q:Q,$A:$A,'20-1'!$E:$E)</f>
        <v>0</v>
      </c>
      <c r="AX268" s="92">
        <f>SUMIF('20-1'!R:R,$A:$A,'20-1'!$E:$E)</f>
        <v>0</v>
      </c>
      <c r="AY268" s="92">
        <f>SUMIF('20-1'!S:S,$A:$A,'20-1'!$E:$E)</f>
        <v>0</v>
      </c>
      <c r="AZ268" s="92">
        <f>SUMIF('20-1'!T:T,$A:$A,'20-1'!$E:$E)</f>
        <v>0</v>
      </c>
      <c r="BA268" s="92">
        <f>SUMIF('20-1'!U:U,$A:$A,'20-1'!$E:$E)</f>
        <v>0</v>
      </c>
      <c r="BB268" s="92">
        <f>SUMIF('20-1'!V:V,$A:$A,'20-1'!$E:$E)</f>
        <v>0</v>
      </c>
      <c r="BC268" s="92">
        <f>SUMIF('20-1'!W:W,$A:$A,'20-1'!$E:$E)</f>
        <v>0</v>
      </c>
      <c r="BD268" s="92">
        <f>SUMIF('20-1'!X:X,$A:$A,'20-1'!$E:$E)</f>
        <v>0</v>
      </c>
      <c r="BE268" s="92">
        <f>SUMIF('20-1'!Y:Y,$A:$A,'20-1'!$E:$E)</f>
        <v>0</v>
      </c>
      <c r="BF268" s="92">
        <f>SUMIF('20-1'!Z:Z,$A:$A,'20-1'!$E:$E)</f>
        <v>0</v>
      </c>
      <c r="BG268" s="92">
        <f>SUMIF('20-1'!AA:AA,$A:$A,'20-1'!$E:$E)</f>
        <v>0</v>
      </c>
      <c r="BH268" s="92">
        <f>SUMIF('20-1'!AB:AB,$A:$A,'20-1'!$E:$E)</f>
        <v>0</v>
      </c>
      <c r="BI268" s="89">
        <f>SUMIF(Об!$A:$A,$A:$A,Об!AB:AB)*BI$455</f>
        <v>0</v>
      </c>
      <c r="BJ268" s="89">
        <f>SUMIF(Об!$A:$A,$A:$A,Об!AC:AC)*BJ$455</f>
        <v>0</v>
      </c>
      <c r="BK268" s="84">
        <f>SUMIF(ПП1!$H:$H,$A:$A,ПП1!$M:$M)</f>
        <v>0</v>
      </c>
      <c r="BL268" s="89">
        <f t="shared" si="44"/>
        <v>0</v>
      </c>
      <c r="BM268" s="84">
        <f>SUMIF(Об!$A:$A,$A:$A,Об!Z:Z)</f>
        <v>0</v>
      </c>
      <c r="BN268" s="89">
        <f t="shared" si="45"/>
        <v>0</v>
      </c>
      <c r="BO268" s="89">
        <f>SUMIF(Об!$A:$A,$A:$A,Об!$AG:$AG)*$BO$455</f>
        <v>0</v>
      </c>
      <c r="BP268" s="89">
        <f>SUMIF(Об!$A:$A,$A:$A,Об!$AE:$AE)*BP$455</f>
        <v>0</v>
      </c>
      <c r="BQ268" s="89">
        <f>SUMIF(Об!$A:$A,$A:$A,Об!AI:AI)*BQ$455</f>
        <v>0</v>
      </c>
      <c r="BR268" s="89">
        <f>SUMIF(Об!$A:$A,$A:$A,Об!AJ:AJ)*BR$455</f>
        <v>0</v>
      </c>
      <c r="BS268" s="89">
        <f>SUMIF(Об!$A:$A,$A:$A,Об!AK:AK)*BS$455</f>
        <v>0</v>
      </c>
      <c r="BT268" s="89">
        <f>SUMIF(Об!$A:$A,$A:$A,Об!AL:AL)*BT$455</f>
        <v>0</v>
      </c>
      <c r="BU268" s="89">
        <f>SUMIF(Об!$A:$A,$A:$A,Об!AM:AM)*BU$455</f>
        <v>0</v>
      </c>
      <c r="BV268" s="89">
        <f>SUMIF(Об!$A:$A,$A:$A,Об!AN:AN)*BV$455</f>
        <v>0</v>
      </c>
    </row>
    <row r="269" spans="1:74" ht="32.25" customHeight="1" x14ac:dyDescent="0.25">
      <c r="A269" s="84" t="s">
        <v>317</v>
      </c>
      <c r="B269" s="84">
        <f>SUMIF(Об!$A:$A,$A:$A,Об!B:B)</f>
        <v>0</v>
      </c>
      <c r="C269" s="84">
        <f>SUMIF(Об!$A:$A,$A:$A,Об!C:C)</f>
        <v>0</v>
      </c>
      <c r="D269" s="84">
        <v>0</v>
      </c>
      <c r="E269" s="84">
        <f>SUMIF(Об!$A:$A,$A:$A,Об!F:F)</f>
        <v>0</v>
      </c>
      <c r="F269" s="84">
        <f t="shared" si="46"/>
        <v>0</v>
      </c>
      <c r="G269" s="89">
        <v>0</v>
      </c>
      <c r="H269" s="89">
        <v>0</v>
      </c>
      <c r="I269" s="89">
        <v>0</v>
      </c>
      <c r="J269" s="89">
        <v>0</v>
      </c>
      <c r="K269" s="89">
        <v>0</v>
      </c>
      <c r="L269" s="89">
        <v>0</v>
      </c>
      <c r="M269" s="89">
        <v>0</v>
      </c>
      <c r="N269" s="89">
        <v>0</v>
      </c>
      <c r="O269" s="89">
        <v>0</v>
      </c>
      <c r="P269" s="89">
        <v>0</v>
      </c>
      <c r="Q269" s="89">
        <v>0</v>
      </c>
      <c r="R269" s="89">
        <v>0</v>
      </c>
      <c r="S269" s="89">
        <v>0</v>
      </c>
      <c r="T269" s="89">
        <v>0</v>
      </c>
      <c r="U269" s="89">
        <v>0</v>
      </c>
      <c r="V269" s="89">
        <v>0</v>
      </c>
      <c r="W269" s="89">
        <v>0</v>
      </c>
      <c r="X269" s="89">
        <v>0</v>
      </c>
      <c r="Y269" s="89">
        <v>0</v>
      </c>
      <c r="Z269" s="89">
        <v>0</v>
      </c>
      <c r="AA269" s="89">
        <v>0</v>
      </c>
      <c r="AB269" s="89">
        <v>0</v>
      </c>
      <c r="AC269" s="89">
        <v>0</v>
      </c>
      <c r="AD269" s="89">
        <v>0</v>
      </c>
      <c r="AE269" s="89">
        <v>0</v>
      </c>
      <c r="AF269" s="89">
        <v>0</v>
      </c>
      <c r="AG269" s="89">
        <v>0</v>
      </c>
      <c r="AH269" s="90">
        <v>0</v>
      </c>
      <c r="AI269" s="90">
        <v>0</v>
      </c>
      <c r="AJ269" s="90">
        <v>0</v>
      </c>
      <c r="AK269" s="90">
        <v>0</v>
      </c>
      <c r="AL269" s="90">
        <v>-0.09</v>
      </c>
      <c r="AM269" s="90">
        <v>0</v>
      </c>
      <c r="AN269" s="90">
        <v>-0.09</v>
      </c>
      <c r="AP269" s="91">
        <f t="shared" si="43"/>
        <v>0</v>
      </c>
      <c r="AQ269" s="92">
        <f>SUMIF('20-1'!K:K,$A:$A,'20-1'!$E:$E)</f>
        <v>0</v>
      </c>
      <c r="AR269" s="92">
        <f>SUMIF('20-1'!L:L,$A:$A,'20-1'!$E:$E)</f>
        <v>0</v>
      </c>
      <c r="AS269" s="92">
        <f>SUMIF('20-1'!M:M,$A:$A,'20-1'!$E:$E)</f>
        <v>0</v>
      </c>
      <c r="AT269" s="92">
        <f>SUMIF('20-1'!N:N,$A:$A,'20-1'!$E:$E)</f>
        <v>0</v>
      </c>
      <c r="AU269" s="92">
        <f>SUMIF('20-1'!O:O,$A:$A,'20-1'!$E:$E)</f>
        <v>0</v>
      </c>
      <c r="AV269" s="92">
        <f>SUMIF('20-1'!P:P,$A:$A,'20-1'!$E:$E)</f>
        <v>0</v>
      </c>
      <c r="AW269" s="92">
        <f>SUMIF('20-1'!Q:Q,$A:$A,'20-1'!$E:$E)</f>
        <v>0</v>
      </c>
      <c r="AX269" s="92">
        <f>SUMIF('20-1'!R:R,$A:$A,'20-1'!$E:$E)</f>
        <v>0</v>
      </c>
      <c r="AY269" s="92">
        <f>SUMIF('20-1'!S:S,$A:$A,'20-1'!$E:$E)</f>
        <v>0</v>
      </c>
      <c r="AZ269" s="92">
        <f>SUMIF('20-1'!T:T,$A:$A,'20-1'!$E:$E)</f>
        <v>0</v>
      </c>
      <c r="BA269" s="92">
        <f>SUMIF('20-1'!U:U,$A:$A,'20-1'!$E:$E)</f>
        <v>0</v>
      </c>
      <c r="BB269" s="92">
        <f>SUMIF('20-1'!V:V,$A:$A,'20-1'!$E:$E)</f>
        <v>0</v>
      </c>
      <c r="BC269" s="92">
        <f>SUMIF('20-1'!W:W,$A:$A,'20-1'!$E:$E)</f>
        <v>0</v>
      </c>
      <c r="BD269" s="92">
        <f>SUMIF('20-1'!X:X,$A:$A,'20-1'!$E:$E)</f>
        <v>0</v>
      </c>
      <c r="BE269" s="92">
        <f>SUMIF('20-1'!Y:Y,$A:$A,'20-1'!$E:$E)</f>
        <v>0</v>
      </c>
      <c r="BF269" s="92">
        <f>SUMIF('20-1'!Z:Z,$A:$A,'20-1'!$E:$E)</f>
        <v>0</v>
      </c>
      <c r="BG269" s="92">
        <f>SUMIF('20-1'!AA:AA,$A:$A,'20-1'!$E:$E)</f>
        <v>0</v>
      </c>
      <c r="BH269" s="92">
        <f>SUMIF('20-1'!AB:AB,$A:$A,'20-1'!$E:$E)</f>
        <v>0</v>
      </c>
      <c r="BI269" s="89">
        <f>SUMIF(Об!$A:$A,$A:$A,Об!AB:AB)*BI$455</f>
        <v>0</v>
      </c>
      <c r="BJ269" s="89">
        <f>SUMIF(Об!$A:$A,$A:$A,Об!AC:AC)*BJ$455</f>
        <v>0</v>
      </c>
      <c r="BK269" s="84">
        <f>SUMIF(ПП1!$H:$H,$A:$A,ПП1!$M:$M)</f>
        <v>0</v>
      </c>
      <c r="BL269" s="89">
        <f t="shared" si="44"/>
        <v>0</v>
      </c>
      <c r="BM269" s="84">
        <f>SUMIF(Об!$A:$A,$A:$A,Об!Z:Z)</f>
        <v>0</v>
      </c>
      <c r="BN269" s="89">
        <f t="shared" si="45"/>
        <v>0</v>
      </c>
      <c r="BO269" s="89">
        <f>SUMIF(Об!$A:$A,$A:$A,Об!$AG:$AG)*$BO$455</f>
        <v>0</v>
      </c>
      <c r="BP269" s="89">
        <f>SUMIF(Об!$A:$A,$A:$A,Об!$AE:$AE)*BP$455</f>
        <v>0</v>
      </c>
      <c r="BQ269" s="89">
        <f>SUMIF(Об!$A:$A,$A:$A,Об!AI:AI)*BQ$455</f>
        <v>0</v>
      </c>
      <c r="BR269" s="89">
        <f>SUMIF(Об!$A:$A,$A:$A,Об!AJ:AJ)*BR$455</f>
        <v>0</v>
      </c>
      <c r="BS269" s="89">
        <f>SUMIF(Об!$A:$A,$A:$A,Об!AK:AK)*BS$455</f>
        <v>0</v>
      </c>
      <c r="BT269" s="89">
        <f>SUMIF(Об!$A:$A,$A:$A,Об!AL:AL)*BT$455</f>
        <v>0</v>
      </c>
      <c r="BU269" s="89">
        <f>SUMIF(Об!$A:$A,$A:$A,Об!AM:AM)*BU$455</f>
        <v>0</v>
      </c>
      <c r="BV269" s="89">
        <f>SUMIF(Об!$A:$A,$A:$A,Об!AN:AN)*BV$455</f>
        <v>0</v>
      </c>
    </row>
    <row r="270" spans="1:74" ht="32.25" customHeight="1" x14ac:dyDescent="0.25">
      <c r="A270" s="84" t="s">
        <v>318</v>
      </c>
      <c r="B270" s="84">
        <f>SUMIF(Об!$A:$A,$A:$A,Об!B:B)</f>
        <v>0</v>
      </c>
      <c r="C270" s="84">
        <f>SUMIF(Об!$A:$A,$A:$A,Об!C:C)</f>
        <v>0</v>
      </c>
      <c r="D270" s="84">
        <v>0</v>
      </c>
      <c r="E270" s="84">
        <f>SUMIF(Об!$A:$A,$A:$A,Об!F:F)</f>
        <v>0</v>
      </c>
      <c r="F270" s="84">
        <f t="shared" si="46"/>
        <v>0</v>
      </c>
      <c r="G270" s="89">
        <v>0</v>
      </c>
      <c r="H270" s="89">
        <v>0</v>
      </c>
      <c r="I270" s="89">
        <v>0</v>
      </c>
      <c r="J270" s="89">
        <v>0</v>
      </c>
      <c r="K270" s="89">
        <v>0</v>
      </c>
      <c r="L270" s="89">
        <v>0</v>
      </c>
      <c r="M270" s="89">
        <v>0</v>
      </c>
      <c r="N270" s="89">
        <v>0</v>
      </c>
      <c r="O270" s="89">
        <v>0</v>
      </c>
      <c r="P270" s="89">
        <v>0</v>
      </c>
      <c r="Q270" s="89">
        <v>0</v>
      </c>
      <c r="R270" s="89">
        <v>0</v>
      </c>
      <c r="S270" s="89">
        <v>0</v>
      </c>
      <c r="T270" s="89">
        <v>0</v>
      </c>
      <c r="U270" s="89">
        <v>0</v>
      </c>
      <c r="V270" s="89">
        <v>0</v>
      </c>
      <c r="W270" s="89">
        <v>0</v>
      </c>
      <c r="X270" s="89">
        <v>0</v>
      </c>
      <c r="Y270" s="89">
        <v>0</v>
      </c>
      <c r="Z270" s="89">
        <v>0</v>
      </c>
      <c r="AA270" s="89">
        <v>0</v>
      </c>
      <c r="AB270" s="89">
        <v>0</v>
      </c>
      <c r="AC270" s="89">
        <v>0</v>
      </c>
      <c r="AD270" s="89">
        <v>0</v>
      </c>
      <c r="AE270" s="89">
        <v>0</v>
      </c>
      <c r="AF270" s="89">
        <v>0</v>
      </c>
      <c r="AG270" s="89">
        <v>0</v>
      </c>
      <c r="AH270" s="90">
        <v>0</v>
      </c>
      <c r="AI270" s="90">
        <v>0</v>
      </c>
      <c r="AJ270" s="90">
        <v>0</v>
      </c>
      <c r="AK270" s="90">
        <v>0</v>
      </c>
      <c r="AL270" s="90">
        <v>-1640.49</v>
      </c>
      <c r="AM270" s="90">
        <v>0</v>
      </c>
      <c r="AN270" s="90">
        <v>-1640.49</v>
      </c>
      <c r="AP270" s="91">
        <f t="shared" si="43"/>
        <v>0</v>
      </c>
      <c r="AQ270" s="92">
        <f>SUMIF('20-1'!K:K,$A:$A,'20-1'!$E:$E)</f>
        <v>0</v>
      </c>
      <c r="AR270" s="92">
        <f>SUMIF('20-1'!L:L,$A:$A,'20-1'!$E:$E)</f>
        <v>0</v>
      </c>
      <c r="AS270" s="92">
        <f>SUMIF('20-1'!M:M,$A:$A,'20-1'!$E:$E)</f>
        <v>0</v>
      </c>
      <c r="AT270" s="92">
        <f>SUMIF('20-1'!N:N,$A:$A,'20-1'!$E:$E)</f>
        <v>0</v>
      </c>
      <c r="AU270" s="92">
        <f>SUMIF('20-1'!O:O,$A:$A,'20-1'!$E:$E)</f>
        <v>0</v>
      </c>
      <c r="AV270" s="92">
        <f>SUMIF('20-1'!P:P,$A:$A,'20-1'!$E:$E)</f>
        <v>0</v>
      </c>
      <c r="AW270" s="92">
        <f>SUMIF('20-1'!Q:Q,$A:$A,'20-1'!$E:$E)</f>
        <v>0</v>
      </c>
      <c r="AX270" s="92">
        <f>SUMIF('20-1'!R:R,$A:$A,'20-1'!$E:$E)</f>
        <v>0</v>
      </c>
      <c r="AY270" s="92">
        <f>SUMIF('20-1'!S:S,$A:$A,'20-1'!$E:$E)</f>
        <v>0</v>
      </c>
      <c r="AZ270" s="92">
        <f>SUMIF('20-1'!T:T,$A:$A,'20-1'!$E:$E)</f>
        <v>0</v>
      </c>
      <c r="BA270" s="92">
        <f>SUMIF('20-1'!U:U,$A:$A,'20-1'!$E:$E)</f>
        <v>0</v>
      </c>
      <c r="BB270" s="92">
        <f>SUMIF('20-1'!V:V,$A:$A,'20-1'!$E:$E)</f>
        <v>0</v>
      </c>
      <c r="BC270" s="92">
        <f>SUMIF('20-1'!W:W,$A:$A,'20-1'!$E:$E)</f>
        <v>0</v>
      </c>
      <c r="BD270" s="92">
        <f>SUMIF('20-1'!X:X,$A:$A,'20-1'!$E:$E)</f>
        <v>0</v>
      </c>
      <c r="BE270" s="92">
        <f>SUMIF('20-1'!Y:Y,$A:$A,'20-1'!$E:$E)</f>
        <v>0</v>
      </c>
      <c r="BF270" s="92">
        <f>SUMIF('20-1'!Z:Z,$A:$A,'20-1'!$E:$E)</f>
        <v>0</v>
      </c>
      <c r="BG270" s="92">
        <f>SUMIF('20-1'!AA:AA,$A:$A,'20-1'!$E:$E)</f>
        <v>0</v>
      </c>
      <c r="BH270" s="92">
        <f>SUMIF('20-1'!AB:AB,$A:$A,'20-1'!$E:$E)</f>
        <v>0</v>
      </c>
      <c r="BI270" s="89">
        <f>SUMIF(Об!$A:$A,$A:$A,Об!AB:AB)*BI$455</f>
        <v>0</v>
      </c>
      <c r="BJ270" s="89">
        <f>SUMIF(Об!$A:$A,$A:$A,Об!AC:AC)*BJ$455</f>
        <v>0</v>
      </c>
      <c r="BK270" s="84">
        <f>SUMIF(ПП1!$H:$H,$A:$A,ПП1!$M:$M)</f>
        <v>0</v>
      </c>
      <c r="BL270" s="89">
        <f t="shared" si="44"/>
        <v>0</v>
      </c>
      <c r="BM270" s="84">
        <f>SUMIF(Об!$A:$A,$A:$A,Об!Z:Z)</f>
        <v>0</v>
      </c>
      <c r="BN270" s="89">
        <f t="shared" si="45"/>
        <v>0</v>
      </c>
      <c r="BO270" s="89">
        <f>SUMIF(Об!$A:$A,$A:$A,Об!$AG:$AG)*$BO$455</f>
        <v>0</v>
      </c>
      <c r="BP270" s="89">
        <f>SUMIF(Об!$A:$A,$A:$A,Об!$AE:$AE)*BP$455</f>
        <v>0</v>
      </c>
      <c r="BQ270" s="89">
        <f>SUMIF(Об!$A:$A,$A:$A,Об!AI:AI)*BQ$455</f>
        <v>0</v>
      </c>
      <c r="BR270" s="89">
        <f>SUMIF(Об!$A:$A,$A:$A,Об!AJ:AJ)*BR$455</f>
        <v>0</v>
      </c>
      <c r="BS270" s="89">
        <f>SUMIF(Об!$A:$A,$A:$A,Об!AK:AK)*BS$455</f>
        <v>0</v>
      </c>
      <c r="BT270" s="89">
        <f>SUMIF(Об!$A:$A,$A:$A,Об!AL:AL)*BT$455</f>
        <v>0</v>
      </c>
      <c r="BU270" s="89">
        <f>SUMIF(Об!$A:$A,$A:$A,Об!AM:AM)*BU$455</f>
        <v>0</v>
      </c>
      <c r="BV270" s="89">
        <f>SUMIF(Об!$A:$A,$A:$A,Об!AN:AN)*BV$455</f>
        <v>0</v>
      </c>
    </row>
    <row r="271" spans="1:74" ht="32.25" customHeight="1" x14ac:dyDescent="0.25">
      <c r="A271" s="84" t="s">
        <v>319</v>
      </c>
      <c r="B271" s="84">
        <f>SUMIF(Об!$A:$A,$A:$A,Об!B:B)</f>
        <v>0</v>
      </c>
      <c r="C271" s="84">
        <f>SUMIF(Об!$A:$A,$A:$A,Об!C:C)</f>
        <v>0</v>
      </c>
      <c r="D271" s="84">
        <v>0</v>
      </c>
      <c r="E271" s="84">
        <f>SUMIF(Об!$A:$A,$A:$A,Об!F:F)</f>
        <v>0</v>
      </c>
      <c r="F271" s="84">
        <f t="shared" si="46"/>
        <v>0</v>
      </c>
      <c r="G271" s="89">
        <v>0</v>
      </c>
      <c r="H271" s="89">
        <v>0</v>
      </c>
      <c r="I271" s="89">
        <v>0</v>
      </c>
      <c r="J271" s="89">
        <v>0</v>
      </c>
      <c r="K271" s="89">
        <v>0</v>
      </c>
      <c r="L271" s="89">
        <v>0</v>
      </c>
      <c r="M271" s="89">
        <v>0</v>
      </c>
      <c r="N271" s="89">
        <v>0</v>
      </c>
      <c r="O271" s="89">
        <v>0</v>
      </c>
      <c r="P271" s="89">
        <v>0</v>
      </c>
      <c r="Q271" s="89">
        <v>0</v>
      </c>
      <c r="R271" s="89">
        <v>0</v>
      </c>
      <c r="S271" s="89">
        <v>0</v>
      </c>
      <c r="T271" s="89">
        <v>0</v>
      </c>
      <c r="U271" s="89">
        <v>0</v>
      </c>
      <c r="V271" s="89">
        <v>0</v>
      </c>
      <c r="W271" s="89">
        <v>0</v>
      </c>
      <c r="X271" s="89">
        <v>0</v>
      </c>
      <c r="Y271" s="89">
        <v>0</v>
      </c>
      <c r="Z271" s="89">
        <v>0</v>
      </c>
      <c r="AA271" s="89">
        <v>0</v>
      </c>
      <c r="AB271" s="89">
        <v>0</v>
      </c>
      <c r="AC271" s="89">
        <v>0</v>
      </c>
      <c r="AD271" s="89">
        <v>0</v>
      </c>
      <c r="AE271" s="89">
        <v>0</v>
      </c>
      <c r="AF271" s="89">
        <v>0</v>
      </c>
      <c r="AG271" s="89">
        <v>0</v>
      </c>
      <c r="AH271" s="90">
        <v>0</v>
      </c>
      <c r="AI271" s="90">
        <v>0</v>
      </c>
      <c r="AJ271" s="90">
        <v>0</v>
      </c>
      <c r="AK271" s="90">
        <v>0</v>
      </c>
      <c r="AL271" s="90">
        <v>-1436.2</v>
      </c>
      <c r="AM271" s="90">
        <v>0</v>
      </c>
      <c r="AN271" s="90">
        <v>-1436.2</v>
      </c>
      <c r="AP271" s="91">
        <f t="shared" si="43"/>
        <v>0</v>
      </c>
      <c r="AQ271" s="92">
        <f>SUMIF('20-1'!K:K,$A:$A,'20-1'!$E:$E)</f>
        <v>0</v>
      </c>
      <c r="AR271" s="92">
        <f>SUMIF('20-1'!L:L,$A:$A,'20-1'!$E:$E)</f>
        <v>0</v>
      </c>
      <c r="AS271" s="92">
        <f>SUMIF('20-1'!M:M,$A:$A,'20-1'!$E:$E)</f>
        <v>0</v>
      </c>
      <c r="AT271" s="92">
        <f>SUMIF('20-1'!N:N,$A:$A,'20-1'!$E:$E)</f>
        <v>0</v>
      </c>
      <c r="AU271" s="92">
        <f>SUMIF('20-1'!O:O,$A:$A,'20-1'!$E:$E)</f>
        <v>0</v>
      </c>
      <c r="AV271" s="92">
        <f>SUMIF('20-1'!P:P,$A:$A,'20-1'!$E:$E)</f>
        <v>0</v>
      </c>
      <c r="AW271" s="92">
        <f>SUMIF('20-1'!Q:Q,$A:$A,'20-1'!$E:$E)</f>
        <v>0</v>
      </c>
      <c r="AX271" s="92">
        <f>SUMIF('20-1'!R:R,$A:$A,'20-1'!$E:$E)</f>
        <v>0</v>
      </c>
      <c r="AY271" s="92">
        <f>SUMIF('20-1'!S:S,$A:$A,'20-1'!$E:$E)</f>
        <v>0</v>
      </c>
      <c r="AZ271" s="92">
        <f>SUMIF('20-1'!T:T,$A:$A,'20-1'!$E:$E)</f>
        <v>0</v>
      </c>
      <c r="BA271" s="92">
        <f>SUMIF('20-1'!U:U,$A:$A,'20-1'!$E:$E)</f>
        <v>0</v>
      </c>
      <c r="BB271" s="92">
        <f>SUMIF('20-1'!V:V,$A:$A,'20-1'!$E:$E)</f>
        <v>0</v>
      </c>
      <c r="BC271" s="92">
        <f>SUMIF('20-1'!W:W,$A:$A,'20-1'!$E:$E)</f>
        <v>0</v>
      </c>
      <c r="BD271" s="92">
        <f>SUMIF('20-1'!X:X,$A:$A,'20-1'!$E:$E)</f>
        <v>0</v>
      </c>
      <c r="BE271" s="92">
        <f>SUMIF('20-1'!Y:Y,$A:$A,'20-1'!$E:$E)</f>
        <v>0</v>
      </c>
      <c r="BF271" s="92">
        <f>SUMIF('20-1'!Z:Z,$A:$A,'20-1'!$E:$E)</f>
        <v>0</v>
      </c>
      <c r="BG271" s="92">
        <f>SUMIF('20-1'!AA:AA,$A:$A,'20-1'!$E:$E)</f>
        <v>0</v>
      </c>
      <c r="BH271" s="92">
        <f>SUMIF('20-1'!AB:AB,$A:$A,'20-1'!$E:$E)</f>
        <v>0</v>
      </c>
      <c r="BI271" s="89">
        <f>SUMIF(Об!$A:$A,$A:$A,Об!AB:AB)*BI$455</f>
        <v>0</v>
      </c>
      <c r="BJ271" s="89">
        <f>SUMIF(Об!$A:$A,$A:$A,Об!AC:AC)*BJ$455</f>
        <v>0</v>
      </c>
      <c r="BK271" s="84">
        <f>SUMIF(ПП1!$H:$H,$A:$A,ПП1!$M:$M)</f>
        <v>0</v>
      </c>
      <c r="BL271" s="89">
        <f t="shared" si="44"/>
        <v>0</v>
      </c>
      <c r="BM271" s="84">
        <f>SUMIF(Об!$A:$A,$A:$A,Об!Z:Z)</f>
        <v>0</v>
      </c>
      <c r="BN271" s="89">
        <f t="shared" si="45"/>
        <v>0</v>
      </c>
      <c r="BO271" s="89">
        <f>SUMIF(Об!$A:$A,$A:$A,Об!$AG:$AG)*$BO$455</f>
        <v>0</v>
      </c>
      <c r="BP271" s="89">
        <f>SUMIF(Об!$A:$A,$A:$A,Об!$AE:$AE)*BP$455</f>
        <v>0</v>
      </c>
      <c r="BQ271" s="89">
        <f>SUMIF(Об!$A:$A,$A:$A,Об!AI:AI)*BQ$455</f>
        <v>0</v>
      </c>
      <c r="BR271" s="89">
        <f>SUMIF(Об!$A:$A,$A:$A,Об!AJ:AJ)*BR$455</f>
        <v>0</v>
      </c>
      <c r="BS271" s="89">
        <f>SUMIF(Об!$A:$A,$A:$A,Об!AK:AK)*BS$455</f>
        <v>0</v>
      </c>
      <c r="BT271" s="89">
        <f>SUMIF(Об!$A:$A,$A:$A,Об!AL:AL)*BT$455</f>
        <v>0</v>
      </c>
      <c r="BU271" s="89">
        <f>SUMIF(Об!$A:$A,$A:$A,Об!AM:AM)*BU$455</f>
        <v>0</v>
      </c>
      <c r="BV271" s="89">
        <f>SUMIF(Об!$A:$A,$A:$A,Об!AN:AN)*BV$455</f>
        <v>0</v>
      </c>
    </row>
    <row r="272" spans="1:74" ht="32.25" customHeight="1" x14ac:dyDescent="0.25">
      <c r="A272" s="84" t="s">
        <v>320</v>
      </c>
      <c r="B272" s="84">
        <f>SUMIF(Об!$A:$A,$A:$A,Об!B:B)</f>
        <v>0</v>
      </c>
      <c r="C272" s="84">
        <f>SUMIF(Об!$A:$A,$A:$A,Об!C:C)</f>
        <v>0</v>
      </c>
      <c r="D272" s="84">
        <v>0</v>
      </c>
      <c r="E272" s="84">
        <f>SUMIF(Об!$A:$A,$A:$A,Об!F:F)</f>
        <v>0</v>
      </c>
      <c r="F272" s="84">
        <f t="shared" si="46"/>
        <v>0</v>
      </c>
      <c r="G272" s="89">
        <v>0</v>
      </c>
      <c r="H272" s="89">
        <v>0</v>
      </c>
      <c r="I272" s="89">
        <v>0</v>
      </c>
      <c r="J272" s="89">
        <v>0</v>
      </c>
      <c r="K272" s="89">
        <v>0</v>
      </c>
      <c r="L272" s="89">
        <v>0</v>
      </c>
      <c r="M272" s="89">
        <v>0</v>
      </c>
      <c r="N272" s="89">
        <v>0</v>
      </c>
      <c r="O272" s="89">
        <v>0</v>
      </c>
      <c r="P272" s="89">
        <v>0</v>
      </c>
      <c r="Q272" s="89">
        <v>0</v>
      </c>
      <c r="R272" s="89">
        <v>0</v>
      </c>
      <c r="S272" s="89">
        <v>0</v>
      </c>
      <c r="T272" s="89">
        <v>0</v>
      </c>
      <c r="U272" s="89">
        <v>0</v>
      </c>
      <c r="V272" s="89">
        <v>0</v>
      </c>
      <c r="W272" s="89">
        <v>0</v>
      </c>
      <c r="X272" s="89">
        <v>0</v>
      </c>
      <c r="Y272" s="89">
        <v>0</v>
      </c>
      <c r="Z272" s="89">
        <v>0</v>
      </c>
      <c r="AA272" s="89">
        <v>0</v>
      </c>
      <c r="AB272" s="89">
        <v>0</v>
      </c>
      <c r="AC272" s="89">
        <v>0</v>
      </c>
      <c r="AD272" s="89">
        <v>0</v>
      </c>
      <c r="AE272" s="89">
        <v>0</v>
      </c>
      <c r="AF272" s="89">
        <v>0</v>
      </c>
      <c r="AG272" s="89">
        <v>0</v>
      </c>
      <c r="AH272" s="90">
        <v>0</v>
      </c>
      <c r="AI272" s="90">
        <v>0</v>
      </c>
      <c r="AJ272" s="90">
        <v>0</v>
      </c>
      <c r="AK272" s="90">
        <v>0</v>
      </c>
      <c r="AL272" s="90">
        <v>-0.25</v>
      </c>
      <c r="AM272" s="90">
        <v>0</v>
      </c>
      <c r="AN272" s="90">
        <v>-0.25</v>
      </c>
      <c r="AP272" s="91">
        <f t="shared" si="43"/>
        <v>0</v>
      </c>
      <c r="AQ272" s="92">
        <f>SUMIF('20-1'!K:K,$A:$A,'20-1'!$E:$E)</f>
        <v>0</v>
      </c>
      <c r="AR272" s="92">
        <f>SUMIF('20-1'!L:L,$A:$A,'20-1'!$E:$E)</f>
        <v>0</v>
      </c>
      <c r="AS272" s="92">
        <f>SUMIF('20-1'!M:M,$A:$A,'20-1'!$E:$E)</f>
        <v>0</v>
      </c>
      <c r="AT272" s="92">
        <f>SUMIF('20-1'!N:N,$A:$A,'20-1'!$E:$E)</f>
        <v>0</v>
      </c>
      <c r="AU272" s="92">
        <f>SUMIF('20-1'!O:O,$A:$A,'20-1'!$E:$E)</f>
        <v>0</v>
      </c>
      <c r="AV272" s="92">
        <f>SUMIF('20-1'!P:P,$A:$A,'20-1'!$E:$E)</f>
        <v>0</v>
      </c>
      <c r="AW272" s="92">
        <f>SUMIF('20-1'!Q:Q,$A:$A,'20-1'!$E:$E)</f>
        <v>0</v>
      </c>
      <c r="AX272" s="92">
        <f>SUMIF('20-1'!R:R,$A:$A,'20-1'!$E:$E)</f>
        <v>0</v>
      </c>
      <c r="AY272" s="92">
        <f>SUMIF('20-1'!S:S,$A:$A,'20-1'!$E:$E)</f>
        <v>0</v>
      </c>
      <c r="AZ272" s="92">
        <f>SUMIF('20-1'!T:T,$A:$A,'20-1'!$E:$E)</f>
        <v>0</v>
      </c>
      <c r="BA272" s="92">
        <f>SUMIF('20-1'!U:U,$A:$A,'20-1'!$E:$E)</f>
        <v>0</v>
      </c>
      <c r="BB272" s="92">
        <f>SUMIF('20-1'!V:V,$A:$A,'20-1'!$E:$E)</f>
        <v>0</v>
      </c>
      <c r="BC272" s="92">
        <f>SUMIF('20-1'!W:W,$A:$A,'20-1'!$E:$E)</f>
        <v>0</v>
      </c>
      <c r="BD272" s="92">
        <f>SUMIF('20-1'!X:X,$A:$A,'20-1'!$E:$E)</f>
        <v>0</v>
      </c>
      <c r="BE272" s="92">
        <f>SUMIF('20-1'!Y:Y,$A:$A,'20-1'!$E:$E)</f>
        <v>0</v>
      </c>
      <c r="BF272" s="92">
        <f>SUMIF('20-1'!Z:Z,$A:$A,'20-1'!$E:$E)</f>
        <v>0</v>
      </c>
      <c r="BG272" s="92">
        <f>SUMIF('20-1'!AA:AA,$A:$A,'20-1'!$E:$E)</f>
        <v>0</v>
      </c>
      <c r="BH272" s="92">
        <f>SUMIF('20-1'!AB:AB,$A:$A,'20-1'!$E:$E)</f>
        <v>0</v>
      </c>
      <c r="BI272" s="89">
        <f>SUMIF(Об!$A:$A,$A:$A,Об!AB:AB)*BI$455</f>
        <v>0</v>
      </c>
      <c r="BJ272" s="89">
        <f>SUMIF(Об!$A:$A,$A:$A,Об!AC:AC)*BJ$455</f>
        <v>0</v>
      </c>
      <c r="BK272" s="84">
        <f>SUMIF(ПП1!$H:$H,$A:$A,ПП1!$M:$M)</f>
        <v>0</v>
      </c>
      <c r="BL272" s="89">
        <f t="shared" si="44"/>
        <v>0</v>
      </c>
      <c r="BM272" s="84">
        <f>SUMIF(Об!$A:$A,$A:$A,Об!Z:Z)</f>
        <v>0</v>
      </c>
      <c r="BN272" s="89">
        <f t="shared" si="45"/>
        <v>0</v>
      </c>
      <c r="BO272" s="89">
        <f>SUMIF(Об!$A:$A,$A:$A,Об!$AG:$AG)*$BO$455</f>
        <v>0</v>
      </c>
      <c r="BP272" s="89">
        <f>SUMIF(Об!$A:$A,$A:$A,Об!$AE:$AE)*BP$455</f>
        <v>0</v>
      </c>
      <c r="BQ272" s="89">
        <f>SUMIF(Об!$A:$A,$A:$A,Об!AI:AI)*BQ$455</f>
        <v>0</v>
      </c>
      <c r="BR272" s="89">
        <f>SUMIF(Об!$A:$A,$A:$A,Об!AJ:AJ)*BR$455</f>
        <v>0</v>
      </c>
      <c r="BS272" s="89">
        <f>SUMIF(Об!$A:$A,$A:$A,Об!AK:AK)*BS$455</f>
        <v>0</v>
      </c>
      <c r="BT272" s="89">
        <f>SUMIF(Об!$A:$A,$A:$A,Об!AL:AL)*BT$455</f>
        <v>0</v>
      </c>
      <c r="BU272" s="89">
        <f>SUMIF(Об!$A:$A,$A:$A,Об!AM:AM)*BU$455</f>
        <v>0</v>
      </c>
      <c r="BV272" s="89">
        <f>SUMIF(Об!$A:$A,$A:$A,Об!AN:AN)*BV$455</f>
        <v>0</v>
      </c>
    </row>
    <row r="273" spans="1:74" ht="32.25" customHeight="1" x14ac:dyDescent="0.25">
      <c r="A273" s="84" t="s">
        <v>321</v>
      </c>
      <c r="B273" s="84">
        <f>SUMIF(Об!$A:$A,$A:$A,Об!B:B)</f>
        <v>0</v>
      </c>
      <c r="C273" s="84">
        <f>SUMIF(Об!$A:$A,$A:$A,Об!C:C)</f>
        <v>0</v>
      </c>
      <c r="D273" s="84">
        <v>0</v>
      </c>
      <c r="E273" s="84">
        <f>SUMIF(Об!$A:$A,$A:$A,Об!F:F)</f>
        <v>0</v>
      </c>
      <c r="F273" s="84">
        <f t="shared" si="46"/>
        <v>0</v>
      </c>
      <c r="G273" s="89">
        <v>0</v>
      </c>
      <c r="H273" s="89">
        <v>0</v>
      </c>
      <c r="I273" s="89">
        <v>0</v>
      </c>
      <c r="J273" s="89">
        <v>0</v>
      </c>
      <c r="K273" s="89">
        <v>0</v>
      </c>
      <c r="L273" s="89">
        <v>0</v>
      </c>
      <c r="M273" s="89">
        <v>0</v>
      </c>
      <c r="N273" s="89">
        <v>0</v>
      </c>
      <c r="O273" s="89">
        <v>0</v>
      </c>
      <c r="P273" s="89">
        <v>0</v>
      </c>
      <c r="Q273" s="89">
        <v>0</v>
      </c>
      <c r="R273" s="89">
        <v>0</v>
      </c>
      <c r="S273" s="89">
        <v>0</v>
      </c>
      <c r="T273" s="89">
        <v>0</v>
      </c>
      <c r="U273" s="89">
        <v>0</v>
      </c>
      <c r="V273" s="89">
        <v>0</v>
      </c>
      <c r="W273" s="89">
        <v>0</v>
      </c>
      <c r="X273" s="89">
        <v>0</v>
      </c>
      <c r="Y273" s="89">
        <v>0</v>
      </c>
      <c r="Z273" s="89">
        <v>0</v>
      </c>
      <c r="AA273" s="89">
        <v>0</v>
      </c>
      <c r="AB273" s="89">
        <v>0</v>
      </c>
      <c r="AC273" s="89">
        <v>0</v>
      </c>
      <c r="AD273" s="89">
        <v>0</v>
      </c>
      <c r="AE273" s="89">
        <v>0</v>
      </c>
      <c r="AF273" s="89">
        <v>0</v>
      </c>
      <c r="AG273" s="89">
        <v>0</v>
      </c>
      <c r="AH273" s="90">
        <v>0</v>
      </c>
      <c r="AI273" s="90">
        <v>0</v>
      </c>
      <c r="AJ273" s="90">
        <v>0</v>
      </c>
      <c r="AK273" s="90">
        <v>0</v>
      </c>
      <c r="AL273" s="90">
        <v>0</v>
      </c>
      <c r="AM273" s="90">
        <v>0</v>
      </c>
      <c r="AN273" s="90">
        <v>0</v>
      </c>
      <c r="AP273" s="91">
        <f t="shared" si="43"/>
        <v>0</v>
      </c>
      <c r="AQ273" s="92">
        <f>SUMIF('20-1'!K:K,$A:$A,'20-1'!$E:$E)</f>
        <v>0</v>
      </c>
      <c r="AR273" s="92">
        <f>SUMIF('20-1'!L:L,$A:$A,'20-1'!$E:$E)</f>
        <v>0</v>
      </c>
      <c r="AS273" s="92">
        <f>SUMIF('20-1'!M:M,$A:$A,'20-1'!$E:$E)</f>
        <v>0</v>
      </c>
      <c r="AT273" s="92">
        <f>SUMIF('20-1'!N:N,$A:$A,'20-1'!$E:$E)</f>
        <v>0</v>
      </c>
      <c r="AU273" s="92">
        <f>SUMIF('20-1'!O:O,$A:$A,'20-1'!$E:$E)</f>
        <v>0</v>
      </c>
      <c r="AV273" s="92">
        <f>SUMIF('20-1'!P:P,$A:$A,'20-1'!$E:$E)</f>
        <v>0</v>
      </c>
      <c r="AW273" s="92">
        <f>SUMIF('20-1'!Q:Q,$A:$A,'20-1'!$E:$E)</f>
        <v>0</v>
      </c>
      <c r="AX273" s="92">
        <f>SUMIF('20-1'!R:R,$A:$A,'20-1'!$E:$E)</f>
        <v>0</v>
      </c>
      <c r="AY273" s="92">
        <f>SUMIF('20-1'!S:S,$A:$A,'20-1'!$E:$E)</f>
        <v>0</v>
      </c>
      <c r="AZ273" s="92">
        <f>SUMIF('20-1'!T:T,$A:$A,'20-1'!$E:$E)</f>
        <v>0</v>
      </c>
      <c r="BA273" s="92">
        <f>SUMIF('20-1'!U:U,$A:$A,'20-1'!$E:$E)</f>
        <v>0</v>
      </c>
      <c r="BB273" s="92">
        <f>SUMIF('20-1'!V:V,$A:$A,'20-1'!$E:$E)</f>
        <v>0</v>
      </c>
      <c r="BC273" s="92">
        <f>SUMIF('20-1'!W:W,$A:$A,'20-1'!$E:$E)</f>
        <v>0</v>
      </c>
      <c r="BD273" s="92">
        <f>SUMIF('20-1'!X:X,$A:$A,'20-1'!$E:$E)</f>
        <v>0</v>
      </c>
      <c r="BE273" s="92">
        <f>SUMIF('20-1'!Y:Y,$A:$A,'20-1'!$E:$E)</f>
        <v>0</v>
      </c>
      <c r="BF273" s="92">
        <f>SUMIF('20-1'!Z:Z,$A:$A,'20-1'!$E:$E)</f>
        <v>0</v>
      </c>
      <c r="BG273" s="92">
        <f>SUMIF('20-1'!AA:AA,$A:$A,'20-1'!$E:$E)</f>
        <v>0</v>
      </c>
      <c r="BH273" s="92">
        <f>SUMIF('20-1'!AB:AB,$A:$A,'20-1'!$E:$E)</f>
        <v>0</v>
      </c>
      <c r="BI273" s="89">
        <f>SUMIF(Об!$A:$A,$A:$A,Об!AB:AB)*BI$455</f>
        <v>0</v>
      </c>
      <c r="BJ273" s="89">
        <f>SUMIF(Об!$A:$A,$A:$A,Об!AC:AC)*BJ$455</f>
        <v>0</v>
      </c>
      <c r="BK273" s="84">
        <f>SUMIF(ПП1!$H:$H,$A:$A,ПП1!$M:$M)</f>
        <v>0</v>
      </c>
      <c r="BL273" s="89">
        <f t="shared" si="44"/>
        <v>0</v>
      </c>
      <c r="BM273" s="84">
        <f>SUMIF(Об!$A:$A,$A:$A,Об!Z:Z)</f>
        <v>0</v>
      </c>
      <c r="BN273" s="89">
        <f t="shared" si="45"/>
        <v>0</v>
      </c>
      <c r="BO273" s="89">
        <f>SUMIF(Об!$A:$A,$A:$A,Об!$AG:$AG)*$BO$455</f>
        <v>0</v>
      </c>
      <c r="BP273" s="89">
        <f>SUMIF(Об!$A:$A,$A:$A,Об!$AE:$AE)*BP$455</f>
        <v>0</v>
      </c>
      <c r="BQ273" s="89">
        <f>SUMIF(Об!$A:$A,$A:$A,Об!AI:AI)*BQ$455</f>
        <v>0</v>
      </c>
      <c r="BR273" s="89">
        <f>SUMIF(Об!$A:$A,$A:$A,Об!AJ:AJ)*BR$455</f>
        <v>0</v>
      </c>
      <c r="BS273" s="89">
        <f>SUMIF(Об!$A:$A,$A:$A,Об!AK:AK)*BS$455</f>
        <v>0</v>
      </c>
      <c r="BT273" s="89">
        <f>SUMIF(Об!$A:$A,$A:$A,Об!AL:AL)*BT$455</f>
        <v>0</v>
      </c>
      <c r="BU273" s="89">
        <f>SUMIF(Об!$A:$A,$A:$A,Об!AM:AM)*BU$455</f>
        <v>0</v>
      </c>
      <c r="BV273" s="89">
        <f>SUMIF(Об!$A:$A,$A:$A,Об!AN:AN)*BV$455</f>
        <v>0</v>
      </c>
    </row>
    <row r="274" spans="1:74" ht="32.25" customHeight="1" x14ac:dyDescent="0.25">
      <c r="A274" s="84" t="s">
        <v>322</v>
      </c>
      <c r="B274" s="84">
        <f>SUMIF(Об!$A:$A,$A:$A,Об!B:B)</f>
        <v>0</v>
      </c>
      <c r="C274" s="84">
        <f>SUMIF(Об!$A:$A,$A:$A,Об!C:C)</f>
        <v>0</v>
      </c>
      <c r="D274" s="84">
        <v>0</v>
      </c>
      <c r="E274" s="84">
        <f>SUMIF(Об!$A:$A,$A:$A,Об!F:F)</f>
        <v>0</v>
      </c>
      <c r="F274" s="84">
        <f t="shared" si="46"/>
        <v>0</v>
      </c>
      <c r="G274" s="89">
        <v>0</v>
      </c>
      <c r="H274" s="89">
        <v>0</v>
      </c>
      <c r="I274" s="89">
        <v>0</v>
      </c>
      <c r="J274" s="89">
        <v>0</v>
      </c>
      <c r="K274" s="89">
        <v>0</v>
      </c>
      <c r="L274" s="89">
        <v>0</v>
      </c>
      <c r="M274" s="89">
        <v>0</v>
      </c>
      <c r="N274" s="89">
        <v>0</v>
      </c>
      <c r="O274" s="89">
        <v>0</v>
      </c>
      <c r="P274" s="89">
        <v>0</v>
      </c>
      <c r="Q274" s="89">
        <v>0</v>
      </c>
      <c r="R274" s="89">
        <v>0</v>
      </c>
      <c r="S274" s="89">
        <v>0</v>
      </c>
      <c r="T274" s="89">
        <v>0</v>
      </c>
      <c r="U274" s="89">
        <v>0</v>
      </c>
      <c r="V274" s="89">
        <v>0</v>
      </c>
      <c r="W274" s="89">
        <v>0</v>
      </c>
      <c r="X274" s="89">
        <v>0</v>
      </c>
      <c r="Y274" s="89">
        <v>0</v>
      </c>
      <c r="Z274" s="89">
        <v>0</v>
      </c>
      <c r="AA274" s="89">
        <v>0</v>
      </c>
      <c r="AB274" s="89">
        <v>0</v>
      </c>
      <c r="AC274" s="89">
        <v>0</v>
      </c>
      <c r="AD274" s="89">
        <v>0</v>
      </c>
      <c r="AE274" s="89">
        <v>0</v>
      </c>
      <c r="AF274" s="89">
        <v>0</v>
      </c>
      <c r="AG274" s="89">
        <v>0</v>
      </c>
      <c r="AH274" s="90">
        <v>0</v>
      </c>
      <c r="AI274" s="90">
        <v>0</v>
      </c>
      <c r="AJ274" s="90">
        <v>0</v>
      </c>
      <c r="AK274" s="90">
        <v>0</v>
      </c>
      <c r="AL274" s="90">
        <v>9047.44</v>
      </c>
      <c r="AM274" s="90">
        <v>0</v>
      </c>
      <c r="AN274" s="90">
        <v>9047.44</v>
      </c>
      <c r="AP274" s="91">
        <f t="shared" si="43"/>
        <v>0</v>
      </c>
      <c r="AQ274" s="92">
        <f>SUMIF('20-1'!K:K,$A:$A,'20-1'!$E:$E)</f>
        <v>0</v>
      </c>
      <c r="AR274" s="92">
        <f>SUMIF('20-1'!L:L,$A:$A,'20-1'!$E:$E)</f>
        <v>0</v>
      </c>
      <c r="AS274" s="92">
        <f>SUMIF('20-1'!M:M,$A:$A,'20-1'!$E:$E)</f>
        <v>0</v>
      </c>
      <c r="AT274" s="92">
        <f>SUMIF('20-1'!N:N,$A:$A,'20-1'!$E:$E)</f>
        <v>0</v>
      </c>
      <c r="AU274" s="92">
        <f>SUMIF('20-1'!O:O,$A:$A,'20-1'!$E:$E)</f>
        <v>0</v>
      </c>
      <c r="AV274" s="92">
        <f>SUMIF('20-1'!P:P,$A:$A,'20-1'!$E:$E)</f>
        <v>0</v>
      </c>
      <c r="AW274" s="92">
        <f>SUMIF('20-1'!Q:Q,$A:$A,'20-1'!$E:$E)</f>
        <v>0</v>
      </c>
      <c r="AX274" s="92">
        <f>SUMIF('20-1'!R:R,$A:$A,'20-1'!$E:$E)</f>
        <v>0</v>
      </c>
      <c r="AY274" s="92">
        <f>SUMIF('20-1'!S:S,$A:$A,'20-1'!$E:$E)</f>
        <v>0</v>
      </c>
      <c r="AZ274" s="92">
        <f>SUMIF('20-1'!T:T,$A:$A,'20-1'!$E:$E)</f>
        <v>0</v>
      </c>
      <c r="BA274" s="92">
        <f>SUMIF('20-1'!U:U,$A:$A,'20-1'!$E:$E)</f>
        <v>0</v>
      </c>
      <c r="BB274" s="92">
        <f>SUMIF('20-1'!V:V,$A:$A,'20-1'!$E:$E)</f>
        <v>0</v>
      </c>
      <c r="BC274" s="92">
        <f>SUMIF('20-1'!W:W,$A:$A,'20-1'!$E:$E)</f>
        <v>0</v>
      </c>
      <c r="BD274" s="92">
        <f>SUMIF('20-1'!X:X,$A:$A,'20-1'!$E:$E)</f>
        <v>0</v>
      </c>
      <c r="BE274" s="92">
        <f>SUMIF('20-1'!Y:Y,$A:$A,'20-1'!$E:$E)</f>
        <v>0</v>
      </c>
      <c r="BF274" s="92">
        <f>SUMIF('20-1'!Z:Z,$A:$A,'20-1'!$E:$E)</f>
        <v>0</v>
      </c>
      <c r="BG274" s="92">
        <f>SUMIF('20-1'!AA:AA,$A:$A,'20-1'!$E:$E)</f>
        <v>0</v>
      </c>
      <c r="BH274" s="92">
        <f>SUMIF('20-1'!AB:AB,$A:$A,'20-1'!$E:$E)</f>
        <v>0</v>
      </c>
      <c r="BI274" s="89">
        <f>SUMIF(Об!$A:$A,$A:$A,Об!AB:AB)*BI$455</f>
        <v>0</v>
      </c>
      <c r="BJ274" s="89">
        <f>SUMIF(Об!$A:$A,$A:$A,Об!AC:AC)*BJ$455</f>
        <v>0</v>
      </c>
      <c r="BK274" s="84">
        <f>SUMIF(ПП1!$H:$H,$A:$A,ПП1!$M:$M)</f>
        <v>0</v>
      </c>
      <c r="BL274" s="89">
        <f t="shared" si="44"/>
        <v>0</v>
      </c>
      <c r="BM274" s="84">
        <f>SUMIF(Об!$A:$A,$A:$A,Об!Z:Z)</f>
        <v>0</v>
      </c>
      <c r="BN274" s="89">
        <f t="shared" si="45"/>
        <v>0</v>
      </c>
      <c r="BO274" s="89">
        <f>SUMIF(Об!$A:$A,$A:$A,Об!$AG:$AG)*$BO$455</f>
        <v>0</v>
      </c>
      <c r="BP274" s="89">
        <f>SUMIF(Об!$A:$A,$A:$A,Об!$AE:$AE)*BP$455</f>
        <v>0</v>
      </c>
      <c r="BQ274" s="89">
        <f>SUMIF(Об!$A:$A,$A:$A,Об!AI:AI)*BQ$455</f>
        <v>0</v>
      </c>
      <c r="BR274" s="89">
        <f>SUMIF(Об!$A:$A,$A:$A,Об!AJ:AJ)*BR$455</f>
        <v>0</v>
      </c>
      <c r="BS274" s="89">
        <f>SUMIF(Об!$A:$A,$A:$A,Об!AK:AK)*BS$455</f>
        <v>0</v>
      </c>
      <c r="BT274" s="89">
        <f>SUMIF(Об!$A:$A,$A:$A,Об!AL:AL)*BT$455</f>
        <v>0</v>
      </c>
      <c r="BU274" s="89">
        <f>SUMIF(Об!$A:$A,$A:$A,Об!AM:AM)*BU$455</f>
        <v>0</v>
      </c>
      <c r="BV274" s="89">
        <f>SUMIF(Об!$A:$A,$A:$A,Об!AN:AN)*BV$455</f>
        <v>0</v>
      </c>
    </row>
    <row r="275" spans="1:74" ht="32.25" customHeight="1" x14ac:dyDescent="0.25">
      <c r="A275" s="84" t="s">
        <v>323</v>
      </c>
      <c r="B275" s="84">
        <f>SUMIF(Об!$A:$A,$A:$A,Об!B:B)</f>
        <v>0</v>
      </c>
      <c r="C275" s="84">
        <f>SUMIF(Об!$A:$A,$A:$A,Об!C:C)</f>
        <v>0</v>
      </c>
      <c r="D275" s="84">
        <v>0</v>
      </c>
      <c r="E275" s="84">
        <f>SUMIF(Об!$A:$A,$A:$A,Об!F:F)</f>
        <v>0</v>
      </c>
      <c r="F275" s="84">
        <f t="shared" si="46"/>
        <v>0</v>
      </c>
      <c r="G275" s="89">
        <v>0</v>
      </c>
      <c r="H275" s="89">
        <v>0</v>
      </c>
      <c r="I275" s="89">
        <v>0</v>
      </c>
      <c r="J275" s="89">
        <v>0</v>
      </c>
      <c r="K275" s="89">
        <v>0</v>
      </c>
      <c r="L275" s="89">
        <v>0</v>
      </c>
      <c r="M275" s="89">
        <v>0</v>
      </c>
      <c r="N275" s="89">
        <v>0</v>
      </c>
      <c r="O275" s="89">
        <v>0</v>
      </c>
      <c r="P275" s="89">
        <v>0</v>
      </c>
      <c r="Q275" s="89">
        <v>0</v>
      </c>
      <c r="R275" s="89">
        <v>0</v>
      </c>
      <c r="S275" s="89">
        <v>0</v>
      </c>
      <c r="T275" s="89">
        <v>0</v>
      </c>
      <c r="U275" s="89">
        <v>0</v>
      </c>
      <c r="V275" s="89">
        <v>0</v>
      </c>
      <c r="W275" s="89">
        <v>0</v>
      </c>
      <c r="X275" s="89">
        <v>0</v>
      </c>
      <c r="Y275" s="89">
        <v>0</v>
      </c>
      <c r="Z275" s="89">
        <v>0</v>
      </c>
      <c r="AA275" s="89">
        <v>0</v>
      </c>
      <c r="AB275" s="89">
        <v>0</v>
      </c>
      <c r="AC275" s="89">
        <v>0</v>
      </c>
      <c r="AD275" s="89">
        <v>0</v>
      </c>
      <c r="AE275" s="89">
        <v>0</v>
      </c>
      <c r="AF275" s="89">
        <v>0</v>
      </c>
      <c r="AG275" s="89">
        <v>0</v>
      </c>
      <c r="AH275" s="90">
        <v>0</v>
      </c>
      <c r="AI275" s="90">
        <v>0</v>
      </c>
      <c r="AJ275" s="90">
        <v>0</v>
      </c>
      <c r="AK275" s="90">
        <v>0</v>
      </c>
      <c r="AL275" s="90">
        <v>0</v>
      </c>
      <c r="AM275" s="90">
        <v>0</v>
      </c>
      <c r="AN275" s="90">
        <v>0</v>
      </c>
      <c r="AP275" s="91">
        <f t="shared" si="43"/>
        <v>0</v>
      </c>
      <c r="AQ275" s="92">
        <f>SUMIF('20-1'!K:K,$A:$A,'20-1'!$E:$E)</f>
        <v>0</v>
      </c>
      <c r="AR275" s="92">
        <f>SUMIF('20-1'!L:L,$A:$A,'20-1'!$E:$E)</f>
        <v>0</v>
      </c>
      <c r="AS275" s="92">
        <f>SUMIF('20-1'!M:M,$A:$A,'20-1'!$E:$E)</f>
        <v>0</v>
      </c>
      <c r="AT275" s="92">
        <f>SUMIF('20-1'!N:N,$A:$A,'20-1'!$E:$E)</f>
        <v>0</v>
      </c>
      <c r="AU275" s="92">
        <f>SUMIF('20-1'!O:O,$A:$A,'20-1'!$E:$E)</f>
        <v>0</v>
      </c>
      <c r="AV275" s="92">
        <f>SUMIF('20-1'!P:P,$A:$A,'20-1'!$E:$E)</f>
        <v>0</v>
      </c>
      <c r="AW275" s="92">
        <f>SUMIF('20-1'!Q:Q,$A:$A,'20-1'!$E:$E)</f>
        <v>0</v>
      </c>
      <c r="AX275" s="92">
        <f>SUMIF('20-1'!R:R,$A:$A,'20-1'!$E:$E)</f>
        <v>0</v>
      </c>
      <c r="AY275" s="92">
        <f>SUMIF('20-1'!S:S,$A:$A,'20-1'!$E:$E)</f>
        <v>0</v>
      </c>
      <c r="AZ275" s="92">
        <f>SUMIF('20-1'!T:T,$A:$A,'20-1'!$E:$E)</f>
        <v>0</v>
      </c>
      <c r="BA275" s="92">
        <f>SUMIF('20-1'!U:U,$A:$A,'20-1'!$E:$E)</f>
        <v>0</v>
      </c>
      <c r="BB275" s="92">
        <f>SUMIF('20-1'!V:V,$A:$A,'20-1'!$E:$E)</f>
        <v>0</v>
      </c>
      <c r="BC275" s="92">
        <f>SUMIF('20-1'!W:W,$A:$A,'20-1'!$E:$E)</f>
        <v>0</v>
      </c>
      <c r="BD275" s="92">
        <f>SUMIF('20-1'!X:X,$A:$A,'20-1'!$E:$E)</f>
        <v>0</v>
      </c>
      <c r="BE275" s="92">
        <f>SUMIF('20-1'!Y:Y,$A:$A,'20-1'!$E:$E)</f>
        <v>0</v>
      </c>
      <c r="BF275" s="92">
        <f>SUMIF('20-1'!Z:Z,$A:$A,'20-1'!$E:$E)</f>
        <v>0</v>
      </c>
      <c r="BG275" s="92">
        <f>SUMIF('20-1'!AA:AA,$A:$A,'20-1'!$E:$E)</f>
        <v>0</v>
      </c>
      <c r="BH275" s="92">
        <f>SUMIF('20-1'!AB:AB,$A:$A,'20-1'!$E:$E)</f>
        <v>0</v>
      </c>
      <c r="BI275" s="89">
        <f>SUMIF(Об!$A:$A,$A:$A,Об!AB:AB)*BI$455</f>
        <v>0</v>
      </c>
      <c r="BJ275" s="89">
        <f>SUMIF(Об!$A:$A,$A:$A,Об!AC:AC)*BJ$455</f>
        <v>0</v>
      </c>
      <c r="BK275" s="84">
        <f>SUMIF(ПП1!$H:$H,$A:$A,ПП1!$M:$M)</f>
        <v>0</v>
      </c>
      <c r="BL275" s="89">
        <f t="shared" si="44"/>
        <v>0</v>
      </c>
      <c r="BM275" s="84">
        <f>SUMIF(Об!$A:$A,$A:$A,Об!Z:Z)</f>
        <v>0</v>
      </c>
      <c r="BN275" s="89">
        <f t="shared" si="45"/>
        <v>0</v>
      </c>
      <c r="BO275" s="89">
        <f>SUMIF(Об!$A:$A,$A:$A,Об!$AG:$AG)*$BO$455</f>
        <v>0</v>
      </c>
      <c r="BP275" s="89">
        <f>SUMIF(Об!$A:$A,$A:$A,Об!$AE:$AE)*BP$455</f>
        <v>0</v>
      </c>
      <c r="BQ275" s="89">
        <f>SUMIF(Об!$A:$A,$A:$A,Об!AI:AI)*BQ$455</f>
        <v>0</v>
      </c>
      <c r="BR275" s="89">
        <f>SUMIF(Об!$A:$A,$A:$A,Об!AJ:AJ)*BR$455</f>
        <v>0</v>
      </c>
      <c r="BS275" s="89">
        <f>SUMIF(Об!$A:$A,$A:$A,Об!AK:AK)*BS$455</f>
        <v>0</v>
      </c>
      <c r="BT275" s="89">
        <f>SUMIF(Об!$A:$A,$A:$A,Об!AL:AL)*BT$455</f>
        <v>0</v>
      </c>
      <c r="BU275" s="89">
        <f>SUMIF(Об!$A:$A,$A:$A,Об!AM:AM)*BU$455</f>
        <v>0</v>
      </c>
      <c r="BV275" s="89">
        <f>SUMIF(Об!$A:$A,$A:$A,Об!AN:AN)*BV$455</f>
        <v>0</v>
      </c>
    </row>
    <row r="276" spans="1:74" ht="32.25" customHeight="1" x14ac:dyDescent="0.25">
      <c r="A276" s="84" t="s">
        <v>324</v>
      </c>
      <c r="B276" s="84">
        <f>SUMIF(Об!$A:$A,$A:$A,Об!B:B)</f>
        <v>0</v>
      </c>
      <c r="C276" s="84">
        <f>SUMIF(Об!$A:$A,$A:$A,Об!C:C)</f>
        <v>0</v>
      </c>
      <c r="D276" s="84">
        <v>0</v>
      </c>
      <c r="E276" s="84">
        <f>SUMIF(Об!$A:$A,$A:$A,Об!F:F)</f>
        <v>0</v>
      </c>
      <c r="F276" s="84">
        <f t="shared" si="46"/>
        <v>0</v>
      </c>
      <c r="G276" s="89">
        <v>0</v>
      </c>
      <c r="H276" s="89">
        <v>0</v>
      </c>
      <c r="I276" s="89">
        <v>0</v>
      </c>
      <c r="J276" s="89">
        <v>0</v>
      </c>
      <c r="K276" s="89">
        <v>0</v>
      </c>
      <c r="L276" s="89">
        <v>0</v>
      </c>
      <c r="M276" s="89">
        <v>0</v>
      </c>
      <c r="N276" s="89">
        <v>0</v>
      </c>
      <c r="O276" s="89">
        <v>0</v>
      </c>
      <c r="P276" s="89">
        <v>0</v>
      </c>
      <c r="Q276" s="89">
        <v>0</v>
      </c>
      <c r="R276" s="89">
        <v>0</v>
      </c>
      <c r="S276" s="89">
        <v>0</v>
      </c>
      <c r="T276" s="89">
        <v>0</v>
      </c>
      <c r="U276" s="89">
        <v>0</v>
      </c>
      <c r="V276" s="89">
        <v>0</v>
      </c>
      <c r="W276" s="89">
        <v>0</v>
      </c>
      <c r="X276" s="89">
        <v>0</v>
      </c>
      <c r="Y276" s="89">
        <v>0</v>
      </c>
      <c r="Z276" s="89">
        <v>0</v>
      </c>
      <c r="AA276" s="89">
        <v>0</v>
      </c>
      <c r="AB276" s="89">
        <v>0</v>
      </c>
      <c r="AC276" s="89">
        <v>0</v>
      </c>
      <c r="AD276" s="89">
        <v>0</v>
      </c>
      <c r="AE276" s="89">
        <v>0</v>
      </c>
      <c r="AF276" s="89">
        <v>0</v>
      </c>
      <c r="AG276" s="89">
        <v>0</v>
      </c>
      <c r="AH276" s="90">
        <v>0</v>
      </c>
      <c r="AI276" s="90">
        <v>0</v>
      </c>
      <c r="AJ276" s="90">
        <v>0</v>
      </c>
      <c r="AK276" s="90">
        <v>0</v>
      </c>
      <c r="AL276" s="90">
        <v>0</v>
      </c>
      <c r="AM276" s="90">
        <v>0</v>
      </c>
      <c r="AN276" s="90">
        <v>0</v>
      </c>
      <c r="AP276" s="91">
        <f t="shared" si="43"/>
        <v>0</v>
      </c>
      <c r="AQ276" s="92">
        <f>SUMIF('20-1'!K:K,$A:$A,'20-1'!$E:$E)</f>
        <v>0</v>
      </c>
      <c r="AR276" s="92">
        <f>SUMIF('20-1'!L:L,$A:$A,'20-1'!$E:$E)</f>
        <v>0</v>
      </c>
      <c r="AS276" s="92">
        <f>SUMIF('20-1'!M:M,$A:$A,'20-1'!$E:$E)</f>
        <v>0</v>
      </c>
      <c r="AT276" s="92">
        <f>SUMIF('20-1'!N:N,$A:$A,'20-1'!$E:$E)</f>
        <v>0</v>
      </c>
      <c r="AU276" s="92">
        <f>SUMIF('20-1'!O:O,$A:$A,'20-1'!$E:$E)</f>
        <v>0</v>
      </c>
      <c r="AV276" s="92">
        <f>SUMIF('20-1'!P:P,$A:$A,'20-1'!$E:$E)</f>
        <v>0</v>
      </c>
      <c r="AW276" s="92">
        <f>SUMIF('20-1'!Q:Q,$A:$A,'20-1'!$E:$E)</f>
        <v>0</v>
      </c>
      <c r="AX276" s="92">
        <f>SUMIF('20-1'!R:R,$A:$A,'20-1'!$E:$E)</f>
        <v>0</v>
      </c>
      <c r="AY276" s="92">
        <f>SUMIF('20-1'!S:S,$A:$A,'20-1'!$E:$E)</f>
        <v>0</v>
      </c>
      <c r="AZ276" s="92">
        <f>SUMIF('20-1'!T:T,$A:$A,'20-1'!$E:$E)</f>
        <v>0</v>
      </c>
      <c r="BA276" s="92">
        <f>SUMIF('20-1'!U:U,$A:$A,'20-1'!$E:$E)</f>
        <v>0</v>
      </c>
      <c r="BB276" s="92">
        <f>SUMIF('20-1'!V:V,$A:$A,'20-1'!$E:$E)</f>
        <v>0</v>
      </c>
      <c r="BC276" s="92">
        <f>SUMIF('20-1'!W:W,$A:$A,'20-1'!$E:$E)</f>
        <v>0</v>
      </c>
      <c r="BD276" s="92">
        <f>SUMIF('20-1'!X:X,$A:$A,'20-1'!$E:$E)</f>
        <v>0</v>
      </c>
      <c r="BE276" s="92">
        <f>SUMIF('20-1'!Y:Y,$A:$A,'20-1'!$E:$E)</f>
        <v>0</v>
      </c>
      <c r="BF276" s="92">
        <f>SUMIF('20-1'!Z:Z,$A:$A,'20-1'!$E:$E)</f>
        <v>0</v>
      </c>
      <c r="BG276" s="92">
        <f>SUMIF('20-1'!AA:AA,$A:$A,'20-1'!$E:$E)</f>
        <v>0</v>
      </c>
      <c r="BH276" s="92">
        <f>SUMIF('20-1'!AB:AB,$A:$A,'20-1'!$E:$E)</f>
        <v>0</v>
      </c>
      <c r="BI276" s="89">
        <f>SUMIF(Об!$A:$A,$A:$A,Об!AB:AB)*BI$455</f>
        <v>0</v>
      </c>
      <c r="BJ276" s="89">
        <f>SUMIF(Об!$A:$A,$A:$A,Об!AC:AC)*BJ$455</f>
        <v>0</v>
      </c>
      <c r="BK276" s="84">
        <f>SUMIF(ПП1!$H:$H,$A:$A,ПП1!$M:$M)</f>
        <v>0</v>
      </c>
      <c r="BL276" s="89">
        <f t="shared" si="44"/>
        <v>0</v>
      </c>
      <c r="BM276" s="84">
        <f>SUMIF(Об!$A:$A,$A:$A,Об!Z:Z)</f>
        <v>0</v>
      </c>
      <c r="BN276" s="89">
        <f t="shared" si="45"/>
        <v>0</v>
      </c>
      <c r="BO276" s="89">
        <f>SUMIF(Об!$A:$A,$A:$A,Об!$AG:$AG)*$BO$455</f>
        <v>0</v>
      </c>
      <c r="BP276" s="89">
        <f>SUMIF(Об!$A:$A,$A:$A,Об!$AE:$AE)*BP$455</f>
        <v>0</v>
      </c>
      <c r="BQ276" s="89">
        <f>SUMIF(Об!$A:$A,$A:$A,Об!AI:AI)*BQ$455</f>
        <v>0</v>
      </c>
      <c r="BR276" s="89">
        <f>SUMIF(Об!$A:$A,$A:$A,Об!AJ:AJ)*BR$455</f>
        <v>0</v>
      </c>
      <c r="BS276" s="89">
        <f>SUMIF(Об!$A:$A,$A:$A,Об!AK:AK)*BS$455</f>
        <v>0</v>
      </c>
      <c r="BT276" s="89">
        <f>SUMIF(Об!$A:$A,$A:$A,Об!AL:AL)*BT$455</f>
        <v>0</v>
      </c>
      <c r="BU276" s="89">
        <f>SUMIF(Об!$A:$A,$A:$A,Об!AM:AM)*BU$455</f>
        <v>0</v>
      </c>
      <c r="BV276" s="89">
        <f>SUMIF(Об!$A:$A,$A:$A,Об!AN:AN)*BV$455</f>
        <v>0</v>
      </c>
    </row>
    <row r="277" spans="1:74" ht="32.25" customHeight="1" x14ac:dyDescent="0.25">
      <c r="A277" s="84" t="s">
        <v>325</v>
      </c>
      <c r="B277" s="84">
        <f>SUMIF(Об!$A:$A,$A:$A,Об!B:B)</f>
        <v>0</v>
      </c>
      <c r="C277" s="84">
        <f>SUMIF(Об!$A:$A,$A:$A,Об!C:C)</f>
        <v>0</v>
      </c>
      <c r="D277" s="84">
        <v>0</v>
      </c>
      <c r="E277" s="84">
        <f>SUMIF(Об!$A:$A,$A:$A,Об!F:F)</f>
        <v>0</v>
      </c>
      <c r="F277" s="84">
        <f t="shared" si="46"/>
        <v>0</v>
      </c>
      <c r="G277" s="89">
        <v>0</v>
      </c>
      <c r="H277" s="89">
        <v>0</v>
      </c>
      <c r="I277" s="89">
        <v>0</v>
      </c>
      <c r="J277" s="89">
        <v>0</v>
      </c>
      <c r="K277" s="89">
        <v>0</v>
      </c>
      <c r="L277" s="89">
        <v>0</v>
      </c>
      <c r="M277" s="89">
        <v>0</v>
      </c>
      <c r="N277" s="89">
        <v>0</v>
      </c>
      <c r="O277" s="89">
        <v>0</v>
      </c>
      <c r="P277" s="89">
        <v>0</v>
      </c>
      <c r="Q277" s="89">
        <v>0</v>
      </c>
      <c r="R277" s="89">
        <v>0</v>
      </c>
      <c r="S277" s="89">
        <v>0</v>
      </c>
      <c r="T277" s="89">
        <v>0</v>
      </c>
      <c r="U277" s="89">
        <v>0</v>
      </c>
      <c r="V277" s="89">
        <v>0</v>
      </c>
      <c r="W277" s="89">
        <v>0</v>
      </c>
      <c r="X277" s="89">
        <v>0</v>
      </c>
      <c r="Y277" s="89">
        <v>0</v>
      </c>
      <c r="Z277" s="89">
        <v>0</v>
      </c>
      <c r="AA277" s="89">
        <v>0</v>
      </c>
      <c r="AB277" s="89">
        <v>0</v>
      </c>
      <c r="AC277" s="89">
        <v>0</v>
      </c>
      <c r="AD277" s="89">
        <v>0</v>
      </c>
      <c r="AE277" s="89">
        <v>0</v>
      </c>
      <c r="AF277" s="89">
        <v>0</v>
      </c>
      <c r="AG277" s="89">
        <v>0</v>
      </c>
      <c r="AH277" s="90">
        <v>0</v>
      </c>
      <c r="AI277" s="90">
        <v>7.56</v>
      </c>
      <c r="AJ277" s="90">
        <v>0</v>
      </c>
      <c r="AK277" s="90">
        <v>7.56</v>
      </c>
      <c r="AL277" s="90">
        <v>8830.2000000000007</v>
      </c>
      <c r="AM277" s="90">
        <v>0</v>
      </c>
      <c r="AN277" s="90">
        <v>8830.2000000000007</v>
      </c>
      <c r="AP277" s="91">
        <f t="shared" si="43"/>
        <v>0</v>
      </c>
      <c r="AQ277" s="92">
        <f>SUMIF('20-1'!K:K,$A:$A,'20-1'!$E:$E)</f>
        <v>0</v>
      </c>
      <c r="AR277" s="92">
        <f>SUMIF('20-1'!L:L,$A:$A,'20-1'!$E:$E)</f>
        <v>0</v>
      </c>
      <c r="AS277" s="92">
        <f>SUMIF('20-1'!M:M,$A:$A,'20-1'!$E:$E)</f>
        <v>0</v>
      </c>
      <c r="AT277" s="92">
        <f>SUMIF('20-1'!N:N,$A:$A,'20-1'!$E:$E)</f>
        <v>0</v>
      </c>
      <c r="AU277" s="92">
        <f>SUMIF('20-1'!O:O,$A:$A,'20-1'!$E:$E)</f>
        <v>0</v>
      </c>
      <c r="AV277" s="92">
        <f>SUMIF('20-1'!P:P,$A:$A,'20-1'!$E:$E)</f>
        <v>0</v>
      </c>
      <c r="AW277" s="92">
        <f>SUMIF('20-1'!Q:Q,$A:$A,'20-1'!$E:$E)</f>
        <v>0</v>
      </c>
      <c r="AX277" s="92">
        <f>SUMIF('20-1'!R:R,$A:$A,'20-1'!$E:$E)</f>
        <v>0</v>
      </c>
      <c r="AY277" s="92">
        <f>SUMIF('20-1'!S:S,$A:$A,'20-1'!$E:$E)</f>
        <v>0</v>
      </c>
      <c r="AZ277" s="92">
        <f>SUMIF('20-1'!T:T,$A:$A,'20-1'!$E:$E)</f>
        <v>0</v>
      </c>
      <c r="BA277" s="92">
        <f>SUMIF('20-1'!U:U,$A:$A,'20-1'!$E:$E)</f>
        <v>0</v>
      </c>
      <c r="BB277" s="92">
        <f>SUMIF('20-1'!V:V,$A:$A,'20-1'!$E:$E)</f>
        <v>0</v>
      </c>
      <c r="BC277" s="92">
        <f>SUMIF('20-1'!W:W,$A:$A,'20-1'!$E:$E)</f>
        <v>0</v>
      </c>
      <c r="BD277" s="92">
        <f>SUMIF('20-1'!X:X,$A:$A,'20-1'!$E:$E)</f>
        <v>0</v>
      </c>
      <c r="BE277" s="92">
        <f>SUMIF('20-1'!Y:Y,$A:$A,'20-1'!$E:$E)</f>
        <v>0</v>
      </c>
      <c r="BF277" s="92">
        <f>SUMIF('20-1'!Z:Z,$A:$A,'20-1'!$E:$E)</f>
        <v>0</v>
      </c>
      <c r="BG277" s="92">
        <f>SUMIF('20-1'!AA:AA,$A:$A,'20-1'!$E:$E)</f>
        <v>0</v>
      </c>
      <c r="BH277" s="92">
        <f>SUMIF('20-1'!AB:AB,$A:$A,'20-1'!$E:$E)</f>
        <v>0</v>
      </c>
      <c r="BI277" s="89">
        <f>SUMIF(Об!$A:$A,$A:$A,Об!AB:AB)*BI$455</f>
        <v>0</v>
      </c>
      <c r="BJ277" s="89">
        <f>SUMIF(Об!$A:$A,$A:$A,Об!AC:AC)*BJ$455</f>
        <v>0</v>
      </c>
      <c r="BK277" s="84">
        <f>SUMIF(ПП1!$H:$H,$A:$A,ПП1!$M:$M)</f>
        <v>0</v>
      </c>
      <c r="BL277" s="89">
        <f t="shared" si="44"/>
        <v>0</v>
      </c>
      <c r="BM277" s="84">
        <f>SUMIF(Об!$A:$A,$A:$A,Об!Z:Z)</f>
        <v>0</v>
      </c>
      <c r="BN277" s="89">
        <f t="shared" si="45"/>
        <v>0</v>
      </c>
      <c r="BO277" s="89">
        <f>SUMIF(Об!$A:$A,$A:$A,Об!$AG:$AG)*$BO$455</f>
        <v>0</v>
      </c>
      <c r="BP277" s="89">
        <f>SUMIF(Об!$A:$A,$A:$A,Об!$AE:$AE)*BP$455</f>
        <v>0</v>
      </c>
      <c r="BQ277" s="89">
        <f>SUMIF(Об!$A:$A,$A:$A,Об!AI:AI)*BQ$455</f>
        <v>0</v>
      </c>
      <c r="BR277" s="89">
        <f>SUMIF(Об!$A:$A,$A:$A,Об!AJ:AJ)*BR$455</f>
        <v>0</v>
      </c>
      <c r="BS277" s="89">
        <f>SUMIF(Об!$A:$A,$A:$A,Об!AK:AK)*BS$455</f>
        <v>0</v>
      </c>
      <c r="BT277" s="89">
        <f>SUMIF(Об!$A:$A,$A:$A,Об!AL:AL)*BT$455</f>
        <v>0</v>
      </c>
      <c r="BU277" s="89">
        <f>SUMIF(Об!$A:$A,$A:$A,Об!AM:AM)*BU$455</f>
        <v>0</v>
      </c>
      <c r="BV277" s="89">
        <f>SUMIF(Об!$A:$A,$A:$A,Об!AN:AN)*BV$455</f>
        <v>0</v>
      </c>
    </row>
    <row r="278" spans="1:74" ht="32.25" customHeight="1" x14ac:dyDescent="0.25">
      <c r="A278" s="84" t="s">
        <v>326</v>
      </c>
      <c r="B278" s="84">
        <f>SUMIF(Об!$A:$A,$A:$A,Об!B:B)</f>
        <v>0</v>
      </c>
      <c r="C278" s="84">
        <f>SUMIF(Об!$A:$A,$A:$A,Об!C:C)</f>
        <v>0</v>
      </c>
      <c r="D278" s="84">
        <v>0</v>
      </c>
      <c r="E278" s="84">
        <f>SUMIF(Об!$A:$A,$A:$A,Об!F:F)</f>
        <v>0</v>
      </c>
      <c r="F278" s="84">
        <f t="shared" si="46"/>
        <v>0</v>
      </c>
      <c r="G278" s="89">
        <v>0</v>
      </c>
      <c r="H278" s="89">
        <v>0</v>
      </c>
      <c r="I278" s="89">
        <v>0</v>
      </c>
      <c r="J278" s="89">
        <v>0</v>
      </c>
      <c r="K278" s="89">
        <v>0</v>
      </c>
      <c r="L278" s="89">
        <v>0</v>
      </c>
      <c r="M278" s="89">
        <v>0</v>
      </c>
      <c r="N278" s="89">
        <v>0</v>
      </c>
      <c r="O278" s="89">
        <v>0</v>
      </c>
      <c r="P278" s="89">
        <v>0</v>
      </c>
      <c r="Q278" s="89">
        <v>0</v>
      </c>
      <c r="R278" s="89">
        <v>0</v>
      </c>
      <c r="S278" s="89">
        <v>0</v>
      </c>
      <c r="T278" s="89">
        <v>0</v>
      </c>
      <c r="U278" s="89">
        <v>0</v>
      </c>
      <c r="V278" s="89">
        <v>0</v>
      </c>
      <c r="W278" s="89">
        <v>0</v>
      </c>
      <c r="X278" s="89">
        <v>0</v>
      </c>
      <c r="Y278" s="89">
        <v>0</v>
      </c>
      <c r="Z278" s="89">
        <v>0</v>
      </c>
      <c r="AA278" s="89">
        <v>0</v>
      </c>
      <c r="AB278" s="89">
        <v>0</v>
      </c>
      <c r="AC278" s="89">
        <v>0</v>
      </c>
      <c r="AD278" s="89">
        <v>0</v>
      </c>
      <c r="AE278" s="89">
        <v>0</v>
      </c>
      <c r="AF278" s="89">
        <v>0</v>
      </c>
      <c r="AG278" s="89">
        <v>0</v>
      </c>
      <c r="AH278" s="90">
        <v>0</v>
      </c>
      <c r="AI278" s="90">
        <v>0</v>
      </c>
      <c r="AJ278" s="90">
        <v>0</v>
      </c>
      <c r="AK278" s="90">
        <v>0</v>
      </c>
      <c r="AL278" s="90">
        <v>-708.68</v>
      </c>
      <c r="AM278" s="90">
        <v>0</v>
      </c>
      <c r="AN278" s="90">
        <v>-708.68</v>
      </c>
      <c r="AP278" s="91">
        <f t="shared" si="43"/>
        <v>0</v>
      </c>
      <c r="AQ278" s="92">
        <f>SUMIF('20-1'!K:K,$A:$A,'20-1'!$E:$E)</f>
        <v>0</v>
      </c>
      <c r="AR278" s="92">
        <f>SUMIF('20-1'!L:L,$A:$A,'20-1'!$E:$E)</f>
        <v>0</v>
      </c>
      <c r="AS278" s="92">
        <f>SUMIF('20-1'!M:M,$A:$A,'20-1'!$E:$E)</f>
        <v>0</v>
      </c>
      <c r="AT278" s="92">
        <f>SUMIF('20-1'!N:N,$A:$A,'20-1'!$E:$E)</f>
        <v>0</v>
      </c>
      <c r="AU278" s="92">
        <f>SUMIF('20-1'!O:O,$A:$A,'20-1'!$E:$E)</f>
        <v>0</v>
      </c>
      <c r="AV278" s="92">
        <f>SUMIF('20-1'!P:P,$A:$A,'20-1'!$E:$E)</f>
        <v>0</v>
      </c>
      <c r="AW278" s="92">
        <f>SUMIF('20-1'!Q:Q,$A:$A,'20-1'!$E:$E)</f>
        <v>0</v>
      </c>
      <c r="AX278" s="92">
        <f>SUMIF('20-1'!R:R,$A:$A,'20-1'!$E:$E)</f>
        <v>0</v>
      </c>
      <c r="AY278" s="92">
        <f>SUMIF('20-1'!S:S,$A:$A,'20-1'!$E:$E)</f>
        <v>0</v>
      </c>
      <c r="AZ278" s="92">
        <f>SUMIF('20-1'!T:T,$A:$A,'20-1'!$E:$E)</f>
        <v>0</v>
      </c>
      <c r="BA278" s="92">
        <f>SUMIF('20-1'!U:U,$A:$A,'20-1'!$E:$E)</f>
        <v>0</v>
      </c>
      <c r="BB278" s="92">
        <f>SUMIF('20-1'!V:V,$A:$A,'20-1'!$E:$E)</f>
        <v>0</v>
      </c>
      <c r="BC278" s="92">
        <f>SUMIF('20-1'!W:W,$A:$A,'20-1'!$E:$E)</f>
        <v>0</v>
      </c>
      <c r="BD278" s="92">
        <f>SUMIF('20-1'!X:X,$A:$A,'20-1'!$E:$E)</f>
        <v>0</v>
      </c>
      <c r="BE278" s="92">
        <f>SUMIF('20-1'!Y:Y,$A:$A,'20-1'!$E:$E)</f>
        <v>0</v>
      </c>
      <c r="BF278" s="92">
        <f>SUMIF('20-1'!Z:Z,$A:$A,'20-1'!$E:$E)</f>
        <v>0</v>
      </c>
      <c r="BG278" s="92">
        <f>SUMIF('20-1'!AA:AA,$A:$A,'20-1'!$E:$E)</f>
        <v>0</v>
      </c>
      <c r="BH278" s="92">
        <f>SUMIF('20-1'!AB:AB,$A:$A,'20-1'!$E:$E)</f>
        <v>0</v>
      </c>
      <c r="BI278" s="89">
        <f>SUMIF(Об!$A:$A,$A:$A,Об!AB:AB)*BI$455</f>
        <v>0</v>
      </c>
      <c r="BJ278" s="89">
        <f>SUMIF(Об!$A:$A,$A:$A,Об!AC:AC)*BJ$455</f>
        <v>0</v>
      </c>
      <c r="BK278" s="84">
        <f>SUMIF(ПП1!$H:$H,$A:$A,ПП1!$M:$M)</f>
        <v>0</v>
      </c>
      <c r="BL278" s="89">
        <f t="shared" si="44"/>
        <v>0</v>
      </c>
      <c r="BM278" s="84">
        <f>SUMIF(Об!$A:$A,$A:$A,Об!Z:Z)</f>
        <v>0</v>
      </c>
      <c r="BN278" s="89">
        <f t="shared" si="45"/>
        <v>0</v>
      </c>
      <c r="BO278" s="89">
        <f>SUMIF(Об!$A:$A,$A:$A,Об!$AG:$AG)*$BO$455</f>
        <v>0</v>
      </c>
      <c r="BP278" s="89">
        <f>SUMIF(Об!$A:$A,$A:$A,Об!$AE:$AE)*BP$455</f>
        <v>0</v>
      </c>
      <c r="BQ278" s="89">
        <f>SUMIF(Об!$A:$A,$A:$A,Об!AI:AI)*BQ$455</f>
        <v>0</v>
      </c>
      <c r="BR278" s="89">
        <f>SUMIF(Об!$A:$A,$A:$A,Об!AJ:AJ)*BR$455</f>
        <v>0</v>
      </c>
      <c r="BS278" s="89">
        <f>SUMIF(Об!$A:$A,$A:$A,Об!AK:AK)*BS$455</f>
        <v>0</v>
      </c>
      <c r="BT278" s="89">
        <f>SUMIF(Об!$A:$A,$A:$A,Об!AL:AL)*BT$455</f>
        <v>0</v>
      </c>
      <c r="BU278" s="89">
        <f>SUMIF(Об!$A:$A,$A:$A,Об!AM:AM)*BU$455</f>
        <v>0</v>
      </c>
      <c r="BV278" s="89">
        <f>SUMIF(Об!$A:$A,$A:$A,Об!AN:AN)*BV$455</f>
        <v>0</v>
      </c>
    </row>
    <row r="279" spans="1:74" ht="32.25" customHeight="1" x14ac:dyDescent="0.25">
      <c r="A279" s="84" t="s">
        <v>327</v>
      </c>
      <c r="B279" s="84">
        <f>SUMIF(Об!$A:$A,$A:$A,Об!B:B)</f>
        <v>0</v>
      </c>
      <c r="C279" s="84">
        <f>SUMIF(Об!$A:$A,$A:$A,Об!C:C)</f>
        <v>0</v>
      </c>
      <c r="D279" s="84">
        <v>0</v>
      </c>
      <c r="E279" s="84">
        <f>SUMIF(Об!$A:$A,$A:$A,Об!F:F)</f>
        <v>0</v>
      </c>
      <c r="F279" s="84">
        <f t="shared" si="46"/>
        <v>0</v>
      </c>
      <c r="G279" s="89">
        <v>0</v>
      </c>
      <c r="H279" s="89">
        <v>0</v>
      </c>
      <c r="I279" s="89">
        <v>0</v>
      </c>
      <c r="J279" s="89">
        <v>0</v>
      </c>
      <c r="K279" s="89">
        <v>0</v>
      </c>
      <c r="L279" s="89">
        <v>0</v>
      </c>
      <c r="M279" s="89">
        <v>0</v>
      </c>
      <c r="N279" s="89">
        <v>0</v>
      </c>
      <c r="O279" s="89">
        <v>0</v>
      </c>
      <c r="P279" s="89">
        <v>0</v>
      </c>
      <c r="Q279" s="89">
        <v>0</v>
      </c>
      <c r="R279" s="89">
        <v>0</v>
      </c>
      <c r="S279" s="89">
        <v>0</v>
      </c>
      <c r="T279" s="89">
        <v>0</v>
      </c>
      <c r="U279" s="89">
        <v>0</v>
      </c>
      <c r="V279" s="89">
        <v>0</v>
      </c>
      <c r="W279" s="89">
        <v>0</v>
      </c>
      <c r="X279" s="89">
        <v>0</v>
      </c>
      <c r="Y279" s="89">
        <v>0</v>
      </c>
      <c r="Z279" s="89">
        <v>0</v>
      </c>
      <c r="AA279" s="89">
        <v>0</v>
      </c>
      <c r="AB279" s="89">
        <v>0</v>
      </c>
      <c r="AC279" s="89">
        <v>0</v>
      </c>
      <c r="AD279" s="89">
        <v>0</v>
      </c>
      <c r="AE279" s="89">
        <v>0</v>
      </c>
      <c r="AF279" s="89">
        <v>0</v>
      </c>
      <c r="AG279" s="89">
        <v>0</v>
      </c>
      <c r="AH279" s="90">
        <v>0</v>
      </c>
      <c r="AI279" s="90">
        <v>0</v>
      </c>
      <c r="AJ279" s="90">
        <v>0</v>
      </c>
      <c r="AK279" s="90">
        <v>0</v>
      </c>
      <c r="AL279" s="90">
        <v>0</v>
      </c>
      <c r="AM279" s="90">
        <v>0</v>
      </c>
      <c r="AN279" s="90">
        <v>0</v>
      </c>
      <c r="AP279" s="91">
        <f t="shared" si="43"/>
        <v>0</v>
      </c>
      <c r="AQ279" s="92">
        <f>SUMIF('20-1'!K:K,$A:$A,'20-1'!$E:$E)</f>
        <v>0</v>
      </c>
      <c r="AR279" s="92">
        <f>SUMIF('20-1'!L:L,$A:$A,'20-1'!$E:$E)</f>
        <v>0</v>
      </c>
      <c r="AS279" s="92">
        <f>SUMIF('20-1'!M:M,$A:$A,'20-1'!$E:$E)</f>
        <v>0</v>
      </c>
      <c r="AT279" s="92">
        <f>SUMIF('20-1'!N:N,$A:$A,'20-1'!$E:$E)</f>
        <v>0</v>
      </c>
      <c r="AU279" s="92">
        <f>SUMIF('20-1'!O:O,$A:$A,'20-1'!$E:$E)</f>
        <v>0</v>
      </c>
      <c r="AV279" s="92">
        <f>SUMIF('20-1'!P:P,$A:$A,'20-1'!$E:$E)</f>
        <v>0</v>
      </c>
      <c r="AW279" s="92">
        <f>SUMIF('20-1'!Q:Q,$A:$A,'20-1'!$E:$E)</f>
        <v>0</v>
      </c>
      <c r="AX279" s="92">
        <f>SUMIF('20-1'!R:R,$A:$A,'20-1'!$E:$E)</f>
        <v>0</v>
      </c>
      <c r="AY279" s="92">
        <f>SUMIF('20-1'!S:S,$A:$A,'20-1'!$E:$E)</f>
        <v>0</v>
      </c>
      <c r="AZ279" s="92">
        <f>SUMIF('20-1'!T:T,$A:$A,'20-1'!$E:$E)</f>
        <v>0</v>
      </c>
      <c r="BA279" s="92">
        <f>SUMIF('20-1'!U:U,$A:$A,'20-1'!$E:$E)</f>
        <v>0</v>
      </c>
      <c r="BB279" s="92">
        <f>SUMIF('20-1'!V:V,$A:$A,'20-1'!$E:$E)</f>
        <v>0</v>
      </c>
      <c r="BC279" s="92">
        <f>SUMIF('20-1'!W:W,$A:$A,'20-1'!$E:$E)</f>
        <v>0</v>
      </c>
      <c r="BD279" s="92">
        <f>SUMIF('20-1'!X:X,$A:$A,'20-1'!$E:$E)</f>
        <v>0</v>
      </c>
      <c r="BE279" s="92">
        <f>SUMIF('20-1'!Y:Y,$A:$A,'20-1'!$E:$E)</f>
        <v>0</v>
      </c>
      <c r="BF279" s="92">
        <f>SUMIF('20-1'!Z:Z,$A:$A,'20-1'!$E:$E)</f>
        <v>0</v>
      </c>
      <c r="BG279" s="92">
        <f>SUMIF('20-1'!AA:AA,$A:$A,'20-1'!$E:$E)</f>
        <v>0</v>
      </c>
      <c r="BH279" s="92">
        <f>SUMIF('20-1'!AB:AB,$A:$A,'20-1'!$E:$E)</f>
        <v>0</v>
      </c>
      <c r="BI279" s="89">
        <f>SUMIF(Об!$A:$A,$A:$A,Об!AB:AB)*BI$455</f>
        <v>0</v>
      </c>
      <c r="BJ279" s="89">
        <f>SUMIF(Об!$A:$A,$A:$A,Об!AC:AC)*BJ$455</f>
        <v>0</v>
      </c>
      <c r="BK279" s="84">
        <f>SUMIF(ПП1!$H:$H,$A:$A,ПП1!$M:$M)</f>
        <v>0</v>
      </c>
      <c r="BL279" s="89">
        <f t="shared" si="44"/>
        <v>0</v>
      </c>
      <c r="BM279" s="84">
        <f>SUMIF(Об!$A:$A,$A:$A,Об!Z:Z)</f>
        <v>0</v>
      </c>
      <c r="BN279" s="89">
        <f t="shared" si="45"/>
        <v>0</v>
      </c>
      <c r="BO279" s="89">
        <f>SUMIF(Об!$A:$A,$A:$A,Об!$AG:$AG)*$BO$455</f>
        <v>0</v>
      </c>
      <c r="BP279" s="89">
        <f>SUMIF(Об!$A:$A,$A:$A,Об!$AE:$AE)*BP$455</f>
        <v>0</v>
      </c>
      <c r="BQ279" s="89">
        <f>SUMIF(Об!$A:$A,$A:$A,Об!AI:AI)*BQ$455</f>
        <v>0</v>
      </c>
      <c r="BR279" s="89">
        <f>SUMIF(Об!$A:$A,$A:$A,Об!AJ:AJ)*BR$455</f>
        <v>0</v>
      </c>
      <c r="BS279" s="89">
        <f>SUMIF(Об!$A:$A,$A:$A,Об!AK:AK)*BS$455</f>
        <v>0</v>
      </c>
      <c r="BT279" s="89">
        <f>SUMIF(Об!$A:$A,$A:$A,Об!AL:AL)*BT$455</f>
        <v>0</v>
      </c>
      <c r="BU279" s="89">
        <f>SUMIF(Об!$A:$A,$A:$A,Об!AM:AM)*BU$455</f>
        <v>0</v>
      </c>
      <c r="BV279" s="89">
        <f>SUMIF(Об!$A:$A,$A:$A,Об!AN:AN)*BV$455</f>
        <v>0</v>
      </c>
    </row>
    <row r="280" spans="1:74" ht="32.25" customHeight="1" x14ac:dyDescent="0.25">
      <c r="A280" s="84" t="s">
        <v>328</v>
      </c>
      <c r="B280" s="84">
        <f>SUMIF(Об!$A:$A,$A:$A,Об!B:B)</f>
        <v>0</v>
      </c>
      <c r="C280" s="84">
        <f>SUMIF(Об!$A:$A,$A:$A,Об!C:C)</f>
        <v>0</v>
      </c>
      <c r="D280" s="84">
        <v>0</v>
      </c>
      <c r="E280" s="84">
        <f>SUMIF(Об!$A:$A,$A:$A,Об!F:F)</f>
        <v>21.02</v>
      </c>
      <c r="F280" s="84">
        <f t="shared" si="46"/>
        <v>21.02</v>
      </c>
      <c r="G280" s="89">
        <v>0</v>
      </c>
      <c r="H280" s="89">
        <v>0</v>
      </c>
      <c r="I280" s="89">
        <v>0</v>
      </c>
      <c r="J280" s="89">
        <v>0</v>
      </c>
      <c r="K280" s="89">
        <v>0</v>
      </c>
      <c r="L280" s="89">
        <v>0</v>
      </c>
      <c r="M280" s="89">
        <v>0</v>
      </c>
      <c r="N280" s="89">
        <v>0</v>
      </c>
      <c r="O280" s="89">
        <v>0</v>
      </c>
      <c r="P280" s="89">
        <v>0</v>
      </c>
      <c r="Q280" s="89">
        <v>0</v>
      </c>
      <c r="R280" s="89">
        <v>0</v>
      </c>
      <c r="S280" s="89">
        <v>0</v>
      </c>
      <c r="T280" s="89">
        <v>0</v>
      </c>
      <c r="U280" s="89">
        <v>0</v>
      </c>
      <c r="V280" s="89">
        <v>0</v>
      </c>
      <c r="W280" s="89">
        <v>0</v>
      </c>
      <c r="X280" s="89">
        <v>0</v>
      </c>
      <c r="Y280" s="89">
        <v>0</v>
      </c>
      <c r="Z280" s="89">
        <v>0</v>
      </c>
      <c r="AA280" s="89">
        <v>0</v>
      </c>
      <c r="AB280" s="89">
        <v>0</v>
      </c>
      <c r="AC280" s="89">
        <v>0</v>
      </c>
      <c r="AD280" s="89">
        <v>0</v>
      </c>
      <c r="AE280" s="89">
        <v>0</v>
      </c>
      <c r="AF280" s="89">
        <v>0</v>
      </c>
      <c r="AG280" s="89">
        <v>0</v>
      </c>
      <c r="AH280" s="90">
        <v>0</v>
      </c>
      <c r="AI280" s="90">
        <v>0</v>
      </c>
      <c r="AJ280" s="90">
        <v>0</v>
      </c>
      <c r="AK280" s="90">
        <v>0</v>
      </c>
      <c r="AL280" s="90">
        <v>5519.24</v>
      </c>
      <c r="AM280" s="90">
        <v>0</v>
      </c>
      <c r="AN280" s="90">
        <v>5519.24</v>
      </c>
      <c r="AP280" s="91">
        <f t="shared" si="43"/>
        <v>0</v>
      </c>
      <c r="AQ280" s="92">
        <f>SUMIF('20-1'!K:K,$A:$A,'20-1'!$E:$E)</f>
        <v>0</v>
      </c>
      <c r="AR280" s="92">
        <f>SUMIF('20-1'!L:L,$A:$A,'20-1'!$E:$E)</f>
        <v>0</v>
      </c>
      <c r="AS280" s="92">
        <f>SUMIF('20-1'!M:M,$A:$A,'20-1'!$E:$E)</f>
        <v>0</v>
      </c>
      <c r="AT280" s="92">
        <f>SUMIF('20-1'!N:N,$A:$A,'20-1'!$E:$E)</f>
        <v>0</v>
      </c>
      <c r="AU280" s="92">
        <f>SUMIF('20-1'!O:O,$A:$A,'20-1'!$E:$E)</f>
        <v>0</v>
      </c>
      <c r="AV280" s="92">
        <f>SUMIF('20-1'!P:P,$A:$A,'20-1'!$E:$E)</f>
        <v>0</v>
      </c>
      <c r="AW280" s="92">
        <f>SUMIF('20-1'!Q:Q,$A:$A,'20-1'!$E:$E)</f>
        <v>0</v>
      </c>
      <c r="AX280" s="92">
        <f>SUMIF('20-1'!R:R,$A:$A,'20-1'!$E:$E)</f>
        <v>0</v>
      </c>
      <c r="AY280" s="92">
        <f>SUMIF('20-1'!S:S,$A:$A,'20-1'!$E:$E)</f>
        <v>0</v>
      </c>
      <c r="AZ280" s="92">
        <f>SUMIF('20-1'!T:T,$A:$A,'20-1'!$E:$E)</f>
        <v>0</v>
      </c>
      <c r="BA280" s="92">
        <f>SUMIF('20-1'!U:U,$A:$A,'20-1'!$E:$E)</f>
        <v>0</v>
      </c>
      <c r="BB280" s="92">
        <f>SUMIF('20-1'!V:V,$A:$A,'20-1'!$E:$E)</f>
        <v>0</v>
      </c>
      <c r="BC280" s="92">
        <f>SUMIF('20-1'!W:W,$A:$A,'20-1'!$E:$E)</f>
        <v>0</v>
      </c>
      <c r="BD280" s="92">
        <f>SUMIF('20-1'!X:X,$A:$A,'20-1'!$E:$E)</f>
        <v>0</v>
      </c>
      <c r="BE280" s="92">
        <f>SUMIF('20-1'!Y:Y,$A:$A,'20-1'!$E:$E)</f>
        <v>0</v>
      </c>
      <c r="BF280" s="92">
        <f>SUMIF('20-1'!Z:Z,$A:$A,'20-1'!$E:$E)</f>
        <v>0</v>
      </c>
      <c r="BG280" s="92">
        <f>SUMIF('20-1'!AA:AA,$A:$A,'20-1'!$E:$E)</f>
        <v>0</v>
      </c>
      <c r="BH280" s="92">
        <f>SUMIF('20-1'!AB:AB,$A:$A,'20-1'!$E:$E)</f>
        <v>0</v>
      </c>
      <c r="BI280" s="89">
        <f>SUMIF(Об!$A:$A,$A:$A,Об!AB:AB)*BI$455</f>
        <v>0</v>
      </c>
      <c r="BJ280" s="89">
        <f>SUMIF(Об!$A:$A,$A:$A,Об!AC:AC)*BJ$455</f>
        <v>0</v>
      </c>
      <c r="BK280" s="84">
        <f>SUMIF(ПП1!$H:$H,$A:$A,ПП1!$M:$M)</f>
        <v>0</v>
      </c>
      <c r="BL280" s="89">
        <f t="shared" si="44"/>
        <v>0</v>
      </c>
      <c r="BM280" s="84">
        <f>SUMIF(Об!$A:$A,$A:$A,Об!Z:Z)</f>
        <v>0</v>
      </c>
      <c r="BN280" s="89">
        <f t="shared" si="45"/>
        <v>0</v>
      </c>
      <c r="BO280" s="89">
        <f>SUMIF(Об!$A:$A,$A:$A,Об!$AG:$AG)*$BO$455</f>
        <v>0</v>
      </c>
      <c r="BP280" s="89">
        <f>SUMIF(Об!$A:$A,$A:$A,Об!$AE:$AE)*BP$455</f>
        <v>0</v>
      </c>
      <c r="BQ280" s="89">
        <f>SUMIF(Об!$A:$A,$A:$A,Об!AI:AI)*BQ$455</f>
        <v>0</v>
      </c>
      <c r="BR280" s="89">
        <f>SUMIF(Об!$A:$A,$A:$A,Об!AJ:AJ)*BR$455</f>
        <v>0</v>
      </c>
      <c r="BS280" s="89">
        <f>SUMIF(Об!$A:$A,$A:$A,Об!AK:AK)*BS$455</f>
        <v>0</v>
      </c>
      <c r="BT280" s="89">
        <f>SUMIF(Об!$A:$A,$A:$A,Об!AL:AL)*BT$455</f>
        <v>0</v>
      </c>
      <c r="BU280" s="89">
        <f>SUMIF(Об!$A:$A,$A:$A,Об!AM:AM)*BU$455</f>
        <v>0</v>
      </c>
      <c r="BV280" s="89">
        <f>SUMIF(Об!$A:$A,$A:$A,Об!AN:AN)*BV$455</f>
        <v>0</v>
      </c>
    </row>
    <row r="281" spans="1:74" ht="32.25" customHeight="1" x14ac:dyDescent="0.25">
      <c r="A281" s="84" t="s">
        <v>329</v>
      </c>
      <c r="B281" s="84">
        <f>SUMIF(Об!$A:$A,$A:$A,Об!B:B)</f>
        <v>0</v>
      </c>
      <c r="C281" s="84">
        <f>SUMIF(Об!$A:$A,$A:$A,Об!C:C)</f>
        <v>0</v>
      </c>
      <c r="D281" s="84">
        <v>0</v>
      </c>
      <c r="E281" s="84">
        <f>SUMIF(Об!$A:$A,$A:$A,Об!F:F)</f>
        <v>21.02</v>
      </c>
      <c r="F281" s="84">
        <f t="shared" si="46"/>
        <v>21.02</v>
      </c>
      <c r="G281" s="89">
        <v>0</v>
      </c>
      <c r="H281" s="89">
        <v>0</v>
      </c>
      <c r="I281" s="89">
        <v>0</v>
      </c>
      <c r="J281" s="89">
        <v>0</v>
      </c>
      <c r="K281" s="89">
        <v>0</v>
      </c>
      <c r="L281" s="89">
        <v>0</v>
      </c>
      <c r="M281" s="89">
        <v>0</v>
      </c>
      <c r="N281" s="89">
        <v>0</v>
      </c>
      <c r="O281" s="89">
        <v>0</v>
      </c>
      <c r="P281" s="89">
        <v>0</v>
      </c>
      <c r="Q281" s="89">
        <v>0</v>
      </c>
      <c r="R281" s="89">
        <v>0</v>
      </c>
      <c r="S281" s="89">
        <v>0</v>
      </c>
      <c r="T281" s="89">
        <v>0</v>
      </c>
      <c r="U281" s="89">
        <v>0</v>
      </c>
      <c r="V281" s="89">
        <v>0</v>
      </c>
      <c r="W281" s="89">
        <v>0</v>
      </c>
      <c r="X281" s="89">
        <v>0</v>
      </c>
      <c r="Y281" s="89">
        <v>0</v>
      </c>
      <c r="Z281" s="89">
        <v>0</v>
      </c>
      <c r="AA281" s="89">
        <v>0</v>
      </c>
      <c r="AB281" s="89">
        <v>0</v>
      </c>
      <c r="AC281" s="89">
        <v>0</v>
      </c>
      <c r="AD281" s="89">
        <v>0</v>
      </c>
      <c r="AE281" s="89">
        <v>0</v>
      </c>
      <c r="AF281" s="89">
        <v>0</v>
      </c>
      <c r="AG281" s="89">
        <v>0</v>
      </c>
      <c r="AH281" s="90">
        <v>0</v>
      </c>
      <c r="AI281" s="90">
        <v>0</v>
      </c>
      <c r="AJ281" s="90">
        <v>0</v>
      </c>
      <c r="AK281" s="90">
        <v>0</v>
      </c>
      <c r="AL281" s="90">
        <v>-1533.86</v>
      </c>
      <c r="AM281" s="90">
        <v>0</v>
      </c>
      <c r="AN281" s="90">
        <v>-1533.86</v>
      </c>
      <c r="AP281" s="91">
        <f t="shared" si="43"/>
        <v>0</v>
      </c>
      <c r="AQ281" s="92">
        <f>SUMIF('20-1'!K:K,$A:$A,'20-1'!$E:$E)</f>
        <v>0</v>
      </c>
      <c r="AR281" s="92">
        <f>SUMIF('20-1'!L:L,$A:$A,'20-1'!$E:$E)</f>
        <v>0</v>
      </c>
      <c r="AS281" s="92">
        <f>SUMIF('20-1'!M:M,$A:$A,'20-1'!$E:$E)</f>
        <v>0</v>
      </c>
      <c r="AT281" s="92">
        <f>SUMIF('20-1'!N:N,$A:$A,'20-1'!$E:$E)</f>
        <v>0</v>
      </c>
      <c r="AU281" s="92">
        <f>SUMIF('20-1'!O:O,$A:$A,'20-1'!$E:$E)</f>
        <v>0</v>
      </c>
      <c r="AV281" s="92">
        <f>SUMIF('20-1'!P:P,$A:$A,'20-1'!$E:$E)</f>
        <v>0</v>
      </c>
      <c r="AW281" s="92">
        <f>SUMIF('20-1'!Q:Q,$A:$A,'20-1'!$E:$E)</f>
        <v>0</v>
      </c>
      <c r="AX281" s="92">
        <f>SUMIF('20-1'!R:R,$A:$A,'20-1'!$E:$E)</f>
        <v>0</v>
      </c>
      <c r="AY281" s="92">
        <f>SUMIF('20-1'!S:S,$A:$A,'20-1'!$E:$E)</f>
        <v>0</v>
      </c>
      <c r="AZ281" s="92">
        <f>SUMIF('20-1'!T:T,$A:$A,'20-1'!$E:$E)</f>
        <v>0</v>
      </c>
      <c r="BA281" s="92">
        <f>SUMIF('20-1'!U:U,$A:$A,'20-1'!$E:$E)</f>
        <v>0</v>
      </c>
      <c r="BB281" s="92">
        <f>SUMIF('20-1'!V:V,$A:$A,'20-1'!$E:$E)</f>
        <v>0</v>
      </c>
      <c r="BC281" s="92">
        <f>SUMIF('20-1'!W:W,$A:$A,'20-1'!$E:$E)</f>
        <v>0</v>
      </c>
      <c r="BD281" s="92">
        <f>SUMIF('20-1'!X:X,$A:$A,'20-1'!$E:$E)</f>
        <v>0</v>
      </c>
      <c r="BE281" s="92">
        <f>SUMIF('20-1'!Y:Y,$A:$A,'20-1'!$E:$E)</f>
        <v>0</v>
      </c>
      <c r="BF281" s="92">
        <f>SUMIF('20-1'!Z:Z,$A:$A,'20-1'!$E:$E)</f>
        <v>0</v>
      </c>
      <c r="BG281" s="92">
        <f>SUMIF('20-1'!AA:AA,$A:$A,'20-1'!$E:$E)</f>
        <v>0</v>
      </c>
      <c r="BH281" s="92">
        <f>SUMIF('20-1'!AB:AB,$A:$A,'20-1'!$E:$E)</f>
        <v>0</v>
      </c>
      <c r="BI281" s="89">
        <f>SUMIF(Об!$A:$A,$A:$A,Об!AB:AB)*BI$455</f>
        <v>0</v>
      </c>
      <c r="BJ281" s="89">
        <f>SUMIF(Об!$A:$A,$A:$A,Об!AC:AC)*BJ$455</f>
        <v>0</v>
      </c>
      <c r="BK281" s="84">
        <f>SUMIF(ПП1!$H:$H,$A:$A,ПП1!$M:$M)</f>
        <v>0</v>
      </c>
      <c r="BL281" s="89">
        <f t="shared" si="44"/>
        <v>0</v>
      </c>
      <c r="BM281" s="84">
        <f>SUMIF(Об!$A:$A,$A:$A,Об!Z:Z)</f>
        <v>0</v>
      </c>
      <c r="BN281" s="89">
        <f t="shared" si="45"/>
        <v>0</v>
      </c>
      <c r="BO281" s="89">
        <f>SUMIF(Об!$A:$A,$A:$A,Об!$AG:$AG)*$BO$455</f>
        <v>0</v>
      </c>
      <c r="BP281" s="89">
        <f>SUMIF(Об!$A:$A,$A:$A,Об!$AE:$AE)*BP$455</f>
        <v>0</v>
      </c>
      <c r="BQ281" s="89">
        <f>SUMIF(Об!$A:$A,$A:$A,Об!AI:AI)*BQ$455</f>
        <v>0</v>
      </c>
      <c r="BR281" s="89">
        <f>SUMIF(Об!$A:$A,$A:$A,Об!AJ:AJ)*BR$455</f>
        <v>0</v>
      </c>
      <c r="BS281" s="89">
        <f>SUMIF(Об!$A:$A,$A:$A,Об!AK:AK)*BS$455</f>
        <v>0</v>
      </c>
      <c r="BT281" s="89">
        <f>SUMIF(Об!$A:$A,$A:$A,Об!AL:AL)*BT$455</f>
        <v>0</v>
      </c>
      <c r="BU281" s="89">
        <f>SUMIF(Об!$A:$A,$A:$A,Об!AM:AM)*BU$455</f>
        <v>0</v>
      </c>
      <c r="BV281" s="89">
        <f>SUMIF(Об!$A:$A,$A:$A,Об!AN:AN)*BV$455</f>
        <v>0</v>
      </c>
    </row>
    <row r="282" spans="1:74" ht="32.25" customHeight="1" x14ac:dyDescent="0.25">
      <c r="A282" s="84" t="s">
        <v>330</v>
      </c>
      <c r="B282" s="84">
        <f>SUMIF(Об!$A:$A,$A:$A,Об!B:B)</f>
        <v>0</v>
      </c>
      <c r="C282" s="84">
        <f>SUMIF(Об!$A:$A,$A:$A,Об!C:C)</f>
        <v>0</v>
      </c>
      <c r="D282" s="84">
        <v>0</v>
      </c>
      <c r="E282" s="84">
        <f>SUMIF(Об!$A:$A,$A:$A,Об!F:F)</f>
        <v>21.02</v>
      </c>
      <c r="F282" s="84">
        <f t="shared" si="46"/>
        <v>21.02</v>
      </c>
      <c r="G282" s="89">
        <v>0</v>
      </c>
      <c r="H282" s="89">
        <v>0</v>
      </c>
      <c r="I282" s="89">
        <v>0</v>
      </c>
      <c r="J282" s="89">
        <v>0</v>
      </c>
      <c r="K282" s="89">
        <v>0</v>
      </c>
      <c r="L282" s="89">
        <v>0</v>
      </c>
      <c r="M282" s="89">
        <v>0</v>
      </c>
      <c r="N282" s="89">
        <v>0</v>
      </c>
      <c r="O282" s="89">
        <v>0</v>
      </c>
      <c r="P282" s="89">
        <v>0</v>
      </c>
      <c r="Q282" s="89">
        <v>0</v>
      </c>
      <c r="R282" s="89">
        <v>0</v>
      </c>
      <c r="S282" s="89">
        <v>0</v>
      </c>
      <c r="T282" s="89">
        <v>0</v>
      </c>
      <c r="U282" s="89">
        <v>0</v>
      </c>
      <c r="V282" s="89">
        <v>0</v>
      </c>
      <c r="W282" s="89">
        <v>0</v>
      </c>
      <c r="X282" s="89">
        <v>0</v>
      </c>
      <c r="Y282" s="89">
        <v>0</v>
      </c>
      <c r="Z282" s="89">
        <v>0</v>
      </c>
      <c r="AA282" s="89">
        <v>0</v>
      </c>
      <c r="AB282" s="89">
        <v>0</v>
      </c>
      <c r="AC282" s="89">
        <v>0</v>
      </c>
      <c r="AD282" s="89">
        <v>0</v>
      </c>
      <c r="AE282" s="89">
        <v>0</v>
      </c>
      <c r="AF282" s="89">
        <v>0</v>
      </c>
      <c r="AG282" s="89">
        <v>0</v>
      </c>
      <c r="AH282" s="90">
        <v>0</v>
      </c>
      <c r="AI282" s="90">
        <v>0</v>
      </c>
      <c r="AJ282" s="90">
        <v>0</v>
      </c>
      <c r="AK282" s="90">
        <v>0</v>
      </c>
      <c r="AL282" s="90">
        <v>-6590.35</v>
      </c>
      <c r="AM282" s="90">
        <v>0</v>
      </c>
      <c r="AN282" s="90">
        <v>-6590.35</v>
      </c>
      <c r="AP282" s="91">
        <f t="shared" si="43"/>
        <v>0</v>
      </c>
      <c r="AQ282" s="92">
        <f>SUMIF('20-1'!K:K,$A:$A,'20-1'!$E:$E)</f>
        <v>0</v>
      </c>
      <c r="AR282" s="92">
        <f>SUMIF('20-1'!L:L,$A:$A,'20-1'!$E:$E)</f>
        <v>0</v>
      </c>
      <c r="AS282" s="92">
        <f>SUMIF('20-1'!M:M,$A:$A,'20-1'!$E:$E)</f>
        <v>0</v>
      </c>
      <c r="AT282" s="92">
        <f>SUMIF('20-1'!N:N,$A:$A,'20-1'!$E:$E)</f>
        <v>0</v>
      </c>
      <c r="AU282" s="92">
        <f>SUMIF('20-1'!O:O,$A:$A,'20-1'!$E:$E)</f>
        <v>0</v>
      </c>
      <c r="AV282" s="92">
        <f>SUMIF('20-1'!P:P,$A:$A,'20-1'!$E:$E)</f>
        <v>0</v>
      </c>
      <c r="AW282" s="92">
        <f>SUMIF('20-1'!Q:Q,$A:$A,'20-1'!$E:$E)</f>
        <v>0</v>
      </c>
      <c r="AX282" s="92">
        <f>SUMIF('20-1'!R:R,$A:$A,'20-1'!$E:$E)</f>
        <v>0</v>
      </c>
      <c r="AY282" s="92">
        <f>SUMIF('20-1'!S:S,$A:$A,'20-1'!$E:$E)</f>
        <v>0</v>
      </c>
      <c r="AZ282" s="92">
        <f>SUMIF('20-1'!T:T,$A:$A,'20-1'!$E:$E)</f>
        <v>0</v>
      </c>
      <c r="BA282" s="92">
        <f>SUMIF('20-1'!U:U,$A:$A,'20-1'!$E:$E)</f>
        <v>0</v>
      </c>
      <c r="BB282" s="92">
        <f>SUMIF('20-1'!V:V,$A:$A,'20-1'!$E:$E)</f>
        <v>0</v>
      </c>
      <c r="BC282" s="92">
        <f>SUMIF('20-1'!W:W,$A:$A,'20-1'!$E:$E)</f>
        <v>0</v>
      </c>
      <c r="BD282" s="92">
        <f>SUMIF('20-1'!X:X,$A:$A,'20-1'!$E:$E)</f>
        <v>0</v>
      </c>
      <c r="BE282" s="92">
        <f>SUMIF('20-1'!Y:Y,$A:$A,'20-1'!$E:$E)</f>
        <v>0</v>
      </c>
      <c r="BF282" s="92">
        <f>SUMIF('20-1'!Z:Z,$A:$A,'20-1'!$E:$E)</f>
        <v>0</v>
      </c>
      <c r="BG282" s="92">
        <f>SUMIF('20-1'!AA:AA,$A:$A,'20-1'!$E:$E)</f>
        <v>0</v>
      </c>
      <c r="BH282" s="92">
        <f>SUMIF('20-1'!AB:AB,$A:$A,'20-1'!$E:$E)</f>
        <v>0</v>
      </c>
      <c r="BI282" s="89">
        <f>SUMIF(Об!$A:$A,$A:$A,Об!AB:AB)*BI$455</f>
        <v>0</v>
      </c>
      <c r="BJ282" s="89">
        <f>SUMIF(Об!$A:$A,$A:$A,Об!AC:AC)*BJ$455</f>
        <v>0</v>
      </c>
      <c r="BK282" s="84">
        <f>SUMIF(ПП1!$H:$H,$A:$A,ПП1!$M:$M)</f>
        <v>0</v>
      </c>
      <c r="BL282" s="89">
        <f t="shared" si="44"/>
        <v>0</v>
      </c>
      <c r="BM282" s="84">
        <f>SUMIF(Об!$A:$A,$A:$A,Об!Z:Z)</f>
        <v>0</v>
      </c>
      <c r="BN282" s="89">
        <f t="shared" si="45"/>
        <v>0</v>
      </c>
      <c r="BO282" s="89">
        <f>SUMIF(Об!$A:$A,$A:$A,Об!$AG:$AG)*$BO$455</f>
        <v>0</v>
      </c>
      <c r="BP282" s="89">
        <f>SUMIF(Об!$A:$A,$A:$A,Об!$AE:$AE)*BP$455</f>
        <v>0</v>
      </c>
      <c r="BQ282" s="89">
        <f>SUMIF(Об!$A:$A,$A:$A,Об!AI:AI)*BQ$455</f>
        <v>0</v>
      </c>
      <c r="BR282" s="89">
        <f>SUMIF(Об!$A:$A,$A:$A,Об!AJ:AJ)*BR$455</f>
        <v>0</v>
      </c>
      <c r="BS282" s="89">
        <f>SUMIF(Об!$A:$A,$A:$A,Об!AK:AK)*BS$455</f>
        <v>0</v>
      </c>
      <c r="BT282" s="89">
        <f>SUMIF(Об!$A:$A,$A:$A,Об!AL:AL)*BT$455</f>
        <v>0</v>
      </c>
      <c r="BU282" s="89">
        <f>SUMIF(Об!$A:$A,$A:$A,Об!AM:AM)*BU$455</f>
        <v>0</v>
      </c>
      <c r="BV282" s="89">
        <f>SUMIF(Об!$A:$A,$A:$A,Об!AN:AN)*BV$455</f>
        <v>0</v>
      </c>
    </row>
    <row r="283" spans="1:74" ht="32.25" customHeight="1" x14ac:dyDescent="0.25">
      <c r="A283" s="84" t="s">
        <v>331</v>
      </c>
      <c r="B283" s="84">
        <f>SUMIF(Об!$A:$A,$A:$A,Об!B:B)</f>
        <v>0</v>
      </c>
      <c r="C283" s="84">
        <f>SUMIF(Об!$A:$A,$A:$A,Об!C:C)</f>
        <v>0</v>
      </c>
      <c r="D283" s="84">
        <v>0</v>
      </c>
      <c r="E283" s="84">
        <f>SUMIF(Об!$A:$A,$A:$A,Об!F:F)</f>
        <v>21.02</v>
      </c>
      <c r="F283" s="84">
        <f t="shared" si="46"/>
        <v>21.02</v>
      </c>
      <c r="G283" s="89">
        <v>0</v>
      </c>
      <c r="H283" s="89">
        <v>0</v>
      </c>
      <c r="I283" s="89">
        <v>0</v>
      </c>
      <c r="J283" s="89">
        <v>0</v>
      </c>
      <c r="K283" s="89">
        <v>0</v>
      </c>
      <c r="L283" s="89">
        <v>0</v>
      </c>
      <c r="M283" s="89">
        <v>0</v>
      </c>
      <c r="N283" s="89">
        <v>0</v>
      </c>
      <c r="O283" s="89">
        <v>0</v>
      </c>
      <c r="P283" s="89">
        <v>0</v>
      </c>
      <c r="Q283" s="89">
        <v>0</v>
      </c>
      <c r="R283" s="89">
        <v>0</v>
      </c>
      <c r="S283" s="89">
        <v>0</v>
      </c>
      <c r="T283" s="89">
        <v>0</v>
      </c>
      <c r="U283" s="89">
        <v>0</v>
      </c>
      <c r="V283" s="89">
        <v>0</v>
      </c>
      <c r="W283" s="89">
        <v>0</v>
      </c>
      <c r="X283" s="89">
        <v>0</v>
      </c>
      <c r="Y283" s="89">
        <v>0</v>
      </c>
      <c r="Z283" s="89">
        <v>0</v>
      </c>
      <c r="AA283" s="89">
        <v>0</v>
      </c>
      <c r="AB283" s="89">
        <v>0</v>
      </c>
      <c r="AC283" s="89">
        <v>0</v>
      </c>
      <c r="AD283" s="89">
        <v>0</v>
      </c>
      <c r="AE283" s="89">
        <v>0</v>
      </c>
      <c r="AF283" s="89">
        <v>0</v>
      </c>
      <c r="AG283" s="89">
        <v>0</v>
      </c>
      <c r="AH283" s="90">
        <v>0</v>
      </c>
      <c r="AI283" s="90">
        <v>0</v>
      </c>
      <c r="AJ283" s="90">
        <v>0</v>
      </c>
      <c r="AK283" s="90">
        <v>0</v>
      </c>
      <c r="AL283" s="90">
        <v>13344.04</v>
      </c>
      <c r="AM283" s="90">
        <v>0</v>
      </c>
      <c r="AN283" s="90">
        <v>13344.04</v>
      </c>
      <c r="AP283" s="91">
        <f t="shared" si="43"/>
        <v>0</v>
      </c>
      <c r="AQ283" s="92">
        <f>SUMIF('20-1'!K:K,$A:$A,'20-1'!$E:$E)</f>
        <v>0</v>
      </c>
      <c r="AR283" s="92">
        <f>SUMIF('20-1'!L:L,$A:$A,'20-1'!$E:$E)</f>
        <v>0</v>
      </c>
      <c r="AS283" s="92">
        <f>SUMIF('20-1'!M:M,$A:$A,'20-1'!$E:$E)</f>
        <v>0</v>
      </c>
      <c r="AT283" s="92">
        <f>SUMIF('20-1'!N:N,$A:$A,'20-1'!$E:$E)</f>
        <v>0</v>
      </c>
      <c r="AU283" s="92">
        <f>SUMIF('20-1'!O:O,$A:$A,'20-1'!$E:$E)</f>
        <v>0</v>
      </c>
      <c r="AV283" s="92">
        <f>SUMIF('20-1'!P:P,$A:$A,'20-1'!$E:$E)</f>
        <v>0</v>
      </c>
      <c r="AW283" s="92">
        <f>SUMIF('20-1'!Q:Q,$A:$A,'20-1'!$E:$E)</f>
        <v>0</v>
      </c>
      <c r="AX283" s="92">
        <f>SUMIF('20-1'!R:R,$A:$A,'20-1'!$E:$E)</f>
        <v>0</v>
      </c>
      <c r="AY283" s="92">
        <f>SUMIF('20-1'!S:S,$A:$A,'20-1'!$E:$E)</f>
        <v>0</v>
      </c>
      <c r="AZ283" s="92">
        <f>SUMIF('20-1'!T:T,$A:$A,'20-1'!$E:$E)</f>
        <v>0</v>
      </c>
      <c r="BA283" s="92">
        <f>SUMIF('20-1'!U:U,$A:$A,'20-1'!$E:$E)</f>
        <v>0</v>
      </c>
      <c r="BB283" s="92">
        <f>SUMIF('20-1'!V:V,$A:$A,'20-1'!$E:$E)</f>
        <v>0</v>
      </c>
      <c r="BC283" s="92">
        <f>SUMIF('20-1'!W:W,$A:$A,'20-1'!$E:$E)</f>
        <v>0</v>
      </c>
      <c r="BD283" s="92">
        <f>SUMIF('20-1'!X:X,$A:$A,'20-1'!$E:$E)</f>
        <v>0</v>
      </c>
      <c r="BE283" s="92">
        <f>SUMIF('20-1'!Y:Y,$A:$A,'20-1'!$E:$E)</f>
        <v>0</v>
      </c>
      <c r="BF283" s="92">
        <f>SUMIF('20-1'!Z:Z,$A:$A,'20-1'!$E:$E)</f>
        <v>0</v>
      </c>
      <c r="BG283" s="92">
        <f>SUMIF('20-1'!AA:AA,$A:$A,'20-1'!$E:$E)</f>
        <v>0</v>
      </c>
      <c r="BH283" s="92">
        <f>SUMIF('20-1'!AB:AB,$A:$A,'20-1'!$E:$E)</f>
        <v>0</v>
      </c>
      <c r="BI283" s="89">
        <f>SUMIF(Об!$A:$A,$A:$A,Об!AB:AB)*BI$455</f>
        <v>0</v>
      </c>
      <c r="BJ283" s="89">
        <f>SUMIF(Об!$A:$A,$A:$A,Об!AC:AC)*BJ$455</f>
        <v>0</v>
      </c>
      <c r="BK283" s="84">
        <f>SUMIF(ПП1!$H:$H,$A:$A,ПП1!$M:$M)</f>
        <v>0</v>
      </c>
      <c r="BL283" s="89">
        <f t="shared" si="44"/>
        <v>0</v>
      </c>
      <c r="BM283" s="84">
        <f>SUMIF(Об!$A:$A,$A:$A,Об!Z:Z)</f>
        <v>0</v>
      </c>
      <c r="BN283" s="89">
        <f t="shared" si="45"/>
        <v>0</v>
      </c>
      <c r="BO283" s="89">
        <f>SUMIF(Об!$A:$A,$A:$A,Об!$AG:$AG)*$BO$455</f>
        <v>0</v>
      </c>
      <c r="BP283" s="89">
        <f>SUMIF(Об!$A:$A,$A:$A,Об!$AE:$AE)*BP$455</f>
        <v>0</v>
      </c>
      <c r="BQ283" s="89">
        <f>SUMIF(Об!$A:$A,$A:$A,Об!AI:AI)*BQ$455</f>
        <v>0</v>
      </c>
      <c r="BR283" s="89">
        <f>SUMIF(Об!$A:$A,$A:$A,Об!AJ:AJ)*BR$455</f>
        <v>0</v>
      </c>
      <c r="BS283" s="89">
        <f>SUMIF(Об!$A:$A,$A:$A,Об!AK:AK)*BS$455</f>
        <v>0</v>
      </c>
      <c r="BT283" s="89">
        <f>SUMIF(Об!$A:$A,$A:$A,Об!AL:AL)*BT$455</f>
        <v>0</v>
      </c>
      <c r="BU283" s="89">
        <f>SUMIF(Об!$A:$A,$A:$A,Об!AM:AM)*BU$455</f>
        <v>0</v>
      </c>
      <c r="BV283" s="89">
        <f>SUMIF(Об!$A:$A,$A:$A,Об!AN:AN)*BV$455</f>
        <v>0</v>
      </c>
    </row>
    <row r="284" spans="1:74" ht="32.25" customHeight="1" x14ac:dyDescent="0.25">
      <c r="A284" s="84" t="s">
        <v>332</v>
      </c>
      <c r="B284" s="84">
        <f>SUMIF(Об!$A:$A,$A:$A,Об!B:B)</f>
        <v>0</v>
      </c>
      <c r="C284" s="84">
        <f>SUMIF(Об!$A:$A,$A:$A,Об!C:C)</f>
        <v>0</v>
      </c>
      <c r="D284" s="84">
        <v>0</v>
      </c>
      <c r="E284" s="84">
        <f>SUMIF(Об!$A:$A,$A:$A,Об!F:F)</f>
        <v>0</v>
      </c>
      <c r="F284" s="84">
        <f t="shared" si="46"/>
        <v>0</v>
      </c>
      <c r="G284" s="89">
        <v>0</v>
      </c>
      <c r="H284" s="89">
        <v>0</v>
      </c>
      <c r="I284" s="89">
        <v>0</v>
      </c>
      <c r="J284" s="89">
        <v>0</v>
      </c>
      <c r="K284" s="89">
        <v>0</v>
      </c>
      <c r="L284" s="89">
        <v>0</v>
      </c>
      <c r="M284" s="89">
        <v>0</v>
      </c>
      <c r="N284" s="89">
        <v>0</v>
      </c>
      <c r="O284" s="89">
        <v>0</v>
      </c>
      <c r="P284" s="89">
        <v>0</v>
      </c>
      <c r="Q284" s="89">
        <v>0</v>
      </c>
      <c r="R284" s="89">
        <v>0</v>
      </c>
      <c r="S284" s="89">
        <v>0</v>
      </c>
      <c r="T284" s="89">
        <v>0</v>
      </c>
      <c r="U284" s="89">
        <v>0</v>
      </c>
      <c r="V284" s="89">
        <v>0</v>
      </c>
      <c r="W284" s="89">
        <v>0</v>
      </c>
      <c r="X284" s="89">
        <v>0</v>
      </c>
      <c r="Y284" s="89">
        <v>0</v>
      </c>
      <c r="Z284" s="89">
        <v>0</v>
      </c>
      <c r="AA284" s="89">
        <v>0</v>
      </c>
      <c r="AB284" s="89">
        <v>0</v>
      </c>
      <c r="AC284" s="89">
        <v>0</v>
      </c>
      <c r="AD284" s="89">
        <v>0</v>
      </c>
      <c r="AE284" s="89">
        <v>0</v>
      </c>
      <c r="AF284" s="89">
        <v>0</v>
      </c>
      <c r="AG284" s="89">
        <v>0</v>
      </c>
      <c r="AH284" s="90">
        <v>0</v>
      </c>
      <c r="AI284" s="90">
        <v>0</v>
      </c>
      <c r="AJ284" s="90">
        <v>0</v>
      </c>
      <c r="AK284" s="90">
        <v>0</v>
      </c>
      <c r="AL284" s="90">
        <v>8326.4500000000007</v>
      </c>
      <c r="AM284" s="90">
        <v>0</v>
      </c>
      <c r="AN284" s="90">
        <v>8326.4500000000007</v>
      </c>
      <c r="AP284" s="91">
        <f t="shared" si="43"/>
        <v>0</v>
      </c>
      <c r="AQ284" s="92">
        <f>SUMIF('20-1'!K:K,$A:$A,'20-1'!$E:$E)</f>
        <v>0</v>
      </c>
      <c r="AR284" s="92">
        <f>SUMIF('20-1'!L:L,$A:$A,'20-1'!$E:$E)</f>
        <v>0</v>
      </c>
      <c r="AS284" s="92">
        <f>SUMIF('20-1'!M:M,$A:$A,'20-1'!$E:$E)</f>
        <v>0</v>
      </c>
      <c r="AT284" s="92">
        <f>SUMIF('20-1'!N:N,$A:$A,'20-1'!$E:$E)</f>
        <v>0</v>
      </c>
      <c r="AU284" s="92">
        <f>SUMIF('20-1'!O:O,$A:$A,'20-1'!$E:$E)</f>
        <v>0</v>
      </c>
      <c r="AV284" s="92">
        <f>SUMIF('20-1'!P:P,$A:$A,'20-1'!$E:$E)</f>
        <v>0</v>
      </c>
      <c r="AW284" s="92">
        <f>SUMIF('20-1'!Q:Q,$A:$A,'20-1'!$E:$E)</f>
        <v>0</v>
      </c>
      <c r="AX284" s="92">
        <f>SUMIF('20-1'!R:R,$A:$A,'20-1'!$E:$E)</f>
        <v>0</v>
      </c>
      <c r="AY284" s="92">
        <f>SUMIF('20-1'!S:S,$A:$A,'20-1'!$E:$E)</f>
        <v>0</v>
      </c>
      <c r="AZ284" s="92">
        <f>SUMIF('20-1'!T:T,$A:$A,'20-1'!$E:$E)</f>
        <v>0</v>
      </c>
      <c r="BA284" s="92">
        <f>SUMIF('20-1'!U:U,$A:$A,'20-1'!$E:$E)</f>
        <v>0</v>
      </c>
      <c r="BB284" s="92">
        <f>SUMIF('20-1'!V:V,$A:$A,'20-1'!$E:$E)</f>
        <v>0</v>
      </c>
      <c r="BC284" s="92">
        <f>SUMIF('20-1'!W:W,$A:$A,'20-1'!$E:$E)</f>
        <v>0</v>
      </c>
      <c r="BD284" s="92">
        <f>SUMIF('20-1'!X:X,$A:$A,'20-1'!$E:$E)</f>
        <v>0</v>
      </c>
      <c r="BE284" s="92">
        <f>SUMIF('20-1'!Y:Y,$A:$A,'20-1'!$E:$E)</f>
        <v>0</v>
      </c>
      <c r="BF284" s="92">
        <f>SUMIF('20-1'!Z:Z,$A:$A,'20-1'!$E:$E)</f>
        <v>0</v>
      </c>
      <c r="BG284" s="92">
        <f>SUMIF('20-1'!AA:AA,$A:$A,'20-1'!$E:$E)</f>
        <v>0</v>
      </c>
      <c r="BH284" s="92">
        <f>SUMIF('20-1'!AB:AB,$A:$A,'20-1'!$E:$E)</f>
        <v>0</v>
      </c>
      <c r="BI284" s="89">
        <f>SUMIF(Об!$A:$A,$A:$A,Об!AB:AB)*BI$455</f>
        <v>0</v>
      </c>
      <c r="BJ284" s="89">
        <f>SUMIF(Об!$A:$A,$A:$A,Об!AC:AC)*BJ$455</f>
        <v>0</v>
      </c>
      <c r="BK284" s="84">
        <f>SUMIF(ПП1!$H:$H,$A:$A,ПП1!$M:$M)</f>
        <v>0</v>
      </c>
      <c r="BL284" s="89">
        <f t="shared" si="44"/>
        <v>0</v>
      </c>
      <c r="BM284" s="84">
        <f>SUMIF(Об!$A:$A,$A:$A,Об!Z:Z)</f>
        <v>0</v>
      </c>
      <c r="BN284" s="89">
        <f t="shared" si="45"/>
        <v>0</v>
      </c>
      <c r="BO284" s="89">
        <f>SUMIF(Об!$A:$A,$A:$A,Об!$AG:$AG)*$BO$455</f>
        <v>0</v>
      </c>
      <c r="BP284" s="89">
        <f>SUMIF(Об!$A:$A,$A:$A,Об!$AE:$AE)*BP$455</f>
        <v>0</v>
      </c>
      <c r="BQ284" s="89">
        <f>SUMIF(Об!$A:$A,$A:$A,Об!AI:AI)*BQ$455</f>
        <v>0</v>
      </c>
      <c r="BR284" s="89">
        <f>SUMIF(Об!$A:$A,$A:$A,Об!AJ:AJ)*BR$455</f>
        <v>0</v>
      </c>
      <c r="BS284" s="89">
        <f>SUMIF(Об!$A:$A,$A:$A,Об!AK:AK)*BS$455</f>
        <v>0</v>
      </c>
      <c r="BT284" s="89">
        <f>SUMIF(Об!$A:$A,$A:$A,Об!AL:AL)*BT$455</f>
        <v>0</v>
      </c>
      <c r="BU284" s="89">
        <f>SUMIF(Об!$A:$A,$A:$A,Об!AM:AM)*BU$455</f>
        <v>0</v>
      </c>
      <c r="BV284" s="89">
        <f>SUMIF(Об!$A:$A,$A:$A,Об!AN:AN)*BV$455</f>
        <v>0</v>
      </c>
    </row>
    <row r="285" spans="1:74" ht="32.25" hidden="1" customHeight="1" x14ac:dyDescent="0.25">
      <c r="A285" s="84" t="s">
        <v>124</v>
      </c>
      <c r="B285" s="84">
        <f>SUMIF(Об!$A:$A,$A:$A,Об!B:B)</f>
        <v>14732.800000000001</v>
      </c>
      <c r="C285" s="84">
        <f>SUMIF(Об!$A:$A,$A:$A,Об!C:C)</f>
        <v>14732.800000000001</v>
      </c>
      <c r="D285" s="84">
        <v>12</v>
      </c>
      <c r="E285" s="84">
        <f>SUMIF(Об!$A:$A,$A:$A,Об!F:F)</f>
        <v>41.2</v>
      </c>
      <c r="F285" s="84">
        <f t="shared" si="46"/>
        <v>41.2</v>
      </c>
      <c r="G285" s="89">
        <v>6438995.3000000026</v>
      </c>
      <c r="H285" s="89">
        <v>6035014.459999999</v>
      </c>
      <c r="I285" s="89">
        <v>0</v>
      </c>
      <c r="J285" s="89">
        <v>592202.09000000008</v>
      </c>
      <c r="K285" s="89">
        <v>315257.45</v>
      </c>
      <c r="L285" s="89">
        <v>0</v>
      </c>
      <c r="M285" s="89">
        <v>2416.64</v>
      </c>
      <c r="N285" s="89">
        <v>2416.64</v>
      </c>
      <c r="O285" s="89">
        <v>0</v>
      </c>
      <c r="P285" s="89">
        <v>1046757.5800000002</v>
      </c>
      <c r="Q285" s="89">
        <v>410254.26999999996</v>
      </c>
      <c r="R285" s="89">
        <v>0</v>
      </c>
      <c r="S285" s="89">
        <v>7264.6600000000008</v>
      </c>
      <c r="T285" s="89">
        <v>1247110.4099999999</v>
      </c>
      <c r="U285" s="89">
        <v>0</v>
      </c>
      <c r="V285" s="89">
        <v>0</v>
      </c>
      <c r="W285" s="89">
        <v>0</v>
      </c>
      <c r="X285" s="89">
        <v>0</v>
      </c>
      <c r="Y285" s="89">
        <v>0</v>
      </c>
      <c r="Z285" s="89">
        <v>0</v>
      </c>
      <c r="AA285" s="89">
        <v>0</v>
      </c>
      <c r="AB285" s="89">
        <v>0</v>
      </c>
      <c r="AC285" s="89">
        <v>0</v>
      </c>
      <c r="AD285" s="89">
        <v>0</v>
      </c>
      <c r="AE285" s="89">
        <v>4991.9599999999991</v>
      </c>
      <c r="AF285" s="89">
        <v>0</v>
      </c>
      <c r="AG285" s="89">
        <v>0</v>
      </c>
      <c r="AH285" s="90">
        <v>6438995.3000000026</v>
      </c>
      <c r="AI285" s="90">
        <v>6524108.8900000006</v>
      </c>
      <c r="AJ285" s="90">
        <v>0</v>
      </c>
      <c r="AK285" s="90">
        <v>6524108.8900000006</v>
      </c>
      <c r="AL285" s="90">
        <v>498910.22</v>
      </c>
      <c r="AM285" s="90">
        <v>0</v>
      </c>
      <c r="AN285" s="90">
        <v>498910.22</v>
      </c>
      <c r="AP285" s="91">
        <f t="shared" si="43"/>
        <v>24547.7</v>
      </c>
      <c r="AQ285" s="92">
        <f>SUMIF('20-1'!K:K,$A:$A,'20-1'!$E:$E)</f>
        <v>0</v>
      </c>
      <c r="AR285" s="92">
        <f>SUMIF('20-1'!L:L,$A:$A,'20-1'!$E:$E)</f>
        <v>0</v>
      </c>
      <c r="AS285" s="92">
        <f>SUMIF('20-1'!M:M,$A:$A,'20-1'!$E:$E)</f>
        <v>0</v>
      </c>
      <c r="AT285" s="92">
        <f>SUMIF('20-1'!N:N,$A:$A,'20-1'!$E:$E)</f>
        <v>0</v>
      </c>
      <c r="AU285" s="92">
        <f>SUMIF('20-1'!O:O,$A:$A,'20-1'!$E:$E)</f>
        <v>0</v>
      </c>
      <c r="AV285" s="92">
        <f>SUMIF('20-1'!P:P,$A:$A,'20-1'!$E:$E)</f>
        <v>24547.7</v>
      </c>
      <c r="AW285" s="92">
        <f>SUMIF('20-1'!Q:Q,$A:$A,'20-1'!$E:$E)</f>
        <v>0</v>
      </c>
      <c r="AX285" s="92">
        <f>SUMIF('20-1'!R:R,$A:$A,'20-1'!$E:$E)</f>
        <v>0</v>
      </c>
      <c r="AY285" s="92">
        <f>SUMIF('20-1'!S:S,$A:$A,'20-1'!$E:$E)</f>
        <v>0</v>
      </c>
      <c r="AZ285" s="92">
        <f>SUMIF('20-1'!T:T,$A:$A,'20-1'!$E:$E)</f>
        <v>0</v>
      </c>
      <c r="BA285" s="92">
        <f>SUMIF('20-1'!U:U,$A:$A,'20-1'!$E:$E)</f>
        <v>0</v>
      </c>
      <c r="BB285" s="92">
        <f>SUMIF('20-1'!V:V,$A:$A,'20-1'!$E:$E)</f>
        <v>0</v>
      </c>
      <c r="BC285" s="92">
        <f>SUMIF('20-1'!W:W,$A:$A,'20-1'!$E:$E)</f>
        <v>0</v>
      </c>
      <c r="BD285" s="92">
        <f>SUMIF('20-1'!X:X,$A:$A,'20-1'!$E:$E)</f>
        <v>0</v>
      </c>
      <c r="BE285" s="92">
        <f>SUMIF('20-1'!Y:Y,$A:$A,'20-1'!$E:$E)</f>
        <v>0</v>
      </c>
      <c r="BF285" s="92">
        <f>SUMIF('20-1'!Z:Z,$A:$A,'20-1'!$E:$E)</f>
        <v>0</v>
      </c>
      <c r="BG285" s="92">
        <f>SUMIF('20-1'!AA:AA,$A:$A,'20-1'!$E:$E)</f>
        <v>4627.12</v>
      </c>
      <c r="BH285" s="92">
        <f>SUMIF('20-1'!AB:AB,$A:$A,'20-1'!$E:$E)</f>
        <v>14248.14</v>
      </c>
      <c r="BI285" s="89">
        <f>SUMIF(Об!$A:$A,$A:$A,Об!AB:AB)*BI$455</f>
        <v>1361231.7445693868</v>
      </c>
      <c r="BJ285" s="89">
        <f>SUMIF(Об!$A:$A,$A:$A,Об!AC:AC)*BJ$455</f>
        <v>1291761.0310892705</v>
      </c>
      <c r="BK285" s="89">
        <f>SUMIF(ПП1!$H:$H,$A:$A,ПП1!$M:$M)*$BK$454/$BK$455*B285</f>
        <v>200327.78455788048</v>
      </c>
      <c r="BL285" s="89">
        <f t="shared" si="44"/>
        <v>305326.82203680131</v>
      </c>
      <c r="BM285" s="84">
        <f>SUMIF(Об!$A:$A,$A:$A,Об!Z:Z)</f>
        <v>0</v>
      </c>
      <c r="BN285" s="89">
        <f t="shared" si="45"/>
        <v>11962.672496547108</v>
      </c>
      <c r="BO285" s="89">
        <f>SUMIF(Об!$A:$A,$A:$A,Об!$AG:$AG)*$BO$455</f>
        <v>0</v>
      </c>
      <c r="BP285" s="89">
        <f>SUMIF(Об!$A:$A,$A:$A,Об!$AE:$AE)*BP$455</f>
        <v>0</v>
      </c>
      <c r="BQ285" s="89">
        <f>SUMIF(Об!$A:$A,$A:$A,Об!AI:AI)*BQ$455</f>
        <v>957234.92813360516</v>
      </c>
      <c r="BR285" s="89">
        <f>SUMIF(Об!$A:$A,$A:$A,Об!AJ:AJ)*BR$455</f>
        <v>357629.02790025546</v>
      </c>
      <c r="BS285" s="89">
        <f>SUMIF(Об!$A:$A,$A:$A,Об!AK:AK)*BS$455</f>
        <v>523520.41209423152</v>
      </c>
      <c r="BT285" s="89">
        <f>SUMIF(Об!$A:$A,$A:$A,Об!AL:AL)*BT$455</f>
        <v>471251.20883997343</v>
      </c>
      <c r="BU285" s="89">
        <f>SUMIF(Об!$A:$A,$A:$A,Об!AM:AM)*BU$455</f>
        <v>296715.86535871075</v>
      </c>
      <c r="BV285" s="89">
        <f>SUMIF(Об!$A:$A,$A:$A,Об!AN:AN)*BV$455</f>
        <v>197010.60755798267</v>
      </c>
    </row>
    <row r="286" spans="1:74" ht="32.25" hidden="1" customHeight="1" x14ac:dyDescent="0.25">
      <c r="A286" s="84" t="s">
        <v>125</v>
      </c>
      <c r="B286" s="84">
        <f>SUMIF(Об!$A:$A,$A:$A,Об!B:B)</f>
        <v>7763.3</v>
      </c>
      <c r="C286" s="84">
        <f>SUMIF(Об!$A:$A,$A:$A,Об!C:C)</f>
        <v>7763.3</v>
      </c>
      <c r="D286" s="84">
        <v>12</v>
      </c>
      <c r="E286" s="84">
        <f>SUMIF(Об!$A:$A,$A:$A,Об!F:F)</f>
        <v>41.2</v>
      </c>
      <c r="F286" s="84">
        <f t="shared" si="46"/>
        <v>41.2</v>
      </c>
      <c r="G286" s="89">
        <v>3706574.5800000005</v>
      </c>
      <c r="H286" s="89">
        <v>3480544.9300000006</v>
      </c>
      <c r="I286" s="89">
        <v>0</v>
      </c>
      <c r="J286" s="89">
        <v>458755.05000000005</v>
      </c>
      <c r="K286" s="89">
        <v>145747.25000000003</v>
      </c>
      <c r="L286" s="89">
        <v>0</v>
      </c>
      <c r="M286" s="89">
        <v>1295.3799999999999</v>
      </c>
      <c r="N286" s="89">
        <v>1295.3799999999999</v>
      </c>
      <c r="O286" s="89">
        <v>0</v>
      </c>
      <c r="P286" s="89">
        <v>801366.20000000007</v>
      </c>
      <c r="Q286" s="89">
        <v>308771.59999999998</v>
      </c>
      <c r="R286" s="89">
        <v>0</v>
      </c>
      <c r="S286" s="89">
        <v>3816.37</v>
      </c>
      <c r="T286" s="89">
        <v>938366.10000000009</v>
      </c>
      <c r="U286" s="89">
        <v>0</v>
      </c>
      <c r="V286" s="89">
        <v>0</v>
      </c>
      <c r="W286" s="89">
        <v>0</v>
      </c>
      <c r="X286" s="89">
        <v>0</v>
      </c>
      <c r="Y286" s="89">
        <v>0</v>
      </c>
      <c r="Z286" s="89">
        <v>0</v>
      </c>
      <c r="AA286" s="89">
        <v>0</v>
      </c>
      <c r="AB286" s="89">
        <v>0</v>
      </c>
      <c r="AC286" s="89">
        <v>0</v>
      </c>
      <c r="AD286" s="89">
        <v>0</v>
      </c>
      <c r="AE286" s="89">
        <v>2626.7100000000005</v>
      </c>
      <c r="AF286" s="89">
        <v>0</v>
      </c>
      <c r="AG286" s="89">
        <v>0</v>
      </c>
      <c r="AH286" s="90">
        <v>3706574.5800000005</v>
      </c>
      <c r="AI286" s="90">
        <v>3807686.3600000003</v>
      </c>
      <c r="AJ286" s="90">
        <v>0</v>
      </c>
      <c r="AK286" s="90">
        <v>3807686.3600000003</v>
      </c>
      <c r="AL286" s="90">
        <v>462053.64</v>
      </c>
      <c r="AM286" s="90">
        <v>0</v>
      </c>
      <c r="AN286" s="90">
        <v>462053.64</v>
      </c>
      <c r="AP286" s="91">
        <f t="shared" si="43"/>
        <v>11134.48</v>
      </c>
      <c r="AQ286" s="92">
        <f>SUMIF('20-1'!K:K,$A:$A,'20-1'!$E:$E)</f>
        <v>0</v>
      </c>
      <c r="AR286" s="92">
        <f>SUMIF('20-1'!L:L,$A:$A,'20-1'!$E:$E)</f>
        <v>0</v>
      </c>
      <c r="AS286" s="92">
        <f>SUMIF('20-1'!M:M,$A:$A,'20-1'!$E:$E)</f>
        <v>0</v>
      </c>
      <c r="AT286" s="92">
        <f>SUMIF('20-1'!N:N,$A:$A,'20-1'!$E:$E)</f>
        <v>0</v>
      </c>
      <c r="AU286" s="92">
        <f>SUMIF('20-1'!O:O,$A:$A,'20-1'!$E:$E)</f>
        <v>0</v>
      </c>
      <c r="AV286" s="92">
        <f>SUMIF('20-1'!P:P,$A:$A,'20-1'!$E:$E)</f>
        <v>11134.48</v>
      </c>
      <c r="AW286" s="92">
        <f>SUMIF('20-1'!Q:Q,$A:$A,'20-1'!$E:$E)</f>
        <v>0</v>
      </c>
      <c r="AX286" s="92">
        <f>SUMIF('20-1'!R:R,$A:$A,'20-1'!$E:$E)</f>
        <v>0</v>
      </c>
      <c r="AY286" s="92">
        <f>SUMIF('20-1'!S:S,$A:$A,'20-1'!$E:$E)</f>
        <v>0</v>
      </c>
      <c r="AZ286" s="92">
        <f>SUMIF('20-1'!T:T,$A:$A,'20-1'!$E:$E)</f>
        <v>0</v>
      </c>
      <c r="BA286" s="92">
        <f>SUMIF('20-1'!U:U,$A:$A,'20-1'!$E:$E)</f>
        <v>0</v>
      </c>
      <c r="BB286" s="92">
        <f>SUMIF('20-1'!V:V,$A:$A,'20-1'!$E:$E)</f>
        <v>0</v>
      </c>
      <c r="BC286" s="92">
        <f>SUMIF('20-1'!W:W,$A:$A,'20-1'!$E:$E)</f>
        <v>0</v>
      </c>
      <c r="BD286" s="92">
        <f>SUMIF('20-1'!X:X,$A:$A,'20-1'!$E:$E)</f>
        <v>0</v>
      </c>
      <c r="BE286" s="92">
        <f>SUMIF('20-1'!Y:Y,$A:$A,'20-1'!$E:$E)</f>
        <v>0</v>
      </c>
      <c r="BF286" s="92">
        <f>SUMIF('20-1'!Z:Z,$A:$A,'20-1'!$E:$E)</f>
        <v>0</v>
      </c>
      <c r="BG286" s="92">
        <f>SUMIF('20-1'!AA:AA,$A:$A,'20-1'!$E:$E)</f>
        <v>0</v>
      </c>
      <c r="BH286" s="92">
        <f>SUMIF('20-1'!AB:AB,$A:$A,'20-1'!$E:$E)</f>
        <v>6001.77</v>
      </c>
      <c r="BI286" s="89">
        <f>SUMIF(Об!$A:$A,$A:$A,Об!AB:AB)*BI$455</f>
        <v>717287.30469534127</v>
      </c>
      <c r="BJ286" s="89">
        <f>SUMIF(Об!$A:$A,$A:$A,Об!AC:AC)*BJ$455</f>
        <v>680680.41462962469</v>
      </c>
      <c r="BK286" s="89">
        <f>SUMIF(ПП1!$H:$H,$A:$A,ПП1!$M:$M)*$BK$454/$BK$455*B286</f>
        <v>105560.70060397165</v>
      </c>
      <c r="BL286" s="89">
        <f t="shared" si="44"/>
        <v>160888.88178203051</v>
      </c>
      <c r="BM286" s="84">
        <f>SUMIF(Об!$A:$A,$A:$A,Об!Z:Z)</f>
        <v>0</v>
      </c>
      <c r="BN286" s="89">
        <f t="shared" si="45"/>
        <v>6303.6093201865324</v>
      </c>
      <c r="BO286" s="89">
        <f>SUMIF(Об!$A:$A,$A:$A,Об!$AG:$AG)*$BO$455</f>
        <v>0</v>
      </c>
      <c r="BP286" s="89">
        <f>SUMIF(Об!$A:$A,$A:$A,Об!$AE:$AE)*BP$455</f>
        <v>0</v>
      </c>
      <c r="BQ286" s="89">
        <f>SUMIF(Об!$A:$A,$A:$A,Об!AI:AI)*BQ$455</f>
        <v>504405.26699470682</v>
      </c>
      <c r="BR286" s="89">
        <f>SUMIF(Об!$A:$A,$A:$A,Об!AJ:AJ)*BR$455</f>
        <v>188449.00034603421</v>
      </c>
      <c r="BS286" s="89">
        <f>SUMIF(Об!$A:$A,$A:$A,Об!AK:AK)*BS$455</f>
        <v>275863.78795688169</v>
      </c>
      <c r="BT286" s="89">
        <f>SUMIF(Об!$A:$A,$A:$A,Об!AL:AL)*BT$455</f>
        <v>248321.05978411195</v>
      </c>
      <c r="BU286" s="89">
        <f>SUMIF(Об!$A:$A,$A:$A,Об!AM:AM)*BU$455</f>
        <v>156351.4252239411</v>
      </c>
      <c r="BV286" s="89">
        <f>SUMIF(Об!$A:$A,$A:$A,Об!AN:AN)*BV$455</f>
        <v>103812.74772309994</v>
      </c>
    </row>
    <row r="287" spans="1:74" ht="32.25" hidden="1" customHeight="1" x14ac:dyDescent="0.25">
      <c r="A287" s="84" t="s">
        <v>126</v>
      </c>
      <c r="B287" s="84">
        <f>SUMIF(Об!$A:$A,$A:$A,Об!B:B)</f>
        <v>7751.3</v>
      </c>
      <c r="C287" s="84">
        <f>SUMIF(Об!$A:$A,$A:$A,Об!C:C)</f>
        <v>7751.3</v>
      </c>
      <c r="D287" s="84">
        <v>12</v>
      </c>
      <c r="E287" s="84">
        <f>SUMIF(Об!$A:$A,$A:$A,Об!F:F)</f>
        <v>41.2</v>
      </c>
      <c r="F287" s="84">
        <f t="shared" si="46"/>
        <v>41.2</v>
      </c>
      <c r="G287" s="89">
        <v>3691404.59</v>
      </c>
      <c r="H287" s="89">
        <v>3528769.4300000006</v>
      </c>
      <c r="I287" s="89">
        <v>0</v>
      </c>
      <c r="J287" s="89">
        <v>483901.53</v>
      </c>
      <c r="K287" s="89">
        <v>192077.74000000002</v>
      </c>
      <c r="L287" s="89">
        <v>0</v>
      </c>
      <c r="M287" s="89">
        <v>2319.3099999999995</v>
      </c>
      <c r="N287" s="89">
        <v>2319.3099999999995</v>
      </c>
      <c r="O287" s="89">
        <v>0</v>
      </c>
      <c r="P287" s="89">
        <v>838288.04</v>
      </c>
      <c r="Q287" s="89">
        <v>319002.98000000004</v>
      </c>
      <c r="R287" s="89">
        <v>0</v>
      </c>
      <c r="S287" s="89">
        <v>7026.8999999999987</v>
      </c>
      <c r="T287" s="89">
        <v>969476.92999999993</v>
      </c>
      <c r="U287" s="89">
        <v>0</v>
      </c>
      <c r="V287" s="89">
        <v>0</v>
      </c>
      <c r="W287" s="89">
        <v>0</v>
      </c>
      <c r="X287" s="89">
        <v>0</v>
      </c>
      <c r="Y287" s="89">
        <v>0</v>
      </c>
      <c r="Z287" s="89">
        <v>0</v>
      </c>
      <c r="AA287" s="89">
        <v>0</v>
      </c>
      <c r="AB287" s="89">
        <v>0</v>
      </c>
      <c r="AC287" s="89">
        <v>0</v>
      </c>
      <c r="AD287" s="89">
        <v>0</v>
      </c>
      <c r="AE287" s="89">
        <v>4821.1499999999996</v>
      </c>
      <c r="AF287" s="89">
        <v>0</v>
      </c>
      <c r="AG287" s="89">
        <v>0</v>
      </c>
      <c r="AH287" s="90">
        <v>3691404.59</v>
      </c>
      <c r="AI287" s="90">
        <v>3690628.4800000004</v>
      </c>
      <c r="AJ287" s="90">
        <v>0</v>
      </c>
      <c r="AK287" s="90">
        <v>3690628.4800000004</v>
      </c>
      <c r="AL287" s="90">
        <v>424915.79</v>
      </c>
      <c r="AM287" s="90">
        <v>0</v>
      </c>
      <c r="AN287" s="90">
        <v>424915.79</v>
      </c>
      <c r="AP287" s="91">
        <f t="shared" si="43"/>
        <v>38981.449999999997</v>
      </c>
      <c r="AQ287" s="92">
        <f>SUMIF('20-1'!K:K,$A:$A,'20-1'!$E:$E)</f>
        <v>0</v>
      </c>
      <c r="AR287" s="92">
        <f>SUMIF('20-1'!L:L,$A:$A,'20-1'!$E:$E)</f>
        <v>15000</v>
      </c>
      <c r="AS287" s="92">
        <f>SUMIF('20-1'!M:M,$A:$A,'20-1'!$E:$E)</f>
        <v>0</v>
      </c>
      <c r="AT287" s="92">
        <f>SUMIF('20-1'!N:N,$A:$A,'20-1'!$E:$E)</f>
        <v>0</v>
      </c>
      <c r="AU287" s="92">
        <f>SUMIF('20-1'!O:O,$A:$A,'20-1'!$E:$E)</f>
        <v>0</v>
      </c>
      <c r="AV287" s="92">
        <f>SUMIF('20-1'!P:P,$A:$A,'20-1'!$E:$E)</f>
        <v>23981.449999999997</v>
      </c>
      <c r="AW287" s="92">
        <f>SUMIF('20-1'!Q:Q,$A:$A,'20-1'!$E:$E)</f>
        <v>0</v>
      </c>
      <c r="AX287" s="92">
        <f>SUMIF('20-1'!R:R,$A:$A,'20-1'!$E:$E)</f>
        <v>0</v>
      </c>
      <c r="AY287" s="92">
        <f>SUMIF('20-1'!S:S,$A:$A,'20-1'!$E:$E)</f>
        <v>0</v>
      </c>
      <c r="AZ287" s="92">
        <f>SUMIF('20-1'!T:T,$A:$A,'20-1'!$E:$E)</f>
        <v>0</v>
      </c>
      <c r="BA287" s="92">
        <f>SUMIF('20-1'!U:U,$A:$A,'20-1'!$E:$E)</f>
        <v>0</v>
      </c>
      <c r="BB287" s="92">
        <f>SUMIF('20-1'!V:V,$A:$A,'20-1'!$E:$E)</f>
        <v>0</v>
      </c>
      <c r="BC287" s="92">
        <f>SUMIF('20-1'!W:W,$A:$A,'20-1'!$E:$E)</f>
        <v>0</v>
      </c>
      <c r="BD287" s="92">
        <f>SUMIF('20-1'!X:X,$A:$A,'20-1'!$E:$E)</f>
        <v>0</v>
      </c>
      <c r="BE287" s="92">
        <f>SUMIF('20-1'!Y:Y,$A:$A,'20-1'!$E:$E)</f>
        <v>0</v>
      </c>
      <c r="BF287" s="92">
        <f>SUMIF('20-1'!Z:Z,$A:$A,'20-1'!$E:$E)</f>
        <v>0</v>
      </c>
      <c r="BG287" s="92">
        <f>SUMIF('20-1'!AA:AA,$A:$A,'20-1'!$E:$E)</f>
        <v>10305.08</v>
      </c>
      <c r="BH287" s="92">
        <f>SUMIF('20-1'!AB:AB,$A:$A,'20-1'!$E:$E)</f>
        <v>104973.36</v>
      </c>
      <c r="BI287" s="89">
        <f>SUMIF(Об!$A:$A,$A:$A,Об!AB:AB)*BI$455</f>
        <v>716178.56902154977</v>
      </c>
      <c r="BJ287" s="89">
        <f>SUMIF(Об!$A:$A,$A:$A,Об!AC:AC)*BJ$455</f>
        <v>679628.26348570967</v>
      </c>
      <c r="BK287" s="89">
        <f>SUMIF(ПП1!$H:$H,$A:$A,ПП1!$M:$M)*$BK$454/$BK$455*B287</f>
        <v>105397.53179595861</v>
      </c>
      <c r="BL287" s="89">
        <f t="shared" si="44"/>
        <v>160640.19030013695</v>
      </c>
      <c r="BM287" s="84">
        <f>SUMIF(Об!$A:$A,$A:$A,Об!Z:Z)</f>
        <v>0</v>
      </c>
      <c r="BN287" s="89">
        <f t="shared" si="45"/>
        <v>6293.86561430859</v>
      </c>
      <c r="BO287" s="89">
        <f>SUMIF(Об!$A:$A,$A:$A,Об!$AG:$AG)*$BO$455</f>
        <v>0</v>
      </c>
      <c r="BP287" s="89">
        <f>SUMIF(Об!$A:$A,$A:$A,Об!$AE:$AE)*BP$455</f>
        <v>0</v>
      </c>
      <c r="BQ287" s="89">
        <f>SUMIF(Об!$A:$A,$A:$A,Об!AI:AI)*BQ$455</f>
        <v>503625.59041336435</v>
      </c>
      <c r="BR287" s="89">
        <f>SUMIF(Об!$A:$A,$A:$A,Об!AJ:AJ)*BR$455</f>
        <v>188157.70824033784</v>
      </c>
      <c r="BS287" s="89">
        <f>SUMIF(Об!$A:$A,$A:$A,Об!AK:AK)*BS$455</f>
        <v>275437.37580541481</v>
      </c>
      <c r="BT287" s="89">
        <f>SUMIF(Об!$A:$A,$A:$A,Об!AL:AL)*BT$455</f>
        <v>247937.22137552165</v>
      </c>
      <c r="BU287" s="89">
        <f>SUMIF(Об!$A:$A,$A:$A,Об!AM:AM)*BU$455</f>
        <v>156109.74744481529</v>
      </c>
      <c r="BV287" s="89">
        <f>SUMIF(Об!$A:$A,$A:$A,Об!AN:AN)*BV$455</f>
        <v>103652.28078601425</v>
      </c>
    </row>
    <row r="288" spans="1:74" ht="32.25" hidden="1" customHeight="1" x14ac:dyDescent="0.25">
      <c r="A288" s="84" t="s">
        <v>127</v>
      </c>
      <c r="B288" s="84">
        <f>SUMIF(Об!$A:$A,$A:$A,Об!B:B)</f>
        <v>7710.35</v>
      </c>
      <c r="C288" s="84">
        <f>SUMIF(Об!$A:$A,$A:$A,Об!C:C)</f>
        <v>7710.3500000000013</v>
      </c>
      <c r="D288" s="84">
        <v>12</v>
      </c>
      <c r="E288" s="84">
        <f>SUMIF(Об!$A:$A,$A:$A,Об!F:F)</f>
        <v>41.2</v>
      </c>
      <c r="F288" s="84">
        <f t="shared" si="46"/>
        <v>41.2</v>
      </c>
      <c r="G288" s="89">
        <v>3746234.8200000008</v>
      </c>
      <c r="H288" s="89">
        <v>3511228.9999999995</v>
      </c>
      <c r="I288" s="89">
        <v>0</v>
      </c>
      <c r="J288" s="89">
        <v>441844.84</v>
      </c>
      <c r="K288" s="89">
        <v>179754.11000000004</v>
      </c>
      <c r="L288" s="89">
        <v>0</v>
      </c>
      <c r="M288" s="89">
        <v>2032.2600000000007</v>
      </c>
      <c r="N288" s="89">
        <v>2032.2600000000007</v>
      </c>
      <c r="O288" s="89">
        <v>0</v>
      </c>
      <c r="P288" s="89">
        <v>772754.17</v>
      </c>
      <c r="Q288" s="89">
        <v>298198.58999999997</v>
      </c>
      <c r="R288" s="89">
        <v>0</v>
      </c>
      <c r="S288" s="89">
        <v>6138.36</v>
      </c>
      <c r="T288" s="89">
        <v>906482.55999999994</v>
      </c>
      <c r="U288" s="89">
        <v>0</v>
      </c>
      <c r="V288" s="89">
        <v>0</v>
      </c>
      <c r="W288" s="89">
        <v>0</v>
      </c>
      <c r="X288" s="89">
        <v>0</v>
      </c>
      <c r="Y288" s="89">
        <v>0</v>
      </c>
      <c r="Z288" s="89">
        <v>0</v>
      </c>
      <c r="AA288" s="89">
        <v>0</v>
      </c>
      <c r="AB288" s="89">
        <v>0</v>
      </c>
      <c r="AC288" s="89">
        <v>0</v>
      </c>
      <c r="AD288" s="89">
        <v>0</v>
      </c>
      <c r="AE288" s="89">
        <v>4244.4800000000005</v>
      </c>
      <c r="AF288" s="89">
        <v>0</v>
      </c>
      <c r="AG288" s="89">
        <v>0</v>
      </c>
      <c r="AH288" s="90">
        <v>3746234.8200000008</v>
      </c>
      <c r="AI288" s="90">
        <v>3728654.27</v>
      </c>
      <c r="AJ288" s="90">
        <v>0</v>
      </c>
      <c r="AK288" s="90">
        <v>3728654.27</v>
      </c>
      <c r="AL288" s="90">
        <v>551237.54</v>
      </c>
      <c r="AM288" s="90">
        <v>0</v>
      </c>
      <c r="AN288" s="90">
        <v>551237.54</v>
      </c>
      <c r="AP288" s="91">
        <f t="shared" si="43"/>
        <v>11134.48</v>
      </c>
      <c r="AQ288" s="92">
        <f>SUMIF('20-1'!K:K,$A:$A,'20-1'!$E:$E)</f>
        <v>0</v>
      </c>
      <c r="AR288" s="92">
        <f>SUMIF('20-1'!L:L,$A:$A,'20-1'!$E:$E)</f>
        <v>0</v>
      </c>
      <c r="AS288" s="92">
        <f>SUMIF('20-1'!M:M,$A:$A,'20-1'!$E:$E)</f>
        <v>0</v>
      </c>
      <c r="AT288" s="92">
        <f>SUMIF('20-1'!N:N,$A:$A,'20-1'!$E:$E)</f>
        <v>0</v>
      </c>
      <c r="AU288" s="92">
        <f>SUMIF('20-1'!O:O,$A:$A,'20-1'!$E:$E)</f>
        <v>0</v>
      </c>
      <c r="AV288" s="92">
        <f>SUMIF('20-1'!P:P,$A:$A,'20-1'!$E:$E)</f>
        <v>11134.48</v>
      </c>
      <c r="AW288" s="92">
        <f>SUMIF('20-1'!Q:Q,$A:$A,'20-1'!$E:$E)</f>
        <v>0</v>
      </c>
      <c r="AX288" s="92">
        <f>SUMIF('20-1'!R:R,$A:$A,'20-1'!$E:$E)</f>
        <v>0</v>
      </c>
      <c r="AY288" s="92">
        <f>SUMIF('20-1'!S:S,$A:$A,'20-1'!$E:$E)</f>
        <v>0</v>
      </c>
      <c r="AZ288" s="92">
        <f>SUMIF('20-1'!T:T,$A:$A,'20-1'!$E:$E)</f>
        <v>0</v>
      </c>
      <c r="BA288" s="92">
        <f>SUMIF('20-1'!U:U,$A:$A,'20-1'!$E:$E)</f>
        <v>0</v>
      </c>
      <c r="BB288" s="92">
        <f>SUMIF('20-1'!V:V,$A:$A,'20-1'!$E:$E)</f>
        <v>0</v>
      </c>
      <c r="BC288" s="92">
        <f>SUMIF('20-1'!W:W,$A:$A,'20-1'!$E:$E)</f>
        <v>0</v>
      </c>
      <c r="BD288" s="92">
        <f>SUMIF('20-1'!X:X,$A:$A,'20-1'!$E:$E)</f>
        <v>0</v>
      </c>
      <c r="BE288" s="92">
        <f>SUMIF('20-1'!Y:Y,$A:$A,'20-1'!$E:$E)</f>
        <v>0</v>
      </c>
      <c r="BF288" s="92">
        <f>SUMIF('20-1'!Z:Z,$A:$A,'20-1'!$E:$E)</f>
        <v>0</v>
      </c>
      <c r="BG288" s="92">
        <f>SUMIF('20-1'!AA:AA,$A:$A,'20-1'!$E:$E)</f>
        <v>0</v>
      </c>
      <c r="BH288" s="92">
        <f>SUMIF('20-1'!AB:AB,$A:$A,'20-1'!$E:$E)</f>
        <v>21120.41</v>
      </c>
      <c r="BI288" s="89">
        <f>SUMIF(Об!$A:$A,$A:$A,Об!AB:AB)*BI$455</f>
        <v>712395.00853473716</v>
      </c>
      <c r="BJ288" s="89">
        <f>SUMIF(Об!$A:$A,$A:$A,Об!AC:AC)*BJ$455</f>
        <v>676037.79770709982</v>
      </c>
      <c r="BK288" s="89">
        <f>SUMIF(ПП1!$H:$H,$A:$A,ПП1!$M:$M)*$BK$454/$BK$455*B288</f>
        <v>104840.71823861411</v>
      </c>
      <c r="BL288" s="89">
        <f t="shared" si="44"/>
        <v>159791.53061817514</v>
      </c>
      <c r="BM288" s="84">
        <f>SUMIF(Об!$A:$A,$A:$A,Об!Z:Z)</f>
        <v>0</v>
      </c>
      <c r="BN288" s="89">
        <f t="shared" si="45"/>
        <v>6260.6152180001081</v>
      </c>
      <c r="BO288" s="89">
        <f>SUMIF(Об!$A:$A,$A:$A,Об!$AG:$AG)*$BO$455</f>
        <v>0</v>
      </c>
      <c r="BP288" s="89">
        <f>SUMIF(Об!$A:$A,$A:$A,Об!$AE:$AE)*BP$455</f>
        <v>0</v>
      </c>
      <c r="BQ288" s="89">
        <f>SUMIF(Об!$A:$A,$A:$A,Об!AI:AI)*BQ$455</f>
        <v>500964.94407953293</v>
      </c>
      <c r="BR288" s="89">
        <f>SUMIF(Об!$A:$A,$A:$A,Об!AJ:AJ)*BR$455</f>
        <v>187163.67392964911</v>
      </c>
      <c r="BS288" s="89">
        <f>SUMIF(Об!$A:$A,$A:$A,Об!AK:AK)*BS$455</f>
        <v>273982.24433853431</v>
      </c>
      <c r="BT288" s="89">
        <f>SUMIF(Об!$A:$A,$A:$A,Об!AL:AL)*BT$455</f>
        <v>246627.37280620719</v>
      </c>
      <c r="BU288" s="89">
        <f>SUMIF(Об!$A:$A,$A:$A,Об!AM:AM)*BU$455</f>
        <v>155285.02202354855</v>
      </c>
      <c r="BV288" s="89">
        <f>SUMIF(Об!$A:$A,$A:$A,Об!AN:AN)*BV$455</f>
        <v>103104.68736320942</v>
      </c>
    </row>
    <row r="289" spans="1:74" ht="32.25" hidden="1" customHeight="1" x14ac:dyDescent="0.25">
      <c r="A289" s="84" t="s">
        <v>333</v>
      </c>
      <c r="B289" s="84">
        <f>SUMIF(Об!$A:$A,$A:$A,Об!B:B)</f>
        <v>23.5</v>
      </c>
      <c r="C289" s="84">
        <f>SUMIF(Об!$A:$A,$A:$A,Об!C:C)</f>
        <v>23.5</v>
      </c>
      <c r="D289" s="84">
        <v>12</v>
      </c>
      <c r="E289" s="84">
        <f>SUMIF(Об!$A:$A,$A:$A,Об!F:F)</f>
        <v>25.37</v>
      </c>
      <c r="F289" s="84">
        <f t="shared" si="46"/>
        <v>25.37</v>
      </c>
      <c r="G289" s="89">
        <v>6558.1999999999989</v>
      </c>
      <c r="H289" s="89">
        <v>0</v>
      </c>
      <c r="I289" s="89">
        <v>0</v>
      </c>
      <c r="J289" s="89">
        <v>0</v>
      </c>
      <c r="K289" s="89">
        <v>0</v>
      </c>
      <c r="L289" s="89">
        <v>0</v>
      </c>
      <c r="M289" s="89">
        <v>0</v>
      </c>
      <c r="N289" s="89">
        <v>0</v>
      </c>
      <c r="O289" s="89">
        <v>795.61999999999989</v>
      </c>
      <c r="P289" s="89">
        <v>0</v>
      </c>
      <c r="Q289" s="89">
        <v>0</v>
      </c>
      <c r="R289" s="89">
        <v>0</v>
      </c>
      <c r="S289" s="89">
        <v>0</v>
      </c>
      <c r="T289" s="89">
        <v>0</v>
      </c>
      <c r="U289" s="89">
        <v>0</v>
      </c>
      <c r="V289" s="89">
        <v>0</v>
      </c>
      <c r="W289" s="89">
        <v>0</v>
      </c>
      <c r="X289" s="89">
        <v>0</v>
      </c>
      <c r="Y289" s="89">
        <v>0</v>
      </c>
      <c r="Z289" s="89">
        <v>0</v>
      </c>
      <c r="AA289" s="89">
        <v>0</v>
      </c>
      <c r="AB289" s="89">
        <v>0</v>
      </c>
      <c r="AC289" s="89">
        <v>0</v>
      </c>
      <c r="AD289" s="89">
        <v>0</v>
      </c>
      <c r="AE289" s="89">
        <v>0</v>
      </c>
      <c r="AF289" s="89">
        <v>0</v>
      </c>
      <c r="AG289" s="89">
        <v>1215</v>
      </c>
      <c r="AH289" s="90">
        <v>6558.1999999999989</v>
      </c>
      <c r="AI289" s="90">
        <v>6585.2099999999991</v>
      </c>
      <c r="AJ289" s="90">
        <v>0</v>
      </c>
      <c r="AK289" s="90">
        <v>6585.2099999999991</v>
      </c>
      <c r="AL289" s="90">
        <v>569.19000000000005</v>
      </c>
      <c r="AM289" s="90">
        <v>0</v>
      </c>
      <c r="AN289" s="90">
        <v>569.19000000000005</v>
      </c>
      <c r="AP289" s="91">
        <f t="shared" si="43"/>
        <v>0</v>
      </c>
      <c r="AQ289" s="92">
        <f>SUMIF('20-1'!K:K,$A:$A,'20-1'!$E:$E)</f>
        <v>0</v>
      </c>
      <c r="AR289" s="92">
        <f>SUMIF('20-1'!L:L,$A:$A,'20-1'!$E:$E)</f>
        <v>0</v>
      </c>
      <c r="AS289" s="92">
        <f>SUMIF('20-1'!M:M,$A:$A,'20-1'!$E:$E)</f>
        <v>0</v>
      </c>
      <c r="AT289" s="92">
        <f>SUMIF('20-1'!N:N,$A:$A,'20-1'!$E:$E)</f>
        <v>0</v>
      </c>
      <c r="AU289" s="92">
        <f>SUMIF('20-1'!O:O,$A:$A,'20-1'!$E:$E)</f>
        <v>0</v>
      </c>
      <c r="AV289" s="92">
        <f>SUMIF('20-1'!P:P,$A:$A,'20-1'!$E:$E)</f>
        <v>0</v>
      </c>
      <c r="AW289" s="92">
        <f>SUMIF('20-1'!Q:Q,$A:$A,'20-1'!$E:$E)</f>
        <v>0</v>
      </c>
      <c r="AX289" s="92">
        <f>SUMIF('20-1'!R:R,$A:$A,'20-1'!$E:$E)</f>
        <v>0</v>
      </c>
      <c r="AY289" s="92">
        <f>SUMIF('20-1'!S:S,$A:$A,'20-1'!$E:$E)</f>
        <v>0</v>
      </c>
      <c r="AZ289" s="92">
        <f>SUMIF('20-1'!T:T,$A:$A,'20-1'!$E:$E)</f>
        <v>0</v>
      </c>
      <c r="BA289" s="92">
        <f>SUMIF('20-1'!U:U,$A:$A,'20-1'!$E:$E)</f>
        <v>0</v>
      </c>
      <c r="BB289" s="92">
        <f>SUMIF('20-1'!V:V,$A:$A,'20-1'!$E:$E)</f>
        <v>0</v>
      </c>
      <c r="BC289" s="92">
        <f>SUMIF('20-1'!W:W,$A:$A,'20-1'!$E:$E)</f>
        <v>0</v>
      </c>
      <c r="BD289" s="92">
        <f>SUMIF('20-1'!X:X,$A:$A,'20-1'!$E:$E)</f>
        <v>0</v>
      </c>
      <c r="BE289" s="92">
        <f>SUMIF('20-1'!Y:Y,$A:$A,'20-1'!$E:$E)</f>
        <v>0</v>
      </c>
      <c r="BF289" s="92">
        <f>SUMIF('20-1'!Z:Z,$A:$A,'20-1'!$E:$E)</f>
        <v>0</v>
      </c>
      <c r="BG289" s="92">
        <f>SUMIF('20-1'!AA:AA,$A:$A,'20-1'!$E:$E)</f>
        <v>0</v>
      </c>
      <c r="BH289" s="92">
        <f>SUMIF('20-1'!AB:AB,$A:$A,'20-1'!$E:$E)</f>
        <v>0</v>
      </c>
      <c r="BI289" s="89">
        <f>SUMIF(Об!$A:$A,$A:$A,Об!AB:AB)*BI$455</f>
        <v>2171.2740278413198</v>
      </c>
      <c r="BJ289" s="89">
        <f>SUMIF(Об!$A:$A,$A:$A,Об!AC:AC)*BJ$455</f>
        <v>2060.4626568335862</v>
      </c>
      <c r="BK289" s="84">
        <f>SUMIF(ПП1!$H:$H,$A:$A,ПП1!$M:$M)</f>
        <v>0</v>
      </c>
      <c r="BL289" s="89">
        <f t="shared" si="44"/>
        <v>487.0208187082448</v>
      </c>
      <c r="BM289" s="84">
        <f>SUMIF(Об!$A:$A,$A:$A,Об!Z:Z)</f>
        <v>0</v>
      </c>
      <c r="BN289" s="89">
        <f t="shared" si="45"/>
        <v>19.08142401097259</v>
      </c>
      <c r="BO289" s="89">
        <f>SUMIF(Об!$A:$A,$A:$A,Об!$AG:$AG)*$BO$455</f>
        <v>0</v>
      </c>
      <c r="BP289" s="89">
        <f>SUMIF(Об!$A:$A,$A:$A,Об!$AE:$AE)*BP$455</f>
        <v>16.814238099068067</v>
      </c>
      <c r="BQ289" s="89">
        <f>SUMIF(Об!$A:$A,$A:$A,Об!AI:AI)*BQ$455</f>
        <v>1526.8666384624594</v>
      </c>
      <c r="BR289" s="89">
        <f>SUMIF(Об!$A:$A,$A:$A,Об!AJ:AJ)*BR$455</f>
        <v>0</v>
      </c>
      <c r="BS289" s="89">
        <f>SUMIF(Об!$A:$A,$A:$A,Об!AK:AK)*BS$455</f>
        <v>835.05712995591057</v>
      </c>
      <c r="BT289" s="89">
        <f>SUMIF(Об!$A:$A,$A:$A,Об!AL:AL)*BT$455</f>
        <v>751.68355015607165</v>
      </c>
      <c r="BU289" s="89">
        <f>SUMIF(Об!$A:$A,$A:$A,Об!AM:AM)*BU$455</f>
        <v>0</v>
      </c>
      <c r="BV289" s="89">
        <f>SUMIF(Об!$A:$A,$A:$A,Об!AN:AN)*BV$455</f>
        <v>314.24775179277475</v>
      </c>
    </row>
    <row r="290" spans="1:74" ht="32.25" customHeight="1" x14ac:dyDescent="0.25">
      <c r="A290" s="84" t="s">
        <v>334</v>
      </c>
      <c r="B290" s="84">
        <f>SUMIF(Об!$A:$A,$A:$A,Об!B:B)</f>
        <v>0</v>
      </c>
      <c r="C290" s="84">
        <f>SUMIF(Об!$A:$A,$A:$A,Об!C:C)</f>
        <v>0</v>
      </c>
      <c r="D290" s="84">
        <v>0</v>
      </c>
      <c r="E290" s="84">
        <f>SUMIF(Об!$A:$A,$A:$A,Об!F:F)</f>
        <v>0</v>
      </c>
      <c r="F290" s="84">
        <f t="shared" si="46"/>
        <v>0</v>
      </c>
      <c r="G290" s="89">
        <v>0</v>
      </c>
      <c r="H290" s="89">
        <v>0</v>
      </c>
      <c r="I290" s="89">
        <v>0</v>
      </c>
      <c r="J290" s="89">
        <v>0</v>
      </c>
      <c r="K290" s="89">
        <v>0</v>
      </c>
      <c r="L290" s="89">
        <v>0</v>
      </c>
      <c r="M290" s="89">
        <v>0</v>
      </c>
      <c r="N290" s="89">
        <v>0</v>
      </c>
      <c r="O290" s="89">
        <v>0</v>
      </c>
      <c r="P290" s="89">
        <v>0</v>
      </c>
      <c r="Q290" s="89">
        <v>0</v>
      </c>
      <c r="R290" s="89">
        <v>0</v>
      </c>
      <c r="S290" s="89">
        <v>0</v>
      </c>
      <c r="T290" s="89">
        <v>0</v>
      </c>
      <c r="U290" s="89">
        <v>0</v>
      </c>
      <c r="V290" s="89">
        <v>0</v>
      </c>
      <c r="W290" s="89">
        <v>0</v>
      </c>
      <c r="X290" s="89">
        <v>0</v>
      </c>
      <c r="Y290" s="89">
        <v>0</v>
      </c>
      <c r="Z290" s="89">
        <v>0</v>
      </c>
      <c r="AA290" s="89">
        <v>0</v>
      </c>
      <c r="AB290" s="89">
        <v>0</v>
      </c>
      <c r="AC290" s="89">
        <v>0</v>
      </c>
      <c r="AD290" s="89">
        <v>0</v>
      </c>
      <c r="AE290" s="89">
        <v>0</v>
      </c>
      <c r="AF290" s="89">
        <v>0</v>
      </c>
      <c r="AG290" s="89">
        <v>0</v>
      </c>
      <c r="AH290" s="90">
        <v>0</v>
      </c>
      <c r="AI290" s="90">
        <v>0</v>
      </c>
      <c r="AJ290" s="90">
        <v>0</v>
      </c>
      <c r="AK290" s="90">
        <v>0</v>
      </c>
      <c r="AL290" s="90">
        <v>27858.66</v>
      </c>
      <c r="AM290" s="90">
        <v>0</v>
      </c>
      <c r="AN290" s="90">
        <v>27858.66</v>
      </c>
      <c r="AP290" s="91">
        <f t="shared" si="43"/>
        <v>0</v>
      </c>
      <c r="AQ290" s="92">
        <f>SUMIF('20-1'!K:K,$A:$A,'20-1'!$E:$E)</f>
        <v>0</v>
      </c>
      <c r="AR290" s="92">
        <f>SUMIF('20-1'!L:L,$A:$A,'20-1'!$E:$E)</f>
        <v>0</v>
      </c>
      <c r="AS290" s="92">
        <f>SUMIF('20-1'!M:M,$A:$A,'20-1'!$E:$E)</f>
        <v>0</v>
      </c>
      <c r="AT290" s="92">
        <f>SUMIF('20-1'!N:N,$A:$A,'20-1'!$E:$E)</f>
        <v>0</v>
      </c>
      <c r="AU290" s="92">
        <f>SUMIF('20-1'!O:O,$A:$A,'20-1'!$E:$E)</f>
        <v>0</v>
      </c>
      <c r="AV290" s="92">
        <f>SUMIF('20-1'!P:P,$A:$A,'20-1'!$E:$E)</f>
        <v>0</v>
      </c>
      <c r="AW290" s="92">
        <f>SUMIF('20-1'!Q:Q,$A:$A,'20-1'!$E:$E)</f>
        <v>0</v>
      </c>
      <c r="AX290" s="92">
        <f>SUMIF('20-1'!R:R,$A:$A,'20-1'!$E:$E)</f>
        <v>0</v>
      </c>
      <c r="AY290" s="92">
        <f>SUMIF('20-1'!S:S,$A:$A,'20-1'!$E:$E)</f>
        <v>0</v>
      </c>
      <c r="AZ290" s="92">
        <f>SUMIF('20-1'!T:T,$A:$A,'20-1'!$E:$E)</f>
        <v>0</v>
      </c>
      <c r="BA290" s="92">
        <f>SUMIF('20-1'!U:U,$A:$A,'20-1'!$E:$E)</f>
        <v>0</v>
      </c>
      <c r="BB290" s="92">
        <f>SUMIF('20-1'!V:V,$A:$A,'20-1'!$E:$E)</f>
        <v>0</v>
      </c>
      <c r="BC290" s="92">
        <f>SUMIF('20-1'!W:W,$A:$A,'20-1'!$E:$E)</f>
        <v>0</v>
      </c>
      <c r="BD290" s="92">
        <f>SUMIF('20-1'!X:X,$A:$A,'20-1'!$E:$E)</f>
        <v>0</v>
      </c>
      <c r="BE290" s="92">
        <f>SUMIF('20-1'!Y:Y,$A:$A,'20-1'!$E:$E)</f>
        <v>0</v>
      </c>
      <c r="BF290" s="92">
        <f>SUMIF('20-1'!Z:Z,$A:$A,'20-1'!$E:$E)</f>
        <v>0</v>
      </c>
      <c r="BG290" s="92">
        <f>SUMIF('20-1'!AA:AA,$A:$A,'20-1'!$E:$E)</f>
        <v>0</v>
      </c>
      <c r="BH290" s="92">
        <f>SUMIF('20-1'!AB:AB,$A:$A,'20-1'!$E:$E)</f>
        <v>0</v>
      </c>
      <c r="BI290" s="89">
        <f>SUMIF(Об!$A:$A,$A:$A,Об!AB:AB)*BI$455</f>
        <v>0</v>
      </c>
      <c r="BJ290" s="89">
        <f>SUMIF(Об!$A:$A,$A:$A,Об!AC:AC)*BJ$455</f>
        <v>0</v>
      </c>
      <c r="BK290" s="84">
        <f>SUMIF(ПП1!$H:$H,$A:$A,ПП1!$M:$M)</f>
        <v>0</v>
      </c>
      <c r="BL290" s="89">
        <f t="shared" si="44"/>
        <v>0</v>
      </c>
      <c r="BM290" s="84">
        <f>SUMIF(Об!$A:$A,$A:$A,Об!Z:Z)</f>
        <v>0</v>
      </c>
      <c r="BN290" s="89">
        <f t="shared" si="45"/>
        <v>0</v>
      </c>
      <c r="BO290" s="89">
        <f>SUMIF(Об!$A:$A,$A:$A,Об!$AG:$AG)*$BO$455</f>
        <v>0</v>
      </c>
      <c r="BP290" s="89">
        <f>SUMIF(Об!$A:$A,$A:$A,Об!$AE:$AE)*BP$455</f>
        <v>0</v>
      </c>
      <c r="BQ290" s="89">
        <f>SUMIF(Об!$A:$A,$A:$A,Об!AI:AI)*BQ$455</f>
        <v>0</v>
      </c>
      <c r="BR290" s="89">
        <f>SUMIF(Об!$A:$A,$A:$A,Об!AJ:AJ)*BR$455</f>
        <v>0</v>
      </c>
      <c r="BS290" s="89">
        <f>SUMIF(Об!$A:$A,$A:$A,Об!AK:AK)*BS$455</f>
        <v>0</v>
      </c>
      <c r="BT290" s="89">
        <f>SUMIF(Об!$A:$A,$A:$A,Об!AL:AL)*BT$455</f>
        <v>0</v>
      </c>
      <c r="BU290" s="89">
        <f>SUMIF(Об!$A:$A,$A:$A,Об!AM:AM)*BU$455</f>
        <v>0</v>
      </c>
      <c r="BV290" s="89">
        <f>SUMIF(Об!$A:$A,$A:$A,Об!AN:AN)*BV$455</f>
        <v>0</v>
      </c>
    </row>
    <row r="291" spans="1:74" ht="32.25" hidden="1" customHeight="1" x14ac:dyDescent="0.25">
      <c r="A291" s="84" t="s">
        <v>335</v>
      </c>
      <c r="B291" s="84">
        <f>SUMIF(Об!$A:$A,$A:$A,Об!B:B)</f>
        <v>125.86</v>
      </c>
      <c r="C291" s="84">
        <f>SUMIF(Об!$A:$A,$A:$A,Об!C:C)</f>
        <v>125.86</v>
      </c>
      <c r="D291" s="84">
        <v>12</v>
      </c>
      <c r="E291" s="84">
        <f>SUMIF(Об!$A:$A,$A:$A,Об!F:F)</f>
        <v>25.37</v>
      </c>
      <c r="F291" s="84">
        <f t="shared" si="46"/>
        <v>25.37</v>
      </c>
      <c r="G291" s="89">
        <v>38316.960000000006</v>
      </c>
      <c r="H291" s="89">
        <v>0</v>
      </c>
      <c r="I291" s="89">
        <v>0</v>
      </c>
      <c r="J291" s="89">
        <v>0</v>
      </c>
      <c r="K291" s="89">
        <v>0</v>
      </c>
      <c r="L291" s="89">
        <v>0</v>
      </c>
      <c r="M291" s="89">
        <v>0</v>
      </c>
      <c r="N291" s="89">
        <v>0</v>
      </c>
      <c r="O291" s="89">
        <v>8117.4600000000009</v>
      </c>
      <c r="P291" s="89">
        <v>0</v>
      </c>
      <c r="Q291" s="89">
        <v>0</v>
      </c>
      <c r="R291" s="89">
        <v>0</v>
      </c>
      <c r="S291" s="89">
        <v>0</v>
      </c>
      <c r="T291" s="89">
        <v>0</v>
      </c>
      <c r="U291" s="89">
        <v>48375.719999999987</v>
      </c>
      <c r="V291" s="89">
        <v>0</v>
      </c>
      <c r="W291" s="89">
        <v>4233.6000000000013</v>
      </c>
      <c r="X291" s="89">
        <v>0</v>
      </c>
      <c r="Y291" s="89">
        <v>0</v>
      </c>
      <c r="Z291" s="89">
        <v>0</v>
      </c>
      <c r="AA291" s="89">
        <v>0</v>
      </c>
      <c r="AB291" s="89">
        <v>0</v>
      </c>
      <c r="AC291" s="89">
        <v>0</v>
      </c>
      <c r="AD291" s="89">
        <v>0</v>
      </c>
      <c r="AE291" s="89">
        <v>0</v>
      </c>
      <c r="AF291" s="89">
        <v>0</v>
      </c>
      <c r="AG291" s="89">
        <v>7611.8399999999992</v>
      </c>
      <c r="AH291" s="90">
        <v>38316.960000000006</v>
      </c>
      <c r="AI291" s="90">
        <v>41020.089999999997</v>
      </c>
      <c r="AJ291" s="90">
        <v>0</v>
      </c>
      <c r="AK291" s="90">
        <v>41020.089999999997</v>
      </c>
      <c r="AL291" s="90">
        <v>1613.95</v>
      </c>
      <c r="AM291" s="90">
        <v>0</v>
      </c>
      <c r="AN291" s="90">
        <v>1613.95</v>
      </c>
      <c r="AP291" s="91">
        <f t="shared" si="43"/>
        <v>0</v>
      </c>
      <c r="AQ291" s="92">
        <f>SUMIF('20-1'!K:K,$A:$A,'20-1'!$E:$E)</f>
        <v>0</v>
      </c>
      <c r="AR291" s="92">
        <f>SUMIF('20-1'!L:L,$A:$A,'20-1'!$E:$E)</f>
        <v>0</v>
      </c>
      <c r="AS291" s="92">
        <f>SUMIF('20-1'!M:M,$A:$A,'20-1'!$E:$E)</f>
        <v>0</v>
      </c>
      <c r="AT291" s="92">
        <f>SUMIF('20-1'!N:N,$A:$A,'20-1'!$E:$E)</f>
        <v>0</v>
      </c>
      <c r="AU291" s="92">
        <f>SUMIF('20-1'!O:O,$A:$A,'20-1'!$E:$E)</f>
        <v>0</v>
      </c>
      <c r="AV291" s="92">
        <f>SUMIF('20-1'!P:P,$A:$A,'20-1'!$E:$E)</f>
        <v>0</v>
      </c>
      <c r="AW291" s="92">
        <f>SUMIF('20-1'!Q:Q,$A:$A,'20-1'!$E:$E)</f>
        <v>0</v>
      </c>
      <c r="AX291" s="92">
        <f>SUMIF('20-1'!R:R,$A:$A,'20-1'!$E:$E)</f>
        <v>0</v>
      </c>
      <c r="AY291" s="92">
        <f>SUMIF('20-1'!S:S,$A:$A,'20-1'!$E:$E)</f>
        <v>0</v>
      </c>
      <c r="AZ291" s="92">
        <f>SUMIF('20-1'!T:T,$A:$A,'20-1'!$E:$E)</f>
        <v>0</v>
      </c>
      <c r="BA291" s="92">
        <f>SUMIF('20-1'!U:U,$A:$A,'20-1'!$E:$E)</f>
        <v>0</v>
      </c>
      <c r="BB291" s="92">
        <f>SUMIF('20-1'!V:V,$A:$A,'20-1'!$E:$E)</f>
        <v>0</v>
      </c>
      <c r="BC291" s="92">
        <f>SUMIF('20-1'!W:W,$A:$A,'20-1'!$E:$E)</f>
        <v>0</v>
      </c>
      <c r="BD291" s="92">
        <f>SUMIF('20-1'!X:X,$A:$A,'20-1'!$E:$E)</f>
        <v>0</v>
      </c>
      <c r="BE291" s="92">
        <f>SUMIF('20-1'!Y:Y,$A:$A,'20-1'!$E:$E)</f>
        <v>0</v>
      </c>
      <c r="BF291" s="92">
        <f>SUMIF('20-1'!Z:Z,$A:$A,'20-1'!$E:$E)</f>
        <v>0</v>
      </c>
      <c r="BG291" s="92">
        <f>SUMIF('20-1'!AA:AA,$A:$A,'20-1'!$E:$E)</f>
        <v>0</v>
      </c>
      <c r="BH291" s="92">
        <f>SUMIF('20-1'!AB:AB,$A:$A,'20-1'!$E:$E)</f>
        <v>0</v>
      </c>
      <c r="BI291" s="89">
        <f>SUMIF(Об!$A:$A,$A:$A,Об!AB:AB)*BI$455</f>
        <v>11628.789325281212</v>
      </c>
      <c r="BJ291" s="89">
        <f>SUMIF(Об!$A:$A,$A:$A,Об!AC:AC)*BJ$455</f>
        <v>11035.311914428728</v>
      </c>
      <c r="BK291" s="84">
        <f>SUMIF(ПП1!$H:$H,$A:$A,ПП1!$M:$M)</f>
        <v>0</v>
      </c>
      <c r="BL291" s="89">
        <f t="shared" si="44"/>
        <v>2608.3591592604125</v>
      </c>
      <c r="BM291" s="84">
        <f>SUMIF(Об!$A:$A,$A:$A,Об!Z:Z)</f>
        <v>0</v>
      </c>
      <c r="BN291" s="89">
        <f t="shared" si="45"/>
        <v>102.19523514983022</v>
      </c>
      <c r="BO291" s="89">
        <f>SUMIF(Об!$A:$A,$A:$A,Об!$AG:$AG)*$BO$455</f>
        <v>0</v>
      </c>
      <c r="BP291" s="89">
        <f>SUMIF(Об!$A:$A,$A:$A,Об!$AE:$AE)*BP$455</f>
        <v>90.052766261647122</v>
      </c>
      <c r="BQ291" s="89">
        <f>SUMIF(Об!$A:$A,$A:$A,Об!AI:AI)*BQ$455</f>
        <v>8177.5078773142595</v>
      </c>
      <c r="BR291" s="89">
        <f>SUMIF(Об!$A:$A,$A:$A,Об!AJ:AJ)*BR$455</f>
        <v>0</v>
      </c>
      <c r="BS291" s="89">
        <f>SUMIF(Об!$A:$A,$A:$A,Об!AK:AK)*BS$455</f>
        <v>4472.3527819681231</v>
      </c>
      <c r="BT291" s="89">
        <f>SUMIF(Об!$A:$A,$A:$A,Об!AL:AL)*BT$455</f>
        <v>4025.8251754316248</v>
      </c>
      <c r="BU291" s="89">
        <f>SUMIF(Об!$A:$A,$A:$A,Об!AM:AM)*BU$455</f>
        <v>0</v>
      </c>
      <c r="BV291" s="89">
        <f>SUMIF(Об!$A:$A,$A:$A,Об!AN:AN)*BV$455</f>
        <v>1683.0307251335587</v>
      </c>
    </row>
    <row r="292" spans="1:74" ht="32.25" customHeight="1" x14ac:dyDescent="0.25">
      <c r="A292" s="84" t="s">
        <v>336</v>
      </c>
      <c r="B292" s="84">
        <f>SUMIF(Об!$A:$A,$A:$A,Об!B:B)</f>
        <v>0</v>
      </c>
      <c r="C292" s="84">
        <f>SUMIF(Об!$A:$A,$A:$A,Об!C:C)</f>
        <v>0</v>
      </c>
      <c r="D292" s="84">
        <v>0</v>
      </c>
      <c r="E292" s="84">
        <f>SUMIF(Об!$A:$A,$A:$A,Об!F:F)</f>
        <v>0</v>
      </c>
      <c r="F292" s="84">
        <f t="shared" si="46"/>
        <v>0</v>
      </c>
      <c r="G292" s="89">
        <v>0</v>
      </c>
      <c r="H292" s="89">
        <v>0</v>
      </c>
      <c r="I292" s="89">
        <v>0</v>
      </c>
      <c r="J292" s="89">
        <v>0</v>
      </c>
      <c r="K292" s="89">
        <v>0</v>
      </c>
      <c r="L292" s="89">
        <v>0</v>
      </c>
      <c r="M292" s="89">
        <v>0</v>
      </c>
      <c r="N292" s="89">
        <v>0</v>
      </c>
      <c r="O292" s="89">
        <v>0</v>
      </c>
      <c r="P292" s="89">
        <v>0</v>
      </c>
      <c r="Q292" s="89">
        <v>0</v>
      </c>
      <c r="R292" s="89">
        <v>0</v>
      </c>
      <c r="S292" s="89">
        <v>0</v>
      </c>
      <c r="T292" s="89">
        <v>0</v>
      </c>
      <c r="U292" s="89">
        <v>0</v>
      </c>
      <c r="V292" s="89">
        <v>0</v>
      </c>
      <c r="W292" s="89">
        <v>0</v>
      </c>
      <c r="X292" s="89">
        <v>0</v>
      </c>
      <c r="Y292" s="89">
        <v>0</v>
      </c>
      <c r="Z292" s="89">
        <v>0</v>
      </c>
      <c r="AA292" s="89">
        <v>0</v>
      </c>
      <c r="AB292" s="89">
        <v>0</v>
      </c>
      <c r="AC292" s="89">
        <v>0</v>
      </c>
      <c r="AD292" s="89">
        <v>0</v>
      </c>
      <c r="AE292" s="89">
        <v>0</v>
      </c>
      <c r="AF292" s="89">
        <v>0</v>
      </c>
      <c r="AG292" s="89">
        <v>0</v>
      </c>
      <c r="AH292" s="90">
        <v>0</v>
      </c>
      <c r="AI292" s="90">
        <v>0</v>
      </c>
      <c r="AJ292" s="90">
        <v>0</v>
      </c>
      <c r="AK292" s="90">
        <v>0</v>
      </c>
      <c r="AL292" s="90">
        <v>3365.03</v>
      </c>
      <c r="AM292" s="90">
        <v>0</v>
      </c>
      <c r="AN292" s="90">
        <v>3365.03</v>
      </c>
      <c r="AP292" s="91">
        <f t="shared" si="43"/>
        <v>0</v>
      </c>
      <c r="AQ292" s="92">
        <f>SUMIF('20-1'!K:K,$A:$A,'20-1'!$E:$E)</f>
        <v>0</v>
      </c>
      <c r="AR292" s="92">
        <f>SUMIF('20-1'!L:L,$A:$A,'20-1'!$E:$E)</f>
        <v>0</v>
      </c>
      <c r="AS292" s="92">
        <f>SUMIF('20-1'!M:M,$A:$A,'20-1'!$E:$E)</f>
        <v>0</v>
      </c>
      <c r="AT292" s="92">
        <f>SUMIF('20-1'!N:N,$A:$A,'20-1'!$E:$E)</f>
        <v>0</v>
      </c>
      <c r="AU292" s="92">
        <f>SUMIF('20-1'!O:O,$A:$A,'20-1'!$E:$E)</f>
        <v>0</v>
      </c>
      <c r="AV292" s="92">
        <f>SUMIF('20-1'!P:P,$A:$A,'20-1'!$E:$E)</f>
        <v>0</v>
      </c>
      <c r="AW292" s="92">
        <f>SUMIF('20-1'!Q:Q,$A:$A,'20-1'!$E:$E)</f>
        <v>0</v>
      </c>
      <c r="AX292" s="92">
        <f>SUMIF('20-1'!R:R,$A:$A,'20-1'!$E:$E)</f>
        <v>0</v>
      </c>
      <c r="AY292" s="92">
        <f>SUMIF('20-1'!S:S,$A:$A,'20-1'!$E:$E)</f>
        <v>0</v>
      </c>
      <c r="AZ292" s="92">
        <f>SUMIF('20-1'!T:T,$A:$A,'20-1'!$E:$E)</f>
        <v>0</v>
      </c>
      <c r="BA292" s="92">
        <f>SUMIF('20-1'!U:U,$A:$A,'20-1'!$E:$E)</f>
        <v>0</v>
      </c>
      <c r="BB292" s="92">
        <f>SUMIF('20-1'!V:V,$A:$A,'20-1'!$E:$E)</f>
        <v>0</v>
      </c>
      <c r="BC292" s="92">
        <f>SUMIF('20-1'!W:W,$A:$A,'20-1'!$E:$E)</f>
        <v>0</v>
      </c>
      <c r="BD292" s="92">
        <f>SUMIF('20-1'!X:X,$A:$A,'20-1'!$E:$E)</f>
        <v>0</v>
      </c>
      <c r="BE292" s="92">
        <f>SUMIF('20-1'!Y:Y,$A:$A,'20-1'!$E:$E)</f>
        <v>0</v>
      </c>
      <c r="BF292" s="92">
        <f>SUMIF('20-1'!Z:Z,$A:$A,'20-1'!$E:$E)</f>
        <v>0</v>
      </c>
      <c r="BG292" s="92">
        <f>SUMIF('20-1'!AA:AA,$A:$A,'20-1'!$E:$E)</f>
        <v>0</v>
      </c>
      <c r="BH292" s="92">
        <f>SUMIF('20-1'!AB:AB,$A:$A,'20-1'!$E:$E)</f>
        <v>0</v>
      </c>
      <c r="BI292" s="89">
        <f>SUMIF(Об!$A:$A,$A:$A,Об!AB:AB)*BI$455</f>
        <v>0</v>
      </c>
      <c r="BJ292" s="89">
        <f>SUMIF(Об!$A:$A,$A:$A,Об!AC:AC)*BJ$455</f>
        <v>0</v>
      </c>
      <c r="BK292" s="84">
        <f>SUMIF(ПП1!$H:$H,$A:$A,ПП1!$M:$M)</f>
        <v>0</v>
      </c>
      <c r="BL292" s="89">
        <f t="shared" si="44"/>
        <v>0</v>
      </c>
      <c r="BM292" s="84">
        <f>SUMIF(Об!$A:$A,$A:$A,Об!Z:Z)</f>
        <v>0</v>
      </c>
      <c r="BN292" s="89">
        <f t="shared" si="45"/>
        <v>0</v>
      </c>
      <c r="BO292" s="89">
        <f>SUMIF(Об!$A:$A,$A:$A,Об!$AG:$AG)*$BO$455</f>
        <v>0</v>
      </c>
      <c r="BP292" s="89">
        <f>SUMIF(Об!$A:$A,$A:$A,Об!$AE:$AE)*BP$455</f>
        <v>0</v>
      </c>
      <c r="BQ292" s="89">
        <f>SUMIF(Об!$A:$A,$A:$A,Об!AI:AI)*BQ$455</f>
        <v>0</v>
      </c>
      <c r="BR292" s="89">
        <f>SUMIF(Об!$A:$A,$A:$A,Об!AJ:AJ)*BR$455</f>
        <v>0</v>
      </c>
      <c r="BS292" s="89">
        <f>SUMIF(Об!$A:$A,$A:$A,Об!AK:AK)*BS$455</f>
        <v>0</v>
      </c>
      <c r="BT292" s="89">
        <f>SUMIF(Об!$A:$A,$A:$A,Об!AL:AL)*BT$455</f>
        <v>0</v>
      </c>
      <c r="BU292" s="89">
        <f>SUMIF(Об!$A:$A,$A:$A,Об!AM:AM)*BU$455</f>
        <v>0</v>
      </c>
      <c r="BV292" s="89">
        <f>SUMIF(Об!$A:$A,$A:$A,Об!AN:AN)*BV$455</f>
        <v>0</v>
      </c>
    </row>
    <row r="293" spans="1:74" ht="32.25" customHeight="1" x14ac:dyDescent="0.25">
      <c r="A293" s="84" t="s">
        <v>337</v>
      </c>
      <c r="B293" s="84">
        <f>SUMIF(Об!$A:$A,$A:$A,Об!B:B)</f>
        <v>0</v>
      </c>
      <c r="C293" s="84">
        <f>SUMIF(Об!$A:$A,$A:$A,Об!C:C)</f>
        <v>0</v>
      </c>
      <c r="D293" s="84">
        <v>0</v>
      </c>
      <c r="E293" s="84">
        <f>SUMIF(Об!$A:$A,$A:$A,Об!F:F)</f>
        <v>0</v>
      </c>
      <c r="F293" s="84">
        <f t="shared" si="46"/>
        <v>0</v>
      </c>
      <c r="G293" s="89">
        <v>0</v>
      </c>
      <c r="H293" s="89">
        <v>0</v>
      </c>
      <c r="I293" s="89">
        <v>0</v>
      </c>
      <c r="J293" s="89">
        <v>0</v>
      </c>
      <c r="K293" s="89">
        <v>0</v>
      </c>
      <c r="L293" s="89">
        <v>0</v>
      </c>
      <c r="M293" s="89">
        <v>0</v>
      </c>
      <c r="N293" s="89">
        <v>0</v>
      </c>
      <c r="O293" s="89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89">
        <v>0</v>
      </c>
      <c r="V293" s="89">
        <v>0</v>
      </c>
      <c r="W293" s="89">
        <v>0</v>
      </c>
      <c r="X293" s="89">
        <v>0</v>
      </c>
      <c r="Y293" s="89">
        <v>0</v>
      </c>
      <c r="Z293" s="89">
        <v>0</v>
      </c>
      <c r="AA293" s="89">
        <v>0</v>
      </c>
      <c r="AB293" s="89">
        <v>0</v>
      </c>
      <c r="AC293" s="89">
        <v>0</v>
      </c>
      <c r="AD293" s="89">
        <v>0</v>
      </c>
      <c r="AE293" s="89">
        <v>0</v>
      </c>
      <c r="AF293" s="89">
        <v>0</v>
      </c>
      <c r="AG293" s="89">
        <v>0</v>
      </c>
      <c r="AH293" s="90">
        <v>0</v>
      </c>
      <c r="AI293" s="90">
        <v>0</v>
      </c>
      <c r="AJ293" s="90">
        <v>0</v>
      </c>
      <c r="AK293" s="90">
        <v>0</v>
      </c>
      <c r="AL293" s="90">
        <v>-37.61</v>
      </c>
      <c r="AM293" s="90">
        <v>0</v>
      </c>
      <c r="AN293" s="90">
        <v>-37.61</v>
      </c>
      <c r="AP293" s="91">
        <f t="shared" si="43"/>
        <v>0</v>
      </c>
      <c r="AQ293" s="92">
        <f>SUMIF('20-1'!K:K,$A:$A,'20-1'!$E:$E)</f>
        <v>0</v>
      </c>
      <c r="AR293" s="92">
        <f>SUMIF('20-1'!L:L,$A:$A,'20-1'!$E:$E)</f>
        <v>0</v>
      </c>
      <c r="AS293" s="92">
        <f>SUMIF('20-1'!M:M,$A:$A,'20-1'!$E:$E)</f>
        <v>0</v>
      </c>
      <c r="AT293" s="92">
        <f>SUMIF('20-1'!N:N,$A:$A,'20-1'!$E:$E)</f>
        <v>0</v>
      </c>
      <c r="AU293" s="92">
        <f>SUMIF('20-1'!O:O,$A:$A,'20-1'!$E:$E)</f>
        <v>0</v>
      </c>
      <c r="AV293" s="92">
        <f>SUMIF('20-1'!P:P,$A:$A,'20-1'!$E:$E)</f>
        <v>0</v>
      </c>
      <c r="AW293" s="92">
        <f>SUMIF('20-1'!Q:Q,$A:$A,'20-1'!$E:$E)</f>
        <v>0</v>
      </c>
      <c r="AX293" s="92">
        <f>SUMIF('20-1'!R:R,$A:$A,'20-1'!$E:$E)</f>
        <v>0</v>
      </c>
      <c r="AY293" s="92">
        <f>SUMIF('20-1'!S:S,$A:$A,'20-1'!$E:$E)</f>
        <v>0</v>
      </c>
      <c r="AZ293" s="92">
        <f>SUMIF('20-1'!T:T,$A:$A,'20-1'!$E:$E)</f>
        <v>0</v>
      </c>
      <c r="BA293" s="92">
        <f>SUMIF('20-1'!U:U,$A:$A,'20-1'!$E:$E)</f>
        <v>0</v>
      </c>
      <c r="BB293" s="92">
        <f>SUMIF('20-1'!V:V,$A:$A,'20-1'!$E:$E)</f>
        <v>0</v>
      </c>
      <c r="BC293" s="92">
        <f>SUMIF('20-1'!W:W,$A:$A,'20-1'!$E:$E)</f>
        <v>0</v>
      </c>
      <c r="BD293" s="92">
        <f>SUMIF('20-1'!X:X,$A:$A,'20-1'!$E:$E)</f>
        <v>0</v>
      </c>
      <c r="BE293" s="92">
        <f>SUMIF('20-1'!Y:Y,$A:$A,'20-1'!$E:$E)</f>
        <v>0</v>
      </c>
      <c r="BF293" s="92">
        <f>SUMIF('20-1'!Z:Z,$A:$A,'20-1'!$E:$E)</f>
        <v>0</v>
      </c>
      <c r="BG293" s="92">
        <f>SUMIF('20-1'!AA:AA,$A:$A,'20-1'!$E:$E)</f>
        <v>0</v>
      </c>
      <c r="BH293" s="92">
        <f>SUMIF('20-1'!AB:AB,$A:$A,'20-1'!$E:$E)</f>
        <v>0</v>
      </c>
      <c r="BI293" s="89">
        <f>SUMIF(Об!$A:$A,$A:$A,Об!AB:AB)*BI$455</f>
        <v>0</v>
      </c>
      <c r="BJ293" s="89">
        <f>SUMIF(Об!$A:$A,$A:$A,Об!AC:AC)*BJ$455</f>
        <v>0</v>
      </c>
      <c r="BK293" s="84">
        <f>SUMIF(ПП1!$H:$H,$A:$A,ПП1!$M:$M)</f>
        <v>0</v>
      </c>
      <c r="BL293" s="89">
        <f t="shared" si="44"/>
        <v>0</v>
      </c>
      <c r="BM293" s="84">
        <f>SUMIF(Об!$A:$A,$A:$A,Об!Z:Z)</f>
        <v>0</v>
      </c>
      <c r="BN293" s="89">
        <f t="shared" si="45"/>
        <v>0</v>
      </c>
      <c r="BO293" s="89">
        <f>SUMIF(Об!$A:$A,$A:$A,Об!$AG:$AG)*$BO$455</f>
        <v>0</v>
      </c>
      <c r="BP293" s="89">
        <f>SUMIF(Об!$A:$A,$A:$A,Об!$AE:$AE)*BP$455</f>
        <v>0</v>
      </c>
      <c r="BQ293" s="89">
        <f>SUMIF(Об!$A:$A,$A:$A,Об!AI:AI)*BQ$455</f>
        <v>0</v>
      </c>
      <c r="BR293" s="89">
        <f>SUMIF(Об!$A:$A,$A:$A,Об!AJ:AJ)*BR$455</f>
        <v>0</v>
      </c>
      <c r="BS293" s="89">
        <f>SUMIF(Об!$A:$A,$A:$A,Об!AK:AK)*BS$455</f>
        <v>0</v>
      </c>
      <c r="BT293" s="89">
        <f>SUMIF(Об!$A:$A,$A:$A,Об!AL:AL)*BT$455</f>
        <v>0</v>
      </c>
      <c r="BU293" s="89">
        <f>SUMIF(Об!$A:$A,$A:$A,Об!AM:AM)*BU$455</f>
        <v>0</v>
      </c>
      <c r="BV293" s="89">
        <f>SUMIF(Об!$A:$A,$A:$A,Об!AN:AN)*BV$455</f>
        <v>0</v>
      </c>
    </row>
    <row r="294" spans="1:74" ht="32.25" customHeight="1" x14ac:dyDescent="0.25">
      <c r="A294" s="84" t="s">
        <v>338</v>
      </c>
      <c r="B294" s="84">
        <f>SUMIF(Об!$A:$A,$A:$A,Об!B:B)</f>
        <v>0</v>
      </c>
      <c r="C294" s="84">
        <f>SUMIF(Об!$A:$A,$A:$A,Об!C:C)</f>
        <v>0</v>
      </c>
      <c r="D294" s="84">
        <v>0</v>
      </c>
      <c r="E294" s="84">
        <f>SUMIF(Об!$A:$A,$A:$A,Об!F:F)</f>
        <v>0</v>
      </c>
      <c r="F294" s="84">
        <f t="shared" si="46"/>
        <v>0</v>
      </c>
      <c r="G294" s="89">
        <v>0</v>
      </c>
      <c r="H294" s="89">
        <v>0</v>
      </c>
      <c r="I294" s="89">
        <v>0</v>
      </c>
      <c r="J294" s="89">
        <v>0</v>
      </c>
      <c r="K294" s="89">
        <v>0</v>
      </c>
      <c r="L294" s="89">
        <v>0</v>
      </c>
      <c r="M294" s="89">
        <v>0</v>
      </c>
      <c r="N294" s="89">
        <v>0</v>
      </c>
      <c r="O294" s="89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89">
        <v>0</v>
      </c>
      <c r="V294" s="89">
        <v>0</v>
      </c>
      <c r="W294" s="89">
        <v>0</v>
      </c>
      <c r="X294" s="89">
        <v>0</v>
      </c>
      <c r="Y294" s="89">
        <v>0</v>
      </c>
      <c r="Z294" s="89">
        <v>0</v>
      </c>
      <c r="AA294" s="89">
        <v>0</v>
      </c>
      <c r="AB294" s="89">
        <v>0</v>
      </c>
      <c r="AC294" s="89">
        <v>0</v>
      </c>
      <c r="AD294" s="89">
        <v>0</v>
      </c>
      <c r="AE294" s="89">
        <v>0</v>
      </c>
      <c r="AF294" s="89">
        <v>0</v>
      </c>
      <c r="AG294" s="89">
        <v>0</v>
      </c>
      <c r="AH294" s="90">
        <v>0</v>
      </c>
      <c r="AI294" s="90">
        <v>0</v>
      </c>
      <c r="AJ294" s="90">
        <v>0</v>
      </c>
      <c r="AK294" s="90">
        <v>0</v>
      </c>
      <c r="AL294" s="90">
        <v>0</v>
      </c>
      <c r="AM294" s="90">
        <v>0</v>
      </c>
      <c r="AN294" s="90">
        <v>0</v>
      </c>
      <c r="AP294" s="91">
        <f t="shared" si="43"/>
        <v>0</v>
      </c>
      <c r="AQ294" s="92">
        <f>SUMIF('20-1'!K:K,$A:$A,'20-1'!$E:$E)</f>
        <v>0</v>
      </c>
      <c r="AR294" s="92">
        <f>SUMIF('20-1'!L:L,$A:$A,'20-1'!$E:$E)</f>
        <v>0</v>
      </c>
      <c r="AS294" s="92">
        <f>SUMIF('20-1'!M:M,$A:$A,'20-1'!$E:$E)</f>
        <v>0</v>
      </c>
      <c r="AT294" s="92">
        <f>SUMIF('20-1'!N:N,$A:$A,'20-1'!$E:$E)</f>
        <v>0</v>
      </c>
      <c r="AU294" s="92">
        <f>SUMIF('20-1'!O:O,$A:$A,'20-1'!$E:$E)</f>
        <v>0</v>
      </c>
      <c r="AV294" s="92">
        <f>SUMIF('20-1'!P:P,$A:$A,'20-1'!$E:$E)</f>
        <v>0</v>
      </c>
      <c r="AW294" s="92">
        <f>SUMIF('20-1'!Q:Q,$A:$A,'20-1'!$E:$E)</f>
        <v>0</v>
      </c>
      <c r="AX294" s="92">
        <f>SUMIF('20-1'!R:R,$A:$A,'20-1'!$E:$E)</f>
        <v>0</v>
      </c>
      <c r="AY294" s="92">
        <f>SUMIF('20-1'!S:S,$A:$A,'20-1'!$E:$E)</f>
        <v>0</v>
      </c>
      <c r="AZ294" s="92">
        <f>SUMIF('20-1'!T:T,$A:$A,'20-1'!$E:$E)</f>
        <v>0</v>
      </c>
      <c r="BA294" s="92">
        <f>SUMIF('20-1'!U:U,$A:$A,'20-1'!$E:$E)</f>
        <v>0</v>
      </c>
      <c r="BB294" s="92">
        <f>SUMIF('20-1'!V:V,$A:$A,'20-1'!$E:$E)</f>
        <v>0</v>
      </c>
      <c r="BC294" s="92">
        <f>SUMIF('20-1'!W:W,$A:$A,'20-1'!$E:$E)</f>
        <v>0</v>
      </c>
      <c r="BD294" s="92">
        <f>SUMIF('20-1'!X:X,$A:$A,'20-1'!$E:$E)</f>
        <v>0</v>
      </c>
      <c r="BE294" s="92">
        <f>SUMIF('20-1'!Y:Y,$A:$A,'20-1'!$E:$E)</f>
        <v>0</v>
      </c>
      <c r="BF294" s="92">
        <f>SUMIF('20-1'!Z:Z,$A:$A,'20-1'!$E:$E)</f>
        <v>0</v>
      </c>
      <c r="BG294" s="92">
        <f>SUMIF('20-1'!AA:AA,$A:$A,'20-1'!$E:$E)</f>
        <v>0</v>
      </c>
      <c r="BH294" s="92">
        <f>SUMIF('20-1'!AB:AB,$A:$A,'20-1'!$E:$E)</f>
        <v>0</v>
      </c>
      <c r="BI294" s="89">
        <f>SUMIF(Об!$A:$A,$A:$A,Об!AB:AB)*BI$455</f>
        <v>0</v>
      </c>
      <c r="BJ294" s="89">
        <f>SUMIF(Об!$A:$A,$A:$A,Об!AC:AC)*BJ$455</f>
        <v>0</v>
      </c>
      <c r="BK294" s="84">
        <f>SUMIF(ПП1!$H:$H,$A:$A,ПП1!$M:$M)</f>
        <v>0</v>
      </c>
      <c r="BL294" s="89">
        <f t="shared" si="44"/>
        <v>0</v>
      </c>
      <c r="BM294" s="84">
        <f>SUMIF(Об!$A:$A,$A:$A,Об!Z:Z)</f>
        <v>0</v>
      </c>
      <c r="BN294" s="89">
        <f t="shared" si="45"/>
        <v>0</v>
      </c>
      <c r="BO294" s="89">
        <f>SUMIF(Об!$A:$A,$A:$A,Об!$AG:$AG)*$BO$455</f>
        <v>0</v>
      </c>
      <c r="BP294" s="89">
        <f>SUMIF(Об!$A:$A,$A:$A,Об!$AE:$AE)*BP$455</f>
        <v>0</v>
      </c>
      <c r="BQ294" s="89">
        <f>SUMIF(Об!$A:$A,$A:$A,Об!AI:AI)*BQ$455</f>
        <v>0</v>
      </c>
      <c r="BR294" s="89">
        <f>SUMIF(Об!$A:$A,$A:$A,Об!AJ:AJ)*BR$455</f>
        <v>0</v>
      </c>
      <c r="BS294" s="89">
        <f>SUMIF(Об!$A:$A,$A:$A,Об!AK:AK)*BS$455</f>
        <v>0</v>
      </c>
      <c r="BT294" s="89">
        <f>SUMIF(Об!$A:$A,$A:$A,Об!AL:AL)*BT$455</f>
        <v>0</v>
      </c>
      <c r="BU294" s="89">
        <f>SUMIF(Об!$A:$A,$A:$A,Об!AM:AM)*BU$455</f>
        <v>0</v>
      </c>
      <c r="BV294" s="89">
        <f>SUMIF(Об!$A:$A,$A:$A,Об!AN:AN)*BV$455</f>
        <v>0</v>
      </c>
    </row>
    <row r="295" spans="1:74" ht="32.25" customHeight="1" x14ac:dyDescent="0.25">
      <c r="A295" s="84" t="s">
        <v>339</v>
      </c>
      <c r="B295" s="84">
        <f>SUMIF(Об!$A:$A,$A:$A,Об!B:B)</f>
        <v>0</v>
      </c>
      <c r="C295" s="84">
        <f>SUMIF(Об!$A:$A,$A:$A,Об!C:C)</f>
        <v>0</v>
      </c>
      <c r="D295" s="84">
        <v>0</v>
      </c>
      <c r="E295" s="84">
        <f>SUMIF(Об!$A:$A,$A:$A,Об!F:F)</f>
        <v>0</v>
      </c>
      <c r="F295" s="84">
        <f t="shared" si="46"/>
        <v>0</v>
      </c>
      <c r="G295" s="89">
        <v>0</v>
      </c>
      <c r="H295" s="89">
        <v>0</v>
      </c>
      <c r="I295" s="89">
        <v>0</v>
      </c>
      <c r="J295" s="89">
        <v>0</v>
      </c>
      <c r="K295" s="89">
        <v>0</v>
      </c>
      <c r="L295" s="89">
        <v>0</v>
      </c>
      <c r="M295" s="89">
        <v>0</v>
      </c>
      <c r="N295" s="89">
        <v>0</v>
      </c>
      <c r="O295" s="89">
        <v>0</v>
      </c>
      <c r="P295" s="89">
        <v>0</v>
      </c>
      <c r="Q295" s="89">
        <v>0</v>
      </c>
      <c r="R295" s="89">
        <v>0</v>
      </c>
      <c r="S295" s="89">
        <v>0</v>
      </c>
      <c r="T295" s="89">
        <v>0</v>
      </c>
      <c r="U295" s="89">
        <v>0</v>
      </c>
      <c r="V295" s="89">
        <v>0</v>
      </c>
      <c r="W295" s="89">
        <v>0</v>
      </c>
      <c r="X295" s="89">
        <v>0</v>
      </c>
      <c r="Y295" s="89">
        <v>0</v>
      </c>
      <c r="Z295" s="89">
        <v>0</v>
      </c>
      <c r="AA295" s="89">
        <v>0</v>
      </c>
      <c r="AB295" s="89">
        <v>0</v>
      </c>
      <c r="AC295" s="89">
        <v>0</v>
      </c>
      <c r="AD295" s="89">
        <v>0</v>
      </c>
      <c r="AE295" s="89">
        <v>0</v>
      </c>
      <c r="AF295" s="89">
        <v>0</v>
      </c>
      <c r="AG295" s="89">
        <v>0</v>
      </c>
      <c r="AH295" s="90">
        <v>0</v>
      </c>
      <c r="AI295" s="90">
        <v>0</v>
      </c>
      <c r="AJ295" s="90">
        <v>0</v>
      </c>
      <c r="AK295" s="90">
        <v>0</v>
      </c>
      <c r="AL295" s="90">
        <v>0</v>
      </c>
      <c r="AM295" s="90">
        <v>0</v>
      </c>
      <c r="AN295" s="90">
        <v>0</v>
      </c>
      <c r="AP295" s="91">
        <f t="shared" si="43"/>
        <v>0</v>
      </c>
      <c r="AQ295" s="92">
        <f>SUMIF('20-1'!K:K,$A:$A,'20-1'!$E:$E)</f>
        <v>0</v>
      </c>
      <c r="AR295" s="92">
        <f>SUMIF('20-1'!L:L,$A:$A,'20-1'!$E:$E)</f>
        <v>0</v>
      </c>
      <c r="AS295" s="92">
        <f>SUMIF('20-1'!M:M,$A:$A,'20-1'!$E:$E)</f>
        <v>0</v>
      </c>
      <c r="AT295" s="92">
        <f>SUMIF('20-1'!N:N,$A:$A,'20-1'!$E:$E)</f>
        <v>0</v>
      </c>
      <c r="AU295" s="92">
        <f>SUMIF('20-1'!O:O,$A:$A,'20-1'!$E:$E)</f>
        <v>0</v>
      </c>
      <c r="AV295" s="92">
        <f>SUMIF('20-1'!P:P,$A:$A,'20-1'!$E:$E)</f>
        <v>0</v>
      </c>
      <c r="AW295" s="92">
        <f>SUMIF('20-1'!Q:Q,$A:$A,'20-1'!$E:$E)</f>
        <v>0</v>
      </c>
      <c r="AX295" s="92">
        <f>SUMIF('20-1'!R:R,$A:$A,'20-1'!$E:$E)</f>
        <v>0</v>
      </c>
      <c r="AY295" s="92">
        <f>SUMIF('20-1'!S:S,$A:$A,'20-1'!$E:$E)</f>
        <v>0</v>
      </c>
      <c r="AZ295" s="92">
        <f>SUMIF('20-1'!T:T,$A:$A,'20-1'!$E:$E)</f>
        <v>0</v>
      </c>
      <c r="BA295" s="92">
        <f>SUMIF('20-1'!U:U,$A:$A,'20-1'!$E:$E)</f>
        <v>0</v>
      </c>
      <c r="BB295" s="92">
        <f>SUMIF('20-1'!V:V,$A:$A,'20-1'!$E:$E)</f>
        <v>0</v>
      </c>
      <c r="BC295" s="92">
        <f>SUMIF('20-1'!W:W,$A:$A,'20-1'!$E:$E)</f>
        <v>0</v>
      </c>
      <c r="BD295" s="92">
        <f>SUMIF('20-1'!X:X,$A:$A,'20-1'!$E:$E)</f>
        <v>0</v>
      </c>
      <c r="BE295" s="92">
        <f>SUMIF('20-1'!Y:Y,$A:$A,'20-1'!$E:$E)</f>
        <v>0</v>
      </c>
      <c r="BF295" s="92">
        <f>SUMIF('20-1'!Z:Z,$A:$A,'20-1'!$E:$E)</f>
        <v>0</v>
      </c>
      <c r="BG295" s="92">
        <f>SUMIF('20-1'!AA:AA,$A:$A,'20-1'!$E:$E)</f>
        <v>0</v>
      </c>
      <c r="BH295" s="92">
        <f>SUMIF('20-1'!AB:AB,$A:$A,'20-1'!$E:$E)</f>
        <v>0</v>
      </c>
      <c r="BI295" s="89">
        <f>SUMIF(Об!$A:$A,$A:$A,Об!AB:AB)*BI$455</f>
        <v>0</v>
      </c>
      <c r="BJ295" s="89">
        <f>SUMIF(Об!$A:$A,$A:$A,Об!AC:AC)*BJ$455</f>
        <v>0</v>
      </c>
      <c r="BK295" s="84">
        <f>SUMIF(ПП1!$H:$H,$A:$A,ПП1!$M:$M)</f>
        <v>0</v>
      </c>
      <c r="BL295" s="89">
        <f t="shared" si="44"/>
        <v>0</v>
      </c>
      <c r="BM295" s="84">
        <f>SUMIF(Об!$A:$A,$A:$A,Об!Z:Z)</f>
        <v>0</v>
      </c>
      <c r="BN295" s="89">
        <f t="shared" si="45"/>
        <v>0</v>
      </c>
      <c r="BO295" s="89">
        <f>SUMIF(Об!$A:$A,$A:$A,Об!$AG:$AG)*$BO$455</f>
        <v>0</v>
      </c>
      <c r="BP295" s="89">
        <f>SUMIF(Об!$A:$A,$A:$A,Об!$AE:$AE)*BP$455</f>
        <v>0</v>
      </c>
      <c r="BQ295" s="89">
        <f>SUMIF(Об!$A:$A,$A:$A,Об!AI:AI)*BQ$455</f>
        <v>0</v>
      </c>
      <c r="BR295" s="89">
        <f>SUMIF(Об!$A:$A,$A:$A,Об!AJ:AJ)*BR$455</f>
        <v>0</v>
      </c>
      <c r="BS295" s="89">
        <f>SUMIF(Об!$A:$A,$A:$A,Об!AK:AK)*BS$455</f>
        <v>0</v>
      </c>
      <c r="BT295" s="89">
        <f>SUMIF(Об!$A:$A,$A:$A,Об!AL:AL)*BT$455</f>
        <v>0</v>
      </c>
      <c r="BU295" s="89">
        <f>SUMIF(Об!$A:$A,$A:$A,Об!AM:AM)*BU$455</f>
        <v>0</v>
      </c>
      <c r="BV295" s="89">
        <f>SUMIF(Об!$A:$A,$A:$A,Об!AN:AN)*BV$455</f>
        <v>0</v>
      </c>
    </row>
    <row r="296" spans="1:74" ht="32.25" customHeight="1" x14ac:dyDescent="0.25">
      <c r="A296" s="84" t="s">
        <v>340</v>
      </c>
      <c r="B296" s="84">
        <f>SUMIF(Об!$A:$A,$A:$A,Об!B:B)</f>
        <v>0</v>
      </c>
      <c r="C296" s="84">
        <f>SUMIF(Об!$A:$A,$A:$A,Об!C:C)</f>
        <v>0</v>
      </c>
      <c r="D296" s="84">
        <v>0</v>
      </c>
      <c r="E296" s="84">
        <f>SUMIF(Об!$A:$A,$A:$A,Об!F:F)</f>
        <v>0</v>
      </c>
      <c r="F296" s="84">
        <f t="shared" si="46"/>
        <v>0</v>
      </c>
      <c r="G296" s="89">
        <v>0</v>
      </c>
      <c r="H296" s="89">
        <v>0</v>
      </c>
      <c r="I296" s="89">
        <v>0</v>
      </c>
      <c r="J296" s="89">
        <v>0</v>
      </c>
      <c r="K296" s="89">
        <v>0</v>
      </c>
      <c r="L296" s="89">
        <v>0</v>
      </c>
      <c r="M296" s="89">
        <v>0</v>
      </c>
      <c r="N296" s="89">
        <v>0</v>
      </c>
      <c r="O296" s="89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89">
        <v>0</v>
      </c>
      <c r="V296" s="89">
        <v>0</v>
      </c>
      <c r="W296" s="89">
        <v>0</v>
      </c>
      <c r="X296" s="89">
        <v>0</v>
      </c>
      <c r="Y296" s="89">
        <v>0</v>
      </c>
      <c r="Z296" s="89">
        <v>0</v>
      </c>
      <c r="AA296" s="89">
        <v>0</v>
      </c>
      <c r="AB296" s="89">
        <v>0</v>
      </c>
      <c r="AC296" s="89">
        <v>0</v>
      </c>
      <c r="AD296" s="89">
        <v>0</v>
      </c>
      <c r="AE296" s="89">
        <v>0</v>
      </c>
      <c r="AF296" s="89">
        <v>0</v>
      </c>
      <c r="AG296" s="89">
        <v>0</v>
      </c>
      <c r="AH296" s="90">
        <v>0</v>
      </c>
      <c r="AI296" s="90">
        <v>0</v>
      </c>
      <c r="AJ296" s="90">
        <v>0</v>
      </c>
      <c r="AK296" s="90">
        <v>0</v>
      </c>
      <c r="AL296" s="90">
        <v>21302.01</v>
      </c>
      <c r="AM296" s="90">
        <v>0</v>
      </c>
      <c r="AN296" s="90">
        <v>21302.01</v>
      </c>
      <c r="AP296" s="91">
        <f t="shared" si="43"/>
        <v>0</v>
      </c>
      <c r="AQ296" s="92">
        <f>SUMIF('20-1'!K:K,$A:$A,'20-1'!$E:$E)</f>
        <v>0</v>
      </c>
      <c r="AR296" s="92">
        <f>SUMIF('20-1'!L:L,$A:$A,'20-1'!$E:$E)</f>
        <v>0</v>
      </c>
      <c r="AS296" s="92">
        <f>SUMIF('20-1'!M:M,$A:$A,'20-1'!$E:$E)</f>
        <v>0</v>
      </c>
      <c r="AT296" s="92">
        <f>SUMIF('20-1'!N:N,$A:$A,'20-1'!$E:$E)</f>
        <v>0</v>
      </c>
      <c r="AU296" s="92">
        <f>SUMIF('20-1'!O:O,$A:$A,'20-1'!$E:$E)</f>
        <v>0</v>
      </c>
      <c r="AV296" s="92">
        <f>SUMIF('20-1'!P:P,$A:$A,'20-1'!$E:$E)</f>
        <v>0</v>
      </c>
      <c r="AW296" s="92">
        <f>SUMIF('20-1'!Q:Q,$A:$A,'20-1'!$E:$E)</f>
        <v>0</v>
      </c>
      <c r="AX296" s="92">
        <f>SUMIF('20-1'!R:R,$A:$A,'20-1'!$E:$E)</f>
        <v>0</v>
      </c>
      <c r="AY296" s="92">
        <f>SUMIF('20-1'!S:S,$A:$A,'20-1'!$E:$E)</f>
        <v>0</v>
      </c>
      <c r="AZ296" s="92">
        <f>SUMIF('20-1'!T:T,$A:$A,'20-1'!$E:$E)</f>
        <v>0</v>
      </c>
      <c r="BA296" s="92">
        <f>SUMIF('20-1'!U:U,$A:$A,'20-1'!$E:$E)</f>
        <v>0</v>
      </c>
      <c r="BB296" s="92">
        <f>SUMIF('20-1'!V:V,$A:$A,'20-1'!$E:$E)</f>
        <v>0</v>
      </c>
      <c r="BC296" s="92">
        <f>SUMIF('20-1'!W:W,$A:$A,'20-1'!$E:$E)</f>
        <v>0</v>
      </c>
      <c r="BD296" s="92">
        <f>SUMIF('20-1'!X:X,$A:$A,'20-1'!$E:$E)</f>
        <v>0</v>
      </c>
      <c r="BE296" s="92">
        <f>SUMIF('20-1'!Y:Y,$A:$A,'20-1'!$E:$E)</f>
        <v>0</v>
      </c>
      <c r="BF296" s="92">
        <f>SUMIF('20-1'!Z:Z,$A:$A,'20-1'!$E:$E)</f>
        <v>0</v>
      </c>
      <c r="BG296" s="92">
        <f>SUMIF('20-1'!AA:AA,$A:$A,'20-1'!$E:$E)</f>
        <v>0</v>
      </c>
      <c r="BH296" s="92">
        <f>SUMIF('20-1'!AB:AB,$A:$A,'20-1'!$E:$E)</f>
        <v>0</v>
      </c>
      <c r="BI296" s="89">
        <f>SUMIF(Об!$A:$A,$A:$A,Об!AB:AB)*BI$455</f>
        <v>0</v>
      </c>
      <c r="BJ296" s="89">
        <f>SUMIF(Об!$A:$A,$A:$A,Об!AC:AC)*BJ$455</f>
        <v>0</v>
      </c>
      <c r="BK296" s="84">
        <f>SUMIF(ПП1!$H:$H,$A:$A,ПП1!$M:$M)</f>
        <v>0</v>
      </c>
      <c r="BL296" s="89">
        <f t="shared" si="44"/>
        <v>0</v>
      </c>
      <c r="BM296" s="84">
        <f>SUMIF(Об!$A:$A,$A:$A,Об!Z:Z)</f>
        <v>0</v>
      </c>
      <c r="BN296" s="89">
        <f t="shared" si="45"/>
        <v>0</v>
      </c>
      <c r="BO296" s="89">
        <f>SUMIF(Об!$A:$A,$A:$A,Об!$AG:$AG)*$BO$455</f>
        <v>0</v>
      </c>
      <c r="BP296" s="89">
        <f>SUMIF(Об!$A:$A,$A:$A,Об!$AE:$AE)*BP$455</f>
        <v>0</v>
      </c>
      <c r="BQ296" s="89">
        <f>SUMIF(Об!$A:$A,$A:$A,Об!AI:AI)*BQ$455</f>
        <v>0</v>
      </c>
      <c r="BR296" s="89">
        <f>SUMIF(Об!$A:$A,$A:$A,Об!AJ:AJ)*BR$455</f>
        <v>0</v>
      </c>
      <c r="BS296" s="89">
        <f>SUMIF(Об!$A:$A,$A:$A,Об!AK:AK)*BS$455</f>
        <v>0</v>
      </c>
      <c r="BT296" s="89">
        <f>SUMIF(Об!$A:$A,$A:$A,Об!AL:AL)*BT$455</f>
        <v>0</v>
      </c>
      <c r="BU296" s="89">
        <f>SUMIF(Об!$A:$A,$A:$A,Об!AM:AM)*BU$455</f>
        <v>0</v>
      </c>
      <c r="BV296" s="89">
        <f>SUMIF(Об!$A:$A,$A:$A,Об!AN:AN)*BV$455</f>
        <v>0</v>
      </c>
    </row>
    <row r="297" spans="1:74" ht="32.25" customHeight="1" x14ac:dyDescent="0.25">
      <c r="A297" s="84" t="s">
        <v>341</v>
      </c>
      <c r="B297" s="84">
        <f>SUMIF(Об!$A:$A,$A:$A,Об!B:B)</f>
        <v>0</v>
      </c>
      <c r="C297" s="84">
        <f>SUMIF(Об!$A:$A,$A:$A,Об!C:C)</f>
        <v>0</v>
      </c>
      <c r="D297" s="84">
        <v>0</v>
      </c>
      <c r="E297" s="84">
        <f>SUMIF(Об!$A:$A,$A:$A,Об!F:F)</f>
        <v>0</v>
      </c>
      <c r="F297" s="84">
        <f t="shared" si="46"/>
        <v>0</v>
      </c>
      <c r="G297" s="89">
        <v>0</v>
      </c>
      <c r="H297" s="89">
        <v>0</v>
      </c>
      <c r="I297" s="89">
        <v>0</v>
      </c>
      <c r="J297" s="89">
        <v>0</v>
      </c>
      <c r="K297" s="89">
        <v>0</v>
      </c>
      <c r="L297" s="89">
        <v>0</v>
      </c>
      <c r="M297" s="89">
        <v>0</v>
      </c>
      <c r="N297" s="89">
        <v>0</v>
      </c>
      <c r="O297" s="89">
        <v>0</v>
      </c>
      <c r="P297" s="89">
        <v>0</v>
      </c>
      <c r="Q297" s="89">
        <v>0</v>
      </c>
      <c r="R297" s="89">
        <v>0</v>
      </c>
      <c r="S297" s="89">
        <v>0</v>
      </c>
      <c r="T297" s="89">
        <v>0</v>
      </c>
      <c r="U297" s="89">
        <v>0</v>
      </c>
      <c r="V297" s="89">
        <v>0</v>
      </c>
      <c r="W297" s="89">
        <v>0</v>
      </c>
      <c r="X297" s="89">
        <v>0</v>
      </c>
      <c r="Y297" s="89">
        <v>0</v>
      </c>
      <c r="Z297" s="89">
        <v>0</v>
      </c>
      <c r="AA297" s="89">
        <v>0</v>
      </c>
      <c r="AB297" s="89">
        <v>0</v>
      </c>
      <c r="AC297" s="89">
        <v>0</v>
      </c>
      <c r="AD297" s="89">
        <v>0</v>
      </c>
      <c r="AE297" s="89">
        <v>0</v>
      </c>
      <c r="AF297" s="89">
        <v>0</v>
      </c>
      <c r="AG297" s="89">
        <v>0</v>
      </c>
      <c r="AH297" s="90">
        <v>0</v>
      </c>
      <c r="AI297" s="90">
        <v>0</v>
      </c>
      <c r="AJ297" s="90">
        <v>0</v>
      </c>
      <c r="AK297" s="90">
        <v>0</v>
      </c>
      <c r="AL297" s="90">
        <v>6683.9</v>
      </c>
      <c r="AM297" s="90">
        <v>0</v>
      </c>
      <c r="AN297" s="90">
        <v>6683.9</v>
      </c>
      <c r="AP297" s="91">
        <f t="shared" si="43"/>
        <v>0</v>
      </c>
      <c r="AQ297" s="92">
        <f>SUMIF('20-1'!K:K,$A:$A,'20-1'!$E:$E)</f>
        <v>0</v>
      </c>
      <c r="AR297" s="92">
        <f>SUMIF('20-1'!L:L,$A:$A,'20-1'!$E:$E)</f>
        <v>0</v>
      </c>
      <c r="AS297" s="92">
        <f>SUMIF('20-1'!M:M,$A:$A,'20-1'!$E:$E)</f>
        <v>0</v>
      </c>
      <c r="AT297" s="92">
        <f>SUMIF('20-1'!N:N,$A:$A,'20-1'!$E:$E)</f>
        <v>0</v>
      </c>
      <c r="AU297" s="92">
        <f>SUMIF('20-1'!O:O,$A:$A,'20-1'!$E:$E)</f>
        <v>0</v>
      </c>
      <c r="AV297" s="92">
        <f>SUMIF('20-1'!P:P,$A:$A,'20-1'!$E:$E)</f>
        <v>0</v>
      </c>
      <c r="AW297" s="92">
        <f>SUMIF('20-1'!Q:Q,$A:$A,'20-1'!$E:$E)</f>
        <v>0</v>
      </c>
      <c r="AX297" s="92">
        <f>SUMIF('20-1'!R:R,$A:$A,'20-1'!$E:$E)</f>
        <v>0</v>
      </c>
      <c r="AY297" s="92">
        <f>SUMIF('20-1'!S:S,$A:$A,'20-1'!$E:$E)</f>
        <v>0</v>
      </c>
      <c r="AZ297" s="92">
        <f>SUMIF('20-1'!T:T,$A:$A,'20-1'!$E:$E)</f>
        <v>0</v>
      </c>
      <c r="BA297" s="92">
        <f>SUMIF('20-1'!U:U,$A:$A,'20-1'!$E:$E)</f>
        <v>0</v>
      </c>
      <c r="BB297" s="92">
        <f>SUMIF('20-1'!V:V,$A:$A,'20-1'!$E:$E)</f>
        <v>0</v>
      </c>
      <c r="BC297" s="92">
        <f>SUMIF('20-1'!W:W,$A:$A,'20-1'!$E:$E)</f>
        <v>0</v>
      </c>
      <c r="BD297" s="92">
        <f>SUMIF('20-1'!X:X,$A:$A,'20-1'!$E:$E)</f>
        <v>0</v>
      </c>
      <c r="BE297" s="92">
        <f>SUMIF('20-1'!Y:Y,$A:$A,'20-1'!$E:$E)</f>
        <v>0</v>
      </c>
      <c r="BF297" s="92">
        <f>SUMIF('20-1'!Z:Z,$A:$A,'20-1'!$E:$E)</f>
        <v>0</v>
      </c>
      <c r="BG297" s="92">
        <f>SUMIF('20-1'!AA:AA,$A:$A,'20-1'!$E:$E)</f>
        <v>0</v>
      </c>
      <c r="BH297" s="92">
        <f>SUMIF('20-1'!AB:AB,$A:$A,'20-1'!$E:$E)</f>
        <v>0</v>
      </c>
      <c r="BI297" s="89">
        <f>SUMIF(Об!$A:$A,$A:$A,Об!AB:AB)*BI$455</f>
        <v>0</v>
      </c>
      <c r="BJ297" s="89">
        <f>SUMIF(Об!$A:$A,$A:$A,Об!AC:AC)*BJ$455</f>
        <v>0</v>
      </c>
      <c r="BK297" s="84">
        <f>SUMIF(ПП1!$H:$H,$A:$A,ПП1!$M:$M)</f>
        <v>0</v>
      </c>
      <c r="BL297" s="89">
        <f t="shared" si="44"/>
        <v>0</v>
      </c>
      <c r="BM297" s="84">
        <f>SUMIF(Об!$A:$A,$A:$A,Об!Z:Z)</f>
        <v>0</v>
      </c>
      <c r="BN297" s="89">
        <f t="shared" si="45"/>
        <v>0</v>
      </c>
      <c r="BO297" s="89">
        <f>SUMIF(Об!$A:$A,$A:$A,Об!$AG:$AG)*$BO$455</f>
        <v>0</v>
      </c>
      <c r="BP297" s="89">
        <f>SUMIF(Об!$A:$A,$A:$A,Об!$AE:$AE)*BP$455</f>
        <v>0</v>
      </c>
      <c r="BQ297" s="89">
        <f>SUMIF(Об!$A:$A,$A:$A,Об!AI:AI)*BQ$455</f>
        <v>0</v>
      </c>
      <c r="BR297" s="89">
        <f>SUMIF(Об!$A:$A,$A:$A,Об!AJ:AJ)*BR$455</f>
        <v>0</v>
      </c>
      <c r="BS297" s="89">
        <f>SUMIF(Об!$A:$A,$A:$A,Об!AK:AK)*BS$455</f>
        <v>0</v>
      </c>
      <c r="BT297" s="89">
        <f>SUMIF(Об!$A:$A,$A:$A,Об!AL:AL)*BT$455</f>
        <v>0</v>
      </c>
      <c r="BU297" s="89">
        <f>SUMIF(Об!$A:$A,$A:$A,Об!AM:AM)*BU$455</f>
        <v>0</v>
      </c>
      <c r="BV297" s="89">
        <f>SUMIF(Об!$A:$A,$A:$A,Об!AN:AN)*BV$455</f>
        <v>0</v>
      </c>
    </row>
    <row r="298" spans="1:74" ht="32.25" customHeight="1" x14ac:dyDescent="0.25">
      <c r="A298" s="84" t="s">
        <v>342</v>
      </c>
      <c r="B298" s="84">
        <f>SUMIF(Об!$A:$A,$A:$A,Об!B:B)</f>
        <v>0</v>
      </c>
      <c r="C298" s="84">
        <f>SUMIF(Об!$A:$A,$A:$A,Об!C:C)</f>
        <v>0</v>
      </c>
      <c r="D298" s="84">
        <v>0</v>
      </c>
      <c r="E298" s="84">
        <f>SUMIF(Об!$A:$A,$A:$A,Об!F:F)</f>
        <v>0</v>
      </c>
      <c r="F298" s="84">
        <f t="shared" si="46"/>
        <v>0</v>
      </c>
      <c r="G298" s="89">
        <v>0</v>
      </c>
      <c r="H298" s="89">
        <v>0</v>
      </c>
      <c r="I298" s="89">
        <v>0</v>
      </c>
      <c r="J298" s="89">
        <v>0</v>
      </c>
      <c r="K298" s="89">
        <v>0</v>
      </c>
      <c r="L298" s="89">
        <v>0</v>
      </c>
      <c r="M298" s="89">
        <v>0</v>
      </c>
      <c r="N298" s="89">
        <v>0</v>
      </c>
      <c r="O298" s="89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89">
        <v>0</v>
      </c>
      <c r="V298" s="89">
        <v>0</v>
      </c>
      <c r="W298" s="89">
        <v>0</v>
      </c>
      <c r="X298" s="89">
        <v>0</v>
      </c>
      <c r="Y298" s="89">
        <v>0</v>
      </c>
      <c r="Z298" s="89">
        <v>0</v>
      </c>
      <c r="AA298" s="89">
        <v>0</v>
      </c>
      <c r="AB298" s="89">
        <v>0</v>
      </c>
      <c r="AC298" s="89">
        <v>0</v>
      </c>
      <c r="AD298" s="89">
        <v>0</v>
      </c>
      <c r="AE298" s="89">
        <v>0</v>
      </c>
      <c r="AF298" s="89">
        <v>0</v>
      </c>
      <c r="AG298" s="89">
        <v>0</v>
      </c>
      <c r="AH298" s="90">
        <v>0</v>
      </c>
      <c r="AI298" s="90">
        <v>7432.3</v>
      </c>
      <c r="AJ298" s="90">
        <v>0</v>
      </c>
      <c r="AK298" s="90">
        <v>7432.3</v>
      </c>
      <c r="AL298" s="90">
        <v>2974.0899999999997</v>
      </c>
      <c r="AM298" s="90">
        <v>0</v>
      </c>
      <c r="AN298" s="90">
        <v>2974.0899999999997</v>
      </c>
      <c r="AP298" s="91">
        <f t="shared" si="43"/>
        <v>0</v>
      </c>
      <c r="AQ298" s="92">
        <f>SUMIF('20-1'!K:K,$A:$A,'20-1'!$E:$E)</f>
        <v>0</v>
      </c>
      <c r="AR298" s="92">
        <f>SUMIF('20-1'!L:L,$A:$A,'20-1'!$E:$E)</f>
        <v>0</v>
      </c>
      <c r="AS298" s="92">
        <f>SUMIF('20-1'!M:M,$A:$A,'20-1'!$E:$E)</f>
        <v>0</v>
      </c>
      <c r="AT298" s="92">
        <f>SUMIF('20-1'!N:N,$A:$A,'20-1'!$E:$E)</f>
        <v>0</v>
      </c>
      <c r="AU298" s="92">
        <f>SUMIF('20-1'!O:O,$A:$A,'20-1'!$E:$E)</f>
        <v>0</v>
      </c>
      <c r="AV298" s="92">
        <f>SUMIF('20-1'!P:P,$A:$A,'20-1'!$E:$E)</f>
        <v>0</v>
      </c>
      <c r="AW298" s="92">
        <f>SUMIF('20-1'!Q:Q,$A:$A,'20-1'!$E:$E)</f>
        <v>0</v>
      </c>
      <c r="AX298" s="92">
        <f>SUMIF('20-1'!R:R,$A:$A,'20-1'!$E:$E)</f>
        <v>0</v>
      </c>
      <c r="AY298" s="92">
        <f>SUMIF('20-1'!S:S,$A:$A,'20-1'!$E:$E)</f>
        <v>0</v>
      </c>
      <c r="AZ298" s="92">
        <f>SUMIF('20-1'!T:T,$A:$A,'20-1'!$E:$E)</f>
        <v>0</v>
      </c>
      <c r="BA298" s="92">
        <f>SUMIF('20-1'!U:U,$A:$A,'20-1'!$E:$E)</f>
        <v>0</v>
      </c>
      <c r="BB298" s="92">
        <f>SUMIF('20-1'!V:V,$A:$A,'20-1'!$E:$E)</f>
        <v>0</v>
      </c>
      <c r="BC298" s="92">
        <f>SUMIF('20-1'!W:W,$A:$A,'20-1'!$E:$E)</f>
        <v>0</v>
      </c>
      <c r="BD298" s="92">
        <f>SUMIF('20-1'!X:X,$A:$A,'20-1'!$E:$E)</f>
        <v>0</v>
      </c>
      <c r="BE298" s="92">
        <f>SUMIF('20-1'!Y:Y,$A:$A,'20-1'!$E:$E)</f>
        <v>0</v>
      </c>
      <c r="BF298" s="92">
        <f>SUMIF('20-1'!Z:Z,$A:$A,'20-1'!$E:$E)</f>
        <v>0</v>
      </c>
      <c r="BG298" s="92">
        <f>SUMIF('20-1'!AA:AA,$A:$A,'20-1'!$E:$E)</f>
        <v>0</v>
      </c>
      <c r="BH298" s="92">
        <f>SUMIF('20-1'!AB:AB,$A:$A,'20-1'!$E:$E)</f>
        <v>0</v>
      </c>
      <c r="BI298" s="89">
        <f>SUMIF(Об!$A:$A,$A:$A,Об!AB:AB)*BI$455</f>
        <v>0</v>
      </c>
      <c r="BJ298" s="89">
        <f>SUMIF(Об!$A:$A,$A:$A,Об!AC:AC)*BJ$455</f>
        <v>0</v>
      </c>
      <c r="BK298" s="84">
        <f>SUMIF(ПП1!$H:$H,$A:$A,ПП1!$M:$M)</f>
        <v>0</v>
      </c>
      <c r="BL298" s="89">
        <f t="shared" si="44"/>
        <v>0</v>
      </c>
      <c r="BM298" s="84">
        <f>SUMIF(Об!$A:$A,$A:$A,Об!Z:Z)</f>
        <v>0</v>
      </c>
      <c r="BN298" s="89">
        <f t="shared" si="45"/>
        <v>0</v>
      </c>
      <c r="BO298" s="89">
        <f>SUMIF(Об!$A:$A,$A:$A,Об!$AG:$AG)*$BO$455</f>
        <v>0</v>
      </c>
      <c r="BP298" s="89">
        <f>SUMIF(Об!$A:$A,$A:$A,Об!$AE:$AE)*BP$455</f>
        <v>0</v>
      </c>
      <c r="BQ298" s="89">
        <f>SUMIF(Об!$A:$A,$A:$A,Об!AI:AI)*BQ$455</f>
        <v>0</v>
      </c>
      <c r="BR298" s="89">
        <f>SUMIF(Об!$A:$A,$A:$A,Об!AJ:AJ)*BR$455</f>
        <v>0</v>
      </c>
      <c r="BS298" s="89">
        <f>SUMIF(Об!$A:$A,$A:$A,Об!AK:AK)*BS$455</f>
        <v>0</v>
      </c>
      <c r="BT298" s="89">
        <f>SUMIF(Об!$A:$A,$A:$A,Об!AL:AL)*BT$455</f>
        <v>0</v>
      </c>
      <c r="BU298" s="89">
        <f>SUMIF(Об!$A:$A,$A:$A,Об!AM:AM)*BU$455</f>
        <v>0</v>
      </c>
      <c r="BV298" s="89">
        <f>SUMIF(Об!$A:$A,$A:$A,Об!AN:AN)*BV$455</f>
        <v>0</v>
      </c>
    </row>
    <row r="299" spans="1:74" ht="32.25" customHeight="1" x14ac:dyDescent="0.25">
      <c r="A299" s="84" t="s">
        <v>343</v>
      </c>
      <c r="B299" s="84">
        <f>SUMIF(Об!$A:$A,$A:$A,Об!B:B)</f>
        <v>0</v>
      </c>
      <c r="C299" s="84">
        <f>SUMIF(Об!$A:$A,$A:$A,Об!C:C)</f>
        <v>0</v>
      </c>
      <c r="D299" s="84">
        <v>0</v>
      </c>
      <c r="E299" s="84">
        <f>SUMIF(Об!$A:$A,$A:$A,Об!F:F)</f>
        <v>0</v>
      </c>
      <c r="F299" s="84">
        <f t="shared" si="46"/>
        <v>0</v>
      </c>
      <c r="G299" s="89">
        <v>0</v>
      </c>
      <c r="H299" s="89">
        <v>0</v>
      </c>
      <c r="I299" s="89">
        <v>0</v>
      </c>
      <c r="J299" s="89">
        <v>0</v>
      </c>
      <c r="K299" s="89">
        <v>0</v>
      </c>
      <c r="L299" s="89">
        <v>0</v>
      </c>
      <c r="M299" s="89">
        <v>0</v>
      </c>
      <c r="N299" s="89">
        <v>0</v>
      </c>
      <c r="O299" s="89">
        <v>0</v>
      </c>
      <c r="P299" s="89">
        <v>0</v>
      </c>
      <c r="Q299" s="89">
        <v>0</v>
      </c>
      <c r="R299" s="89">
        <v>0</v>
      </c>
      <c r="S299" s="89">
        <v>0</v>
      </c>
      <c r="T299" s="89">
        <v>0</v>
      </c>
      <c r="U299" s="89">
        <v>0</v>
      </c>
      <c r="V299" s="89">
        <v>0</v>
      </c>
      <c r="W299" s="89">
        <v>0</v>
      </c>
      <c r="X299" s="89">
        <v>0</v>
      </c>
      <c r="Y299" s="89">
        <v>0</v>
      </c>
      <c r="Z299" s="89">
        <v>0</v>
      </c>
      <c r="AA299" s="89">
        <v>0</v>
      </c>
      <c r="AB299" s="89">
        <v>0</v>
      </c>
      <c r="AC299" s="89">
        <v>0</v>
      </c>
      <c r="AD299" s="89">
        <v>0</v>
      </c>
      <c r="AE299" s="89">
        <v>0</v>
      </c>
      <c r="AF299" s="89">
        <v>0</v>
      </c>
      <c r="AG299" s="89">
        <v>0</v>
      </c>
      <c r="AH299" s="90">
        <v>0</v>
      </c>
      <c r="AI299" s="90">
        <v>0</v>
      </c>
      <c r="AJ299" s="90">
        <v>0</v>
      </c>
      <c r="AK299" s="90">
        <v>0</v>
      </c>
      <c r="AL299" s="90">
        <v>14433.960000000001</v>
      </c>
      <c r="AM299" s="90">
        <v>0</v>
      </c>
      <c r="AN299" s="90">
        <v>14433.960000000001</v>
      </c>
      <c r="AP299" s="91">
        <f t="shared" si="43"/>
        <v>0</v>
      </c>
      <c r="AQ299" s="92">
        <f>SUMIF('20-1'!K:K,$A:$A,'20-1'!$E:$E)</f>
        <v>0</v>
      </c>
      <c r="AR299" s="92">
        <f>SUMIF('20-1'!L:L,$A:$A,'20-1'!$E:$E)</f>
        <v>0</v>
      </c>
      <c r="AS299" s="92">
        <f>SUMIF('20-1'!M:M,$A:$A,'20-1'!$E:$E)</f>
        <v>0</v>
      </c>
      <c r="AT299" s="92">
        <f>SUMIF('20-1'!N:N,$A:$A,'20-1'!$E:$E)</f>
        <v>0</v>
      </c>
      <c r="AU299" s="92">
        <f>SUMIF('20-1'!O:O,$A:$A,'20-1'!$E:$E)</f>
        <v>0</v>
      </c>
      <c r="AV299" s="92">
        <f>SUMIF('20-1'!P:P,$A:$A,'20-1'!$E:$E)</f>
        <v>0</v>
      </c>
      <c r="AW299" s="92">
        <f>SUMIF('20-1'!Q:Q,$A:$A,'20-1'!$E:$E)</f>
        <v>0</v>
      </c>
      <c r="AX299" s="92">
        <f>SUMIF('20-1'!R:R,$A:$A,'20-1'!$E:$E)</f>
        <v>0</v>
      </c>
      <c r="AY299" s="92">
        <f>SUMIF('20-1'!S:S,$A:$A,'20-1'!$E:$E)</f>
        <v>0</v>
      </c>
      <c r="AZ299" s="92">
        <f>SUMIF('20-1'!T:T,$A:$A,'20-1'!$E:$E)</f>
        <v>0</v>
      </c>
      <c r="BA299" s="92">
        <f>SUMIF('20-1'!U:U,$A:$A,'20-1'!$E:$E)</f>
        <v>0</v>
      </c>
      <c r="BB299" s="92">
        <f>SUMIF('20-1'!V:V,$A:$A,'20-1'!$E:$E)</f>
        <v>0</v>
      </c>
      <c r="BC299" s="92">
        <f>SUMIF('20-1'!W:W,$A:$A,'20-1'!$E:$E)</f>
        <v>0</v>
      </c>
      <c r="BD299" s="92">
        <f>SUMIF('20-1'!X:X,$A:$A,'20-1'!$E:$E)</f>
        <v>0</v>
      </c>
      <c r="BE299" s="92">
        <f>SUMIF('20-1'!Y:Y,$A:$A,'20-1'!$E:$E)</f>
        <v>0</v>
      </c>
      <c r="BF299" s="92">
        <f>SUMIF('20-1'!Z:Z,$A:$A,'20-1'!$E:$E)</f>
        <v>0</v>
      </c>
      <c r="BG299" s="92">
        <f>SUMIF('20-1'!AA:AA,$A:$A,'20-1'!$E:$E)</f>
        <v>0</v>
      </c>
      <c r="BH299" s="92">
        <f>SUMIF('20-1'!AB:AB,$A:$A,'20-1'!$E:$E)</f>
        <v>0</v>
      </c>
      <c r="BI299" s="89">
        <f>SUMIF(Об!$A:$A,$A:$A,Об!AB:AB)*BI$455</f>
        <v>0</v>
      </c>
      <c r="BJ299" s="89">
        <f>SUMIF(Об!$A:$A,$A:$A,Об!AC:AC)*BJ$455</f>
        <v>0</v>
      </c>
      <c r="BK299" s="84">
        <f>SUMIF(ПП1!$H:$H,$A:$A,ПП1!$M:$M)</f>
        <v>0</v>
      </c>
      <c r="BL299" s="89">
        <f t="shared" si="44"/>
        <v>0</v>
      </c>
      <c r="BM299" s="84">
        <f>SUMIF(Об!$A:$A,$A:$A,Об!Z:Z)</f>
        <v>0</v>
      </c>
      <c r="BN299" s="89">
        <f t="shared" si="45"/>
        <v>0</v>
      </c>
      <c r="BO299" s="89">
        <f>SUMIF(Об!$A:$A,$A:$A,Об!$AG:$AG)*$BO$455</f>
        <v>0</v>
      </c>
      <c r="BP299" s="89">
        <f>SUMIF(Об!$A:$A,$A:$A,Об!$AE:$AE)*BP$455</f>
        <v>0</v>
      </c>
      <c r="BQ299" s="89">
        <f>SUMIF(Об!$A:$A,$A:$A,Об!AI:AI)*BQ$455</f>
        <v>0</v>
      </c>
      <c r="BR299" s="89">
        <f>SUMIF(Об!$A:$A,$A:$A,Об!AJ:AJ)*BR$455</f>
        <v>0</v>
      </c>
      <c r="BS299" s="89">
        <f>SUMIF(Об!$A:$A,$A:$A,Об!AK:AK)*BS$455</f>
        <v>0</v>
      </c>
      <c r="BT299" s="89">
        <f>SUMIF(Об!$A:$A,$A:$A,Об!AL:AL)*BT$455</f>
        <v>0</v>
      </c>
      <c r="BU299" s="89">
        <f>SUMIF(Об!$A:$A,$A:$A,Об!AM:AM)*BU$455</f>
        <v>0</v>
      </c>
      <c r="BV299" s="89">
        <f>SUMIF(Об!$A:$A,$A:$A,Об!AN:AN)*BV$455</f>
        <v>0</v>
      </c>
    </row>
    <row r="300" spans="1:74" ht="32.25" customHeight="1" x14ac:dyDescent="0.25">
      <c r="A300" s="84" t="s">
        <v>344</v>
      </c>
      <c r="B300" s="84">
        <f>SUMIF(Об!$A:$A,$A:$A,Об!B:B)</f>
        <v>0</v>
      </c>
      <c r="C300" s="84">
        <f>SUMIF(Об!$A:$A,$A:$A,Об!C:C)</f>
        <v>0</v>
      </c>
      <c r="D300" s="84">
        <v>0</v>
      </c>
      <c r="E300" s="84">
        <f>SUMIF(Об!$A:$A,$A:$A,Об!F:F)</f>
        <v>0</v>
      </c>
      <c r="F300" s="84">
        <f t="shared" si="46"/>
        <v>0</v>
      </c>
      <c r="G300" s="89">
        <v>0</v>
      </c>
      <c r="H300" s="89">
        <v>0</v>
      </c>
      <c r="I300" s="89">
        <v>0</v>
      </c>
      <c r="J300" s="89">
        <v>0</v>
      </c>
      <c r="K300" s="89">
        <v>0</v>
      </c>
      <c r="L300" s="89">
        <v>0</v>
      </c>
      <c r="M300" s="89">
        <v>0</v>
      </c>
      <c r="N300" s="89">
        <v>0</v>
      </c>
      <c r="O300" s="89">
        <v>0</v>
      </c>
      <c r="P300" s="89">
        <v>0</v>
      </c>
      <c r="Q300" s="89">
        <v>0</v>
      </c>
      <c r="R300" s="89">
        <v>0</v>
      </c>
      <c r="S300" s="89">
        <v>0</v>
      </c>
      <c r="T300" s="89">
        <v>0</v>
      </c>
      <c r="U300" s="89">
        <v>0</v>
      </c>
      <c r="V300" s="89">
        <v>0</v>
      </c>
      <c r="W300" s="89">
        <v>0</v>
      </c>
      <c r="X300" s="89">
        <v>0</v>
      </c>
      <c r="Y300" s="89">
        <v>0</v>
      </c>
      <c r="Z300" s="89">
        <v>0</v>
      </c>
      <c r="AA300" s="89">
        <v>0</v>
      </c>
      <c r="AB300" s="89">
        <v>0</v>
      </c>
      <c r="AC300" s="89">
        <v>0</v>
      </c>
      <c r="AD300" s="89">
        <v>0</v>
      </c>
      <c r="AE300" s="89">
        <v>0</v>
      </c>
      <c r="AF300" s="89">
        <v>0</v>
      </c>
      <c r="AG300" s="89">
        <v>0</v>
      </c>
      <c r="AH300" s="90">
        <v>0</v>
      </c>
      <c r="AI300" s="90">
        <v>1369.01</v>
      </c>
      <c r="AJ300" s="90">
        <v>0</v>
      </c>
      <c r="AK300" s="90">
        <v>1369.01</v>
      </c>
      <c r="AL300" s="90">
        <v>-3122.8999999999996</v>
      </c>
      <c r="AM300" s="90">
        <v>0</v>
      </c>
      <c r="AN300" s="90">
        <v>-3122.8999999999996</v>
      </c>
      <c r="AP300" s="91">
        <f t="shared" si="43"/>
        <v>0</v>
      </c>
      <c r="AQ300" s="92">
        <f>SUMIF('20-1'!K:K,$A:$A,'20-1'!$E:$E)</f>
        <v>0</v>
      </c>
      <c r="AR300" s="92">
        <f>SUMIF('20-1'!L:L,$A:$A,'20-1'!$E:$E)</f>
        <v>0</v>
      </c>
      <c r="AS300" s="92">
        <f>SUMIF('20-1'!M:M,$A:$A,'20-1'!$E:$E)</f>
        <v>0</v>
      </c>
      <c r="AT300" s="92">
        <f>SUMIF('20-1'!N:N,$A:$A,'20-1'!$E:$E)</f>
        <v>0</v>
      </c>
      <c r="AU300" s="92">
        <f>SUMIF('20-1'!O:O,$A:$A,'20-1'!$E:$E)</f>
        <v>0</v>
      </c>
      <c r="AV300" s="92">
        <f>SUMIF('20-1'!P:P,$A:$A,'20-1'!$E:$E)</f>
        <v>0</v>
      </c>
      <c r="AW300" s="92">
        <f>SUMIF('20-1'!Q:Q,$A:$A,'20-1'!$E:$E)</f>
        <v>0</v>
      </c>
      <c r="AX300" s="92">
        <f>SUMIF('20-1'!R:R,$A:$A,'20-1'!$E:$E)</f>
        <v>0</v>
      </c>
      <c r="AY300" s="92">
        <f>SUMIF('20-1'!S:S,$A:$A,'20-1'!$E:$E)</f>
        <v>0</v>
      </c>
      <c r="AZ300" s="92">
        <f>SUMIF('20-1'!T:T,$A:$A,'20-1'!$E:$E)</f>
        <v>0</v>
      </c>
      <c r="BA300" s="92">
        <f>SUMIF('20-1'!U:U,$A:$A,'20-1'!$E:$E)</f>
        <v>0</v>
      </c>
      <c r="BB300" s="92">
        <f>SUMIF('20-1'!V:V,$A:$A,'20-1'!$E:$E)</f>
        <v>0</v>
      </c>
      <c r="BC300" s="92">
        <f>SUMIF('20-1'!W:W,$A:$A,'20-1'!$E:$E)</f>
        <v>0</v>
      </c>
      <c r="BD300" s="92">
        <f>SUMIF('20-1'!X:X,$A:$A,'20-1'!$E:$E)</f>
        <v>0</v>
      </c>
      <c r="BE300" s="92">
        <f>SUMIF('20-1'!Y:Y,$A:$A,'20-1'!$E:$E)</f>
        <v>0</v>
      </c>
      <c r="BF300" s="92">
        <f>SUMIF('20-1'!Z:Z,$A:$A,'20-1'!$E:$E)</f>
        <v>0</v>
      </c>
      <c r="BG300" s="92">
        <f>SUMIF('20-1'!AA:AA,$A:$A,'20-1'!$E:$E)</f>
        <v>0</v>
      </c>
      <c r="BH300" s="92">
        <f>SUMIF('20-1'!AB:AB,$A:$A,'20-1'!$E:$E)</f>
        <v>0</v>
      </c>
      <c r="BI300" s="89">
        <f>SUMIF(Об!$A:$A,$A:$A,Об!AB:AB)*BI$455</f>
        <v>0</v>
      </c>
      <c r="BJ300" s="89">
        <f>SUMIF(Об!$A:$A,$A:$A,Об!AC:AC)*BJ$455</f>
        <v>0</v>
      </c>
      <c r="BK300" s="84">
        <f>SUMIF(ПП1!$H:$H,$A:$A,ПП1!$M:$M)</f>
        <v>0</v>
      </c>
      <c r="BL300" s="89">
        <f t="shared" si="44"/>
        <v>0</v>
      </c>
      <c r="BM300" s="84">
        <f>SUMIF(Об!$A:$A,$A:$A,Об!Z:Z)</f>
        <v>0</v>
      </c>
      <c r="BN300" s="89">
        <f t="shared" si="45"/>
        <v>0</v>
      </c>
      <c r="BO300" s="89">
        <f>SUMIF(Об!$A:$A,$A:$A,Об!$AG:$AG)*$BO$455</f>
        <v>0</v>
      </c>
      <c r="BP300" s="89">
        <f>SUMIF(Об!$A:$A,$A:$A,Об!$AE:$AE)*BP$455</f>
        <v>0</v>
      </c>
      <c r="BQ300" s="89">
        <f>SUMIF(Об!$A:$A,$A:$A,Об!AI:AI)*BQ$455</f>
        <v>0</v>
      </c>
      <c r="BR300" s="89">
        <f>SUMIF(Об!$A:$A,$A:$A,Об!AJ:AJ)*BR$455</f>
        <v>0</v>
      </c>
      <c r="BS300" s="89">
        <f>SUMIF(Об!$A:$A,$A:$A,Об!AK:AK)*BS$455</f>
        <v>0</v>
      </c>
      <c r="BT300" s="89">
        <f>SUMIF(Об!$A:$A,$A:$A,Об!AL:AL)*BT$455</f>
        <v>0</v>
      </c>
      <c r="BU300" s="89">
        <f>SUMIF(Об!$A:$A,$A:$A,Об!AM:AM)*BU$455</f>
        <v>0</v>
      </c>
      <c r="BV300" s="89">
        <f>SUMIF(Об!$A:$A,$A:$A,Об!AN:AN)*BV$455</f>
        <v>0</v>
      </c>
    </row>
    <row r="301" spans="1:74" ht="32.25" customHeight="1" x14ac:dyDescent="0.25">
      <c r="A301" s="84" t="s">
        <v>345</v>
      </c>
      <c r="B301" s="84">
        <f>SUMIF(Об!$A:$A,$A:$A,Об!B:B)</f>
        <v>0</v>
      </c>
      <c r="C301" s="84">
        <f>SUMIF(Об!$A:$A,$A:$A,Об!C:C)</f>
        <v>0</v>
      </c>
      <c r="D301" s="84">
        <v>0</v>
      </c>
      <c r="E301" s="84">
        <f>SUMIF(Об!$A:$A,$A:$A,Об!F:F)</f>
        <v>0</v>
      </c>
      <c r="F301" s="84">
        <f t="shared" si="46"/>
        <v>0</v>
      </c>
      <c r="G301" s="89">
        <v>0</v>
      </c>
      <c r="H301" s="89">
        <v>0</v>
      </c>
      <c r="I301" s="89">
        <v>0</v>
      </c>
      <c r="J301" s="89">
        <v>0</v>
      </c>
      <c r="K301" s="89">
        <v>0</v>
      </c>
      <c r="L301" s="89">
        <v>0</v>
      </c>
      <c r="M301" s="89">
        <v>0</v>
      </c>
      <c r="N301" s="89">
        <v>0</v>
      </c>
      <c r="O301" s="89">
        <v>0</v>
      </c>
      <c r="P301" s="89">
        <v>0</v>
      </c>
      <c r="Q301" s="89">
        <v>0</v>
      </c>
      <c r="R301" s="89">
        <v>0</v>
      </c>
      <c r="S301" s="89">
        <v>0</v>
      </c>
      <c r="T301" s="89">
        <v>0</v>
      </c>
      <c r="U301" s="89">
        <v>0</v>
      </c>
      <c r="V301" s="89">
        <v>0</v>
      </c>
      <c r="W301" s="89">
        <v>0</v>
      </c>
      <c r="X301" s="89">
        <v>0</v>
      </c>
      <c r="Y301" s="89">
        <v>0</v>
      </c>
      <c r="Z301" s="89">
        <v>0</v>
      </c>
      <c r="AA301" s="89">
        <v>0</v>
      </c>
      <c r="AB301" s="89">
        <v>0</v>
      </c>
      <c r="AC301" s="89">
        <v>0</v>
      </c>
      <c r="AD301" s="89">
        <v>0</v>
      </c>
      <c r="AE301" s="89">
        <v>0</v>
      </c>
      <c r="AF301" s="89">
        <v>0</v>
      </c>
      <c r="AG301" s="89">
        <v>0</v>
      </c>
      <c r="AH301" s="90">
        <v>0</v>
      </c>
      <c r="AI301" s="90">
        <v>45.73</v>
      </c>
      <c r="AJ301" s="90">
        <v>0</v>
      </c>
      <c r="AK301" s="90">
        <v>45.73</v>
      </c>
      <c r="AL301" s="90">
        <v>2330.8500000000004</v>
      </c>
      <c r="AM301" s="90">
        <v>0</v>
      </c>
      <c r="AN301" s="90">
        <v>2330.8500000000004</v>
      </c>
      <c r="AP301" s="91">
        <f t="shared" si="43"/>
        <v>0</v>
      </c>
      <c r="AQ301" s="92">
        <f>SUMIF('20-1'!K:K,$A:$A,'20-1'!$E:$E)</f>
        <v>0</v>
      </c>
      <c r="AR301" s="92">
        <f>SUMIF('20-1'!L:L,$A:$A,'20-1'!$E:$E)</f>
        <v>0</v>
      </c>
      <c r="AS301" s="92">
        <f>SUMIF('20-1'!M:M,$A:$A,'20-1'!$E:$E)</f>
        <v>0</v>
      </c>
      <c r="AT301" s="92">
        <f>SUMIF('20-1'!N:N,$A:$A,'20-1'!$E:$E)</f>
        <v>0</v>
      </c>
      <c r="AU301" s="92">
        <f>SUMIF('20-1'!O:O,$A:$A,'20-1'!$E:$E)</f>
        <v>0</v>
      </c>
      <c r="AV301" s="92">
        <f>SUMIF('20-1'!P:P,$A:$A,'20-1'!$E:$E)</f>
        <v>0</v>
      </c>
      <c r="AW301" s="92">
        <f>SUMIF('20-1'!Q:Q,$A:$A,'20-1'!$E:$E)</f>
        <v>0</v>
      </c>
      <c r="AX301" s="92">
        <f>SUMIF('20-1'!R:R,$A:$A,'20-1'!$E:$E)</f>
        <v>0</v>
      </c>
      <c r="AY301" s="92">
        <f>SUMIF('20-1'!S:S,$A:$A,'20-1'!$E:$E)</f>
        <v>0</v>
      </c>
      <c r="AZ301" s="92">
        <f>SUMIF('20-1'!T:T,$A:$A,'20-1'!$E:$E)</f>
        <v>0</v>
      </c>
      <c r="BA301" s="92">
        <f>SUMIF('20-1'!U:U,$A:$A,'20-1'!$E:$E)</f>
        <v>0</v>
      </c>
      <c r="BB301" s="92">
        <f>SUMIF('20-1'!V:V,$A:$A,'20-1'!$E:$E)</f>
        <v>0</v>
      </c>
      <c r="BC301" s="92">
        <f>SUMIF('20-1'!W:W,$A:$A,'20-1'!$E:$E)</f>
        <v>0</v>
      </c>
      <c r="BD301" s="92">
        <f>SUMIF('20-1'!X:X,$A:$A,'20-1'!$E:$E)</f>
        <v>0</v>
      </c>
      <c r="BE301" s="92">
        <f>SUMIF('20-1'!Y:Y,$A:$A,'20-1'!$E:$E)</f>
        <v>0</v>
      </c>
      <c r="BF301" s="92">
        <f>SUMIF('20-1'!Z:Z,$A:$A,'20-1'!$E:$E)</f>
        <v>0</v>
      </c>
      <c r="BG301" s="92">
        <f>SUMIF('20-1'!AA:AA,$A:$A,'20-1'!$E:$E)</f>
        <v>0</v>
      </c>
      <c r="BH301" s="92">
        <f>SUMIF('20-1'!AB:AB,$A:$A,'20-1'!$E:$E)</f>
        <v>0</v>
      </c>
      <c r="BI301" s="89">
        <f>SUMIF(Об!$A:$A,$A:$A,Об!AB:AB)*BI$455</f>
        <v>0</v>
      </c>
      <c r="BJ301" s="89">
        <f>SUMIF(Об!$A:$A,$A:$A,Об!AC:AC)*BJ$455</f>
        <v>0</v>
      </c>
      <c r="BK301" s="84">
        <f>SUMIF(ПП1!$H:$H,$A:$A,ПП1!$M:$M)</f>
        <v>0</v>
      </c>
      <c r="BL301" s="89">
        <f t="shared" si="44"/>
        <v>0</v>
      </c>
      <c r="BM301" s="84">
        <f>SUMIF(Об!$A:$A,$A:$A,Об!Z:Z)</f>
        <v>0</v>
      </c>
      <c r="BN301" s="89">
        <f t="shared" si="45"/>
        <v>0</v>
      </c>
      <c r="BO301" s="89">
        <f>SUMIF(Об!$A:$A,$A:$A,Об!$AG:$AG)*$BO$455</f>
        <v>0</v>
      </c>
      <c r="BP301" s="89">
        <f>SUMIF(Об!$A:$A,$A:$A,Об!$AE:$AE)*BP$455</f>
        <v>0</v>
      </c>
      <c r="BQ301" s="89">
        <f>SUMIF(Об!$A:$A,$A:$A,Об!AI:AI)*BQ$455</f>
        <v>0</v>
      </c>
      <c r="BR301" s="89">
        <f>SUMIF(Об!$A:$A,$A:$A,Об!AJ:AJ)*BR$455</f>
        <v>0</v>
      </c>
      <c r="BS301" s="89">
        <f>SUMIF(Об!$A:$A,$A:$A,Об!AK:AK)*BS$455</f>
        <v>0</v>
      </c>
      <c r="BT301" s="89">
        <f>SUMIF(Об!$A:$A,$A:$A,Об!AL:AL)*BT$455</f>
        <v>0</v>
      </c>
      <c r="BU301" s="89">
        <f>SUMIF(Об!$A:$A,$A:$A,Об!AM:AM)*BU$455</f>
        <v>0</v>
      </c>
      <c r="BV301" s="89">
        <f>SUMIF(Об!$A:$A,$A:$A,Об!AN:AN)*BV$455</f>
        <v>0</v>
      </c>
    </row>
    <row r="302" spans="1:74" ht="32.25" customHeight="1" x14ac:dyDescent="0.25">
      <c r="A302" s="84" t="s">
        <v>346</v>
      </c>
      <c r="B302" s="84">
        <f>SUMIF(Об!$A:$A,$A:$A,Об!B:B)</f>
        <v>0</v>
      </c>
      <c r="C302" s="84">
        <f>SUMIF(Об!$A:$A,$A:$A,Об!C:C)</f>
        <v>0</v>
      </c>
      <c r="D302" s="84">
        <v>0</v>
      </c>
      <c r="E302" s="84">
        <f>SUMIF(Об!$A:$A,$A:$A,Об!F:F)</f>
        <v>0</v>
      </c>
      <c r="F302" s="84">
        <f t="shared" si="46"/>
        <v>0</v>
      </c>
      <c r="G302" s="89">
        <v>0</v>
      </c>
      <c r="H302" s="89">
        <v>0</v>
      </c>
      <c r="I302" s="89">
        <v>0</v>
      </c>
      <c r="J302" s="89">
        <v>0</v>
      </c>
      <c r="K302" s="89">
        <v>0</v>
      </c>
      <c r="L302" s="89">
        <v>0</v>
      </c>
      <c r="M302" s="89">
        <v>0</v>
      </c>
      <c r="N302" s="89">
        <v>0</v>
      </c>
      <c r="O302" s="89">
        <v>0</v>
      </c>
      <c r="P302" s="89">
        <v>0</v>
      </c>
      <c r="Q302" s="89">
        <v>0</v>
      </c>
      <c r="R302" s="89">
        <v>0</v>
      </c>
      <c r="S302" s="89">
        <v>0</v>
      </c>
      <c r="T302" s="89">
        <v>0</v>
      </c>
      <c r="U302" s="89">
        <v>0</v>
      </c>
      <c r="V302" s="89">
        <v>0</v>
      </c>
      <c r="W302" s="89">
        <v>0</v>
      </c>
      <c r="X302" s="89">
        <v>0</v>
      </c>
      <c r="Y302" s="89">
        <v>0</v>
      </c>
      <c r="Z302" s="89">
        <v>0</v>
      </c>
      <c r="AA302" s="89">
        <v>0</v>
      </c>
      <c r="AB302" s="89">
        <v>0</v>
      </c>
      <c r="AC302" s="89">
        <v>0</v>
      </c>
      <c r="AD302" s="89">
        <v>0</v>
      </c>
      <c r="AE302" s="89">
        <v>0</v>
      </c>
      <c r="AF302" s="89">
        <v>0</v>
      </c>
      <c r="AG302" s="89">
        <v>0</v>
      </c>
      <c r="AH302" s="90">
        <v>0</v>
      </c>
      <c r="AI302" s="90">
        <v>1446.3</v>
      </c>
      <c r="AJ302" s="90">
        <v>0</v>
      </c>
      <c r="AK302" s="90">
        <v>1446.3</v>
      </c>
      <c r="AL302" s="90">
        <v>33045.46</v>
      </c>
      <c r="AM302" s="90">
        <v>0</v>
      </c>
      <c r="AN302" s="90">
        <v>33045.46</v>
      </c>
      <c r="AP302" s="91">
        <f t="shared" si="43"/>
        <v>0</v>
      </c>
      <c r="AQ302" s="92">
        <f>SUMIF('20-1'!K:K,$A:$A,'20-1'!$E:$E)</f>
        <v>0</v>
      </c>
      <c r="AR302" s="92">
        <f>SUMIF('20-1'!L:L,$A:$A,'20-1'!$E:$E)</f>
        <v>0</v>
      </c>
      <c r="AS302" s="92">
        <f>SUMIF('20-1'!M:M,$A:$A,'20-1'!$E:$E)</f>
        <v>0</v>
      </c>
      <c r="AT302" s="92">
        <f>SUMIF('20-1'!N:N,$A:$A,'20-1'!$E:$E)</f>
        <v>0</v>
      </c>
      <c r="AU302" s="92">
        <f>SUMIF('20-1'!O:O,$A:$A,'20-1'!$E:$E)</f>
        <v>0</v>
      </c>
      <c r="AV302" s="92">
        <f>SUMIF('20-1'!P:P,$A:$A,'20-1'!$E:$E)</f>
        <v>0</v>
      </c>
      <c r="AW302" s="92">
        <f>SUMIF('20-1'!Q:Q,$A:$A,'20-1'!$E:$E)</f>
        <v>0</v>
      </c>
      <c r="AX302" s="92">
        <f>SUMIF('20-1'!R:R,$A:$A,'20-1'!$E:$E)</f>
        <v>0</v>
      </c>
      <c r="AY302" s="92">
        <f>SUMIF('20-1'!S:S,$A:$A,'20-1'!$E:$E)</f>
        <v>0</v>
      </c>
      <c r="AZ302" s="92">
        <f>SUMIF('20-1'!T:T,$A:$A,'20-1'!$E:$E)</f>
        <v>0</v>
      </c>
      <c r="BA302" s="92">
        <f>SUMIF('20-1'!U:U,$A:$A,'20-1'!$E:$E)</f>
        <v>0</v>
      </c>
      <c r="BB302" s="92">
        <f>SUMIF('20-1'!V:V,$A:$A,'20-1'!$E:$E)</f>
        <v>0</v>
      </c>
      <c r="BC302" s="92">
        <f>SUMIF('20-1'!W:W,$A:$A,'20-1'!$E:$E)</f>
        <v>0</v>
      </c>
      <c r="BD302" s="92">
        <f>SUMIF('20-1'!X:X,$A:$A,'20-1'!$E:$E)</f>
        <v>0</v>
      </c>
      <c r="BE302" s="92">
        <f>SUMIF('20-1'!Y:Y,$A:$A,'20-1'!$E:$E)</f>
        <v>0</v>
      </c>
      <c r="BF302" s="92">
        <f>SUMIF('20-1'!Z:Z,$A:$A,'20-1'!$E:$E)</f>
        <v>0</v>
      </c>
      <c r="BG302" s="92">
        <f>SUMIF('20-1'!AA:AA,$A:$A,'20-1'!$E:$E)</f>
        <v>0</v>
      </c>
      <c r="BH302" s="92">
        <f>SUMIF('20-1'!AB:AB,$A:$A,'20-1'!$E:$E)</f>
        <v>0</v>
      </c>
      <c r="BI302" s="89">
        <f>SUMIF(Об!$A:$A,$A:$A,Об!AB:AB)*BI$455</f>
        <v>0</v>
      </c>
      <c r="BJ302" s="89">
        <f>SUMIF(Об!$A:$A,$A:$A,Об!AC:AC)*BJ$455</f>
        <v>0</v>
      </c>
      <c r="BK302" s="84">
        <f>SUMIF(ПП1!$H:$H,$A:$A,ПП1!$M:$M)</f>
        <v>0</v>
      </c>
      <c r="BL302" s="89">
        <f t="shared" si="44"/>
        <v>0</v>
      </c>
      <c r="BM302" s="84">
        <f>SUMIF(Об!$A:$A,$A:$A,Об!Z:Z)</f>
        <v>0</v>
      </c>
      <c r="BN302" s="89">
        <f t="shared" si="45"/>
        <v>0</v>
      </c>
      <c r="BO302" s="89">
        <f>SUMIF(Об!$A:$A,$A:$A,Об!$AG:$AG)*$BO$455</f>
        <v>0</v>
      </c>
      <c r="BP302" s="89">
        <f>SUMIF(Об!$A:$A,$A:$A,Об!$AE:$AE)*BP$455</f>
        <v>0</v>
      </c>
      <c r="BQ302" s="89">
        <f>SUMIF(Об!$A:$A,$A:$A,Об!AI:AI)*BQ$455</f>
        <v>0</v>
      </c>
      <c r="BR302" s="89">
        <f>SUMIF(Об!$A:$A,$A:$A,Об!AJ:AJ)*BR$455</f>
        <v>0</v>
      </c>
      <c r="BS302" s="89">
        <f>SUMIF(Об!$A:$A,$A:$A,Об!AK:AK)*BS$455</f>
        <v>0</v>
      </c>
      <c r="BT302" s="89">
        <f>SUMIF(Об!$A:$A,$A:$A,Об!AL:AL)*BT$455</f>
        <v>0</v>
      </c>
      <c r="BU302" s="89">
        <f>SUMIF(Об!$A:$A,$A:$A,Об!AM:AM)*BU$455</f>
        <v>0</v>
      </c>
      <c r="BV302" s="89">
        <f>SUMIF(Об!$A:$A,$A:$A,Об!AN:AN)*BV$455</f>
        <v>0</v>
      </c>
    </row>
    <row r="303" spans="1:74" ht="32.25" customHeight="1" x14ac:dyDescent="0.25">
      <c r="A303" s="84" t="s">
        <v>347</v>
      </c>
      <c r="B303" s="84">
        <f>SUMIF(Об!$A:$A,$A:$A,Об!B:B)</f>
        <v>0</v>
      </c>
      <c r="C303" s="84">
        <f>SUMIF(Об!$A:$A,$A:$A,Об!C:C)</f>
        <v>0</v>
      </c>
      <c r="D303" s="84">
        <v>0</v>
      </c>
      <c r="E303" s="84">
        <f>SUMIF(Об!$A:$A,$A:$A,Об!F:F)</f>
        <v>0</v>
      </c>
      <c r="F303" s="84">
        <f t="shared" si="46"/>
        <v>0</v>
      </c>
      <c r="G303" s="89">
        <v>0</v>
      </c>
      <c r="H303" s="89">
        <v>0</v>
      </c>
      <c r="I303" s="89">
        <v>0</v>
      </c>
      <c r="J303" s="89">
        <v>0</v>
      </c>
      <c r="K303" s="89">
        <v>0</v>
      </c>
      <c r="L303" s="89">
        <v>0</v>
      </c>
      <c r="M303" s="89">
        <v>0</v>
      </c>
      <c r="N303" s="89">
        <v>0</v>
      </c>
      <c r="O303" s="89">
        <v>0</v>
      </c>
      <c r="P303" s="89">
        <v>0</v>
      </c>
      <c r="Q303" s="89">
        <v>0</v>
      </c>
      <c r="R303" s="89">
        <v>0</v>
      </c>
      <c r="S303" s="89">
        <v>0</v>
      </c>
      <c r="T303" s="89">
        <v>0</v>
      </c>
      <c r="U303" s="89">
        <v>0</v>
      </c>
      <c r="V303" s="89">
        <v>0</v>
      </c>
      <c r="W303" s="89">
        <v>0</v>
      </c>
      <c r="X303" s="89">
        <v>0</v>
      </c>
      <c r="Y303" s="89">
        <v>0</v>
      </c>
      <c r="Z303" s="89">
        <v>0</v>
      </c>
      <c r="AA303" s="89">
        <v>0</v>
      </c>
      <c r="AB303" s="89">
        <v>0</v>
      </c>
      <c r="AC303" s="89">
        <v>0</v>
      </c>
      <c r="AD303" s="89">
        <v>0</v>
      </c>
      <c r="AE303" s="89">
        <v>0</v>
      </c>
      <c r="AF303" s="89">
        <v>0</v>
      </c>
      <c r="AG303" s="89">
        <v>0</v>
      </c>
      <c r="AH303" s="90">
        <v>0</v>
      </c>
      <c r="AI303" s="90">
        <v>39.5</v>
      </c>
      <c r="AJ303" s="90">
        <v>0</v>
      </c>
      <c r="AK303" s="90">
        <v>39.5</v>
      </c>
      <c r="AL303" s="90">
        <v>22538.95</v>
      </c>
      <c r="AM303" s="90">
        <v>0</v>
      </c>
      <c r="AN303" s="90">
        <v>22538.95</v>
      </c>
      <c r="AP303" s="91">
        <f t="shared" si="43"/>
        <v>0</v>
      </c>
      <c r="AQ303" s="92">
        <f>SUMIF('20-1'!K:K,$A:$A,'20-1'!$E:$E)</f>
        <v>0</v>
      </c>
      <c r="AR303" s="92">
        <f>SUMIF('20-1'!L:L,$A:$A,'20-1'!$E:$E)</f>
        <v>0</v>
      </c>
      <c r="AS303" s="92">
        <f>SUMIF('20-1'!M:M,$A:$A,'20-1'!$E:$E)</f>
        <v>0</v>
      </c>
      <c r="AT303" s="92">
        <f>SUMIF('20-1'!N:N,$A:$A,'20-1'!$E:$E)</f>
        <v>0</v>
      </c>
      <c r="AU303" s="92">
        <f>SUMIF('20-1'!O:O,$A:$A,'20-1'!$E:$E)</f>
        <v>0</v>
      </c>
      <c r="AV303" s="92">
        <f>SUMIF('20-1'!P:P,$A:$A,'20-1'!$E:$E)</f>
        <v>0</v>
      </c>
      <c r="AW303" s="92">
        <f>SUMIF('20-1'!Q:Q,$A:$A,'20-1'!$E:$E)</f>
        <v>0</v>
      </c>
      <c r="AX303" s="92">
        <f>SUMIF('20-1'!R:R,$A:$A,'20-1'!$E:$E)</f>
        <v>0</v>
      </c>
      <c r="AY303" s="92">
        <f>SUMIF('20-1'!S:S,$A:$A,'20-1'!$E:$E)</f>
        <v>0</v>
      </c>
      <c r="AZ303" s="92">
        <f>SUMIF('20-1'!T:T,$A:$A,'20-1'!$E:$E)</f>
        <v>0</v>
      </c>
      <c r="BA303" s="92">
        <f>SUMIF('20-1'!U:U,$A:$A,'20-1'!$E:$E)</f>
        <v>0</v>
      </c>
      <c r="BB303" s="92">
        <f>SUMIF('20-1'!V:V,$A:$A,'20-1'!$E:$E)</f>
        <v>0</v>
      </c>
      <c r="BC303" s="92">
        <f>SUMIF('20-1'!W:W,$A:$A,'20-1'!$E:$E)</f>
        <v>0</v>
      </c>
      <c r="BD303" s="92">
        <f>SUMIF('20-1'!X:X,$A:$A,'20-1'!$E:$E)</f>
        <v>0</v>
      </c>
      <c r="BE303" s="92">
        <f>SUMIF('20-1'!Y:Y,$A:$A,'20-1'!$E:$E)</f>
        <v>0</v>
      </c>
      <c r="BF303" s="92">
        <f>SUMIF('20-1'!Z:Z,$A:$A,'20-1'!$E:$E)</f>
        <v>0</v>
      </c>
      <c r="BG303" s="92">
        <f>SUMIF('20-1'!AA:AA,$A:$A,'20-1'!$E:$E)</f>
        <v>0</v>
      </c>
      <c r="BH303" s="92">
        <f>SUMIF('20-1'!AB:AB,$A:$A,'20-1'!$E:$E)</f>
        <v>0</v>
      </c>
      <c r="BI303" s="89">
        <f>SUMIF(Об!$A:$A,$A:$A,Об!AB:AB)*BI$455</f>
        <v>0</v>
      </c>
      <c r="BJ303" s="89">
        <f>SUMIF(Об!$A:$A,$A:$A,Об!AC:AC)*BJ$455</f>
        <v>0</v>
      </c>
      <c r="BK303" s="84">
        <f>SUMIF(ПП1!$H:$H,$A:$A,ПП1!$M:$M)</f>
        <v>0</v>
      </c>
      <c r="BL303" s="89">
        <f t="shared" si="44"/>
        <v>0</v>
      </c>
      <c r="BM303" s="84">
        <f>SUMIF(Об!$A:$A,$A:$A,Об!Z:Z)</f>
        <v>0</v>
      </c>
      <c r="BN303" s="89">
        <f t="shared" si="45"/>
        <v>0</v>
      </c>
      <c r="BO303" s="89">
        <f>SUMIF(Об!$A:$A,$A:$A,Об!$AG:$AG)*$BO$455</f>
        <v>0</v>
      </c>
      <c r="BP303" s="89">
        <f>SUMIF(Об!$A:$A,$A:$A,Об!$AE:$AE)*BP$455</f>
        <v>0</v>
      </c>
      <c r="BQ303" s="89">
        <f>SUMIF(Об!$A:$A,$A:$A,Об!AI:AI)*BQ$455</f>
        <v>0</v>
      </c>
      <c r="BR303" s="89">
        <f>SUMIF(Об!$A:$A,$A:$A,Об!AJ:AJ)*BR$455</f>
        <v>0</v>
      </c>
      <c r="BS303" s="89">
        <f>SUMIF(Об!$A:$A,$A:$A,Об!AK:AK)*BS$455</f>
        <v>0</v>
      </c>
      <c r="BT303" s="89">
        <f>SUMIF(Об!$A:$A,$A:$A,Об!AL:AL)*BT$455</f>
        <v>0</v>
      </c>
      <c r="BU303" s="89">
        <f>SUMIF(Об!$A:$A,$A:$A,Об!AM:AM)*BU$455</f>
        <v>0</v>
      </c>
      <c r="BV303" s="89">
        <f>SUMIF(Об!$A:$A,$A:$A,Об!AN:AN)*BV$455</f>
        <v>0</v>
      </c>
    </row>
    <row r="304" spans="1:74" ht="32.25" customHeight="1" x14ac:dyDescent="0.25">
      <c r="A304" s="84" t="s">
        <v>348</v>
      </c>
      <c r="B304" s="84">
        <f>SUMIF(Об!$A:$A,$A:$A,Об!B:B)</f>
        <v>0</v>
      </c>
      <c r="C304" s="84">
        <f>SUMIF(Об!$A:$A,$A:$A,Об!C:C)</f>
        <v>0</v>
      </c>
      <c r="D304" s="84">
        <v>0</v>
      </c>
      <c r="E304" s="84">
        <f>SUMIF(Об!$A:$A,$A:$A,Об!F:F)</f>
        <v>0</v>
      </c>
      <c r="F304" s="84">
        <f t="shared" si="46"/>
        <v>0</v>
      </c>
      <c r="G304" s="89">
        <v>-16730.72</v>
      </c>
      <c r="H304" s="89">
        <v>0</v>
      </c>
      <c r="I304" s="89">
        <v>0</v>
      </c>
      <c r="J304" s="89">
        <v>0</v>
      </c>
      <c r="K304" s="89">
        <v>0</v>
      </c>
      <c r="L304" s="89">
        <v>0</v>
      </c>
      <c r="M304" s="89">
        <v>0</v>
      </c>
      <c r="N304" s="89">
        <v>0</v>
      </c>
      <c r="O304" s="89">
        <v>0</v>
      </c>
      <c r="P304" s="89">
        <v>0</v>
      </c>
      <c r="Q304" s="89">
        <v>0</v>
      </c>
      <c r="R304" s="89">
        <v>0</v>
      </c>
      <c r="S304" s="89">
        <v>0</v>
      </c>
      <c r="T304" s="89">
        <v>0</v>
      </c>
      <c r="U304" s="89">
        <v>0</v>
      </c>
      <c r="V304" s="89">
        <v>0</v>
      </c>
      <c r="W304" s="89">
        <v>0</v>
      </c>
      <c r="X304" s="89">
        <v>0</v>
      </c>
      <c r="Y304" s="89">
        <v>0</v>
      </c>
      <c r="Z304" s="89">
        <v>0</v>
      </c>
      <c r="AA304" s="89">
        <v>0</v>
      </c>
      <c r="AB304" s="89">
        <v>0</v>
      </c>
      <c r="AC304" s="89">
        <v>0</v>
      </c>
      <c r="AD304" s="89">
        <v>0</v>
      </c>
      <c r="AE304" s="89">
        <v>0</v>
      </c>
      <c r="AF304" s="89">
        <v>0</v>
      </c>
      <c r="AG304" s="89">
        <v>0</v>
      </c>
      <c r="AH304" s="90">
        <v>-16730.72</v>
      </c>
      <c r="AI304" s="90">
        <v>0</v>
      </c>
      <c r="AJ304" s="90">
        <v>0</v>
      </c>
      <c r="AK304" s="90">
        <v>0</v>
      </c>
      <c r="AL304" s="90">
        <v>10283.380000000001</v>
      </c>
      <c r="AM304" s="90">
        <v>0</v>
      </c>
      <c r="AN304" s="90">
        <v>10283.380000000001</v>
      </c>
      <c r="AP304" s="91">
        <f t="shared" si="43"/>
        <v>0</v>
      </c>
      <c r="AQ304" s="92">
        <f>SUMIF('20-1'!K:K,$A:$A,'20-1'!$E:$E)</f>
        <v>0</v>
      </c>
      <c r="AR304" s="92">
        <f>SUMIF('20-1'!L:L,$A:$A,'20-1'!$E:$E)</f>
        <v>0</v>
      </c>
      <c r="AS304" s="92">
        <f>SUMIF('20-1'!M:M,$A:$A,'20-1'!$E:$E)</f>
        <v>0</v>
      </c>
      <c r="AT304" s="92">
        <f>SUMIF('20-1'!N:N,$A:$A,'20-1'!$E:$E)</f>
        <v>0</v>
      </c>
      <c r="AU304" s="92">
        <f>SUMIF('20-1'!O:O,$A:$A,'20-1'!$E:$E)</f>
        <v>0</v>
      </c>
      <c r="AV304" s="92">
        <f>SUMIF('20-1'!P:P,$A:$A,'20-1'!$E:$E)</f>
        <v>0</v>
      </c>
      <c r="AW304" s="92">
        <f>SUMIF('20-1'!Q:Q,$A:$A,'20-1'!$E:$E)</f>
        <v>0</v>
      </c>
      <c r="AX304" s="92">
        <f>SUMIF('20-1'!R:R,$A:$A,'20-1'!$E:$E)</f>
        <v>0</v>
      </c>
      <c r="AY304" s="92">
        <f>SUMIF('20-1'!S:S,$A:$A,'20-1'!$E:$E)</f>
        <v>0</v>
      </c>
      <c r="AZ304" s="92">
        <f>SUMIF('20-1'!T:T,$A:$A,'20-1'!$E:$E)</f>
        <v>0</v>
      </c>
      <c r="BA304" s="92">
        <f>SUMIF('20-1'!U:U,$A:$A,'20-1'!$E:$E)</f>
        <v>0</v>
      </c>
      <c r="BB304" s="92">
        <f>SUMIF('20-1'!V:V,$A:$A,'20-1'!$E:$E)</f>
        <v>0</v>
      </c>
      <c r="BC304" s="92">
        <f>SUMIF('20-1'!W:W,$A:$A,'20-1'!$E:$E)</f>
        <v>0</v>
      </c>
      <c r="BD304" s="92">
        <f>SUMIF('20-1'!X:X,$A:$A,'20-1'!$E:$E)</f>
        <v>0</v>
      </c>
      <c r="BE304" s="92">
        <f>SUMIF('20-1'!Y:Y,$A:$A,'20-1'!$E:$E)</f>
        <v>0</v>
      </c>
      <c r="BF304" s="92">
        <f>SUMIF('20-1'!Z:Z,$A:$A,'20-1'!$E:$E)</f>
        <v>0</v>
      </c>
      <c r="BG304" s="92">
        <f>SUMIF('20-1'!AA:AA,$A:$A,'20-1'!$E:$E)</f>
        <v>0</v>
      </c>
      <c r="BH304" s="92">
        <f>SUMIF('20-1'!AB:AB,$A:$A,'20-1'!$E:$E)</f>
        <v>0</v>
      </c>
      <c r="BI304" s="89">
        <f>SUMIF(Об!$A:$A,$A:$A,Об!AB:AB)*BI$455</f>
        <v>0</v>
      </c>
      <c r="BJ304" s="89">
        <f>SUMIF(Об!$A:$A,$A:$A,Об!AC:AC)*BJ$455</f>
        <v>0</v>
      </c>
      <c r="BK304" s="84">
        <f>SUMIF(ПП1!$H:$H,$A:$A,ПП1!$M:$M)</f>
        <v>0</v>
      </c>
      <c r="BL304" s="89">
        <f t="shared" si="44"/>
        <v>0</v>
      </c>
      <c r="BM304" s="84">
        <f>SUMIF(Об!$A:$A,$A:$A,Об!Z:Z)</f>
        <v>0</v>
      </c>
      <c r="BN304" s="89">
        <f t="shared" si="45"/>
        <v>0</v>
      </c>
      <c r="BO304" s="89">
        <f>SUMIF(Об!$A:$A,$A:$A,Об!$AG:$AG)*$BO$455</f>
        <v>0</v>
      </c>
      <c r="BP304" s="89">
        <f>SUMIF(Об!$A:$A,$A:$A,Об!$AE:$AE)*BP$455</f>
        <v>0</v>
      </c>
      <c r="BQ304" s="89">
        <f>SUMIF(Об!$A:$A,$A:$A,Об!AI:AI)*BQ$455</f>
        <v>0</v>
      </c>
      <c r="BR304" s="89">
        <f>SUMIF(Об!$A:$A,$A:$A,Об!AJ:AJ)*BR$455</f>
        <v>0</v>
      </c>
      <c r="BS304" s="89">
        <f>SUMIF(Об!$A:$A,$A:$A,Об!AK:AK)*BS$455</f>
        <v>0</v>
      </c>
      <c r="BT304" s="89">
        <f>SUMIF(Об!$A:$A,$A:$A,Об!AL:AL)*BT$455</f>
        <v>0</v>
      </c>
      <c r="BU304" s="89">
        <f>SUMIF(Об!$A:$A,$A:$A,Об!AM:AM)*BU$455</f>
        <v>0</v>
      </c>
      <c r="BV304" s="89">
        <f>SUMIF(Об!$A:$A,$A:$A,Об!AN:AN)*BV$455</f>
        <v>0</v>
      </c>
    </row>
    <row r="305" spans="1:74" ht="32.25" customHeight="1" x14ac:dyDescent="0.25">
      <c r="A305" s="84" t="s">
        <v>349</v>
      </c>
      <c r="B305" s="84">
        <f>SUMIF(Об!$A:$A,$A:$A,Об!B:B)</f>
        <v>0</v>
      </c>
      <c r="C305" s="84">
        <f>SUMIF(Об!$A:$A,$A:$A,Об!C:C)</f>
        <v>0</v>
      </c>
      <c r="D305" s="84">
        <v>0</v>
      </c>
      <c r="E305" s="84">
        <f>SUMIF(Об!$A:$A,$A:$A,Об!F:F)</f>
        <v>0</v>
      </c>
      <c r="F305" s="84">
        <f t="shared" si="46"/>
        <v>0</v>
      </c>
      <c r="G305" s="89">
        <v>0</v>
      </c>
      <c r="H305" s="89">
        <v>0</v>
      </c>
      <c r="I305" s="89">
        <v>0</v>
      </c>
      <c r="J305" s="89">
        <v>0</v>
      </c>
      <c r="K305" s="89">
        <v>0</v>
      </c>
      <c r="L305" s="89">
        <v>0</v>
      </c>
      <c r="M305" s="89">
        <v>0</v>
      </c>
      <c r="N305" s="89">
        <v>0</v>
      </c>
      <c r="O305" s="89">
        <v>0</v>
      </c>
      <c r="P305" s="89">
        <v>0</v>
      </c>
      <c r="Q305" s="89">
        <v>0</v>
      </c>
      <c r="R305" s="89">
        <v>0</v>
      </c>
      <c r="S305" s="89">
        <v>0</v>
      </c>
      <c r="T305" s="89">
        <v>0</v>
      </c>
      <c r="U305" s="89">
        <v>0</v>
      </c>
      <c r="V305" s="89">
        <v>0</v>
      </c>
      <c r="W305" s="89">
        <v>0</v>
      </c>
      <c r="X305" s="89">
        <v>0</v>
      </c>
      <c r="Y305" s="89">
        <v>0</v>
      </c>
      <c r="Z305" s="89">
        <v>0</v>
      </c>
      <c r="AA305" s="89">
        <v>0</v>
      </c>
      <c r="AB305" s="89">
        <v>0</v>
      </c>
      <c r="AC305" s="89">
        <v>0</v>
      </c>
      <c r="AD305" s="89">
        <v>0</v>
      </c>
      <c r="AE305" s="89">
        <v>0</v>
      </c>
      <c r="AF305" s="89">
        <v>0</v>
      </c>
      <c r="AG305" s="89">
        <v>0</v>
      </c>
      <c r="AH305" s="90">
        <v>0</v>
      </c>
      <c r="AI305" s="90">
        <v>0</v>
      </c>
      <c r="AJ305" s="90">
        <v>0</v>
      </c>
      <c r="AK305" s="90">
        <v>0</v>
      </c>
      <c r="AL305" s="90">
        <v>-15</v>
      </c>
      <c r="AM305" s="90">
        <v>0</v>
      </c>
      <c r="AN305" s="90">
        <v>-15</v>
      </c>
      <c r="AP305" s="91">
        <f t="shared" si="43"/>
        <v>0</v>
      </c>
      <c r="AQ305" s="92">
        <f>SUMIF('20-1'!K:K,$A:$A,'20-1'!$E:$E)</f>
        <v>0</v>
      </c>
      <c r="AR305" s="92">
        <f>SUMIF('20-1'!L:L,$A:$A,'20-1'!$E:$E)</f>
        <v>0</v>
      </c>
      <c r="AS305" s="92">
        <f>SUMIF('20-1'!M:M,$A:$A,'20-1'!$E:$E)</f>
        <v>0</v>
      </c>
      <c r="AT305" s="92">
        <f>SUMIF('20-1'!N:N,$A:$A,'20-1'!$E:$E)</f>
        <v>0</v>
      </c>
      <c r="AU305" s="92">
        <f>SUMIF('20-1'!O:O,$A:$A,'20-1'!$E:$E)</f>
        <v>0</v>
      </c>
      <c r="AV305" s="92">
        <f>SUMIF('20-1'!P:P,$A:$A,'20-1'!$E:$E)</f>
        <v>0</v>
      </c>
      <c r="AW305" s="92">
        <f>SUMIF('20-1'!Q:Q,$A:$A,'20-1'!$E:$E)</f>
        <v>0</v>
      </c>
      <c r="AX305" s="92">
        <f>SUMIF('20-1'!R:R,$A:$A,'20-1'!$E:$E)</f>
        <v>0</v>
      </c>
      <c r="AY305" s="92">
        <f>SUMIF('20-1'!S:S,$A:$A,'20-1'!$E:$E)</f>
        <v>0</v>
      </c>
      <c r="AZ305" s="92">
        <f>SUMIF('20-1'!T:T,$A:$A,'20-1'!$E:$E)</f>
        <v>0</v>
      </c>
      <c r="BA305" s="92">
        <f>SUMIF('20-1'!U:U,$A:$A,'20-1'!$E:$E)</f>
        <v>0</v>
      </c>
      <c r="BB305" s="92">
        <f>SUMIF('20-1'!V:V,$A:$A,'20-1'!$E:$E)</f>
        <v>0</v>
      </c>
      <c r="BC305" s="92">
        <f>SUMIF('20-1'!W:W,$A:$A,'20-1'!$E:$E)</f>
        <v>0</v>
      </c>
      <c r="BD305" s="92">
        <f>SUMIF('20-1'!X:X,$A:$A,'20-1'!$E:$E)</f>
        <v>0</v>
      </c>
      <c r="BE305" s="92">
        <f>SUMIF('20-1'!Y:Y,$A:$A,'20-1'!$E:$E)</f>
        <v>0</v>
      </c>
      <c r="BF305" s="92">
        <f>SUMIF('20-1'!Z:Z,$A:$A,'20-1'!$E:$E)</f>
        <v>0</v>
      </c>
      <c r="BG305" s="92">
        <f>SUMIF('20-1'!AA:AA,$A:$A,'20-1'!$E:$E)</f>
        <v>0</v>
      </c>
      <c r="BH305" s="92">
        <f>SUMIF('20-1'!AB:AB,$A:$A,'20-1'!$E:$E)</f>
        <v>0</v>
      </c>
      <c r="BI305" s="89">
        <f>SUMIF(Об!$A:$A,$A:$A,Об!AB:AB)*BI$455</f>
        <v>0</v>
      </c>
      <c r="BJ305" s="89">
        <f>SUMIF(Об!$A:$A,$A:$A,Об!AC:AC)*BJ$455</f>
        <v>0</v>
      </c>
      <c r="BK305" s="84">
        <f>SUMIF(ПП1!$H:$H,$A:$A,ПП1!$M:$M)</f>
        <v>0</v>
      </c>
      <c r="BL305" s="89">
        <f t="shared" si="44"/>
        <v>0</v>
      </c>
      <c r="BM305" s="84">
        <f>SUMIF(Об!$A:$A,$A:$A,Об!Z:Z)</f>
        <v>0</v>
      </c>
      <c r="BN305" s="89">
        <f t="shared" si="45"/>
        <v>0</v>
      </c>
      <c r="BO305" s="89">
        <f>SUMIF(Об!$A:$A,$A:$A,Об!$AG:$AG)*$BO$455</f>
        <v>0</v>
      </c>
      <c r="BP305" s="89">
        <f>SUMIF(Об!$A:$A,$A:$A,Об!$AE:$AE)*BP$455</f>
        <v>0</v>
      </c>
      <c r="BQ305" s="89">
        <f>SUMIF(Об!$A:$A,$A:$A,Об!AI:AI)*BQ$455</f>
        <v>0</v>
      </c>
      <c r="BR305" s="89">
        <f>SUMIF(Об!$A:$A,$A:$A,Об!AJ:AJ)*BR$455</f>
        <v>0</v>
      </c>
      <c r="BS305" s="89">
        <f>SUMIF(Об!$A:$A,$A:$A,Об!AK:AK)*BS$455</f>
        <v>0</v>
      </c>
      <c r="BT305" s="89">
        <f>SUMIF(Об!$A:$A,$A:$A,Об!AL:AL)*BT$455</f>
        <v>0</v>
      </c>
      <c r="BU305" s="89">
        <f>SUMIF(Об!$A:$A,$A:$A,Об!AM:AM)*BU$455</f>
        <v>0</v>
      </c>
      <c r="BV305" s="89">
        <f>SUMIF(Об!$A:$A,$A:$A,Об!AN:AN)*BV$455</f>
        <v>0</v>
      </c>
    </row>
    <row r="306" spans="1:74" ht="32.25" customHeight="1" x14ac:dyDescent="0.25">
      <c r="A306" s="84" t="s">
        <v>350</v>
      </c>
      <c r="B306" s="84">
        <f>SUMIF(Об!$A:$A,$A:$A,Об!B:B)</f>
        <v>0</v>
      </c>
      <c r="C306" s="84">
        <f>SUMIF(Об!$A:$A,$A:$A,Об!C:C)</f>
        <v>0</v>
      </c>
      <c r="D306" s="84">
        <v>0</v>
      </c>
      <c r="E306" s="84">
        <f>SUMIF(Об!$A:$A,$A:$A,Об!F:F)</f>
        <v>0</v>
      </c>
      <c r="F306" s="84">
        <f t="shared" si="46"/>
        <v>0</v>
      </c>
      <c r="G306" s="89">
        <v>0</v>
      </c>
      <c r="H306" s="89">
        <v>0</v>
      </c>
      <c r="I306" s="89">
        <v>0</v>
      </c>
      <c r="J306" s="89">
        <v>0</v>
      </c>
      <c r="K306" s="89">
        <v>0</v>
      </c>
      <c r="L306" s="89">
        <v>0</v>
      </c>
      <c r="M306" s="89">
        <v>0</v>
      </c>
      <c r="N306" s="89">
        <v>0</v>
      </c>
      <c r="O306" s="89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89">
        <v>0</v>
      </c>
      <c r="V306" s="89">
        <v>0</v>
      </c>
      <c r="W306" s="89">
        <v>0</v>
      </c>
      <c r="X306" s="89">
        <v>0</v>
      </c>
      <c r="Y306" s="89">
        <v>0</v>
      </c>
      <c r="Z306" s="89">
        <v>0</v>
      </c>
      <c r="AA306" s="89">
        <v>0</v>
      </c>
      <c r="AB306" s="89">
        <v>0</v>
      </c>
      <c r="AC306" s="89">
        <v>0</v>
      </c>
      <c r="AD306" s="89">
        <v>0</v>
      </c>
      <c r="AE306" s="89">
        <v>0</v>
      </c>
      <c r="AF306" s="89">
        <v>0</v>
      </c>
      <c r="AG306" s="89">
        <v>0</v>
      </c>
      <c r="AH306" s="90">
        <v>0</v>
      </c>
      <c r="AI306" s="90">
        <v>0</v>
      </c>
      <c r="AJ306" s="90">
        <v>0</v>
      </c>
      <c r="AK306" s="90">
        <v>0</v>
      </c>
      <c r="AL306" s="90">
        <v>22502.28</v>
      </c>
      <c r="AM306" s="90">
        <v>0</v>
      </c>
      <c r="AN306" s="90">
        <v>22502.28</v>
      </c>
      <c r="AP306" s="91">
        <f t="shared" si="43"/>
        <v>0</v>
      </c>
      <c r="AQ306" s="92">
        <f>SUMIF('20-1'!K:K,$A:$A,'20-1'!$E:$E)</f>
        <v>0</v>
      </c>
      <c r="AR306" s="92">
        <f>SUMIF('20-1'!L:L,$A:$A,'20-1'!$E:$E)</f>
        <v>0</v>
      </c>
      <c r="AS306" s="92">
        <f>SUMIF('20-1'!M:M,$A:$A,'20-1'!$E:$E)</f>
        <v>0</v>
      </c>
      <c r="AT306" s="92">
        <f>SUMIF('20-1'!N:N,$A:$A,'20-1'!$E:$E)</f>
        <v>0</v>
      </c>
      <c r="AU306" s="92">
        <f>SUMIF('20-1'!O:O,$A:$A,'20-1'!$E:$E)</f>
        <v>0</v>
      </c>
      <c r="AV306" s="92">
        <f>SUMIF('20-1'!P:P,$A:$A,'20-1'!$E:$E)</f>
        <v>0</v>
      </c>
      <c r="AW306" s="92">
        <f>SUMIF('20-1'!Q:Q,$A:$A,'20-1'!$E:$E)</f>
        <v>0</v>
      </c>
      <c r="AX306" s="92">
        <f>SUMIF('20-1'!R:R,$A:$A,'20-1'!$E:$E)</f>
        <v>0</v>
      </c>
      <c r="AY306" s="92">
        <f>SUMIF('20-1'!S:S,$A:$A,'20-1'!$E:$E)</f>
        <v>0</v>
      </c>
      <c r="AZ306" s="92">
        <f>SUMIF('20-1'!T:T,$A:$A,'20-1'!$E:$E)</f>
        <v>0</v>
      </c>
      <c r="BA306" s="92">
        <f>SUMIF('20-1'!U:U,$A:$A,'20-1'!$E:$E)</f>
        <v>0</v>
      </c>
      <c r="BB306" s="92">
        <f>SUMIF('20-1'!V:V,$A:$A,'20-1'!$E:$E)</f>
        <v>0</v>
      </c>
      <c r="BC306" s="92">
        <f>SUMIF('20-1'!W:W,$A:$A,'20-1'!$E:$E)</f>
        <v>0</v>
      </c>
      <c r="BD306" s="92">
        <f>SUMIF('20-1'!X:X,$A:$A,'20-1'!$E:$E)</f>
        <v>0</v>
      </c>
      <c r="BE306" s="92">
        <f>SUMIF('20-1'!Y:Y,$A:$A,'20-1'!$E:$E)</f>
        <v>0</v>
      </c>
      <c r="BF306" s="92">
        <f>SUMIF('20-1'!Z:Z,$A:$A,'20-1'!$E:$E)</f>
        <v>0</v>
      </c>
      <c r="BG306" s="92">
        <f>SUMIF('20-1'!AA:AA,$A:$A,'20-1'!$E:$E)</f>
        <v>0</v>
      </c>
      <c r="BH306" s="92">
        <f>SUMIF('20-1'!AB:AB,$A:$A,'20-1'!$E:$E)</f>
        <v>0</v>
      </c>
      <c r="BI306" s="89">
        <f>SUMIF(Об!$A:$A,$A:$A,Об!AB:AB)*BI$455</f>
        <v>0</v>
      </c>
      <c r="BJ306" s="89">
        <f>SUMIF(Об!$A:$A,$A:$A,Об!AC:AC)*BJ$455</f>
        <v>0</v>
      </c>
      <c r="BK306" s="84">
        <f>SUMIF(ПП1!$H:$H,$A:$A,ПП1!$M:$M)</f>
        <v>0</v>
      </c>
      <c r="BL306" s="89">
        <f t="shared" si="44"/>
        <v>0</v>
      </c>
      <c r="BM306" s="84">
        <f>SUMIF(Об!$A:$A,$A:$A,Об!Z:Z)</f>
        <v>0</v>
      </c>
      <c r="BN306" s="89">
        <f t="shared" si="45"/>
        <v>0</v>
      </c>
      <c r="BO306" s="89">
        <f>SUMIF(Об!$A:$A,$A:$A,Об!$AG:$AG)*$BO$455</f>
        <v>0</v>
      </c>
      <c r="BP306" s="89">
        <f>SUMIF(Об!$A:$A,$A:$A,Об!$AE:$AE)*BP$455</f>
        <v>0</v>
      </c>
      <c r="BQ306" s="89">
        <f>SUMIF(Об!$A:$A,$A:$A,Об!AI:AI)*BQ$455</f>
        <v>0</v>
      </c>
      <c r="BR306" s="89">
        <f>SUMIF(Об!$A:$A,$A:$A,Об!AJ:AJ)*BR$455</f>
        <v>0</v>
      </c>
      <c r="BS306" s="89">
        <f>SUMIF(Об!$A:$A,$A:$A,Об!AK:AK)*BS$455</f>
        <v>0</v>
      </c>
      <c r="BT306" s="89">
        <f>SUMIF(Об!$A:$A,$A:$A,Об!AL:AL)*BT$455</f>
        <v>0</v>
      </c>
      <c r="BU306" s="89">
        <f>SUMIF(Об!$A:$A,$A:$A,Об!AM:AM)*BU$455</f>
        <v>0</v>
      </c>
      <c r="BV306" s="89">
        <f>SUMIF(Об!$A:$A,$A:$A,Об!AN:AN)*BV$455</f>
        <v>0</v>
      </c>
    </row>
    <row r="307" spans="1:74" ht="32.25" customHeight="1" x14ac:dyDescent="0.25">
      <c r="A307" s="84" t="s">
        <v>351</v>
      </c>
      <c r="B307" s="84">
        <f>SUMIF(Об!$A:$A,$A:$A,Об!B:B)</f>
        <v>0</v>
      </c>
      <c r="C307" s="84">
        <f>SUMIF(Об!$A:$A,$A:$A,Об!C:C)</f>
        <v>0</v>
      </c>
      <c r="D307" s="84">
        <v>0</v>
      </c>
      <c r="E307" s="84">
        <f>SUMIF(Об!$A:$A,$A:$A,Об!F:F)</f>
        <v>0</v>
      </c>
      <c r="F307" s="84">
        <f t="shared" si="46"/>
        <v>0</v>
      </c>
      <c r="G307" s="89">
        <v>0</v>
      </c>
      <c r="H307" s="89">
        <v>0</v>
      </c>
      <c r="I307" s="89">
        <v>0</v>
      </c>
      <c r="J307" s="89">
        <v>0</v>
      </c>
      <c r="K307" s="89">
        <v>0</v>
      </c>
      <c r="L307" s="89">
        <v>0</v>
      </c>
      <c r="M307" s="89">
        <v>0</v>
      </c>
      <c r="N307" s="89">
        <v>0</v>
      </c>
      <c r="O307" s="89">
        <v>0</v>
      </c>
      <c r="P307" s="89">
        <v>0</v>
      </c>
      <c r="Q307" s="89">
        <v>0</v>
      </c>
      <c r="R307" s="89">
        <v>0</v>
      </c>
      <c r="S307" s="89">
        <v>0</v>
      </c>
      <c r="T307" s="89">
        <v>0</v>
      </c>
      <c r="U307" s="89">
        <v>0</v>
      </c>
      <c r="V307" s="89">
        <v>0</v>
      </c>
      <c r="W307" s="89">
        <v>0</v>
      </c>
      <c r="X307" s="89">
        <v>0</v>
      </c>
      <c r="Y307" s="89">
        <v>0</v>
      </c>
      <c r="Z307" s="89">
        <v>0</v>
      </c>
      <c r="AA307" s="89">
        <v>0</v>
      </c>
      <c r="AB307" s="89">
        <v>0</v>
      </c>
      <c r="AC307" s="89">
        <v>0</v>
      </c>
      <c r="AD307" s="89">
        <v>0</v>
      </c>
      <c r="AE307" s="89">
        <v>0</v>
      </c>
      <c r="AF307" s="89">
        <v>0</v>
      </c>
      <c r="AG307" s="89">
        <v>0</v>
      </c>
      <c r="AH307" s="90">
        <v>0</v>
      </c>
      <c r="AI307" s="90">
        <v>0</v>
      </c>
      <c r="AJ307" s="90">
        <v>0</v>
      </c>
      <c r="AK307" s="90">
        <v>0</v>
      </c>
      <c r="AL307" s="90">
        <v>471.36</v>
      </c>
      <c r="AM307" s="90">
        <v>0</v>
      </c>
      <c r="AN307" s="90">
        <v>471.36</v>
      </c>
      <c r="AP307" s="91">
        <f t="shared" si="43"/>
        <v>0</v>
      </c>
      <c r="AQ307" s="92">
        <f>SUMIF('20-1'!K:K,$A:$A,'20-1'!$E:$E)</f>
        <v>0</v>
      </c>
      <c r="AR307" s="92">
        <f>SUMIF('20-1'!L:L,$A:$A,'20-1'!$E:$E)</f>
        <v>0</v>
      </c>
      <c r="AS307" s="92">
        <f>SUMIF('20-1'!M:M,$A:$A,'20-1'!$E:$E)</f>
        <v>0</v>
      </c>
      <c r="AT307" s="92">
        <f>SUMIF('20-1'!N:N,$A:$A,'20-1'!$E:$E)</f>
        <v>0</v>
      </c>
      <c r="AU307" s="92">
        <f>SUMIF('20-1'!O:O,$A:$A,'20-1'!$E:$E)</f>
        <v>0</v>
      </c>
      <c r="AV307" s="92">
        <f>SUMIF('20-1'!P:P,$A:$A,'20-1'!$E:$E)</f>
        <v>0</v>
      </c>
      <c r="AW307" s="92">
        <f>SUMIF('20-1'!Q:Q,$A:$A,'20-1'!$E:$E)</f>
        <v>0</v>
      </c>
      <c r="AX307" s="92">
        <f>SUMIF('20-1'!R:R,$A:$A,'20-1'!$E:$E)</f>
        <v>0</v>
      </c>
      <c r="AY307" s="92">
        <f>SUMIF('20-1'!S:S,$A:$A,'20-1'!$E:$E)</f>
        <v>0</v>
      </c>
      <c r="AZ307" s="92">
        <f>SUMIF('20-1'!T:T,$A:$A,'20-1'!$E:$E)</f>
        <v>0</v>
      </c>
      <c r="BA307" s="92">
        <f>SUMIF('20-1'!U:U,$A:$A,'20-1'!$E:$E)</f>
        <v>0</v>
      </c>
      <c r="BB307" s="92">
        <f>SUMIF('20-1'!V:V,$A:$A,'20-1'!$E:$E)</f>
        <v>0</v>
      </c>
      <c r="BC307" s="92">
        <f>SUMIF('20-1'!W:W,$A:$A,'20-1'!$E:$E)</f>
        <v>0</v>
      </c>
      <c r="BD307" s="92">
        <f>SUMIF('20-1'!X:X,$A:$A,'20-1'!$E:$E)</f>
        <v>0</v>
      </c>
      <c r="BE307" s="92">
        <f>SUMIF('20-1'!Y:Y,$A:$A,'20-1'!$E:$E)</f>
        <v>0</v>
      </c>
      <c r="BF307" s="92">
        <f>SUMIF('20-1'!Z:Z,$A:$A,'20-1'!$E:$E)</f>
        <v>0</v>
      </c>
      <c r="BG307" s="92">
        <f>SUMIF('20-1'!AA:AA,$A:$A,'20-1'!$E:$E)</f>
        <v>0</v>
      </c>
      <c r="BH307" s="92">
        <f>SUMIF('20-1'!AB:AB,$A:$A,'20-1'!$E:$E)</f>
        <v>0</v>
      </c>
      <c r="BI307" s="89">
        <f>SUMIF(Об!$A:$A,$A:$A,Об!AB:AB)*BI$455</f>
        <v>0</v>
      </c>
      <c r="BJ307" s="89">
        <f>SUMIF(Об!$A:$A,$A:$A,Об!AC:AC)*BJ$455</f>
        <v>0</v>
      </c>
      <c r="BK307" s="84">
        <f>SUMIF(ПП1!$H:$H,$A:$A,ПП1!$M:$M)</f>
        <v>0</v>
      </c>
      <c r="BL307" s="89">
        <f t="shared" si="44"/>
        <v>0</v>
      </c>
      <c r="BM307" s="84">
        <f>SUMIF(Об!$A:$A,$A:$A,Об!Z:Z)</f>
        <v>0</v>
      </c>
      <c r="BN307" s="89">
        <f t="shared" si="45"/>
        <v>0</v>
      </c>
      <c r="BO307" s="89">
        <f>SUMIF(Об!$A:$A,$A:$A,Об!$AG:$AG)*$BO$455</f>
        <v>0</v>
      </c>
      <c r="BP307" s="89">
        <f>SUMIF(Об!$A:$A,$A:$A,Об!$AE:$AE)*BP$455</f>
        <v>0</v>
      </c>
      <c r="BQ307" s="89">
        <f>SUMIF(Об!$A:$A,$A:$A,Об!AI:AI)*BQ$455</f>
        <v>0</v>
      </c>
      <c r="BR307" s="89">
        <f>SUMIF(Об!$A:$A,$A:$A,Об!AJ:AJ)*BR$455</f>
        <v>0</v>
      </c>
      <c r="BS307" s="89">
        <f>SUMIF(Об!$A:$A,$A:$A,Об!AK:AK)*BS$455</f>
        <v>0</v>
      </c>
      <c r="BT307" s="89">
        <f>SUMIF(Об!$A:$A,$A:$A,Об!AL:AL)*BT$455</f>
        <v>0</v>
      </c>
      <c r="BU307" s="89">
        <f>SUMIF(Об!$A:$A,$A:$A,Об!AM:AM)*BU$455</f>
        <v>0</v>
      </c>
      <c r="BV307" s="89">
        <f>SUMIF(Об!$A:$A,$A:$A,Об!AN:AN)*BV$455</f>
        <v>0</v>
      </c>
    </row>
    <row r="308" spans="1:74" ht="32.25" customHeight="1" x14ac:dyDescent="0.25">
      <c r="A308" s="84" t="s">
        <v>352</v>
      </c>
      <c r="B308" s="84">
        <f>SUMIF(Об!$A:$A,$A:$A,Об!B:B)</f>
        <v>0</v>
      </c>
      <c r="C308" s="84">
        <f>SUMIF(Об!$A:$A,$A:$A,Об!C:C)</f>
        <v>0</v>
      </c>
      <c r="D308" s="84">
        <v>0</v>
      </c>
      <c r="E308" s="84">
        <f>SUMIF(Об!$A:$A,$A:$A,Об!F:F)</f>
        <v>0</v>
      </c>
      <c r="F308" s="84">
        <f t="shared" si="46"/>
        <v>0</v>
      </c>
      <c r="G308" s="89">
        <v>0</v>
      </c>
      <c r="H308" s="89">
        <v>0</v>
      </c>
      <c r="I308" s="89">
        <v>0</v>
      </c>
      <c r="J308" s="89">
        <v>0</v>
      </c>
      <c r="K308" s="89">
        <v>0</v>
      </c>
      <c r="L308" s="89">
        <v>0</v>
      </c>
      <c r="M308" s="89">
        <v>0</v>
      </c>
      <c r="N308" s="89">
        <v>0</v>
      </c>
      <c r="O308" s="89">
        <v>0</v>
      </c>
      <c r="P308" s="89">
        <v>0</v>
      </c>
      <c r="Q308" s="89">
        <v>0</v>
      </c>
      <c r="R308" s="89">
        <v>0</v>
      </c>
      <c r="S308" s="89">
        <v>0</v>
      </c>
      <c r="T308" s="89">
        <v>0</v>
      </c>
      <c r="U308" s="89">
        <v>0</v>
      </c>
      <c r="V308" s="89">
        <v>0</v>
      </c>
      <c r="W308" s="89">
        <v>0</v>
      </c>
      <c r="X308" s="89">
        <v>0</v>
      </c>
      <c r="Y308" s="89">
        <v>0</v>
      </c>
      <c r="Z308" s="89">
        <v>0</v>
      </c>
      <c r="AA308" s="89">
        <v>0</v>
      </c>
      <c r="AB308" s="89">
        <v>0</v>
      </c>
      <c r="AC308" s="89">
        <v>0</v>
      </c>
      <c r="AD308" s="89">
        <v>0</v>
      </c>
      <c r="AE308" s="89">
        <v>0</v>
      </c>
      <c r="AF308" s="89">
        <v>0</v>
      </c>
      <c r="AG308" s="89">
        <v>0</v>
      </c>
      <c r="AH308" s="90">
        <v>0</v>
      </c>
      <c r="AI308" s="90">
        <v>0</v>
      </c>
      <c r="AJ308" s="90">
        <v>0</v>
      </c>
      <c r="AK308" s="90">
        <v>0</v>
      </c>
      <c r="AL308" s="90">
        <v>0</v>
      </c>
      <c r="AM308" s="90">
        <v>0</v>
      </c>
      <c r="AN308" s="90">
        <v>0</v>
      </c>
      <c r="AP308" s="91">
        <f t="shared" si="43"/>
        <v>0</v>
      </c>
      <c r="AQ308" s="92">
        <f>SUMIF('20-1'!K:K,$A:$A,'20-1'!$E:$E)</f>
        <v>0</v>
      </c>
      <c r="AR308" s="92">
        <f>SUMIF('20-1'!L:L,$A:$A,'20-1'!$E:$E)</f>
        <v>0</v>
      </c>
      <c r="AS308" s="92">
        <f>SUMIF('20-1'!M:M,$A:$A,'20-1'!$E:$E)</f>
        <v>0</v>
      </c>
      <c r="AT308" s="92">
        <f>SUMIF('20-1'!N:N,$A:$A,'20-1'!$E:$E)</f>
        <v>0</v>
      </c>
      <c r="AU308" s="92">
        <f>SUMIF('20-1'!O:O,$A:$A,'20-1'!$E:$E)</f>
        <v>0</v>
      </c>
      <c r="AV308" s="92">
        <f>SUMIF('20-1'!P:P,$A:$A,'20-1'!$E:$E)</f>
        <v>0</v>
      </c>
      <c r="AW308" s="92">
        <f>SUMIF('20-1'!Q:Q,$A:$A,'20-1'!$E:$E)</f>
        <v>0</v>
      </c>
      <c r="AX308" s="92">
        <f>SUMIF('20-1'!R:R,$A:$A,'20-1'!$E:$E)</f>
        <v>0</v>
      </c>
      <c r="AY308" s="92">
        <f>SUMIF('20-1'!S:S,$A:$A,'20-1'!$E:$E)</f>
        <v>0</v>
      </c>
      <c r="AZ308" s="92">
        <f>SUMIF('20-1'!T:T,$A:$A,'20-1'!$E:$E)</f>
        <v>0</v>
      </c>
      <c r="BA308" s="92">
        <f>SUMIF('20-1'!U:U,$A:$A,'20-1'!$E:$E)</f>
        <v>0</v>
      </c>
      <c r="BB308" s="92">
        <f>SUMIF('20-1'!V:V,$A:$A,'20-1'!$E:$E)</f>
        <v>0</v>
      </c>
      <c r="BC308" s="92">
        <f>SUMIF('20-1'!W:W,$A:$A,'20-1'!$E:$E)</f>
        <v>0</v>
      </c>
      <c r="BD308" s="92">
        <f>SUMIF('20-1'!X:X,$A:$A,'20-1'!$E:$E)</f>
        <v>0</v>
      </c>
      <c r="BE308" s="92">
        <f>SUMIF('20-1'!Y:Y,$A:$A,'20-1'!$E:$E)</f>
        <v>0</v>
      </c>
      <c r="BF308" s="92">
        <f>SUMIF('20-1'!Z:Z,$A:$A,'20-1'!$E:$E)</f>
        <v>0</v>
      </c>
      <c r="BG308" s="92">
        <f>SUMIF('20-1'!AA:AA,$A:$A,'20-1'!$E:$E)</f>
        <v>0</v>
      </c>
      <c r="BH308" s="92">
        <f>SUMIF('20-1'!AB:AB,$A:$A,'20-1'!$E:$E)</f>
        <v>0</v>
      </c>
      <c r="BI308" s="89">
        <f>SUMIF(Об!$A:$A,$A:$A,Об!AB:AB)*BI$455</f>
        <v>0</v>
      </c>
      <c r="BJ308" s="89">
        <f>SUMIF(Об!$A:$A,$A:$A,Об!AC:AC)*BJ$455</f>
        <v>0</v>
      </c>
      <c r="BK308" s="84">
        <f>SUMIF(ПП1!$H:$H,$A:$A,ПП1!$M:$M)</f>
        <v>0</v>
      </c>
      <c r="BL308" s="89">
        <f t="shared" si="44"/>
        <v>0</v>
      </c>
      <c r="BM308" s="84">
        <f>SUMIF(Об!$A:$A,$A:$A,Об!Z:Z)</f>
        <v>0</v>
      </c>
      <c r="BN308" s="89">
        <f t="shared" si="45"/>
        <v>0</v>
      </c>
      <c r="BO308" s="89">
        <f>SUMIF(Об!$A:$A,$A:$A,Об!$AG:$AG)*$BO$455</f>
        <v>0</v>
      </c>
      <c r="BP308" s="89">
        <f>SUMIF(Об!$A:$A,$A:$A,Об!$AE:$AE)*BP$455</f>
        <v>0</v>
      </c>
      <c r="BQ308" s="89">
        <f>SUMIF(Об!$A:$A,$A:$A,Об!AI:AI)*BQ$455</f>
        <v>0</v>
      </c>
      <c r="BR308" s="89">
        <f>SUMIF(Об!$A:$A,$A:$A,Об!AJ:AJ)*BR$455</f>
        <v>0</v>
      </c>
      <c r="BS308" s="89">
        <f>SUMIF(Об!$A:$A,$A:$A,Об!AK:AK)*BS$455</f>
        <v>0</v>
      </c>
      <c r="BT308" s="89">
        <f>SUMIF(Об!$A:$A,$A:$A,Об!AL:AL)*BT$455</f>
        <v>0</v>
      </c>
      <c r="BU308" s="89">
        <f>SUMIF(Об!$A:$A,$A:$A,Об!AM:AM)*BU$455</f>
        <v>0</v>
      </c>
      <c r="BV308" s="89">
        <f>SUMIF(Об!$A:$A,$A:$A,Об!AN:AN)*BV$455</f>
        <v>0</v>
      </c>
    </row>
    <row r="309" spans="1:74" ht="32.25" customHeight="1" x14ac:dyDescent="0.25">
      <c r="A309" s="84" t="s">
        <v>353</v>
      </c>
      <c r="B309" s="84">
        <f>SUMIF(Об!$A:$A,$A:$A,Об!B:B)</f>
        <v>0</v>
      </c>
      <c r="C309" s="84">
        <f>SUMIF(Об!$A:$A,$A:$A,Об!C:C)</f>
        <v>0</v>
      </c>
      <c r="D309" s="84">
        <v>0</v>
      </c>
      <c r="E309" s="84">
        <f>SUMIF(Об!$A:$A,$A:$A,Об!F:F)</f>
        <v>0</v>
      </c>
      <c r="F309" s="84">
        <f t="shared" si="46"/>
        <v>0</v>
      </c>
      <c r="G309" s="89">
        <v>0</v>
      </c>
      <c r="H309" s="89">
        <v>0</v>
      </c>
      <c r="I309" s="89">
        <v>0</v>
      </c>
      <c r="J309" s="89">
        <v>0</v>
      </c>
      <c r="K309" s="89">
        <v>0</v>
      </c>
      <c r="L309" s="89">
        <v>0</v>
      </c>
      <c r="M309" s="89">
        <v>0</v>
      </c>
      <c r="N309" s="89">
        <v>0</v>
      </c>
      <c r="O309" s="89">
        <v>0</v>
      </c>
      <c r="P309" s="89">
        <v>0</v>
      </c>
      <c r="Q309" s="89">
        <v>0</v>
      </c>
      <c r="R309" s="89">
        <v>0</v>
      </c>
      <c r="S309" s="89">
        <v>0</v>
      </c>
      <c r="T309" s="89">
        <v>0</v>
      </c>
      <c r="U309" s="89">
        <v>0</v>
      </c>
      <c r="V309" s="89">
        <v>0</v>
      </c>
      <c r="W309" s="89">
        <v>0</v>
      </c>
      <c r="X309" s="89">
        <v>0</v>
      </c>
      <c r="Y309" s="89">
        <v>0</v>
      </c>
      <c r="Z309" s="89">
        <v>0</v>
      </c>
      <c r="AA309" s="89">
        <v>0</v>
      </c>
      <c r="AB309" s="89">
        <v>0</v>
      </c>
      <c r="AC309" s="89">
        <v>0</v>
      </c>
      <c r="AD309" s="89">
        <v>0</v>
      </c>
      <c r="AE309" s="89">
        <v>0</v>
      </c>
      <c r="AF309" s="89">
        <v>0</v>
      </c>
      <c r="AG309" s="89">
        <v>0</v>
      </c>
      <c r="AH309" s="90">
        <v>0</v>
      </c>
      <c r="AI309" s="90">
        <v>0</v>
      </c>
      <c r="AJ309" s="90">
        <v>0</v>
      </c>
      <c r="AK309" s="90">
        <v>0</v>
      </c>
      <c r="AL309" s="90">
        <v>40322.259999999995</v>
      </c>
      <c r="AM309" s="90">
        <v>0</v>
      </c>
      <c r="AN309" s="90">
        <v>40322.259999999995</v>
      </c>
      <c r="AP309" s="91">
        <f t="shared" si="43"/>
        <v>0</v>
      </c>
      <c r="AQ309" s="92">
        <f>SUMIF('20-1'!K:K,$A:$A,'20-1'!$E:$E)</f>
        <v>0</v>
      </c>
      <c r="AR309" s="92">
        <f>SUMIF('20-1'!L:L,$A:$A,'20-1'!$E:$E)</f>
        <v>0</v>
      </c>
      <c r="AS309" s="92">
        <f>SUMIF('20-1'!M:M,$A:$A,'20-1'!$E:$E)</f>
        <v>0</v>
      </c>
      <c r="AT309" s="92">
        <f>SUMIF('20-1'!N:N,$A:$A,'20-1'!$E:$E)</f>
        <v>0</v>
      </c>
      <c r="AU309" s="92">
        <f>SUMIF('20-1'!O:O,$A:$A,'20-1'!$E:$E)</f>
        <v>0</v>
      </c>
      <c r="AV309" s="92">
        <f>SUMIF('20-1'!P:P,$A:$A,'20-1'!$E:$E)</f>
        <v>0</v>
      </c>
      <c r="AW309" s="92">
        <f>SUMIF('20-1'!Q:Q,$A:$A,'20-1'!$E:$E)</f>
        <v>0</v>
      </c>
      <c r="AX309" s="92">
        <f>SUMIF('20-1'!R:R,$A:$A,'20-1'!$E:$E)</f>
        <v>0</v>
      </c>
      <c r="AY309" s="92">
        <f>SUMIF('20-1'!S:S,$A:$A,'20-1'!$E:$E)</f>
        <v>0</v>
      </c>
      <c r="AZ309" s="92">
        <f>SUMIF('20-1'!T:T,$A:$A,'20-1'!$E:$E)</f>
        <v>0</v>
      </c>
      <c r="BA309" s="92">
        <f>SUMIF('20-1'!U:U,$A:$A,'20-1'!$E:$E)</f>
        <v>0</v>
      </c>
      <c r="BB309" s="92">
        <f>SUMIF('20-1'!V:V,$A:$A,'20-1'!$E:$E)</f>
        <v>0</v>
      </c>
      <c r="BC309" s="92">
        <f>SUMIF('20-1'!W:W,$A:$A,'20-1'!$E:$E)</f>
        <v>0</v>
      </c>
      <c r="BD309" s="92">
        <f>SUMIF('20-1'!X:X,$A:$A,'20-1'!$E:$E)</f>
        <v>0</v>
      </c>
      <c r="BE309" s="92">
        <f>SUMIF('20-1'!Y:Y,$A:$A,'20-1'!$E:$E)</f>
        <v>0</v>
      </c>
      <c r="BF309" s="92">
        <f>SUMIF('20-1'!Z:Z,$A:$A,'20-1'!$E:$E)</f>
        <v>0</v>
      </c>
      <c r="BG309" s="92">
        <f>SUMIF('20-1'!AA:AA,$A:$A,'20-1'!$E:$E)</f>
        <v>0</v>
      </c>
      <c r="BH309" s="92">
        <f>SUMIF('20-1'!AB:AB,$A:$A,'20-1'!$E:$E)</f>
        <v>0</v>
      </c>
      <c r="BI309" s="89">
        <f>SUMIF(Об!$A:$A,$A:$A,Об!AB:AB)*BI$455</f>
        <v>0</v>
      </c>
      <c r="BJ309" s="89">
        <f>SUMIF(Об!$A:$A,$A:$A,Об!AC:AC)*BJ$455</f>
        <v>0</v>
      </c>
      <c r="BK309" s="84">
        <f>SUMIF(ПП1!$H:$H,$A:$A,ПП1!$M:$M)</f>
        <v>0</v>
      </c>
      <c r="BL309" s="89">
        <f t="shared" si="44"/>
        <v>0</v>
      </c>
      <c r="BM309" s="84">
        <f>SUMIF(Об!$A:$A,$A:$A,Об!Z:Z)</f>
        <v>0</v>
      </c>
      <c r="BN309" s="89">
        <f t="shared" si="45"/>
        <v>0</v>
      </c>
      <c r="BO309" s="89">
        <f>SUMIF(Об!$A:$A,$A:$A,Об!$AG:$AG)*$BO$455</f>
        <v>0</v>
      </c>
      <c r="BP309" s="89">
        <f>SUMIF(Об!$A:$A,$A:$A,Об!$AE:$AE)*BP$455</f>
        <v>0</v>
      </c>
      <c r="BQ309" s="89">
        <f>SUMIF(Об!$A:$A,$A:$A,Об!AI:AI)*BQ$455</f>
        <v>0</v>
      </c>
      <c r="BR309" s="89">
        <f>SUMIF(Об!$A:$A,$A:$A,Об!AJ:AJ)*BR$455</f>
        <v>0</v>
      </c>
      <c r="BS309" s="89">
        <f>SUMIF(Об!$A:$A,$A:$A,Об!AK:AK)*BS$455</f>
        <v>0</v>
      </c>
      <c r="BT309" s="89">
        <f>SUMIF(Об!$A:$A,$A:$A,Об!AL:AL)*BT$455</f>
        <v>0</v>
      </c>
      <c r="BU309" s="89">
        <f>SUMIF(Об!$A:$A,$A:$A,Об!AM:AM)*BU$455</f>
        <v>0</v>
      </c>
      <c r="BV309" s="89">
        <f>SUMIF(Об!$A:$A,$A:$A,Об!AN:AN)*BV$455</f>
        <v>0</v>
      </c>
    </row>
    <row r="310" spans="1:74" ht="32.25" customHeight="1" x14ac:dyDescent="0.25">
      <c r="A310" s="84" t="s">
        <v>354</v>
      </c>
      <c r="B310" s="84">
        <f>SUMIF(Об!$A:$A,$A:$A,Об!B:B)</f>
        <v>0</v>
      </c>
      <c r="C310" s="84">
        <f>SUMIF(Об!$A:$A,$A:$A,Об!C:C)</f>
        <v>0</v>
      </c>
      <c r="D310" s="84">
        <v>0</v>
      </c>
      <c r="E310" s="84">
        <f>SUMIF(Об!$A:$A,$A:$A,Об!F:F)</f>
        <v>0</v>
      </c>
      <c r="F310" s="84">
        <f t="shared" si="46"/>
        <v>0</v>
      </c>
      <c r="G310" s="89">
        <v>0</v>
      </c>
      <c r="H310" s="89">
        <v>0</v>
      </c>
      <c r="I310" s="89">
        <v>0</v>
      </c>
      <c r="J310" s="89">
        <v>0</v>
      </c>
      <c r="K310" s="89">
        <v>0</v>
      </c>
      <c r="L310" s="89">
        <v>0</v>
      </c>
      <c r="M310" s="89">
        <v>0</v>
      </c>
      <c r="N310" s="89">
        <v>0</v>
      </c>
      <c r="O310" s="89">
        <v>0</v>
      </c>
      <c r="P310" s="89">
        <v>0</v>
      </c>
      <c r="Q310" s="89">
        <v>0</v>
      </c>
      <c r="R310" s="89">
        <v>0</v>
      </c>
      <c r="S310" s="89">
        <v>0</v>
      </c>
      <c r="T310" s="89">
        <v>0</v>
      </c>
      <c r="U310" s="89">
        <v>0</v>
      </c>
      <c r="V310" s="89">
        <v>0</v>
      </c>
      <c r="W310" s="89">
        <v>0</v>
      </c>
      <c r="X310" s="89">
        <v>0</v>
      </c>
      <c r="Y310" s="89">
        <v>0</v>
      </c>
      <c r="Z310" s="89">
        <v>0</v>
      </c>
      <c r="AA310" s="89">
        <v>0</v>
      </c>
      <c r="AB310" s="89">
        <v>0</v>
      </c>
      <c r="AC310" s="89">
        <v>0</v>
      </c>
      <c r="AD310" s="89">
        <v>0</v>
      </c>
      <c r="AE310" s="89">
        <v>0</v>
      </c>
      <c r="AF310" s="89">
        <v>0</v>
      </c>
      <c r="AG310" s="89">
        <v>0</v>
      </c>
      <c r="AH310" s="90">
        <v>0</v>
      </c>
      <c r="AI310" s="90">
        <v>255.12</v>
      </c>
      <c r="AJ310" s="90">
        <v>0</v>
      </c>
      <c r="AK310" s="90">
        <v>255.12</v>
      </c>
      <c r="AL310" s="90">
        <v>10139.73</v>
      </c>
      <c r="AM310" s="90">
        <v>0</v>
      </c>
      <c r="AN310" s="90">
        <v>10139.73</v>
      </c>
      <c r="AP310" s="91">
        <f t="shared" si="43"/>
        <v>0</v>
      </c>
      <c r="AQ310" s="92">
        <f>SUMIF('20-1'!K:K,$A:$A,'20-1'!$E:$E)</f>
        <v>0</v>
      </c>
      <c r="AR310" s="92">
        <f>SUMIF('20-1'!L:L,$A:$A,'20-1'!$E:$E)</f>
        <v>0</v>
      </c>
      <c r="AS310" s="92">
        <f>SUMIF('20-1'!M:M,$A:$A,'20-1'!$E:$E)</f>
        <v>0</v>
      </c>
      <c r="AT310" s="92">
        <f>SUMIF('20-1'!N:N,$A:$A,'20-1'!$E:$E)</f>
        <v>0</v>
      </c>
      <c r="AU310" s="92">
        <f>SUMIF('20-1'!O:O,$A:$A,'20-1'!$E:$E)</f>
        <v>0</v>
      </c>
      <c r="AV310" s="92">
        <f>SUMIF('20-1'!P:P,$A:$A,'20-1'!$E:$E)</f>
        <v>0</v>
      </c>
      <c r="AW310" s="92">
        <f>SUMIF('20-1'!Q:Q,$A:$A,'20-1'!$E:$E)</f>
        <v>0</v>
      </c>
      <c r="AX310" s="92">
        <f>SUMIF('20-1'!R:R,$A:$A,'20-1'!$E:$E)</f>
        <v>0</v>
      </c>
      <c r="AY310" s="92">
        <f>SUMIF('20-1'!S:S,$A:$A,'20-1'!$E:$E)</f>
        <v>0</v>
      </c>
      <c r="AZ310" s="92">
        <f>SUMIF('20-1'!T:T,$A:$A,'20-1'!$E:$E)</f>
        <v>0</v>
      </c>
      <c r="BA310" s="92">
        <f>SUMIF('20-1'!U:U,$A:$A,'20-1'!$E:$E)</f>
        <v>0</v>
      </c>
      <c r="BB310" s="92">
        <f>SUMIF('20-1'!V:V,$A:$A,'20-1'!$E:$E)</f>
        <v>0</v>
      </c>
      <c r="BC310" s="92">
        <f>SUMIF('20-1'!W:W,$A:$A,'20-1'!$E:$E)</f>
        <v>0</v>
      </c>
      <c r="BD310" s="92">
        <f>SUMIF('20-1'!X:X,$A:$A,'20-1'!$E:$E)</f>
        <v>0</v>
      </c>
      <c r="BE310" s="92">
        <f>SUMIF('20-1'!Y:Y,$A:$A,'20-1'!$E:$E)</f>
        <v>0</v>
      </c>
      <c r="BF310" s="92">
        <f>SUMIF('20-1'!Z:Z,$A:$A,'20-1'!$E:$E)</f>
        <v>0</v>
      </c>
      <c r="BG310" s="92">
        <f>SUMIF('20-1'!AA:AA,$A:$A,'20-1'!$E:$E)</f>
        <v>0</v>
      </c>
      <c r="BH310" s="92">
        <f>SUMIF('20-1'!AB:AB,$A:$A,'20-1'!$E:$E)</f>
        <v>0</v>
      </c>
      <c r="BI310" s="89">
        <f>SUMIF(Об!$A:$A,$A:$A,Об!AB:AB)*BI$455</f>
        <v>0</v>
      </c>
      <c r="BJ310" s="89">
        <f>SUMIF(Об!$A:$A,$A:$A,Об!AC:AC)*BJ$455</f>
        <v>0</v>
      </c>
      <c r="BK310" s="84">
        <f>SUMIF(ПП1!$H:$H,$A:$A,ПП1!$M:$M)</f>
        <v>0</v>
      </c>
      <c r="BL310" s="89">
        <f t="shared" si="44"/>
        <v>0</v>
      </c>
      <c r="BM310" s="84">
        <f>SUMIF(Об!$A:$A,$A:$A,Об!Z:Z)</f>
        <v>0</v>
      </c>
      <c r="BN310" s="89">
        <f t="shared" si="45"/>
        <v>0</v>
      </c>
      <c r="BO310" s="89">
        <f>SUMIF(Об!$A:$A,$A:$A,Об!$AG:$AG)*$BO$455</f>
        <v>0</v>
      </c>
      <c r="BP310" s="89">
        <f>SUMIF(Об!$A:$A,$A:$A,Об!$AE:$AE)*BP$455</f>
        <v>0</v>
      </c>
      <c r="BQ310" s="89">
        <f>SUMIF(Об!$A:$A,$A:$A,Об!AI:AI)*BQ$455</f>
        <v>0</v>
      </c>
      <c r="BR310" s="89">
        <f>SUMIF(Об!$A:$A,$A:$A,Об!AJ:AJ)*BR$455</f>
        <v>0</v>
      </c>
      <c r="BS310" s="89">
        <f>SUMIF(Об!$A:$A,$A:$A,Об!AK:AK)*BS$455</f>
        <v>0</v>
      </c>
      <c r="BT310" s="89">
        <f>SUMIF(Об!$A:$A,$A:$A,Об!AL:AL)*BT$455</f>
        <v>0</v>
      </c>
      <c r="BU310" s="89">
        <f>SUMIF(Об!$A:$A,$A:$A,Об!AM:AM)*BU$455</f>
        <v>0</v>
      </c>
      <c r="BV310" s="89">
        <f>SUMIF(Об!$A:$A,$A:$A,Об!AN:AN)*BV$455</f>
        <v>0</v>
      </c>
    </row>
    <row r="311" spans="1:74" ht="32.25" customHeight="1" x14ac:dyDescent="0.25">
      <c r="A311" s="84" t="s">
        <v>355</v>
      </c>
      <c r="B311" s="84">
        <f>SUMIF(Об!$A:$A,$A:$A,Об!B:B)</f>
        <v>0</v>
      </c>
      <c r="C311" s="84">
        <f>SUMIF(Об!$A:$A,$A:$A,Об!C:C)</f>
        <v>0</v>
      </c>
      <c r="D311" s="84">
        <v>0</v>
      </c>
      <c r="E311" s="84">
        <f>SUMIF(Об!$A:$A,$A:$A,Об!F:F)</f>
        <v>0</v>
      </c>
      <c r="F311" s="84">
        <f t="shared" si="46"/>
        <v>0</v>
      </c>
      <c r="G311" s="89">
        <v>0</v>
      </c>
      <c r="H311" s="89">
        <v>0</v>
      </c>
      <c r="I311" s="89">
        <v>0</v>
      </c>
      <c r="J311" s="89">
        <v>0</v>
      </c>
      <c r="K311" s="89">
        <v>0</v>
      </c>
      <c r="L311" s="89">
        <v>0</v>
      </c>
      <c r="M311" s="89">
        <v>0</v>
      </c>
      <c r="N311" s="89">
        <v>0</v>
      </c>
      <c r="O311" s="89">
        <v>0</v>
      </c>
      <c r="P311" s="89">
        <v>0</v>
      </c>
      <c r="Q311" s="89">
        <v>0</v>
      </c>
      <c r="R311" s="89">
        <v>0</v>
      </c>
      <c r="S311" s="89">
        <v>0</v>
      </c>
      <c r="T311" s="89">
        <v>0</v>
      </c>
      <c r="U311" s="89">
        <v>0</v>
      </c>
      <c r="V311" s="89">
        <v>0</v>
      </c>
      <c r="W311" s="89">
        <v>0</v>
      </c>
      <c r="X311" s="89">
        <v>0</v>
      </c>
      <c r="Y311" s="89">
        <v>0</v>
      </c>
      <c r="Z311" s="89">
        <v>0</v>
      </c>
      <c r="AA311" s="89">
        <v>0</v>
      </c>
      <c r="AB311" s="89">
        <v>0</v>
      </c>
      <c r="AC311" s="89">
        <v>0</v>
      </c>
      <c r="AD311" s="89">
        <v>0</v>
      </c>
      <c r="AE311" s="89">
        <v>0</v>
      </c>
      <c r="AF311" s="89">
        <v>0</v>
      </c>
      <c r="AG311" s="89">
        <v>0</v>
      </c>
      <c r="AH311" s="90">
        <v>0</v>
      </c>
      <c r="AI311" s="90">
        <v>8657.6500000000015</v>
      </c>
      <c r="AJ311" s="90">
        <v>0</v>
      </c>
      <c r="AK311" s="90">
        <v>8657.6500000000015</v>
      </c>
      <c r="AL311" s="90">
        <v>63030.5</v>
      </c>
      <c r="AM311" s="90">
        <v>0</v>
      </c>
      <c r="AN311" s="90">
        <v>63030.5</v>
      </c>
      <c r="AP311" s="91">
        <f t="shared" si="43"/>
        <v>0</v>
      </c>
      <c r="AQ311" s="92">
        <f>SUMIF('20-1'!K:K,$A:$A,'20-1'!$E:$E)</f>
        <v>0</v>
      </c>
      <c r="AR311" s="92">
        <f>SUMIF('20-1'!L:L,$A:$A,'20-1'!$E:$E)</f>
        <v>0</v>
      </c>
      <c r="AS311" s="92">
        <f>SUMIF('20-1'!M:M,$A:$A,'20-1'!$E:$E)</f>
        <v>0</v>
      </c>
      <c r="AT311" s="92">
        <f>SUMIF('20-1'!N:N,$A:$A,'20-1'!$E:$E)</f>
        <v>0</v>
      </c>
      <c r="AU311" s="92">
        <f>SUMIF('20-1'!O:O,$A:$A,'20-1'!$E:$E)</f>
        <v>0</v>
      </c>
      <c r="AV311" s="92">
        <f>SUMIF('20-1'!P:P,$A:$A,'20-1'!$E:$E)</f>
        <v>0</v>
      </c>
      <c r="AW311" s="92">
        <f>SUMIF('20-1'!Q:Q,$A:$A,'20-1'!$E:$E)</f>
        <v>0</v>
      </c>
      <c r="AX311" s="92">
        <f>SUMIF('20-1'!R:R,$A:$A,'20-1'!$E:$E)</f>
        <v>0</v>
      </c>
      <c r="AY311" s="92">
        <f>SUMIF('20-1'!S:S,$A:$A,'20-1'!$E:$E)</f>
        <v>0</v>
      </c>
      <c r="AZ311" s="92">
        <f>SUMIF('20-1'!T:T,$A:$A,'20-1'!$E:$E)</f>
        <v>0</v>
      </c>
      <c r="BA311" s="92">
        <f>SUMIF('20-1'!U:U,$A:$A,'20-1'!$E:$E)</f>
        <v>0</v>
      </c>
      <c r="BB311" s="92">
        <f>SUMIF('20-1'!V:V,$A:$A,'20-1'!$E:$E)</f>
        <v>0</v>
      </c>
      <c r="BC311" s="92">
        <f>SUMIF('20-1'!W:W,$A:$A,'20-1'!$E:$E)</f>
        <v>0</v>
      </c>
      <c r="BD311" s="92">
        <f>SUMIF('20-1'!X:X,$A:$A,'20-1'!$E:$E)</f>
        <v>0</v>
      </c>
      <c r="BE311" s="92">
        <f>SUMIF('20-1'!Y:Y,$A:$A,'20-1'!$E:$E)</f>
        <v>0</v>
      </c>
      <c r="BF311" s="92">
        <f>SUMIF('20-1'!Z:Z,$A:$A,'20-1'!$E:$E)</f>
        <v>0</v>
      </c>
      <c r="BG311" s="92">
        <f>SUMIF('20-1'!AA:AA,$A:$A,'20-1'!$E:$E)</f>
        <v>0</v>
      </c>
      <c r="BH311" s="92">
        <f>SUMIF('20-1'!AB:AB,$A:$A,'20-1'!$E:$E)</f>
        <v>0</v>
      </c>
      <c r="BI311" s="89">
        <f>SUMIF(Об!$A:$A,$A:$A,Об!AB:AB)*BI$455</f>
        <v>0</v>
      </c>
      <c r="BJ311" s="89">
        <f>SUMIF(Об!$A:$A,$A:$A,Об!AC:AC)*BJ$455</f>
        <v>0</v>
      </c>
      <c r="BK311" s="84">
        <f>SUMIF(ПП1!$H:$H,$A:$A,ПП1!$M:$M)</f>
        <v>0</v>
      </c>
      <c r="BL311" s="89">
        <f t="shared" si="44"/>
        <v>0</v>
      </c>
      <c r="BM311" s="84">
        <f>SUMIF(Об!$A:$A,$A:$A,Об!Z:Z)</f>
        <v>0</v>
      </c>
      <c r="BN311" s="89">
        <f t="shared" si="45"/>
        <v>0</v>
      </c>
      <c r="BO311" s="89">
        <f>SUMIF(Об!$A:$A,$A:$A,Об!$AG:$AG)*$BO$455</f>
        <v>0</v>
      </c>
      <c r="BP311" s="89">
        <f>SUMIF(Об!$A:$A,$A:$A,Об!$AE:$AE)*BP$455</f>
        <v>0</v>
      </c>
      <c r="BQ311" s="89">
        <f>SUMIF(Об!$A:$A,$A:$A,Об!AI:AI)*BQ$455</f>
        <v>0</v>
      </c>
      <c r="BR311" s="89">
        <f>SUMIF(Об!$A:$A,$A:$A,Об!AJ:AJ)*BR$455</f>
        <v>0</v>
      </c>
      <c r="BS311" s="89">
        <f>SUMIF(Об!$A:$A,$A:$A,Об!AK:AK)*BS$455</f>
        <v>0</v>
      </c>
      <c r="BT311" s="89">
        <f>SUMIF(Об!$A:$A,$A:$A,Об!AL:AL)*BT$455</f>
        <v>0</v>
      </c>
      <c r="BU311" s="89">
        <f>SUMIF(Об!$A:$A,$A:$A,Об!AM:AM)*BU$455</f>
        <v>0</v>
      </c>
      <c r="BV311" s="89">
        <f>SUMIF(Об!$A:$A,$A:$A,Об!AN:AN)*BV$455</f>
        <v>0</v>
      </c>
    </row>
    <row r="312" spans="1:74" ht="32.25" customHeight="1" x14ac:dyDescent="0.25">
      <c r="A312" s="84" t="s">
        <v>356</v>
      </c>
      <c r="B312" s="84">
        <f>SUMIF(Об!$A:$A,$A:$A,Об!B:B)</f>
        <v>0</v>
      </c>
      <c r="C312" s="84">
        <f>SUMIF(Об!$A:$A,$A:$A,Об!C:C)</f>
        <v>0</v>
      </c>
      <c r="D312" s="84">
        <v>0</v>
      </c>
      <c r="E312" s="84">
        <f>SUMIF(Об!$A:$A,$A:$A,Об!F:F)</f>
        <v>0</v>
      </c>
      <c r="F312" s="84">
        <f t="shared" si="46"/>
        <v>0</v>
      </c>
      <c r="G312" s="89">
        <v>0</v>
      </c>
      <c r="H312" s="89">
        <v>0</v>
      </c>
      <c r="I312" s="89">
        <v>0</v>
      </c>
      <c r="J312" s="89">
        <v>0</v>
      </c>
      <c r="K312" s="89">
        <v>0</v>
      </c>
      <c r="L312" s="89">
        <v>0</v>
      </c>
      <c r="M312" s="89">
        <v>0</v>
      </c>
      <c r="N312" s="89">
        <v>0</v>
      </c>
      <c r="O312" s="89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89">
        <v>0</v>
      </c>
      <c r="V312" s="89">
        <v>0</v>
      </c>
      <c r="W312" s="89">
        <v>0</v>
      </c>
      <c r="X312" s="89">
        <v>0</v>
      </c>
      <c r="Y312" s="89">
        <v>0</v>
      </c>
      <c r="Z312" s="89">
        <v>0</v>
      </c>
      <c r="AA312" s="89">
        <v>0</v>
      </c>
      <c r="AB312" s="89">
        <v>0</v>
      </c>
      <c r="AC312" s="89">
        <v>0</v>
      </c>
      <c r="AD312" s="89">
        <v>0</v>
      </c>
      <c r="AE312" s="89">
        <v>0</v>
      </c>
      <c r="AF312" s="89">
        <v>0</v>
      </c>
      <c r="AG312" s="89">
        <v>0</v>
      </c>
      <c r="AH312" s="90">
        <v>0</v>
      </c>
      <c r="AI312" s="90">
        <v>2877.92</v>
      </c>
      <c r="AJ312" s="90">
        <v>0</v>
      </c>
      <c r="AK312" s="90">
        <v>2877.92</v>
      </c>
      <c r="AL312" s="90">
        <v>98811.94</v>
      </c>
      <c r="AM312" s="90">
        <v>0</v>
      </c>
      <c r="AN312" s="90">
        <v>98811.94</v>
      </c>
      <c r="AP312" s="91">
        <f t="shared" si="43"/>
        <v>0</v>
      </c>
      <c r="AQ312" s="92">
        <f>SUMIF('20-1'!K:K,$A:$A,'20-1'!$E:$E)</f>
        <v>0</v>
      </c>
      <c r="AR312" s="92">
        <f>SUMIF('20-1'!L:L,$A:$A,'20-1'!$E:$E)</f>
        <v>0</v>
      </c>
      <c r="AS312" s="92">
        <f>SUMIF('20-1'!M:M,$A:$A,'20-1'!$E:$E)</f>
        <v>0</v>
      </c>
      <c r="AT312" s="92">
        <f>SUMIF('20-1'!N:N,$A:$A,'20-1'!$E:$E)</f>
        <v>0</v>
      </c>
      <c r="AU312" s="92">
        <f>SUMIF('20-1'!O:O,$A:$A,'20-1'!$E:$E)</f>
        <v>0</v>
      </c>
      <c r="AV312" s="92">
        <f>SUMIF('20-1'!P:P,$A:$A,'20-1'!$E:$E)</f>
        <v>0</v>
      </c>
      <c r="AW312" s="92">
        <f>SUMIF('20-1'!Q:Q,$A:$A,'20-1'!$E:$E)</f>
        <v>0</v>
      </c>
      <c r="AX312" s="92">
        <f>SUMIF('20-1'!R:R,$A:$A,'20-1'!$E:$E)</f>
        <v>0</v>
      </c>
      <c r="AY312" s="92">
        <f>SUMIF('20-1'!S:S,$A:$A,'20-1'!$E:$E)</f>
        <v>0</v>
      </c>
      <c r="AZ312" s="92">
        <f>SUMIF('20-1'!T:T,$A:$A,'20-1'!$E:$E)</f>
        <v>0</v>
      </c>
      <c r="BA312" s="92">
        <f>SUMIF('20-1'!U:U,$A:$A,'20-1'!$E:$E)</f>
        <v>0</v>
      </c>
      <c r="BB312" s="92">
        <f>SUMIF('20-1'!V:V,$A:$A,'20-1'!$E:$E)</f>
        <v>0</v>
      </c>
      <c r="BC312" s="92">
        <f>SUMIF('20-1'!W:W,$A:$A,'20-1'!$E:$E)</f>
        <v>0</v>
      </c>
      <c r="BD312" s="92">
        <f>SUMIF('20-1'!X:X,$A:$A,'20-1'!$E:$E)</f>
        <v>0</v>
      </c>
      <c r="BE312" s="92">
        <f>SUMIF('20-1'!Y:Y,$A:$A,'20-1'!$E:$E)</f>
        <v>0</v>
      </c>
      <c r="BF312" s="92">
        <f>SUMIF('20-1'!Z:Z,$A:$A,'20-1'!$E:$E)</f>
        <v>0</v>
      </c>
      <c r="BG312" s="92">
        <f>SUMIF('20-1'!AA:AA,$A:$A,'20-1'!$E:$E)</f>
        <v>0</v>
      </c>
      <c r="BH312" s="92">
        <f>SUMIF('20-1'!AB:AB,$A:$A,'20-1'!$E:$E)</f>
        <v>0</v>
      </c>
      <c r="BI312" s="89">
        <f>SUMIF(Об!$A:$A,$A:$A,Об!AB:AB)*BI$455</f>
        <v>0</v>
      </c>
      <c r="BJ312" s="89">
        <f>SUMIF(Об!$A:$A,$A:$A,Об!AC:AC)*BJ$455</f>
        <v>0</v>
      </c>
      <c r="BK312" s="84">
        <f>SUMIF(ПП1!$H:$H,$A:$A,ПП1!$M:$M)</f>
        <v>0</v>
      </c>
      <c r="BL312" s="89">
        <f t="shared" si="44"/>
        <v>0</v>
      </c>
      <c r="BM312" s="84">
        <f>SUMIF(Об!$A:$A,$A:$A,Об!Z:Z)</f>
        <v>0</v>
      </c>
      <c r="BN312" s="89">
        <f t="shared" si="45"/>
        <v>0</v>
      </c>
      <c r="BO312" s="89">
        <f>SUMIF(Об!$A:$A,$A:$A,Об!$AG:$AG)*$BO$455</f>
        <v>0</v>
      </c>
      <c r="BP312" s="89">
        <f>SUMIF(Об!$A:$A,$A:$A,Об!$AE:$AE)*BP$455</f>
        <v>0</v>
      </c>
      <c r="BQ312" s="89">
        <f>SUMIF(Об!$A:$A,$A:$A,Об!AI:AI)*BQ$455</f>
        <v>0</v>
      </c>
      <c r="BR312" s="89">
        <f>SUMIF(Об!$A:$A,$A:$A,Об!AJ:AJ)*BR$455</f>
        <v>0</v>
      </c>
      <c r="BS312" s="89">
        <f>SUMIF(Об!$A:$A,$A:$A,Об!AK:AK)*BS$455</f>
        <v>0</v>
      </c>
      <c r="BT312" s="89">
        <f>SUMIF(Об!$A:$A,$A:$A,Об!AL:AL)*BT$455</f>
        <v>0</v>
      </c>
      <c r="BU312" s="89">
        <f>SUMIF(Об!$A:$A,$A:$A,Об!AM:AM)*BU$455</f>
        <v>0</v>
      </c>
      <c r="BV312" s="89">
        <f>SUMIF(Об!$A:$A,$A:$A,Об!AN:AN)*BV$455</f>
        <v>0</v>
      </c>
    </row>
    <row r="313" spans="1:74" ht="32.25" customHeight="1" x14ac:dyDescent="0.25">
      <c r="A313" s="84" t="s">
        <v>357</v>
      </c>
      <c r="B313" s="84">
        <f>SUMIF(Об!$A:$A,$A:$A,Об!B:B)</f>
        <v>0</v>
      </c>
      <c r="C313" s="84">
        <f>SUMIF(Об!$A:$A,$A:$A,Об!C:C)</f>
        <v>0</v>
      </c>
      <c r="D313" s="84">
        <v>0</v>
      </c>
      <c r="E313" s="84">
        <f>SUMIF(Об!$A:$A,$A:$A,Об!F:F)</f>
        <v>0</v>
      </c>
      <c r="F313" s="84">
        <f t="shared" si="46"/>
        <v>0</v>
      </c>
      <c r="G313" s="89">
        <v>0</v>
      </c>
      <c r="H313" s="89">
        <v>0</v>
      </c>
      <c r="I313" s="89">
        <v>0</v>
      </c>
      <c r="J313" s="89">
        <v>0</v>
      </c>
      <c r="K313" s="89">
        <v>0</v>
      </c>
      <c r="L313" s="89">
        <v>0</v>
      </c>
      <c r="M313" s="89">
        <v>0</v>
      </c>
      <c r="N313" s="89">
        <v>0</v>
      </c>
      <c r="O313" s="89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89">
        <v>0</v>
      </c>
      <c r="V313" s="89">
        <v>0</v>
      </c>
      <c r="W313" s="89">
        <v>0</v>
      </c>
      <c r="X313" s="89">
        <v>0</v>
      </c>
      <c r="Y313" s="89">
        <v>0</v>
      </c>
      <c r="Z313" s="89">
        <v>0</v>
      </c>
      <c r="AA313" s="89">
        <v>0</v>
      </c>
      <c r="AB313" s="89">
        <v>0</v>
      </c>
      <c r="AC313" s="89">
        <v>0</v>
      </c>
      <c r="AD313" s="89">
        <v>0</v>
      </c>
      <c r="AE313" s="89">
        <v>0</v>
      </c>
      <c r="AF313" s="89">
        <v>0</v>
      </c>
      <c r="AG313" s="89">
        <v>0</v>
      </c>
      <c r="AH313" s="90">
        <v>0</v>
      </c>
      <c r="AI313" s="90">
        <v>1578.27</v>
      </c>
      <c r="AJ313" s="90">
        <v>0</v>
      </c>
      <c r="AK313" s="90">
        <v>1578.27</v>
      </c>
      <c r="AL313" s="90">
        <v>110716.95999999999</v>
      </c>
      <c r="AM313" s="90">
        <v>0</v>
      </c>
      <c r="AN313" s="90">
        <v>110716.95999999999</v>
      </c>
      <c r="AP313" s="91">
        <f t="shared" si="43"/>
        <v>0</v>
      </c>
      <c r="AQ313" s="92">
        <f>SUMIF('20-1'!K:K,$A:$A,'20-1'!$E:$E)</f>
        <v>0</v>
      </c>
      <c r="AR313" s="92">
        <f>SUMIF('20-1'!L:L,$A:$A,'20-1'!$E:$E)</f>
        <v>0</v>
      </c>
      <c r="AS313" s="92">
        <f>SUMIF('20-1'!M:M,$A:$A,'20-1'!$E:$E)</f>
        <v>0</v>
      </c>
      <c r="AT313" s="92">
        <f>SUMIF('20-1'!N:N,$A:$A,'20-1'!$E:$E)</f>
        <v>0</v>
      </c>
      <c r="AU313" s="92">
        <f>SUMIF('20-1'!O:O,$A:$A,'20-1'!$E:$E)</f>
        <v>0</v>
      </c>
      <c r="AV313" s="92">
        <f>SUMIF('20-1'!P:P,$A:$A,'20-1'!$E:$E)</f>
        <v>0</v>
      </c>
      <c r="AW313" s="92">
        <f>SUMIF('20-1'!Q:Q,$A:$A,'20-1'!$E:$E)</f>
        <v>0</v>
      </c>
      <c r="AX313" s="92">
        <f>SUMIF('20-1'!R:R,$A:$A,'20-1'!$E:$E)</f>
        <v>0</v>
      </c>
      <c r="AY313" s="92">
        <f>SUMIF('20-1'!S:S,$A:$A,'20-1'!$E:$E)</f>
        <v>0</v>
      </c>
      <c r="AZ313" s="92">
        <f>SUMIF('20-1'!T:T,$A:$A,'20-1'!$E:$E)</f>
        <v>0</v>
      </c>
      <c r="BA313" s="92">
        <f>SUMIF('20-1'!U:U,$A:$A,'20-1'!$E:$E)</f>
        <v>0</v>
      </c>
      <c r="BB313" s="92">
        <f>SUMIF('20-1'!V:V,$A:$A,'20-1'!$E:$E)</f>
        <v>0</v>
      </c>
      <c r="BC313" s="92">
        <f>SUMIF('20-1'!W:W,$A:$A,'20-1'!$E:$E)</f>
        <v>0</v>
      </c>
      <c r="BD313" s="92">
        <f>SUMIF('20-1'!X:X,$A:$A,'20-1'!$E:$E)</f>
        <v>0</v>
      </c>
      <c r="BE313" s="92">
        <f>SUMIF('20-1'!Y:Y,$A:$A,'20-1'!$E:$E)</f>
        <v>0</v>
      </c>
      <c r="BF313" s="92">
        <f>SUMIF('20-1'!Z:Z,$A:$A,'20-1'!$E:$E)</f>
        <v>0</v>
      </c>
      <c r="BG313" s="92">
        <f>SUMIF('20-1'!AA:AA,$A:$A,'20-1'!$E:$E)</f>
        <v>0</v>
      </c>
      <c r="BH313" s="92">
        <f>SUMIF('20-1'!AB:AB,$A:$A,'20-1'!$E:$E)</f>
        <v>0</v>
      </c>
      <c r="BI313" s="89">
        <f>SUMIF(Об!$A:$A,$A:$A,Об!AB:AB)*BI$455</f>
        <v>0</v>
      </c>
      <c r="BJ313" s="89">
        <f>SUMIF(Об!$A:$A,$A:$A,Об!AC:AC)*BJ$455</f>
        <v>0</v>
      </c>
      <c r="BK313" s="84">
        <f>SUMIF(ПП1!$H:$H,$A:$A,ПП1!$M:$M)</f>
        <v>0</v>
      </c>
      <c r="BL313" s="89">
        <f t="shared" si="44"/>
        <v>0</v>
      </c>
      <c r="BM313" s="84">
        <f>SUMIF(Об!$A:$A,$A:$A,Об!Z:Z)</f>
        <v>0</v>
      </c>
      <c r="BN313" s="89">
        <f t="shared" si="45"/>
        <v>0</v>
      </c>
      <c r="BO313" s="89">
        <f>SUMIF(Об!$A:$A,$A:$A,Об!$AG:$AG)*$BO$455</f>
        <v>0</v>
      </c>
      <c r="BP313" s="89">
        <f>SUMIF(Об!$A:$A,$A:$A,Об!$AE:$AE)*BP$455</f>
        <v>0</v>
      </c>
      <c r="BQ313" s="89">
        <f>SUMIF(Об!$A:$A,$A:$A,Об!AI:AI)*BQ$455</f>
        <v>0</v>
      </c>
      <c r="BR313" s="89">
        <f>SUMIF(Об!$A:$A,$A:$A,Об!AJ:AJ)*BR$455</f>
        <v>0</v>
      </c>
      <c r="BS313" s="89">
        <f>SUMIF(Об!$A:$A,$A:$A,Об!AK:AK)*BS$455</f>
        <v>0</v>
      </c>
      <c r="BT313" s="89">
        <f>SUMIF(Об!$A:$A,$A:$A,Об!AL:AL)*BT$455</f>
        <v>0</v>
      </c>
      <c r="BU313" s="89">
        <f>SUMIF(Об!$A:$A,$A:$A,Об!AM:AM)*BU$455</f>
        <v>0</v>
      </c>
      <c r="BV313" s="89">
        <f>SUMIF(Об!$A:$A,$A:$A,Об!AN:AN)*BV$455</f>
        <v>0</v>
      </c>
    </row>
    <row r="314" spans="1:74" ht="32.25" customHeight="1" x14ac:dyDescent="0.25">
      <c r="A314" s="84" t="s">
        <v>358</v>
      </c>
      <c r="B314" s="84">
        <f>SUMIF(Об!$A:$A,$A:$A,Об!B:B)</f>
        <v>0</v>
      </c>
      <c r="C314" s="84">
        <f>SUMIF(Об!$A:$A,$A:$A,Об!C:C)</f>
        <v>0</v>
      </c>
      <c r="D314" s="84">
        <v>0</v>
      </c>
      <c r="E314" s="84">
        <f>SUMIF(Об!$A:$A,$A:$A,Об!F:F)</f>
        <v>0</v>
      </c>
      <c r="F314" s="84">
        <f t="shared" si="46"/>
        <v>0</v>
      </c>
      <c r="G314" s="89">
        <v>0</v>
      </c>
      <c r="H314" s="89">
        <v>0</v>
      </c>
      <c r="I314" s="89">
        <v>0</v>
      </c>
      <c r="J314" s="89">
        <v>0</v>
      </c>
      <c r="K314" s="89">
        <v>0</v>
      </c>
      <c r="L314" s="89">
        <v>0</v>
      </c>
      <c r="M314" s="89">
        <v>0</v>
      </c>
      <c r="N314" s="89">
        <v>0</v>
      </c>
      <c r="O314" s="89">
        <v>0</v>
      </c>
      <c r="P314" s="89">
        <v>0</v>
      </c>
      <c r="Q314" s="89">
        <v>0</v>
      </c>
      <c r="R314" s="89">
        <v>0</v>
      </c>
      <c r="S314" s="89">
        <v>0</v>
      </c>
      <c r="T314" s="89">
        <v>0</v>
      </c>
      <c r="U314" s="89">
        <v>0</v>
      </c>
      <c r="V314" s="89">
        <v>0</v>
      </c>
      <c r="W314" s="89">
        <v>0</v>
      </c>
      <c r="X314" s="89">
        <v>0</v>
      </c>
      <c r="Y314" s="89">
        <v>0</v>
      </c>
      <c r="Z314" s="89">
        <v>0</v>
      </c>
      <c r="AA314" s="89">
        <v>0</v>
      </c>
      <c r="AB314" s="89">
        <v>0</v>
      </c>
      <c r="AC314" s="89">
        <v>0</v>
      </c>
      <c r="AD314" s="89">
        <v>0</v>
      </c>
      <c r="AE314" s="89">
        <v>0</v>
      </c>
      <c r="AF314" s="89">
        <v>0</v>
      </c>
      <c r="AG314" s="89">
        <v>0</v>
      </c>
      <c r="AH314" s="90">
        <v>0</v>
      </c>
      <c r="AI314" s="90">
        <v>1606.17</v>
      </c>
      <c r="AJ314" s="90">
        <v>0</v>
      </c>
      <c r="AK314" s="90">
        <v>1606.17</v>
      </c>
      <c r="AL314" s="90">
        <v>37621.269999999997</v>
      </c>
      <c r="AM314" s="90">
        <v>0</v>
      </c>
      <c r="AN314" s="90">
        <v>37621.269999999997</v>
      </c>
      <c r="AP314" s="91">
        <f t="shared" si="43"/>
        <v>0</v>
      </c>
      <c r="AQ314" s="92">
        <f>SUMIF('20-1'!K:K,$A:$A,'20-1'!$E:$E)</f>
        <v>0</v>
      </c>
      <c r="AR314" s="92">
        <f>SUMIF('20-1'!L:L,$A:$A,'20-1'!$E:$E)</f>
        <v>0</v>
      </c>
      <c r="AS314" s="92">
        <f>SUMIF('20-1'!M:M,$A:$A,'20-1'!$E:$E)</f>
        <v>0</v>
      </c>
      <c r="AT314" s="92">
        <f>SUMIF('20-1'!N:N,$A:$A,'20-1'!$E:$E)</f>
        <v>0</v>
      </c>
      <c r="AU314" s="92">
        <f>SUMIF('20-1'!O:O,$A:$A,'20-1'!$E:$E)</f>
        <v>0</v>
      </c>
      <c r="AV314" s="92">
        <f>SUMIF('20-1'!P:P,$A:$A,'20-1'!$E:$E)</f>
        <v>0</v>
      </c>
      <c r="AW314" s="92">
        <f>SUMIF('20-1'!Q:Q,$A:$A,'20-1'!$E:$E)</f>
        <v>0</v>
      </c>
      <c r="AX314" s="92">
        <f>SUMIF('20-1'!R:R,$A:$A,'20-1'!$E:$E)</f>
        <v>0</v>
      </c>
      <c r="AY314" s="92">
        <f>SUMIF('20-1'!S:S,$A:$A,'20-1'!$E:$E)</f>
        <v>0</v>
      </c>
      <c r="AZ314" s="92">
        <f>SUMIF('20-1'!T:T,$A:$A,'20-1'!$E:$E)</f>
        <v>0</v>
      </c>
      <c r="BA314" s="92">
        <f>SUMIF('20-1'!U:U,$A:$A,'20-1'!$E:$E)</f>
        <v>0</v>
      </c>
      <c r="BB314" s="92">
        <f>SUMIF('20-1'!V:V,$A:$A,'20-1'!$E:$E)</f>
        <v>0</v>
      </c>
      <c r="BC314" s="92">
        <f>SUMIF('20-1'!W:W,$A:$A,'20-1'!$E:$E)</f>
        <v>0</v>
      </c>
      <c r="BD314" s="92">
        <f>SUMIF('20-1'!X:X,$A:$A,'20-1'!$E:$E)</f>
        <v>0</v>
      </c>
      <c r="BE314" s="92">
        <f>SUMIF('20-1'!Y:Y,$A:$A,'20-1'!$E:$E)</f>
        <v>0</v>
      </c>
      <c r="BF314" s="92">
        <f>SUMIF('20-1'!Z:Z,$A:$A,'20-1'!$E:$E)</f>
        <v>0</v>
      </c>
      <c r="BG314" s="92">
        <f>SUMIF('20-1'!AA:AA,$A:$A,'20-1'!$E:$E)</f>
        <v>0</v>
      </c>
      <c r="BH314" s="92">
        <f>SUMIF('20-1'!AB:AB,$A:$A,'20-1'!$E:$E)</f>
        <v>0</v>
      </c>
      <c r="BI314" s="89">
        <f>SUMIF(Об!$A:$A,$A:$A,Об!AB:AB)*BI$455</f>
        <v>0</v>
      </c>
      <c r="BJ314" s="89">
        <f>SUMIF(Об!$A:$A,$A:$A,Об!AC:AC)*BJ$455</f>
        <v>0</v>
      </c>
      <c r="BK314" s="84">
        <f>SUMIF(ПП1!$H:$H,$A:$A,ПП1!$M:$M)</f>
        <v>0</v>
      </c>
      <c r="BL314" s="89">
        <f t="shared" si="44"/>
        <v>0</v>
      </c>
      <c r="BM314" s="84">
        <f>SUMIF(Об!$A:$A,$A:$A,Об!Z:Z)</f>
        <v>0</v>
      </c>
      <c r="BN314" s="89">
        <f t="shared" si="45"/>
        <v>0</v>
      </c>
      <c r="BO314" s="89">
        <f>SUMIF(Об!$A:$A,$A:$A,Об!$AG:$AG)*$BO$455</f>
        <v>0</v>
      </c>
      <c r="BP314" s="89">
        <f>SUMIF(Об!$A:$A,$A:$A,Об!$AE:$AE)*BP$455</f>
        <v>0</v>
      </c>
      <c r="BQ314" s="89">
        <f>SUMIF(Об!$A:$A,$A:$A,Об!AI:AI)*BQ$455</f>
        <v>0</v>
      </c>
      <c r="BR314" s="89">
        <f>SUMIF(Об!$A:$A,$A:$A,Об!AJ:AJ)*BR$455</f>
        <v>0</v>
      </c>
      <c r="BS314" s="89">
        <f>SUMIF(Об!$A:$A,$A:$A,Об!AK:AK)*BS$455</f>
        <v>0</v>
      </c>
      <c r="BT314" s="89">
        <f>SUMIF(Об!$A:$A,$A:$A,Об!AL:AL)*BT$455</f>
        <v>0</v>
      </c>
      <c r="BU314" s="89">
        <f>SUMIF(Об!$A:$A,$A:$A,Об!AM:AM)*BU$455</f>
        <v>0</v>
      </c>
      <c r="BV314" s="89">
        <f>SUMIF(Об!$A:$A,$A:$A,Об!AN:AN)*BV$455</f>
        <v>0</v>
      </c>
    </row>
    <row r="315" spans="1:74" ht="32.25" customHeight="1" x14ac:dyDescent="0.25">
      <c r="A315" s="84" t="s">
        <v>359</v>
      </c>
      <c r="B315" s="84">
        <f>SUMIF(Об!$A:$A,$A:$A,Об!B:B)</f>
        <v>0</v>
      </c>
      <c r="C315" s="84">
        <f>SUMIF(Об!$A:$A,$A:$A,Об!C:C)</f>
        <v>0</v>
      </c>
      <c r="D315" s="84">
        <v>0</v>
      </c>
      <c r="E315" s="84">
        <f>SUMIF(Об!$A:$A,$A:$A,Об!F:F)</f>
        <v>0</v>
      </c>
      <c r="F315" s="84">
        <f t="shared" si="46"/>
        <v>0</v>
      </c>
      <c r="G315" s="89">
        <v>0</v>
      </c>
      <c r="H315" s="89">
        <v>0</v>
      </c>
      <c r="I315" s="89">
        <v>0</v>
      </c>
      <c r="J315" s="89">
        <v>0</v>
      </c>
      <c r="K315" s="89">
        <v>0</v>
      </c>
      <c r="L315" s="89">
        <v>0</v>
      </c>
      <c r="M315" s="89">
        <v>0</v>
      </c>
      <c r="N315" s="89">
        <v>0</v>
      </c>
      <c r="O315" s="89">
        <v>0</v>
      </c>
      <c r="P315" s="89">
        <v>0</v>
      </c>
      <c r="Q315" s="89">
        <v>0</v>
      </c>
      <c r="R315" s="89">
        <v>0</v>
      </c>
      <c r="S315" s="89">
        <v>0</v>
      </c>
      <c r="T315" s="89">
        <v>0</v>
      </c>
      <c r="U315" s="89">
        <v>0</v>
      </c>
      <c r="V315" s="89">
        <v>0</v>
      </c>
      <c r="W315" s="89">
        <v>0</v>
      </c>
      <c r="X315" s="89">
        <v>0</v>
      </c>
      <c r="Y315" s="89">
        <v>0</v>
      </c>
      <c r="Z315" s="89">
        <v>0</v>
      </c>
      <c r="AA315" s="89">
        <v>0</v>
      </c>
      <c r="AB315" s="89">
        <v>0</v>
      </c>
      <c r="AC315" s="89">
        <v>0</v>
      </c>
      <c r="AD315" s="89">
        <v>0</v>
      </c>
      <c r="AE315" s="89">
        <v>0</v>
      </c>
      <c r="AF315" s="89">
        <v>0</v>
      </c>
      <c r="AG315" s="89">
        <v>0</v>
      </c>
      <c r="AH315" s="90">
        <v>0</v>
      </c>
      <c r="AI315" s="90">
        <v>0</v>
      </c>
      <c r="AJ315" s="90">
        <v>0</v>
      </c>
      <c r="AK315" s="90">
        <v>0</v>
      </c>
      <c r="AL315" s="90">
        <v>1714.48</v>
      </c>
      <c r="AM315" s="90">
        <v>0</v>
      </c>
      <c r="AN315" s="90">
        <v>1714.48</v>
      </c>
      <c r="AP315" s="91">
        <f t="shared" si="43"/>
        <v>0</v>
      </c>
      <c r="AQ315" s="92">
        <f>SUMIF('20-1'!K:K,$A:$A,'20-1'!$E:$E)</f>
        <v>0</v>
      </c>
      <c r="AR315" s="92">
        <f>SUMIF('20-1'!L:L,$A:$A,'20-1'!$E:$E)</f>
        <v>0</v>
      </c>
      <c r="AS315" s="92">
        <f>SUMIF('20-1'!M:M,$A:$A,'20-1'!$E:$E)</f>
        <v>0</v>
      </c>
      <c r="AT315" s="92">
        <f>SUMIF('20-1'!N:N,$A:$A,'20-1'!$E:$E)</f>
        <v>0</v>
      </c>
      <c r="AU315" s="92">
        <f>SUMIF('20-1'!O:O,$A:$A,'20-1'!$E:$E)</f>
        <v>0</v>
      </c>
      <c r="AV315" s="92">
        <f>SUMIF('20-1'!P:P,$A:$A,'20-1'!$E:$E)</f>
        <v>0</v>
      </c>
      <c r="AW315" s="92">
        <f>SUMIF('20-1'!Q:Q,$A:$A,'20-1'!$E:$E)</f>
        <v>0</v>
      </c>
      <c r="AX315" s="92">
        <f>SUMIF('20-1'!R:R,$A:$A,'20-1'!$E:$E)</f>
        <v>0</v>
      </c>
      <c r="AY315" s="92">
        <f>SUMIF('20-1'!S:S,$A:$A,'20-1'!$E:$E)</f>
        <v>0</v>
      </c>
      <c r="AZ315" s="92">
        <f>SUMIF('20-1'!T:T,$A:$A,'20-1'!$E:$E)</f>
        <v>0</v>
      </c>
      <c r="BA315" s="92">
        <f>SUMIF('20-1'!U:U,$A:$A,'20-1'!$E:$E)</f>
        <v>0</v>
      </c>
      <c r="BB315" s="92">
        <f>SUMIF('20-1'!V:V,$A:$A,'20-1'!$E:$E)</f>
        <v>0</v>
      </c>
      <c r="BC315" s="92">
        <f>SUMIF('20-1'!W:W,$A:$A,'20-1'!$E:$E)</f>
        <v>0</v>
      </c>
      <c r="BD315" s="92">
        <f>SUMIF('20-1'!X:X,$A:$A,'20-1'!$E:$E)</f>
        <v>0</v>
      </c>
      <c r="BE315" s="92">
        <f>SUMIF('20-1'!Y:Y,$A:$A,'20-1'!$E:$E)</f>
        <v>0</v>
      </c>
      <c r="BF315" s="92">
        <f>SUMIF('20-1'!Z:Z,$A:$A,'20-1'!$E:$E)</f>
        <v>0</v>
      </c>
      <c r="BG315" s="92">
        <f>SUMIF('20-1'!AA:AA,$A:$A,'20-1'!$E:$E)</f>
        <v>0</v>
      </c>
      <c r="BH315" s="92">
        <f>SUMIF('20-1'!AB:AB,$A:$A,'20-1'!$E:$E)</f>
        <v>0</v>
      </c>
      <c r="BI315" s="89">
        <f>SUMIF(Об!$A:$A,$A:$A,Об!AB:AB)*BI$455</f>
        <v>0</v>
      </c>
      <c r="BJ315" s="89">
        <f>SUMIF(Об!$A:$A,$A:$A,Об!AC:AC)*BJ$455</f>
        <v>0</v>
      </c>
      <c r="BK315" s="84">
        <f>SUMIF(ПП1!$H:$H,$A:$A,ПП1!$M:$M)</f>
        <v>0</v>
      </c>
      <c r="BL315" s="89">
        <f t="shared" si="44"/>
        <v>0</v>
      </c>
      <c r="BM315" s="84">
        <f>SUMIF(Об!$A:$A,$A:$A,Об!Z:Z)</f>
        <v>0</v>
      </c>
      <c r="BN315" s="89">
        <f t="shared" si="45"/>
        <v>0</v>
      </c>
      <c r="BO315" s="89">
        <f>SUMIF(Об!$A:$A,$A:$A,Об!$AG:$AG)*$BO$455</f>
        <v>0</v>
      </c>
      <c r="BP315" s="89">
        <f>SUMIF(Об!$A:$A,$A:$A,Об!$AE:$AE)*BP$455</f>
        <v>0</v>
      </c>
      <c r="BQ315" s="89">
        <f>SUMIF(Об!$A:$A,$A:$A,Об!AI:AI)*BQ$455</f>
        <v>0</v>
      </c>
      <c r="BR315" s="89">
        <f>SUMIF(Об!$A:$A,$A:$A,Об!AJ:AJ)*BR$455</f>
        <v>0</v>
      </c>
      <c r="BS315" s="89">
        <f>SUMIF(Об!$A:$A,$A:$A,Об!AK:AK)*BS$455</f>
        <v>0</v>
      </c>
      <c r="BT315" s="89">
        <f>SUMIF(Об!$A:$A,$A:$A,Об!AL:AL)*BT$455</f>
        <v>0</v>
      </c>
      <c r="BU315" s="89">
        <f>SUMIF(Об!$A:$A,$A:$A,Об!AM:AM)*BU$455</f>
        <v>0</v>
      </c>
      <c r="BV315" s="89">
        <f>SUMIF(Об!$A:$A,$A:$A,Об!AN:AN)*BV$455</f>
        <v>0</v>
      </c>
    </row>
    <row r="316" spans="1:74" ht="32.25" customHeight="1" x14ac:dyDescent="0.25">
      <c r="A316" s="84" t="s">
        <v>360</v>
      </c>
      <c r="B316" s="84">
        <f>SUMIF(Об!$A:$A,$A:$A,Об!B:B)</f>
        <v>0</v>
      </c>
      <c r="C316" s="84">
        <f>SUMIF(Об!$A:$A,$A:$A,Об!C:C)</f>
        <v>0</v>
      </c>
      <c r="D316" s="84">
        <v>0</v>
      </c>
      <c r="E316" s="84">
        <f>SUMIF(Об!$A:$A,$A:$A,Об!F:F)</f>
        <v>0</v>
      </c>
      <c r="F316" s="84">
        <f t="shared" si="46"/>
        <v>0</v>
      </c>
      <c r="G316" s="89">
        <v>0</v>
      </c>
      <c r="H316" s="89">
        <v>0</v>
      </c>
      <c r="I316" s="89">
        <v>0</v>
      </c>
      <c r="J316" s="89">
        <v>0</v>
      </c>
      <c r="K316" s="89">
        <v>0</v>
      </c>
      <c r="L316" s="89">
        <v>0</v>
      </c>
      <c r="M316" s="89">
        <v>0</v>
      </c>
      <c r="N316" s="89">
        <v>0</v>
      </c>
      <c r="O316" s="89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89">
        <v>0</v>
      </c>
      <c r="V316" s="89">
        <v>0</v>
      </c>
      <c r="W316" s="89">
        <v>0</v>
      </c>
      <c r="X316" s="89">
        <v>0</v>
      </c>
      <c r="Y316" s="89">
        <v>0</v>
      </c>
      <c r="Z316" s="89">
        <v>0</v>
      </c>
      <c r="AA316" s="89">
        <v>0</v>
      </c>
      <c r="AB316" s="89">
        <v>0</v>
      </c>
      <c r="AC316" s="89">
        <v>0</v>
      </c>
      <c r="AD316" s="89">
        <v>0</v>
      </c>
      <c r="AE316" s="89">
        <v>0</v>
      </c>
      <c r="AF316" s="89">
        <v>0</v>
      </c>
      <c r="AG316" s="89">
        <v>0</v>
      </c>
      <c r="AH316" s="90">
        <v>0</v>
      </c>
      <c r="AI316" s="90">
        <v>0</v>
      </c>
      <c r="AJ316" s="90">
        <v>0</v>
      </c>
      <c r="AK316" s="90">
        <v>0</v>
      </c>
      <c r="AL316" s="90">
        <v>442.40999999999985</v>
      </c>
      <c r="AM316" s="90">
        <v>0</v>
      </c>
      <c r="AN316" s="90">
        <v>442.40999999999985</v>
      </c>
      <c r="AP316" s="91">
        <f t="shared" si="43"/>
        <v>0</v>
      </c>
      <c r="AQ316" s="92">
        <f>SUMIF('20-1'!K:K,$A:$A,'20-1'!$E:$E)</f>
        <v>0</v>
      </c>
      <c r="AR316" s="92">
        <f>SUMIF('20-1'!L:L,$A:$A,'20-1'!$E:$E)</f>
        <v>0</v>
      </c>
      <c r="AS316" s="92">
        <f>SUMIF('20-1'!M:M,$A:$A,'20-1'!$E:$E)</f>
        <v>0</v>
      </c>
      <c r="AT316" s="92">
        <f>SUMIF('20-1'!N:N,$A:$A,'20-1'!$E:$E)</f>
        <v>0</v>
      </c>
      <c r="AU316" s="92">
        <f>SUMIF('20-1'!O:O,$A:$A,'20-1'!$E:$E)</f>
        <v>0</v>
      </c>
      <c r="AV316" s="92">
        <f>SUMIF('20-1'!P:P,$A:$A,'20-1'!$E:$E)</f>
        <v>0</v>
      </c>
      <c r="AW316" s="92">
        <f>SUMIF('20-1'!Q:Q,$A:$A,'20-1'!$E:$E)</f>
        <v>0</v>
      </c>
      <c r="AX316" s="92">
        <f>SUMIF('20-1'!R:R,$A:$A,'20-1'!$E:$E)</f>
        <v>0</v>
      </c>
      <c r="AY316" s="92">
        <f>SUMIF('20-1'!S:S,$A:$A,'20-1'!$E:$E)</f>
        <v>0</v>
      </c>
      <c r="AZ316" s="92">
        <f>SUMIF('20-1'!T:T,$A:$A,'20-1'!$E:$E)</f>
        <v>0</v>
      </c>
      <c r="BA316" s="92">
        <f>SUMIF('20-1'!U:U,$A:$A,'20-1'!$E:$E)</f>
        <v>0</v>
      </c>
      <c r="BB316" s="92">
        <f>SUMIF('20-1'!V:V,$A:$A,'20-1'!$E:$E)</f>
        <v>0</v>
      </c>
      <c r="BC316" s="92">
        <f>SUMIF('20-1'!W:W,$A:$A,'20-1'!$E:$E)</f>
        <v>0</v>
      </c>
      <c r="BD316" s="92">
        <f>SUMIF('20-1'!X:X,$A:$A,'20-1'!$E:$E)</f>
        <v>0</v>
      </c>
      <c r="BE316" s="92">
        <f>SUMIF('20-1'!Y:Y,$A:$A,'20-1'!$E:$E)</f>
        <v>0</v>
      </c>
      <c r="BF316" s="92">
        <f>SUMIF('20-1'!Z:Z,$A:$A,'20-1'!$E:$E)</f>
        <v>0</v>
      </c>
      <c r="BG316" s="92">
        <f>SUMIF('20-1'!AA:AA,$A:$A,'20-1'!$E:$E)</f>
        <v>0</v>
      </c>
      <c r="BH316" s="92">
        <f>SUMIF('20-1'!AB:AB,$A:$A,'20-1'!$E:$E)</f>
        <v>0</v>
      </c>
      <c r="BI316" s="89">
        <f>SUMIF(Об!$A:$A,$A:$A,Об!AB:AB)*BI$455</f>
        <v>0</v>
      </c>
      <c r="BJ316" s="89">
        <f>SUMIF(Об!$A:$A,$A:$A,Об!AC:AC)*BJ$455</f>
        <v>0</v>
      </c>
      <c r="BK316" s="84">
        <f>SUMIF(ПП1!$H:$H,$A:$A,ПП1!$M:$M)</f>
        <v>0</v>
      </c>
      <c r="BL316" s="89">
        <f t="shared" si="44"/>
        <v>0</v>
      </c>
      <c r="BM316" s="84">
        <f>SUMIF(Об!$A:$A,$A:$A,Об!Z:Z)</f>
        <v>0</v>
      </c>
      <c r="BN316" s="89">
        <f t="shared" si="45"/>
        <v>0</v>
      </c>
      <c r="BO316" s="89">
        <f>SUMIF(Об!$A:$A,$A:$A,Об!$AG:$AG)*$BO$455</f>
        <v>0</v>
      </c>
      <c r="BP316" s="89">
        <f>SUMIF(Об!$A:$A,$A:$A,Об!$AE:$AE)*BP$455</f>
        <v>0</v>
      </c>
      <c r="BQ316" s="89">
        <f>SUMIF(Об!$A:$A,$A:$A,Об!AI:AI)*BQ$455</f>
        <v>0</v>
      </c>
      <c r="BR316" s="89">
        <f>SUMIF(Об!$A:$A,$A:$A,Об!AJ:AJ)*BR$455</f>
        <v>0</v>
      </c>
      <c r="BS316" s="89">
        <f>SUMIF(Об!$A:$A,$A:$A,Об!AK:AK)*BS$455</f>
        <v>0</v>
      </c>
      <c r="BT316" s="89">
        <f>SUMIF(Об!$A:$A,$A:$A,Об!AL:AL)*BT$455</f>
        <v>0</v>
      </c>
      <c r="BU316" s="89">
        <f>SUMIF(Об!$A:$A,$A:$A,Об!AM:AM)*BU$455</f>
        <v>0</v>
      </c>
      <c r="BV316" s="89">
        <f>SUMIF(Об!$A:$A,$A:$A,Об!AN:AN)*BV$455</f>
        <v>0</v>
      </c>
    </row>
    <row r="317" spans="1:74" ht="32.25" customHeight="1" x14ac:dyDescent="0.25">
      <c r="A317" s="84" t="s">
        <v>361</v>
      </c>
      <c r="B317" s="84">
        <f>SUMIF(Об!$A:$A,$A:$A,Об!B:B)</f>
        <v>0</v>
      </c>
      <c r="C317" s="84">
        <f>SUMIF(Об!$A:$A,$A:$A,Об!C:C)</f>
        <v>0</v>
      </c>
      <c r="D317" s="84">
        <v>0</v>
      </c>
      <c r="E317" s="84">
        <f>SUMIF(Об!$A:$A,$A:$A,Об!F:F)</f>
        <v>0</v>
      </c>
      <c r="F317" s="84">
        <f t="shared" si="46"/>
        <v>0</v>
      </c>
      <c r="G317" s="89">
        <v>0</v>
      </c>
      <c r="H317" s="89">
        <v>0</v>
      </c>
      <c r="I317" s="89">
        <v>0</v>
      </c>
      <c r="J317" s="89">
        <v>0</v>
      </c>
      <c r="K317" s="89">
        <v>0</v>
      </c>
      <c r="L317" s="89">
        <v>0</v>
      </c>
      <c r="M317" s="89">
        <v>0</v>
      </c>
      <c r="N317" s="89">
        <v>0</v>
      </c>
      <c r="O317" s="89">
        <v>0</v>
      </c>
      <c r="P317" s="89">
        <v>0</v>
      </c>
      <c r="Q317" s="89">
        <v>0</v>
      </c>
      <c r="R317" s="89">
        <v>0</v>
      </c>
      <c r="S317" s="89">
        <v>0</v>
      </c>
      <c r="T317" s="89">
        <v>0</v>
      </c>
      <c r="U317" s="89">
        <v>0</v>
      </c>
      <c r="V317" s="89">
        <v>0</v>
      </c>
      <c r="W317" s="89">
        <v>0</v>
      </c>
      <c r="X317" s="89">
        <v>0</v>
      </c>
      <c r="Y317" s="89">
        <v>0</v>
      </c>
      <c r="Z317" s="89">
        <v>0</v>
      </c>
      <c r="AA317" s="89">
        <v>0</v>
      </c>
      <c r="AB317" s="89">
        <v>0</v>
      </c>
      <c r="AC317" s="89">
        <v>0</v>
      </c>
      <c r="AD317" s="89">
        <v>0</v>
      </c>
      <c r="AE317" s="89">
        <v>0</v>
      </c>
      <c r="AF317" s="89">
        <v>0</v>
      </c>
      <c r="AG317" s="89">
        <v>0</v>
      </c>
      <c r="AH317" s="90">
        <v>0</v>
      </c>
      <c r="AI317" s="90">
        <v>1518.7999999999997</v>
      </c>
      <c r="AJ317" s="90">
        <v>0</v>
      </c>
      <c r="AK317" s="90">
        <v>1518.7999999999997</v>
      </c>
      <c r="AL317" s="90">
        <v>8029.83</v>
      </c>
      <c r="AM317" s="90">
        <v>0</v>
      </c>
      <c r="AN317" s="90">
        <v>8029.83</v>
      </c>
      <c r="AP317" s="91">
        <f t="shared" si="43"/>
        <v>0</v>
      </c>
      <c r="AQ317" s="92">
        <f>SUMIF('20-1'!K:K,$A:$A,'20-1'!$E:$E)</f>
        <v>0</v>
      </c>
      <c r="AR317" s="92">
        <f>SUMIF('20-1'!L:L,$A:$A,'20-1'!$E:$E)</f>
        <v>0</v>
      </c>
      <c r="AS317" s="92">
        <f>SUMIF('20-1'!M:M,$A:$A,'20-1'!$E:$E)</f>
        <v>0</v>
      </c>
      <c r="AT317" s="92">
        <f>SUMIF('20-1'!N:N,$A:$A,'20-1'!$E:$E)</f>
        <v>0</v>
      </c>
      <c r="AU317" s="92">
        <f>SUMIF('20-1'!O:O,$A:$A,'20-1'!$E:$E)</f>
        <v>0</v>
      </c>
      <c r="AV317" s="92">
        <f>SUMIF('20-1'!P:P,$A:$A,'20-1'!$E:$E)</f>
        <v>0</v>
      </c>
      <c r="AW317" s="92">
        <f>SUMIF('20-1'!Q:Q,$A:$A,'20-1'!$E:$E)</f>
        <v>0</v>
      </c>
      <c r="AX317" s="92">
        <f>SUMIF('20-1'!R:R,$A:$A,'20-1'!$E:$E)</f>
        <v>0</v>
      </c>
      <c r="AY317" s="92">
        <f>SUMIF('20-1'!S:S,$A:$A,'20-1'!$E:$E)</f>
        <v>0</v>
      </c>
      <c r="AZ317" s="92">
        <f>SUMIF('20-1'!T:T,$A:$A,'20-1'!$E:$E)</f>
        <v>0</v>
      </c>
      <c r="BA317" s="92">
        <f>SUMIF('20-1'!U:U,$A:$A,'20-1'!$E:$E)</f>
        <v>0</v>
      </c>
      <c r="BB317" s="92">
        <f>SUMIF('20-1'!V:V,$A:$A,'20-1'!$E:$E)</f>
        <v>0</v>
      </c>
      <c r="BC317" s="92">
        <f>SUMIF('20-1'!W:W,$A:$A,'20-1'!$E:$E)</f>
        <v>0</v>
      </c>
      <c r="BD317" s="92">
        <f>SUMIF('20-1'!X:X,$A:$A,'20-1'!$E:$E)</f>
        <v>0</v>
      </c>
      <c r="BE317" s="92">
        <f>SUMIF('20-1'!Y:Y,$A:$A,'20-1'!$E:$E)</f>
        <v>0</v>
      </c>
      <c r="BF317" s="92">
        <f>SUMIF('20-1'!Z:Z,$A:$A,'20-1'!$E:$E)</f>
        <v>0</v>
      </c>
      <c r="BG317" s="92">
        <f>SUMIF('20-1'!AA:AA,$A:$A,'20-1'!$E:$E)</f>
        <v>0</v>
      </c>
      <c r="BH317" s="92">
        <f>SUMIF('20-1'!AB:AB,$A:$A,'20-1'!$E:$E)</f>
        <v>0</v>
      </c>
      <c r="BI317" s="89">
        <f>SUMIF(Об!$A:$A,$A:$A,Об!AB:AB)*BI$455</f>
        <v>0</v>
      </c>
      <c r="BJ317" s="89">
        <f>SUMIF(Об!$A:$A,$A:$A,Об!AC:AC)*BJ$455</f>
        <v>0</v>
      </c>
      <c r="BK317" s="84">
        <f>SUMIF(ПП1!$H:$H,$A:$A,ПП1!$M:$M)</f>
        <v>0</v>
      </c>
      <c r="BL317" s="89">
        <f t="shared" si="44"/>
        <v>0</v>
      </c>
      <c r="BM317" s="84">
        <f>SUMIF(Об!$A:$A,$A:$A,Об!Z:Z)</f>
        <v>0</v>
      </c>
      <c r="BN317" s="89">
        <f t="shared" si="45"/>
        <v>0</v>
      </c>
      <c r="BO317" s="89">
        <f>SUMIF(Об!$A:$A,$A:$A,Об!$AG:$AG)*$BO$455</f>
        <v>0</v>
      </c>
      <c r="BP317" s="89">
        <f>SUMIF(Об!$A:$A,$A:$A,Об!$AE:$AE)*BP$455</f>
        <v>0</v>
      </c>
      <c r="BQ317" s="89">
        <f>SUMIF(Об!$A:$A,$A:$A,Об!AI:AI)*BQ$455</f>
        <v>0</v>
      </c>
      <c r="BR317" s="89">
        <f>SUMIF(Об!$A:$A,$A:$A,Об!AJ:AJ)*BR$455</f>
        <v>0</v>
      </c>
      <c r="BS317" s="89">
        <f>SUMIF(Об!$A:$A,$A:$A,Об!AK:AK)*BS$455</f>
        <v>0</v>
      </c>
      <c r="BT317" s="89">
        <f>SUMIF(Об!$A:$A,$A:$A,Об!AL:AL)*BT$455</f>
        <v>0</v>
      </c>
      <c r="BU317" s="89">
        <f>SUMIF(Об!$A:$A,$A:$A,Об!AM:AM)*BU$455</f>
        <v>0</v>
      </c>
      <c r="BV317" s="89">
        <f>SUMIF(Об!$A:$A,$A:$A,Об!AN:AN)*BV$455</f>
        <v>0</v>
      </c>
    </row>
    <row r="318" spans="1:74" ht="32.25" customHeight="1" x14ac:dyDescent="0.25">
      <c r="A318" s="84" t="s">
        <v>362</v>
      </c>
      <c r="B318" s="84">
        <f>SUMIF(Об!$A:$A,$A:$A,Об!B:B)</f>
        <v>0</v>
      </c>
      <c r="C318" s="84">
        <f>SUMIF(Об!$A:$A,$A:$A,Об!C:C)</f>
        <v>0</v>
      </c>
      <c r="D318" s="84">
        <v>0</v>
      </c>
      <c r="E318" s="84">
        <f>SUMIF(Об!$A:$A,$A:$A,Об!F:F)</f>
        <v>0</v>
      </c>
      <c r="F318" s="84">
        <f t="shared" si="46"/>
        <v>0</v>
      </c>
      <c r="G318" s="89">
        <v>0</v>
      </c>
      <c r="H318" s="89">
        <v>0</v>
      </c>
      <c r="I318" s="89">
        <v>0</v>
      </c>
      <c r="J318" s="89">
        <v>0</v>
      </c>
      <c r="K318" s="89">
        <v>0</v>
      </c>
      <c r="L318" s="89">
        <v>0</v>
      </c>
      <c r="M318" s="89">
        <v>0</v>
      </c>
      <c r="N318" s="89">
        <v>0</v>
      </c>
      <c r="O318" s="89">
        <v>0</v>
      </c>
      <c r="P318" s="89">
        <v>0</v>
      </c>
      <c r="Q318" s="89">
        <v>0</v>
      </c>
      <c r="R318" s="89">
        <v>0</v>
      </c>
      <c r="S318" s="89">
        <v>0</v>
      </c>
      <c r="T318" s="89">
        <v>0</v>
      </c>
      <c r="U318" s="89">
        <v>0</v>
      </c>
      <c r="V318" s="89">
        <v>0</v>
      </c>
      <c r="W318" s="89">
        <v>0</v>
      </c>
      <c r="X318" s="89">
        <v>0</v>
      </c>
      <c r="Y318" s="89">
        <v>0</v>
      </c>
      <c r="Z318" s="89">
        <v>0</v>
      </c>
      <c r="AA318" s="89">
        <v>0</v>
      </c>
      <c r="AB318" s="89">
        <v>0</v>
      </c>
      <c r="AC318" s="89">
        <v>0</v>
      </c>
      <c r="AD318" s="89">
        <v>0</v>
      </c>
      <c r="AE318" s="89">
        <v>0</v>
      </c>
      <c r="AF318" s="89">
        <v>0</v>
      </c>
      <c r="AG318" s="89">
        <v>0</v>
      </c>
      <c r="AH318" s="90">
        <v>0</v>
      </c>
      <c r="AI318" s="90">
        <v>1590.08</v>
      </c>
      <c r="AJ318" s="90">
        <v>0</v>
      </c>
      <c r="AK318" s="90">
        <v>1590.08</v>
      </c>
      <c r="AL318" s="90">
        <v>92224.2</v>
      </c>
      <c r="AM318" s="90">
        <v>0</v>
      </c>
      <c r="AN318" s="90">
        <v>92224.2</v>
      </c>
      <c r="AP318" s="91">
        <f t="shared" si="43"/>
        <v>0</v>
      </c>
      <c r="AQ318" s="92">
        <f>SUMIF('20-1'!K:K,$A:$A,'20-1'!$E:$E)</f>
        <v>0</v>
      </c>
      <c r="AR318" s="92">
        <f>SUMIF('20-1'!L:L,$A:$A,'20-1'!$E:$E)</f>
        <v>0</v>
      </c>
      <c r="AS318" s="92">
        <f>SUMIF('20-1'!M:M,$A:$A,'20-1'!$E:$E)</f>
        <v>0</v>
      </c>
      <c r="AT318" s="92">
        <f>SUMIF('20-1'!N:N,$A:$A,'20-1'!$E:$E)</f>
        <v>0</v>
      </c>
      <c r="AU318" s="92">
        <f>SUMIF('20-1'!O:O,$A:$A,'20-1'!$E:$E)</f>
        <v>0</v>
      </c>
      <c r="AV318" s="92">
        <f>SUMIF('20-1'!P:P,$A:$A,'20-1'!$E:$E)</f>
        <v>0</v>
      </c>
      <c r="AW318" s="92">
        <f>SUMIF('20-1'!Q:Q,$A:$A,'20-1'!$E:$E)</f>
        <v>0</v>
      </c>
      <c r="AX318" s="92">
        <f>SUMIF('20-1'!R:R,$A:$A,'20-1'!$E:$E)</f>
        <v>0</v>
      </c>
      <c r="AY318" s="92">
        <f>SUMIF('20-1'!S:S,$A:$A,'20-1'!$E:$E)</f>
        <v>0</v>
      </c>
      <c r="AZ318" s="92">
        <f>SUMIF('20-1'!T:T,$A:$A,'20-1'!$E:$E)</f>
        <v>0</v>
      </c>
      <c r="BA318" s="92">
        <f>SUMIF('20-1'!U:U,$A:$A,'20-1'!$E:$E)</f>
        <v>0</v>
      </c>
      <c r="BB318" s="92">
        <f>SUMIF('20-1'!V:V,$A:$A,'20-1'!$E:$E)</f>
        <v>0</v>
      </c>
      <c r="BC318" s="92">
        <f>SUMIF('20-1'!W:W,$A:$A,'20-1'!$E:$E)</f>
        <v>0</v>
      </c>
      <c r="BD318" s="92">
        <f>SUMIF('20-1'!X:X,$A:$A,'20-1'!$E:$E)</f>
        <v>0</v>
      </c>
      <c r="BE318" s="92">
        <f>SUMIF('20-1'!Y:Y,$A:$A,'20-1'!$E:$E)</f>
        <v>0</v>
      </c>
      <c r="BF318" s="92">
        <f>SUMIF('20-1'!Z:Z,$A:$A,'20-1'!$E:$E)</f>
        <v>0</v>
      </c>
      <c r="BG318" s="92">
        <f>SUMIF('20-1'!AA:AA,$A:$A,'20-1'!$E:$E)</f>
        <v>0</v>
      </c>
      <c r="BH318" s="92">
        <f>SUMIF('20-1'!AB:AB,$A:$A,'20-1'!$E:$E)</f>
        <v>0</v>
      </c>
      <c r="BI318" s="89">
        <f>SUMIF(Об!$A:$A,$A:$A,Об!AB:AB)*BI$455</f>
        <v>0</v>
      </c>
      <c r="BJ318" s="89">
        <f>SUMIF(Об!$A:$A,$A:$A,Об!AC:AC)*BJ$455</f>
        <v>0</v>
      </c>
      <c r="BK318" s="84">
        <f>SUMIF(ПП1!$H:$H,$A:$A,ПП1!$M:$M)</f>
        <v>0</v>
      </c>
      <c r="BL318" s="89">
        <f t="shared" si="44"/>
        <v>0</v>
      </c>
      <c r="BM318" s="84">
        <f>SUMIF(Об!$A:$A,$A:$A,Об!Z:Z)</f>
        <v>0</v>
      </c>
      <c r="BN318" s="89">
        <f t="shared" si="45"/>
        <v>0</v>
      </c>
      <c r="BO318" s="89">
        <f>SUMIF(Об!$A:$A,$A:$A,Об!$AG:$AG)*$BO$455</f>
        <v>0</v>
      </c>
      <c r="BP318" s="89">
        <f>SUMIF(Об!$A:$A,$A:$A,Об!$AE:$AE)*BP$455</f>
        <v>0</v>
      </c>
      <c r="BQ318" s="89">
        <f>SUMIF(Об!$A:$A,$A:$A,Об!AI:AI)*BQ$455</f>
        <v>0</v>
      </c>
      <c r="BR318" s="89">
        <f>SUMIF(Об!$A:$A,$A:$A,Об!AJ:AJ)*BR$455</f>
        <v>0</v>
      </c>
      <c r="BS318" s="89">
        <f>SUMIF(Об!$A:$A,$A:$A,Об!AK:AK)*BS$455</f>
        <v>0</v>
      </c>
      <c r="BT318" s="89">
        <f>SUMIF(Об!$A:$A,$A:$A,Об!AL:AL)*BT$455</f>
        <v>0</v>
      </c>
      <c r="BU318" s="89">
        <f>SUMIF(Об!$A:$A,$A:$A,Об!AM:AM)*BU$455</f>
        <v>0</v>
      </c>
      <c r="BV318" s="89">
        <f>SUMIF(Об!$A:$A,$A:$A,Об!AN:AN)*BV$455</f>
        <v>0</v>
      </c>
    </row>
    <row r="319" spans="1:74" ht="32.25" customHeight="1" x14ac:dyDescent="0.25">
      <c r="A319" s="84" t="s">
        <v>363</v>
      </c>
      <c r="B319" s="84">
        <f>SUMIF(Об!$A:$A,$A:$A,Об!B:B)</f>
        <v>0</v>
      </c>
      <c r="C319" s="84">
        <f>SUMIF(Об!$A:$A,$A:$A,Об!C:C)</f>
        <v>0</v>
      </c>
      <c r="D319" s="84">
        <v>0</v>
      </c>
      <c r="E319" s="84">
        <f>SUMIF(Об!$A:$A,$A:$A,Об!F:F)</f>
        <v>0</v>
      </c>
      <c r="F319" s="84">
        <f t="shared" si="46"/>
        <v>0</v>
      </c>
      <c r="G319" s="89">
        <v>0</v>
      </c>
      <c r="H319" s="89">
        <v>0</v>
      </c>
      <c r="I319" s="89">
        <v>0</v>
      </c>
      <c r="J319" s="89">
        <v>0</v>
      </c>
      <c r="K319" s="89">
        <v>0</v>
      </c>
      <c r="L319" s="89">
        <v>0</v>
      </c>
      <c r="M319" s="89">
        <v>0</v>
      </c>
      <c r="N319" s="89">
        <v>0</v>
      </c>
      <c r="O319" s="89">
        <v>0</v>
      </c>
      <c r="P319" s="89">
        <v>0</v>
      </c>
      <c r="Q319" s="89">
        <v>0</v>
      </c>
      <c r="R319" s="89">
        <v>0</v>
      </c>
      <c r="S319" s="89">
        <v>0</v>
      </c>
      <c r="T319" s="89">
        <v>0</v>
      </c>
      <c r="U319" s="89">
        <v>0</v>
      </c>
      <c r="V319" s="89">
        <v>0</v>
      </c>
      <c r="W319" s="89">
        <v>0</v>
      </c>
      <c r="X319" s="89">
        <v>0</v>
      </c>
      <c r="Y319" s="89">
        <v>0</v>
      </c>
      <c r="Z319" s="89">
        <v>0</v>
      </c>
      <c r="AA319" s="89">
        <v>0</v>
      </c>
      <c r="AB319" s="89">
        <v>0</v>
      </c>
      <c r="AC319" s="89">
        <v>0</v>
      </c>
      <c r="AD319" s="89">
        <v>0</v>
      </c>
      <c r="AE319" s="89">
        <v>0</v>
      </c>
      <c r="AF319" s="89">
        <v>0</v>
      </c>
      <c r="AG319" s="89">
        <v>0</v>
      </c>
      <c r="AH319" s="90">
        <v>0</v>
      </c>
      <c r="AI319" s="90">
        <v>0</v>
      </c>
      <c r="AJ319" s="90">
        <v>0</v>
      </c>
      <c r="AK319" s="90">
        <v>0</v>
      </c>
      <c r="AL319" s="90">
        <v>8036.3</v>
      </c>
      <c r="AM319" s="90">
        <v>0</v>
      </c>
      <c r="AN319" s="90">
        <v>8036.3</v>
      </c>
      <c r="AP319" s="91">
        <f t="shared" si="43"/>
        <v>0</v>
      </c>
      <c r="AQ319" s="92">
        <f>SUMIF('20-1'!K:K,$A:$A,'20-1'!$E:$E)</f>
        <v>0</v>
      </c>
      <c r="AR319" s="92">
        <f>SUMIF('20-1'!L:L,$A:$A,'20-1'!$E:$E)</f>
        <v>0</v>
      </c>
      <c r="AS319" s="92">
        <f>SUMIF('20-1'!M:M,$A:$A,'20-1'!$E:$E)</f>
        <v>0</v>
      </c>
      <c r="AT319" s="92">
        <f>SUMIF('20-1'!N:N,$A:$A,'20-1'!$E:$E)</f>
        <v>0</v>
      </c>
      <c r="AU319" s="92">
        <f>SUMIF('20-1'!O:O,$A:$A,'20-1'!$E:$E)</f>
        <v>0</v>
      </c>
      <c r="AV319" s="92">
        <f>SUMIF('20-1'!P:P,$A:$A,'20-1'!$E:$E)</f>
        <v>0</v>
      </c>
      <c r="AW319" s="92">
        <f>SUMIF('20-1'!Q:Q,$A:$A,'20-1'!$E:$E)</f>
        <v>0</v>
      </c>
      <c r="AX319" s="92">
        <f>SUMIF('20-1'!R:R,$A:$A,'20-1'!$E:$E)</f>
        <v>0</v>
      </c>
      <c r="AY319" s="92">
        <f>SUMIF('20-1'!S:S,$A:$A,'20-1'!$E:$E)</f>
        <v>0</v>
      </c>
      <c r="AZ319" s="92">
        <f>SUMIF('20-1'!T:T,$A:$A,'20-1'!$E:$E)</f>
        <v>0</v>
      </c>
      <c r="BA319" s="92">
        <f>SUMIF('20-1'!U:U,$A:$A,'20-1'!$E:$E)</f>
        <v>0</v>
      </c>
      <c r="BB319" s="92">
        <f>SUMIF('20-1'!V:V,$A:$A,'20-1'!$E:$E)</f>
        <v>0</v>
      </c>
      <c r="BC319" s="92">
        <f>SUMIF('20-1'!W:W,$A:$A,'20-1'!$E:$E)</f>
        <v>0</v>
      </c>
      <c r="BD319" s="92">
        <f>SUMIF('20-1'!X:X,$A:$A,'20-1'!$E:$E)</f>
        <v>0</v>
      </c>
      <c r="BE319" s="92">
        <f>SUMIF('20-1'!Y:Y,$A:$A,'20-1'!$E:$E)</f>
        <v>0</v>
      </c>
      <c r="BF319" s="92">
        <f>SUMIF('20-1'!Z:Z,$A:$A,'20-1'!$E:$E)</f>
        <v>0</v>
      </c>
      <c r="BG319" s="92">
        <f>SUMIF('20-1'!AA:AA,$A:$A,'20-1'!$E:$E)</f>
        <v>0</v>
      </c>
      <c r="BH319" s="92">
        <f>SUMIF('20-1'!AB:AB,$A:$A,'20-1'!$E:$E)</f>
        <v>0</v>
      </c>
      <c r="BI319" s="89">
        <f>SUMIF(Об!$A:$A,$A:$A,Об!AB:AB)*BI$455</f>
        <v>0</v>
      </c>
      <c r="BJ319" s="89">
        <f>SUMIF(Об!$A:$A,$A:$A,Об!AC:AC)*BJ$455</f>
        <v>0</v>
      </c>
      <c r="BK319" s="84">
        <f>SUMIF(ПП1!$H:$H,$A:$A,ПП1!$M:$M)</f>
        <v>0</v>
      </c>
      <c r="BL319" s="89">
        <f t="shared" si="44"/>
        <v>0</v>
      </c>
      <c r="BM319" s="84">
        <f>SUMIF(Об!$A:$A,$A:$A,Об!Z:Z)</f>
        <v>0</v>
      </c>
      <c r="BN319" s="89">
        <f t="shared" si="45"/>
        <v>0</v>
      </c>
      <c r="BO319" s="89">
        <f>SUMIF(Об!$A:$A,$A:$A,Об!$AG:$AG)*$BO$455</f>
        <v>0</v>
      </c>
      <c r="BP319" s="89">
        <f>SUMIF(Об!$A:$A,$A:$A,Об!$AE:$AE)*BP$455</f>
        <v>0</v>
      </c>
      <c r="BQ319" s="89">
        <f>SUMIF(Об!$A:$A,$A:$A,Об!AI:AI)*BQ$455</f>
        <v>0</v>
      </c>
      <c r="BR319" s="89">
        <f>SUMIF(Об!$A:$A,$A:$A,Об!AJ:AJ)*BR$455</f>
        <v>0</v>
      </c>
      <c r="BS319" s="89">
        <f>SUMIF(Об!$A:$A,$A:$A,Об!AK:AK)*BS$455</f>
        <v>0</v>
      </c>
      <c r="BT319" s="89">
        <f>SUMIF(Об!$A:$A,$A:$A,Об!AL:AL)*BT$455</f>
        <v>0</v>
      </c>
      <c r="BU319" s="89">
        <f>SUMIF(Об!$A:$A,$A:$A,Об!AM:AM)*BU$455</f>
        <v>0</v>
      </c>
      <c r="BV319" s="89">
        <f>SUMIF(Об!$A:$A,$A:$A,Об!AN:AN)*BV$455</f>
        <v>0</v>
      </c>
    </row>
    <row r="320" spans="1:74" ht="32.25" customHeight="1" x14ac:dyDescent="0.25">
      <c r="A320" s="84" t="s">
        <v>364</v>
      </c>
      <c r="B320" s="84">
        <f>SUMIF(Об!$A:$A,$A:$A,Об!B:B)</f>
        <v>0</v>
      </c>
      <c r="C320" s="84">
        <f>SUMIF(Об!$A:$A,$A:$A,Об!C:C)</f>
        <v>0</v>
      </c>
      <c r="D320" s="84">
        <v>0</v>
      </c>
      <c r="E320" s="84">
        <f>SUMIF(Об!$A:$A,$A:$A,Об!F:F)</f>
        <v>0</v>
      </c>
      <c r="F320" s="84">
        <f t="shared" si="46"/>
        <v>0</v>
      </c>
      <c r="G320" s="89">
        <v>0</v>
      </c>
      <c r="H320" s="89">
        <v>0</v>
      </c>
      <c r="I320" s="89">
        <v>0</v>
      </c>
      <c r="J320" s="89">
        <v>0</v>
      </c>
      <c r="K320" s="89">
        <v>0</v>
      </c>
      <c r="L320" s="89">
        <v>0</v>
      </c>
      <c r="M320" s="89">
        <v>0</v>
      </c>
      <c r="N320" s="89">
        <v>0</v>
      </c>
      <c r="O320" s="89">
        <v>0</v>
      </c>
      <c r="P320" s="89">
        <v>0</v>
      </c>
      <c r="Q320" s="89">
        <v>0</v>
      </c>
      <c r="R320" s="89">
        <v>0</v>
      </c>
      <c r="S320" s="89">
        <v>0</v>
      </c>
      <c r="T320" s="89">
        <v>0</v>
      </c>
      <c r="U320" s="89">
        <v>0</v>
      </c>
      <c r="V320" s="89">
        <v>0</v>
      </c>
      <c r="W320" s="89">
        <v>0</v>
      </c>
      <c r="X320" s="89">
        <v>0</v>
      </c>
      <c r="Y320" s="89">
        <v>0</v>
      </c>
      <c r="Z320" s="89">
        <v>0</v>
      </c>
      <c r="AA320" s="89">
        <v>0</v>
      </c>
      <c r="AB320" s="89">
        <v>0</v>
      </c>
      <c r="AC320" s="89">
        <v>0</v>
      </c>
      <c r="AD320" s="89">
        <v>0</v>
      </c>
      <c r="AE320" s="89">
        <v>0</v>
      </c>
      <c r="AF320" s="89">
        <v>0</v>
      </c>
      <c r="AG320" s="89">
        <v>0</v>
      </c>
      <c r="AH320" s="90">
        <v>0</v>
      </c>
      <c r="AI320" s="90">
        <v>18474.400000000001</v>
      </c>
      <c r="AJ320" s="90">
        <v>0</v>
      </c>
      <c r="AK320" s="90">
        <v>18474.400000000001</v>
      </c>
      <c r="AL320" s="90">
        <v>15753.199999999999</v>
      </c>
      <c r="AM320" s="90">
        <v>0</v>
      </c>
      <c r="AN320" s="90">
        <v>15753.199999999999</v>
      </c>
      <c r="AP320" s="91">
        <f t="shared" si="43"/>
        <v>0</v>
      </c>
      <c r="AQ320" s="92">
        <f>SUMIF('20-1'!K:K,$A:$A,'20-1'!$E:$E)</f>
        <v>0</v>
      </c>
      <c r="AR320" s="92">
        <f>SUMIF('20-1'!L:L,$A:$A,'20-1'!$E:$E)</f>
        <v>0</v>
      </c>
      <c r="AS320" s="92">
        <f>SUMIF('20-1'!M:M,$A:$A,'20-1'!$E:$E)</f>
        <v>0</v>
      </c>
      <c r="AT320" s="92">
        <f>SUMIF('20-1'!N:N,$A:$A,'20-1'!$E:$E)</f>
        <v>0</v>
      </c>
      <c r="AU320" s="92">
        <f>SUMIF('20-1'!O:O,$A:$A,'20-1'!$E:$E)</f>
        <v>0</v>
      </c>
      <c r="AV320" s="92">
        <f>SUMIF('20-1'!P:P,$A:$A,'20-1'!$E:$E)</f>
        <v>0</v>
      </c>
      <c r="AW320" s="92">
        <f>SUMIF('20-1'!Q:Q,$A:$A,'20-1'!$E:$E)</f>
        <v>0</v>
      </c>
      <c r="AX320" s="92">
        <f>SUMIF('20-1'!R:R,$A:$A,'20-1'!$E:$E)</f>
        <v>0</v>
      </c>
      <c r="AY320" s="92">
        <f>SUMIF('20-1'!S:S,$A:$A,'20-1'!$E:$E)</f>
        <v>0</v>
      </c>
      <c r="AZ320" s="92">
        <f>SUMIF('20-1'!T:T,$A:$A,'20-1'!$E:$E)</f>
        <v>0</v>
      </c>
      <c r="BA320" s="92">
        <f>SUMIF('20-1'!U:U,$A:$A,'20-1'!$E:$E)</f>
        <v>0</v>
      </c>
      <c r="BB320" s="92">
        <f>SUMIF('20-1'!V:V,$A:$A,'20-1'!$E:$E)</f>
        <v>0</v>
      </c>
      <c r="BC320" s="92">
        <f>SUMIF('20-1'!W:W,$A:$A,'20-1'!$E:$E)</f>
        <v>0</v>
      </c>
      <c r="BD320" s="92">
        <f>SUMIF('20-1'!X:X,$A:$A,'20-1'!$E:$E)</f>
        <v>0</v>
      </c>
      <c r="BE320" s="92">
        <f>SUMIF('20-1'!Y:Y,$A:$A,'20-1'!$E:$E)</f>
        <v>0</v>
      </c>
      <c r="BF320" s="92">
        <f>SUMIF('20-1'!Z:Z,$A:$A,'20-1'!$E:$E)</f>
        <v>0</v>
      </c>
      <c r="BG320" s="92">
        <f>SUMIF('20-1'!AA:AA,$A:$A,'20-1'!$E:$E)</f>
        <v>0</v>
      </c>
      <c r="BH320" s="92">
        <f>SUMIF('20-1'!AB:AB,$A:$A,'20-1'!$E:$E)</f>
        <v>0</v>
      </c>
      <c r="BI320" s="89">
        <f>SUMIF(Об!$A:$A,$A:$A,Об!AB:AB)*BI$455</f>
        <v>0</v>
      </c>
      <c r="BJ320" s="89">
        <f>SUMIF(Об!$A:$A,$A:$A,Об!AC:AC)*BJ$455</f>
        <v>0</v>
      </c>
      <c r="BK320" s="84">
        <f>SUMIF(ПП1!$H:$H,$A:$A,ПП1!$M:$M)</f>
        <v>0</v>
      </c>
      <c r="BL320" s="89">
        <f t="shared" si="44"/>
        <v>0</v>
      </c>
      <c r="BM320" s="84">
        <f>SUMIF(Об!$A:$A,$A:$A,Об!Z:Z)</f>
        <v>0</v>
      </c>
      <c r="BN320" s="89">
        <f t="shared" si="45"/>
        <v>0</v>
      </c>
      <c r="BO320" s="89">
        <f>SUMIF(Об!$A:$A,$A:$A,Об!$AG:$AG)*$BO$455</f>
        <v>0</v>
      </c>
      <c r="BP320" s="89">
        <f>SUMIF(Об!$A:$A,$A:$A,Об!$AE:$AE)*BP$455</f>
        <v>0</v>
      </c>
      <c r="BQ320" s="89">
        <f>SUMIF(Об!$A:$A,$A:$A,Об!AI:AI)*BQ$455</f>
        <v>0</v>
      </c>
      <c r="BR320" s="89">
        <f>SUMIF(Об!$A:$A,$A:$A,Об!AJ:AJ)*BR$455</f>
        <v>0</v>
      </c>
      <c r="BS320" s="89">
        <f>SUMIF(Об!$A:$A,$A:$A,Об!AK:AK)*BS$455</f>
        <v>0</v>
      </c>
      <c r="BT320" s="89">
        <f>SUMIF(Об!$A:$A,$A:$A,Об!AL:AL)*BT$455</f>
        <v>0</v>
      </c>
      <c r="BU320" s="89">
        <f>SUMIF(Об!$A:$A,$A:$A,Об!AM:AM)*BU$455</f>
        <v>0</v>
      </c>
      <c r="BV320" s="89">
        <f>SUMIF(Об!$A:$A,$A:$A,Об!AN:AN)*BV$455</f>
        <v>0</v>
      </c>
    </row>
    <row r="321" spans="1:74" ht="32.25" customHeight="1" x14ac:dyDescent="0.25">
      <c r="A321" s="84" t="s">
        <v>365</v>
      </c>
      <c r="B321" s="84">
        <f>SUMIF(Об!$A:$A,$A:$A,Об!B:B)</f>
        <v>0</v>
      </c>
      <c r="C321" s="84">
        <f>SUMIF(Об!$A:$A,$A:$A,Об!C:C)</f>
        <v>0</v>
      </c>
      <c r="D321" s="84">
        <v>0</v>
      </c>
      <c r="E321" s="84">
        <f>SUMIF(Об!$A:$A,$A:$A,Об!F:F)</f>
        <v>0</v>
      </c>
      <c r="F321" s="84">
        <f t="shared" si="46"/>
        <v>0</v>
      </c>
      <c r="G321" s="89">
        <v>0</v>
      </c>
      <c r="H321" s="89">
        <v>0</v>
      </c>
      <c r="I321" s="89">
        <v>0</v>
      </c>
      <c r="J321" s="89">
        <v>0</v>
      </c>
      <c r="K321" s="89">
        <v>0</v>
      </c>
      <c r="L321" s="89">
        <v>0</v>
      </c>
      <c r="M321" s="89">
        <v>0</v>
      </c>
      <c r="N321" s="89">
        <v>0</v>
      </c>
      <c r="O321" s="89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89">
        <v>0</v>
      </c>
      <c r="V321" s="89">
        <v>0</v>
      </c>
      <c r="W321" s="89">
        <v>0</v>
      </c>
      <c r="X321" s="89">
        <v>0</v>
      </c>
      <c r="Y321" s="89">
        <v>0</v>
      </c>
      <c r="Z321" s="89">
        <v>0</v>
      </c>
      <c r="AA321" s="89">
        <v>0</v>
      </c>
      <c r="AB321" s="89">
        <v>0</v>
      </c>
      <c r="AC321" s="89">
        <v>0</v>
      </c>
      <c r="AD321" s="89">
        <v>0</v>
      </c>
      <c r="AE321" s="89">
        <v>0</v>
      </c>
      <c r="AF321" s="89">
        <v>0</v>
      </c>
      <c r="AG321" s="89">
        <v>0</v>
      </c>
      <c r="AH321" s="90">
        <v>0</v>
      </c>
      <c r="AI321" s="90">
        <v>-4136.08</v>
      </c>
      <c r="AJ321" s="90">
        <v>0</v>
      </c>
      <c r="AK321" s="90">
        <v>-4136.08</v>
      </c>
      <c r="AL321" s="90">
        <v>1423.78</v>
      </c>
      <c r="AM321" s="90">
        <v>0</v>
      </c>
      <c r="AN321" s="90">
        <v>1423.78</v>
      </c>
      <c r="AP321" s="91">
        <f t="shared" si="43"/>
        <v>0</v>
      </c>
      <c r="AQ321" s="92">
        <f>SUMIF('20-1'!K:K,$A:$A,'20-1'!$E:$E)</f>
        <v>0</v>
      </c>
      <c r="AR321" s="92">
        <f>SUMIF('20-1'!L:L,$A:$A,'20-1'!$E:$E)</f>
        <v>0</v>
      </c>
      <c r="AS321" s="92">
        <f>SUMIF('20-1'!M:M,$A:$A,'20-1'!$E:$E)</f>
        <v>0</v>
      </c>
      <c r="AT321" s="92">
        <f>SUMIF('20-1'!N:N,$A:$A,'20-1'!$E:$E)</f>
        <v>0</v>
      </c>
      <c r="AU321" s="92">
        <f>SUMIF('20-1'!O:O,$A:$A,'20-1'!$E:$E)</f>
        <v>0</v>
      </c>
      <c r="AV321" s="92">
        <f>SUMIF('20-1'!P:P,$A:$A,'20-1'!$E:$E)</f>
        <v>0</v>
      </c>
      <c r="AW321" s="92">
        <f>SUMIF('20-1'!Q:Q,$A:$A,'20-1'!$E:$E)</f>
        <v>0</v>
      </c>
      <c r="AX321" s="92">
        <f>SUMIF('20-1'!R:R,$A:$A,'20-1'!$E:$E)</f>
        <v>0</v>
      </c>
      <c r="AY321" s="92">
        <f>SUMIF('20-1'!S:S,$A:$A,'20-1'!$E:$E)</f>
        <v>0</v>
      </c>
      <c r="AZ321" s="92">
        <f>SUMIF('20-1'!T:T,$A:$A,'20-1'!$E:$E)</f>
        <v>0</v>
      </c>
      <c r="BA321" s="92">
        <f>SUMIF('20-1'!U:U,$A:$A,'20-1'!$E:$E)</f>
        <v>0</v>
      </c>
      <c r="BB321" s="92">
        <f>SUMIF('20-1'!V:V,$A:$A,'20-1'!$E:$E)</f>
        <v>0</v>
      </c>
      <c r="BC321" s="92">
        <f>SUMIF('20-1'!W:W,$A:$A,'20-1'!$E:$E)</f>
        <v>0</v>
      </c>
      <c r="BD321" s="92">
        <f>SUMIF('20-1'!X:X,$A:$A,'20-1'!$E:$E)</f>
        <v>0</v>
      </c>
      <c r="BE321" s="92">
        <f>SUMIF('20-1'!Y:Y,$A:$A,'20-1'!$E:$E)</f>
        <v>0</v>
      </c>
      <c r="BF321" s="92">
        <f>SUMIF('20-1'!Z:Z,$A:$A,'20-1'!$E:$E)</f>
        <v>0</v>
      </c>
      <c r="BG321" s="92">
        <f>SUMIF('20-1'!AA:AA,$A:$A,'20-1'!$E:$E)</f>
        <v>0</v>
      </c>
      <c r="BH321" s="92">
        <f>SUMIF('20-1'!AB:AB,$A:$A,'20-1'!$E:$E)</f>
        <v>0</v>
      </c>
      <c r="BI321" s="89">
        <f>SUMIF(Об!$A:$A,$A:$A,Об!AB:AB)*BI$455</f>
        <v>0</v>
      </c>
      <c r="BJ321" s="89">
        <f>SUMIF(Об!$A:$A,$A:$A,Об!AC:AC)*BJ$455</f>
        <v>0</v>
      </c>
      <c r="BK321" s="84">
        <f>SUMIF(ПП1!$H:$H,$A:$A,ПП1!$M:$M)</f>
        <v>0</v>
      </c>
      <c r="BL321" s="89">
        <f t="shared" si="44"/>
        <v>0</v>
      </c>
      <c r="BM321" s="84">
        <f>SUMIF(Об!$A:$A,$A:$A,Об!Z:Z)</f>
        <v>0</v>
      </c>
      <c r="BN321" s="89">
        <f t="shared" si="45"/>
        <v>0</v>
      </c>
      <c r="BO321" s="89">
        <f>SUMIF(Об!$A:$A,$A:$A,Об!$AG:$AG)*$BO$455</f>
        <v>0</v>
      </c>
      <c r="BP321" s="89">
        <f>SUMIF(Об!$A:$A,$A:$A,Об!$AE:$AE)*BP$455</f>
        <v>0</v>
      </c>
      <c r="BQ321" s="89">
        <f>SUMIF(Об!$A:$A,$A:$A,Об!AI:AI)*BQ$455</f>
        <v>0</v>
      </c>
      <c r="BR321" s="89">
        <f>SUMIF(Об!$A:$A,$A:$A,Об!AJ:AJ)*BR$455</f>
        <v>0</v>
      </c>
      <c r="BS321" s="89">
        <f>SUMIF(Об!$A:$A,$A:$A,Об!AK:AK)*BS$455</f>
        <v>0</v>
      </c>
      <c r="BT321" s="89">
        <f>SUMIF(Об!$A:$A,$A:$A,Об!AL:AL)*BT$455</f>
        <v>0</v>
      </c>
      <c r="BU321" s="89">
        <f>SUMIF(Об!$A:$A,$A:$A,Об!AM:AM)*BU$455</f>
        <v>0</v>
      </c>
      <c r="BV321" s="89">
        <f>SUMIF(Об!$A:$A,$A:$A,Об!AN:AN)*BV$455</f>
        <v>0</v>
      </c>
    </row>
    <row r="322" spans="1:74" ht="32.25" hidden="1" customHeight="1" x14ac:dyDescent="0.25">
      <c r="A322" s="84" t="s">
        <v>128</v>
      </c>
      <c r="B322" s="84">
        <f>SUMIF(Об!$A:$A,$A:$A,Об!B:B)</f>
        <v>16896.099999999999</v>
      </c>
      <c r="C322" s="84">
        <f>SUMIF(Об!$A:$A,$A:$A,Об!C:C)</f>
        <v>16896.099999999999</v>
      </c>
      <c r="D322" s="84">
        <v>12</v>
      </c>
      <c r="E322" s="84">
        <f>SUMIF(Об!$A:$A,$A:$A,Об!F:F)</f>
        <v>41.2</v>
      </c>
      <c r="F322" s="84">
        <f t="shared" si="46"/>
        <v>41.2</v>
      </c>
      <c r="G322" s="89">
        <v>8117587.370000001</v>
      </c>
      <c r="H322" s="89">
        <v>0</v>
      </c>
      <c r="I322" s="89">
        <v>0</v>
      </c>
      <c r="J322" s="89">
        <v>683814.40999999992</v>
      </c>
      <c r="K322" s="89">
        <v>560340.65</v>
      </c>
      <c r="L322" s="89">
        <v>0</v>
      </c>
      <c r="M322" s="89">
        <v>9243.82</v>
      </c>
      <c r="N322" s="89">
        <v>9210.7099999999991</v>
      </c>
      <c r="O322" s="89">
        <v>0</v>
      </c>
      <c r="P322" s="89">
        <v>1116506.44</v>
      </c>
      <c r="Q322" s="89">
        <v>384911.68999999994</v>
      </c>
      <c r="R322" s="89">
        <v>0</v>
      </c>
      <c r="S322" s="89">
        <v>27123.1</v>
      </c>
      <c r="T322" s="89">
        <v>1171586.1899999997</v>
      </c>
      <c r="U322" s="89">
        <v>0</v>
      </c>
      <c r="V322" s="89">
        <v>0</v>
      </c>
      <c r="W322" s="89">
        <v>0</v>
      </c>
      <c r="X322" s="89">
        <v>0</v>
      </c>
      <c r="Y322" s="89">
        <v>0</v>
      </c>
      <c r="Z322" s="89">
        <v>0</v>
      </c>
      <c r="AA322" s="89">
        <v>0</v>
      </c>
      <c r="AB322" s="89">
        <v>0</v>
      </c>
      <c r="AC322" s="89">
        <v>5442064.0100000007</v>
      </c>
      <c r="AD322" s="89">
        <v>0</v>
      </c>
      <c r="AE322" s="89">
        <v>18924.630000000005</v>
      </c>
      <c r="AF322" s="89">
        <v>0</v>
      </c>
      <c r="AG322" s="89">
        <v>0</v>
      </c>
      <c r="AH322" s="90">
        <v>8117587.370000001</v>
      </c>
      <c r="AI322" s="90">
        <v>8386778.4800000004</v>
      </c>
      <c r="AJ322" s="90">
        <v>0</v>
      </c>
      <c r="AK322" s="90">
        <v>8386778.4800000004</v>
      </c>
      <c r="AL322" s="90">
        <v>1388429.02</v>
      </c>
      <c r="AM322" s="90">
        <v>0</v>
      </c>
      <c r="AN322" s="90">
        <v>1388429.02</v>
      </c>
      <c r="AP322" s="91">
        <f t="shared" ref="AP322:AP385" si="47">SUM(AQ322:BE322)</f>
        <v>139905.65</v>
      </c>
      <c r="AQ322" s="92">
        <f>SUMIF('20-1'!K:K,$A:$A,'20-1'!$E:$E)</f>
        <v>0</v>
      </c>
      <c r="AR322" s="92">
        <f>SUMIF('20-1'!L:L,$A:$A,'20-1'!$E:$E)</f>
        <v>0</v>
      </c>
      <c r="AS322" s="92">
        <f>SUMIF('20-1'!M:M,$A:$A,'20-1'!$E:$E)</f>
        <v>0</v>
      </c>
      <c r="AT322" s="92">
        <f>SUMIF('20-1'!N:N,$A:$A,'20-1'!$E:$E)</f>
        <v>0</v>
      </c>
      <c r="AU322" s="92">
        <f>SUMIF('20-1'!O:O,$A:$A,'20-1'!$E:$E)</f>
        <v>0</v>
      </c>
      <c r="AV322" s="92">
        <f>SUMIF('20-1'!P:P,$A:$A,'20-1'!$E:$E)</f>
        <v>36446.04</v>
      </c>
      <c r="AW322" s="92">
        <f>SUMIF('20-1'!Q:Q,$A:$A,'20-1'!$E:$E)</f>
        <v>0</v>
      </c>
      <c r="AX322" s="92">
        <f>SUMIF('20-1'!R:R,$A:$A,'20-1'!$E:$E)</f>
        <v>0</v>
      </c>
      <c r="AY322" s="92">
        <f>SUMIF('20-1'!S:S,$A:$A,'20-1'!$E:$E)</f>
        <v>18983.05</v>
      </c>
      <c r="AZ322" s="92">
        <f>SUMIF('20-1'!T:T,$A:$A,'20-1'!$E:$E)</f>
        <v>84476.56</v>
      </c>
      <c r="BA322" s="92">
        <f>SUMIF('20-1'!U:U,$A:$A,'20-1'!$E:$E)</f>
        <v>0</v>
      </c>
      <c r="BB322" s="92">
        <f>SUMIF('20-1'!V:V,$A:$A,'20-1'!$E:$E)</f>
        <v>0</v>
      </c>
      <c r="BC322" s="92">
        <f>SUMIF('20-1'!W:W,$A:$A,'20-1'!$E:$E)</f>
        <v>0</v>
      </c>
      <c r="BD322" s="92">
        <f>SUMIF('20-1'!X:X,$A:$A,'20-1'!$E:$E)</f>
        <v>0</v>
      </c>
      <c r="BE322" s="92">
        <f>SUMIF('20-1'!Y:Y,$A:$A,'20-1'!$E:$E)</f>
        <v>0</v>
      </c>
      <c r="BF322" s="92">
        <f>SUMIF('20-1'!Z:Z,$A:$A,'20-1'!$E:$E)</f>
        <v>62258.99</v>
      </c>
      <c r="BG322" s="92">
        <f>SUMIF('20-1'!AA:AA,$A:$A,'20-1'!$E:$E)</f>
        <v>0</v>
      </c>
      <c r="BH322" s="92">
        <f>SUMIF('20-1'!AB:AB,$A:$A,'20-1'!$E:$E)</f>
        <v>149786.41</v>
      </c>
      <c r="BI322" s="89">
        <f>SUMIF(Об!$A:$A,$A:$A,Об!AB:AB)*BI$455</f>
        <v>1561109.0681621158</v>
      </c>
      <c r="BJ322" s="89">
        <f>SUMIF(Об!$A:$A,$A:$A,Об!AC:AC)*BJ$455</f>
        <v>1481437.5785585509</v>
      </c>
      <c r="BK322" s="89">
        <f>SUMIF(ПП1!$H:$H,$A:$A,ПП1!$M:$M)*$BK$454/$BK$455*B322</f>
        <v>229743.04142243185</v>
      </c>
      <c r="BL322" s="89">
        <f t="shared" ref="BL322:BL385" si="48">B322/$B$454*$BL$454</f>
        <v>350159.67893516488</v>
      </c>
      <c r="BM322" s="84">
        <f>SUMIF(Об!$A:$A,$A:$A,Об!Z:Z)</f>
        <v>0</v>
      </c>
      <c r="BN322" s="89">
        <f t="shared" ref="BN322:BN385" si="49">$B322/$B$454*BN$454</f>
        <v>13719.219073693361</v>
      </c>
      <c r="BO322" s="89">
        <f>SUMIF(Об!$A:$A,$A:$A,Об!$AG:$AG)*$BO$455</f>
        <v>792496.61552872916</v>
      </c>
      <c r="BP322" s="89">
        <f>SUMIF(Об!$A:$A,$A:$A,Об!$AE:$AE)*BP$455</f>
        <v>0</v>
      </c>
      <c r="BQ322" s="89">
        <f>SUMIF(Об!$A:$A,$A:$A,Об!AI:AI)*BQ$455</f>
        <v>1097791.1238351301</v>
      </c>
      <c r="BR322" s="89">
        <f>SUMIF(Об!$A:$A,$A:$A,Об!AJ:AJ)*BR$455</f>
        <v>410141.71225466341</v>
      </c>
      <c r="BS322" s="89">
        <f>SUMIF(Об!$A:$A,$A:$A,Об!AK:AK)*BS$455</f>
        <v>600391.86269991752</v>
      </c>
      <c r="BT322" s="89">
        <f>SUMIF(Об!$A:$A,$A:$A,Об!AL:AL)*BT$455</f>
        <v>540447.67794859596</v>
      </c>
      <c r="BU322" s="89">
        <f>SUMIF(Об!$A:$A,$A:$A,Об!AM:AM)*BU$455</f>
        <v>340284.32699061366</v>
      </c>
      <c r="BV322" s="89">
        <f>SUMIF(Об!$A:$A,$A:$A,Об!AN:AN)*BV$455</f>
        <v>225938.78464110219</v>
      </c>
    </row>
    <row r="323" spans="1:74" ht="32.25" hidden="1" customHeight="1" x14ac:dyDescent="0.25">
      <c r="A323" s="84" t="s">
        <v>129</v>
      </c>
      <c r="B323" s="84">
        <f>SUMIF(Об!$A:$A,$A:$A,Об!B:B)</f>
        <v>30473.600000000002</v>
      </c>
      <c r="C323" s="84">
        <f>SUMIF(Об!$A:$A,$A:$A,Об!C:C)</f>
        <v>30473.600000000002</v>
      </c>
      <c r="D323" s="84">
        <v>12</v>
      </c>
      <c r="E323" s="84">
        <f>SUMIF(Об!$A:$A,$A:$A,Об!F:F)</f>
        <v>41.2</v>
      </c>
      <c r="F323" s="84">
        <f t="shared" ref="F323:F386" si="50">E323</f>
        <v>41.2</v>
      </c>
      <c r="G323" s="89">
        <v>4252609.8000000007</v>
      </c>
      <c r="H323" s="89">
        <v>-2109089.12</v>
      </c>
      <c r="I323" s="89">
        <v>0</v>
      </c>
      <c r="J323" s="89">
        <v>622947.68000000005</v>
      </c>
      <c r="K323" s="89">
        <v>-73863.039999999979</v>
      </c>
      <c r="L323" s="89">
        <v>-15375.859999999997</v>
      </c>
      <c r="M323" s="89">
        <v>-1469.2100000000005</v>
      </c>
      <c r="N323" s="89">
        <v>2631.69</v>
      </c>
      <c r="O323" s="89">
        <v>0</v>
      </c>
      <c r="P323" s="89">
        <v>996969.66</v>
      </c>
      <c r="Q323" s="89">
        <v>322752.00000000006</v>
      </c>
      <c r="R323" s="89">
        <v>0</v>
      </c>
      <c r="S323" s="89">
        <v>21518.01</v>
      </c>
      <c r="T323" s="89">
        <v>1020902.8300000001</v>
      </c>
      <c r="U323" s="89">
        <v>0</v>
      </c>
      <c r="V323" s="89">
        <v>0</v>
      </c>
      <c r="W323" s="89">
        <v>0</v>
      </c>
      <c r="X323" s="89">
        <v>0</v>
      </c>
      <c r="Y323" s="89">
        <v>2351890.35</v>
      </c>
      <c r="Z323" s="89">
        <v>0</v>
      </c>
      <c r="AA323" s="89">
        <v>358946.7</v>
      </c>
      <c r="AB323" s="89">
        <v>0</v>
      </c>
      <c r="AC323" s="89">
        <v>1387695.080000001</v>
      </c>
      <c r="AD323" s="89">
        <v>0</v>
      </c>
      <c r="AE323" s="89">
        <v>14804.64</v>
      </c>
      <c r="AF323" s="89">
        <v>0</v>
      </c>
      <c r="AG323" s="89">
        <v>0</v>
      </c>
      <c r="AH323" s="90">
        <v>4252609.8000000007</v>
      </c>
      <c r="AI323" s="90">
        <v>12487483.260000002</v>
      </c>
      <c r="AJ323" s="90">
        <v>0</v>
      </c>
      <c r="AK323" s="90">
        <v>12487483.260000002</v>
      </c>
      <c r="AL323" s="90">
        <v>6025388.6900000004</v>
      </c>
      <c r="AM323" s="90">
        <v>0</v>
      </c>
      <c r="AN323" s="90">
        <v>6025388.6900000004</v>
      </c>
      <c r="AP323" s="91">
        <f t="shared" si="47"/>
        <v>177311.62</v>
      </c>
      <c r="AQ323" s="92">
        <f>SUMIF('20-1'!K:K,$A:$A,'20-1'!$E:$E)</f>
        <v>0</v>
      </c>
      <c r="AR323" s="92">
        <f>SUMIF('20-1'!L:L,$A:$A,'20-1'!$E:$E)</f>
        <v>0</v>
      </c>
      <c r="AS323" s="92">
        <f>SUMIF('20-1'!M:M,$A:$A,'20-1'!$E:$E)</f>
        <v>0</v>
      </c>
      <c r="AT323" s="92">
        <f>SUMIF('20-1'!N:N,$A:$A,'20-1'!$E:$E)</f>
        <v>0</v>
      </c>
      <c r="AU323" s="92">
        <f>SUMIF('20-1'!O:O,$A:$A,'20-1'!$E:$E)</f>
        <v>0</v>
      </c>
      <c r="AV323" s="92">
        <f>SUMIF('20-1'!P:P,$A:$A,'20-1'!$E:$E)</f>
        <v>81462.820000000007</v>
      </c>
      <c r="AW323" s="92">
        <f>SUMIF('20-1'!Q:Q,$A:$A,'20-1'!$E:$E)</f>
        <v>0</v>
      </c>
      <c r="AX323" s="92">
        <f>SUMIF('20-1'!R:R,$A:$A,'20-1'!$E:$E)</f>
        <v>0</v>
      </c>
      <c r="AY323" s="92">
        <f>SUMIF('20-1'!S:S,$A:$A,'20-1'!$E:$E)</f>
        <v>7118.65</v>
      </c>
      <c r="AZ323" s="92">
        <f>SUMIF('20-1'!T:T,$A:$A,'20-1'!$E:$E)</f>
        <v>88730.15</v>
      </c>
      <c r="BA323" s="92">
        <f>SUMIF('20-1'!U:U,$A:$A,'20-1'!$E:$E)</f>
        <v>0</v>
      </c>
      <c r="BB323" s="92">
        <f>SUMIF('20-1'!V:V,$A:$A,'20-1'!$E:$E)</f>
        <v>0</v>
      </c>
      <c r="BC323" s="92">
        <f>SUMIF('20-1'!W:W,$A:$A,'20-1'!$E:$E)</f>
        <v>0</v>
      </c>
      <c r="BD323" s="92">
        <f>SUMIF('20-1'!X:X,$A:$A,'20-1'!$E:$E)</f>
        <v>0</v>
      </c>
      <c r="BE323" s="92">
        <f>SUMIF('20-1'!Y:Y,$A:$A,'20-1'!$E:$E)</f>
        <v>0</v>
      </c>
      <c r="BF323" s="92">
        <f>SUMIF('20-1'!Z:Z,$A:$A,'20-1'!$E:$E)</f>
        <v>383851.98</v>
      </c>
      <c r="BG323" s="92">
        <f>SUMIF('20-1'!AA:AA,$A:$A,'20-1'!$E:$E)</f>
        <v>0</v>
      </c>
      <c r="BH323" s="92">
        <f>SUMIF('20-1'!AB:AB,$A:$A,'20-1'!$E:$E)</f>
        <v>191628.65000000002</v>
      </c>
      <c r="BI323" s="89">
        <f>SUMIF(Об!$A:$A,$A:$A,Об!AB:AB)*BI$455</f>
        <v>2815597.2857372439</v>
      </c>
      <c r="BJ323" s="89">
        <f>SUMIF(Об!$A:$A,$A:$A,Об!AC:AC)*BJ$455</f>
        <v>2671902.7582674031</v>
      </c>
      <c r="BK323" s="89">
        <f>SUMIF(ПП1!$H:$H,$A:$A,ПП1!$M:$M)*$BK$454/$BK$455*B323</f>
        <v>414361.74898885662</v>
      </c>
      <c r="BL323" s="89">
        <f t="shared" si="48"/>
        <v>631543.72855266253</v>
      </c>
      <c r="BM323" s="84">
        <f>SUMIF(Об!$A:$A,$A:$A,Об!Z:Z)</f>
        <v>0</v>
      </c>
      <c r="BN323" s="89">
        <f t="shared" si="49"/>
        <v>24743.816286841466</v>
      </c>
      <c r="BO323" s="89">
        <f>SUMIF(Об!$A:$A,$A:$A,Об!$AG:$AG)*$BO$455</f>
        <v>1429337.2353961142</v>
      </c>
      <c r="BP323" s="89">
        <f>SUMIF(Об!$A:$A,$A:$A,Об!$AE:$AE)*BP$455</f>
        <v>0</v>
      </c>
      <c r="BQ323" s="89">
        <f>SUMIF(Об!$A:$A,$A:$A,Об!AI:AI)*BQ$455</f>
        <v>1979962.6890999828</v>
      </c>
      <c r="BR323" s="89">
        <f>SUMIF(Об!$A:$A,$A:$A,Об!AJ:AJ)*BR$455</f>
        <v>739726.5926790036</v>
      </c>
      <c r="BS323" s="89">
        <f>SUMIF(Об!$A:$A,$A:$A,Об!AK:AK)*BS$455</f>
        <v>1082859.4449116781</v>
      </c>
      <c r="BT323" s="89">
        <f>SUMIF(Об!$A:$A,$A:$A,Об!AL:AL)*BT$455</f>
        <v>974744.84400153486</v>
      </c>
      <c r="BU323" s="89">
        <f>SUMIF(Об!$A:$A,$A:$A,Об!AM:AM)*BU$455</f>
        <v>0</v>
      </c>
      <c r="BV323" s="89">
        <f>SUMIF(Об!$A:$A,$A:$A,Об!AN:AN)*BV$455</f>
        <v>407500.43783116178</v>
      </c>
    </row>
    <row r="324" spans="1:74" ht="32.25" hidden="1" customHeight="1" x14ac:dyDescent="0.25">
      <c r="A324" s="84" t="s">
        <v>130</v>
      </c>
      <c r="B324" s="84">
        <f>SUMIF(Об!$A:$A,$A:$A,Об!B:B)</f>
        <v>5091.5</v>
      </c>
      <c r="C324" s="84">
        <f>SUMIF(Об!$A:$A,$A:$A,Об!C:C)</f>
        <v>5091.5</v>
      </c>
      <c r="D324" s="84">
        <v>12</v>
      </c>
      <c r="E324" s="84">
        <f>SUMIF(Об!$A:$A,$A:$A,Об!F:F)</f>
        <v>41.41</v>
      </c>
      <c r="F324" s="84">
        <f t="shared" si="50"/>
        <v>41.41</v>
      </c>
      <c r="G324" s="89">
        <v>1671094.87</v>
      </c>
      <c r="H324" s="89">
        <v>1549796.13</v>
      </c>
      <c r="I324" s="89">
        <v>0</v>
      </c>
      <c r="J324" s="89">
        <v>197952.94</v>
      </c>
      <c r="K324" s="89">
        <v>69539.219999999972</v>
      </c>
      <c r="L324" s="89">
        <v>0</v>
      </c>
      <c r="M324" s="89">
        <v>539.91999999999996</v>
      </c>
      <c r="N324" s="89">
        <v>733.24000000000012</v>
      </c>
      <c r="O324" s="89">
        <v>130086.03</v>
      </c>
      <c r="P324" s="89">
        <v>337943.51</v>
      </c>
      <c r="Q324" s="89">
        <v>125715.61</v>
      </c>
      <c r="R324" s="89">
        <v>0</v>
      </c>
      <c r="S324" s="89">
        <v>1621.98</v>
      </c>
      <c r="T324" s="89">
        <v>382244.82999999996</v>
      </c>
      <c r="U324" s="89">
        <v>0</v>
      </c>
      <c r="V324" s="89">
        <v>0</v>
      </c>
      <c r="W324" s="89">
        <v>0</v>
      </c>
      <c r="X324" s="89">
        <v>0</v>
      </c>
      <c r="Y324" s="89">
        <v>0</v>
      </c>
      <c r="Z324" s="89">
        <v>0</v>
      </c>
      <c r="AA324" s="89">
        <v>0</v>
      </c>
      <c r="AB324" s="89">
        <v>44280</v>
      </c>
      <c r="AC324" s="89">
        <v>0</v>
      </c>
      <c r="AD324" s="89">
        <v>0</v>
      </c>
      <c r="AE324" s="89">
        <v>1290.3200000000002</v>
      </c>
      <c r="AF324" s="89">
        <v>0</v>
      </c>
      <c r="AG324" s="89">
        <v>94770</v>
      </c>
      <c r="AH324" s="90">
        <v>1671094.87</v>
      </c>
      <c r="AI324" s="90">
        <v>1736842.4300000002</v>
      </c>
      <c r="AJ324" s="90">
        <v>0</v>
      </c>
      <c r="AK324" s="90">
        <v>1736842.4300000002</v>
      </c>
      <c r="AL324" s="90">
        <v>298104.67000000004</v>
      </c>
      <c r="AM324" s="90">
        <v>0</v>
      </c>
      <c r="AN324" s="90">
        <v>298104.67000000004</v>
      </c>
      <c r="AP324" s="91">
        <f t="shared" si="47"/>
        <v>495698.04</v>
      </c>
      <c r="AQ324" s="92">
        <f>SUMIF('20-1'!K:K,$A:$A,'20-1'!$E:$E)</f>
        <v>410212.16</v>
      </c>
      <c r="AR324" s="92">
        <f>SUMIF('20-1'!L:L,$A:$A,'20-1'!$E:$E)</f>
        <v>0</v>
      </c>
      <c r="AS324" s="92">
        <f>SUMIF('20-1'!M:M,$A:$A,'20-1'!$E:$E)</f>
        <v>72800</v>
      </c>
      <c r="AT324" s="92">
        <f>SUMIF('20-1'!N:N,$A:$A,'20-1'!$E:$E)</f>
        <v>0</v>
      </c>
      <c r="AU324" s="92">
        <f>SUMIF('20-1'!O:O,$A:$A,'20-1'!$E:$E)</f>
        <v>0</v>
      </c>
      <c r="AV324" s="92">
        <f>SUMIF('20-1'!P:P,$A:$A,'20-1'!$E:$E)</f>
        <v>5567.24</v>
      </c>
      <c r="AW324" s="92">
        <f>SUMIF('20-1'!Q:Q,$A:$A,'20-1'!$E:$E)</f>
        <v>0</v>
      </c>
      <c r="AX324" s="92">
        <f>SUMIF('20-1'!R:R,$A:$A,'20-1'!$E:$E)</f>
        <v>0</v>
      </c>
      <c r="AY324" s="92">
        <f>SUMIF('20-1'!S:S,$A:$A,'20-1'!$E:$E)</f>
        <v>7118.64</v>
      </c>
      <c r="AZ324" s="92">
        <f>SUMIF('20-1'!T:T,$A:$A,'20-1'!$E:$E)</f>
        <v>0</v>
      </c>
      <c r="BA324" s="92">
        <f>SUMIF('20-1'!U:U,$A:$A,'20-1'!$E:$E)</f>
        <v>0</v>
      </c>
      <c r="BB324" s="92">
        <f>SUMIF('20-1'!V:V,$A:$A,'20-1'!$E:$E)</f>
        <v>0</v>
      </c>
      <c r="BC324" s="92">
        <f>SUMIF('20-1'!W:W,$A:$A,'20-1'!$E:$E)</f>
        <v>0</v>
      </c>
      <c r="BD324" s="92">
        <f>SUMIF('20-1'!X:X,$A:$A,'20-1'!$E:$E)</f>
        <v>0</v>
      </c>
      <c r="BE324" s="92">
        <f>SUMIF('20-1'!Y:Y,$A:$A,'20-1'!$E:$E)</f>
        <v>0</v>
      </c>
      <c r="BF324" s="92">
        <f>SUMIF('20-1'!Z:Z,$A:$A,'20-1'!$E:$E)</f>
        <v>0</v>
      </c>
      <c r="BG324" s="92">
        <f>SUMIF('20-1'!AA:AA,$A:$A,'20-1'!$E:$E)</f>
        <v>0</v>
      </c>
      <c r="BH324" s="92">
        <f>SUMIF('20-1'!AB:AB,$A:$A,'20-1'!$E:$E)</f>
        <v>46271.87</v>
      </c>
      <c r="BI324" s="89">
        <f>SUMIF(Об!$A:$A,$A:$A,Об!AB:AB)*BI$455</f>
        <v>470427.30692570546</v>
      </c>
      <c r="BJ324" s="89">
        <f>SUMIF(Об!$A:$A,$A:$A,Об!AC:AC)*BJ$455</f>
        <v>446418.96243694489</v>
      </c>
      <c r="BK324" s="89">
        <f>SUMIF(ПП1!$H:$H,$A:$A,ПП1!$M:$M)*$BK$454/$BK$455*B324</f>
        <v>69231.165499867537</v>
      </c>
      <c r="BL324" s="89">
        <f t="shared" si="48"/>
        <v>105517.72333842675</v>
      </c>
      <c r="BM324" s="89">
        <f>$BM$454*B324/$BM$455</f>
        <v>14826.116208454168</v>
      </c>
      <c r="BN324" s="89">
        <f t="shared" si="49"/>
        <v>4134.1732064624239</v>
      </c>
      <c r="BO324" s="89">
        <f>SUMIF(Об!$A:$A,$A:$A,Об!$AG:$AG)*$BO$455</f>
        <v>0</v>
      </c>
      <c r="BP324" s="89">
        <f>SUMIF(Об!$A:$A,$A:$A,Об!$AE:$AE)*BP$455</f>
        <v>3642.9656715491519</v>
      </c>
      <c r="BQ324" s="89">
        <f>SUMIF(Об!$A:$A,$A:$A,Об!AI:AI)*BQ$455</f>
        <v>330810.27615879202</v>
      </c>
      <c r="BR324" s="89">
        <f>SUMIF(Об!$A:$A,$A:$A,Об!AJ:AJ)*BR$455</f>
        <v>123592.8130127437</v>
      </c>
      <c r="BS324" s="89">
        <f>SUMIF(Об!$A:$A,$A:$A,Об!AK:AK)*BS$455</f>
        <v>180923.12243278805</v>
      </c>
      <c r="BT324" s="89">
        <f>SUMIF(Об!$A:$A,$A:$A,Об!AL:AL)*BT$455</f>
        <v>162859.43811147398</v>
      </c>
      <c r="BU324" s="89">
        <f>SUMIF(Об!$A:$A,$A:$A,Об!AM:AM)*BU$455</f>
        <v>102541.86770158257</v>
      </c>
      <c r="BV324" s="89">
        <f>SUMIF(Об!$A:$A,$A:$A,Об!AN:AN)*BV$455</f>
        <v>68084.78418097501</v>
      </c>
    </row>
    <row r="325" spans="1:74" ht="32.25" customHeight="1" x14ac:dyDescent="0.25">
      <c r="A325" s="84" t="s">
        <v>131</v>
      </c>
      <c r="B325" s="84">
        <f>SUMIF(Об!$A:$A,$A:$A,Об!B:B)</f>
        <v>0</v>
      </c>
      <c r="C325" s="84">
        <f>SUMIF(Об!$A:$A,$A:$A,Об!C:C)</f>
        <v>0</v>
      </c>
      <c r="D325" s="84">
        <v>0</v>
      </c>
      <c r="E325" s="84">
        <f>SUMIF(Об!$A:$A,$A:$A,Об!F:F)</f>
        <v>0</v>
      </c>
      <c r="F325" s="84">
        <f t="shared" si="50"/>
        <v>0</v>
      </c>
      <c r="G325" s="89">
        <v>0</v>
      </c>
      <c r="H325" s="89">
        <v>0</v>
      </c>
      <c r="I325" s="89">
        <v>0</v>
      </c>
      <c r="J325" s="89">
        <v>0</v>
      </c>
      <c r="K325" s="89">
        <v>0</v>
      </c>
      <c r="L325" s="89">
        <v>0</v>
      </c>
      <c r="M325" s="89">
        <v>0</v>
      </c>
      <c r="N325" s="89">
        <v>0</v>
      </c>
      <c r="O325" s="89">
        <v>0</v>
      </c>
      <c r="P325" s="89">
        <v>0</v>
      </c>
      <c r="Q325" s="89">
        <v>0</v>
      </c>
      <c r="R325" s="89">
        <v>0</v>
      </c>
      <c r="S325" s="89">
        <v>0</v>
      </c>
      <c r="T325" s="89">
        <v>0</v>
      </c>
      <c r="U325" s="89">
        <v>0</v>
      </c>
      <c r="V325" s="89">
        <v>0</v>
      </c>
      <c r="W325" s="89">
        <v>0</v>
      </c>
      <c r="X325" s="89">
        <v>0</v>
      </c>
      <c r="Y325" s="89">
        <v>0</v>
      </c>
      <c r="Z325" s="89">
        <v>0</v>
      </c>
      <c r="AA325" s="89">
        <v>0</v>
      </c>
      <c r="AB325" s="89">
        <v>0</v>
      </c>
      <c r="AC325" s="89">
        <v>0</v>
      </c>
      <c r="AD325" s="89">
        <v>0</v>
      </c>
      <c r="AE325" s="89">
        <v>0</v>
      </c>
      <c r="AF325" s="89">
        <v>0</v>
      </c>
      <c r="AG325" s="89">
        <v>0</v>
      </c>
      <c r="AH325" s="90">
        <v>0</v>
      </c>
      <c r="AI325" s="90">
        <v>7200.06</v>
      </c>
      <c r="AJ325" s="90">
        <v>0</v>
      </c>
      <c r="AK325" s="90">
        <v>7200.06</v>
      </c>
      <c r="AL325" s="90">
        <v>863794.42999999993</v>
      </c>
      <c r="AM325" s="90">
        <v>0</v>
      </c>
      <c r="AN325" s="90">
        <v>863794.42999999993</v>
      </c>
      <c r="AP325" s="91">
        <f t="shared" si="47"/>
        <v>0</v>
      </c>
      <c r="AQ325" s="92">
        <f>SUMIF('20-1'!K:K,$A:$A,'20-1'!$E:$E)</f>
        <v>0</v>
      </c>
      <c r="AR325" s="92">
        <f>SUMIF('20-1'!L:L,$A:$A,'20-1'!$E:$E)</f>
        <v>0</v>
      </c>
      <c r="AS325" s="92">
        <f>SUMIF('20-1'!M:M,$A:$A,'20-1'!$E:$E)</f>
        <v>0</v>
      </c>
      <c r="AT325" s="92">
        <f>SUMIF('20-1'!N:N,$A:$A,'20-1'!$E:$E)</f>
        <v>0</v>
      </c>
      <c r="AU325" s="92">
        <f>SUMIF('20-1'!O:O,$A:$A,'20-1'!$E:$E)</f>
        <v>0</v>
      </c>
      <c r="AV325" s="92">
        <f>SUMIF('20-1'!P:P,$A:$A,'20-1'!$E:$E)</f>
        <v>0</v>
      </c>
      <c r="AW325" s="92">
        <f>SUMIF('20-1'!Q:Q,$A:$A,'20-1'!$E:$E)</f>
        <v>0</v>
      </c>
      <c r="AX325" s="92">
        <f>SUMIF('20-1'!R:R,$A:$A,'20-1'!$E:$E)</f>
        <v>0</v>
      </c>
      <c r="AY325" s="92">
        <f>SUMIF('20-1'!S:S,$A:$A,'20-1'!$E:$E)</f>
        <v>0</v>
      </c>
      <c r="AZ325" s="92">
        <f>SUMIF('20-1'!T:T,$A:$A,'20-1'!$E:$E)</f>
        <v>0</v>
      </c>
      <c r="BA325" s="92">
        <f>SUMIF('20-1'!U:U,$A:$A,'20-1'!$E:$E)</f>
        <v>0</v>
      </c>
      <c r="BB325" s="92">
        <f>SUMIF('20-1'!V:V,$A:$A,'20-1'!$E:$E)</f>
        <v>0</v>
      </c>
      <c r="BC325" s="92">
        <f>SUMIF('20-1'!W:W,$A:$A,'20-1'!$E:$E)</f>
        <v>0</v>
      </c>
      <c r="BD325" s="92">
        <f>SUMIF('20-1'!X:X,$A:$A,'20-1'!$E:$E)</f>
        <v>0</v>
      </c>
      <c r="BE325" s="92">
        <f>SUMIF('20-1'!Y:Y,$A:$A,'20-1'!$E:$E)</f>
        <v>0</v>
      </c>
      <c r="BF325" s="92">
        <f>SUMIF('20-1'!Z:Z,$A:$A,'20-1'!$E:$E)</f>
        <v>0</v>
      </c>
      <c r="BG325" s="92">
        <f>SUMIF('20-1'!AA:AA,$A:$A,'20-1'!$E:$E)</f>
        <v>0</v>
      </c>
      <c r="BH325" s="92">
        <f>SUMIF('20-1'!AB:AB,$A:$A,'20-1'!$E:$E)</f>
        <v>0</v>
      </c>
      <c r="BI325" s="89">
        <f>SUMIF(Об!$A:$A,$A:$A,Об!AB:AB)*BI$455</f>
        <v>0</v>
      </c>
      <c r="BJ325" s="89">
        <f>SUMIF(Об!$A:$A,$A:$A,Об!AC:AC)*BJ$455</f>
        <v>0</v>
      </c>
      <c r="BK325" s="84">
        <f>SUMIF(ПП1!$H:$H,$A:$A,ПП1!$M:$M)</f>
        <v>0</v>
      </c>
      <c r="BL325" s="89">
        <f t="shared" si="48"/>
        <v>0</v>
      </c>
      <c r="BM325" s="84">
        <f>SUMIF(Об!$A:$A,$A:$A,Об!Z:Z)</f>
        <v>0</v>
      </c>
      <c r="BN325" s="89">
        <f t="shared" si="49"/>
        <v>0</v>
      </c>
      <c r="BO325" s="89">
        <f>SUMIF(Об!$A:$A,$A:$A,Об!$AG:$AG)*$BO$455</f>
        <v>0</v>
      </c>
      <c r="BP325" s="89">
        <f>SUMIF(Об!$A:$A,$A:$A,Об!$AE:$AE)*BP$455</f>
        <v>0</v>
      </c>
      <c r="BQ325" s="89">
        <f>SUMIF(Об!$A:$A,$A:$A,Об!AI:AI)*BQ$455</f>
        <v>0</v>
      </c>
      <c r="BR325" s="89">
        <f>SUMIF(Об!$A:$A,$A:$A,Об!AJ:AJ)*BR$455</f>
        <v>0</v>
      </c>
      <c r="BS325" s="89">
        <f>SUMIF(Об!$A:$A,$A:$A,Об!AK:AK)*BS$455</f>
        <v>0</v>
      </c>
      <c r="BT325" s="89">
        <f>SUMIF(Об!$A:$A,$A:$A,Об!AL:AL)*BT$455</f>
        <v>0</v>
      </c>
      <c r="BU325" s="89">
        <f>SUMIF(Об!$A:$A,$A:$A,Об!AM:AM)*BU$455</f>
        <v>0</v>
      </c>
      <c r="BV325" s="89">
        <f>SUMIF(Об!$A:$A,$A:$A,Об!AN:AN)*BV$455</f>
        <v>0</v>
      </c>
    </row>
    <row r="326" spans="1:74" ht="32.25" customHeight="1" x14ac:dyDescent="0.25">
      <c r="A326" s="84" t="s">
        <v>132</v>
      </c>
      <c r="B326" s="84">
        <f>SUMIF(Об!$A:$A,$A:$A,Об!B:B)</f>
        <v>0</v>
      </c>
      <c r="C326" s="84">
        <f>SUMIF(Об!$A:$A,$A:$A,Об!C:C)</f>
        <v>0</v>
      </c>
      <c r="D326" s="84">
        <v>0</v>
      </c>
      <c r="E326" s="84">
        <f>SUMIF(Об!$A:$A,$A:$A,Об!F:F)</f>
        <v>0</v>
      </c>
      <c r="F326" s="84">
        <f t="shared" si="50"/>
        <v>0</v>
      </c>
      <c r="G326" s="89">
        <v>0</v>
      </c>
      <c r="H326" s="89">
        <v>0</v>
      </c>
      <c r="I326" s="89">
        <v>0</v>
      </c>
      <c r="J326" s="89">
        <v>0</v>
      </c>
      <c r="K326" s="89">
        <v>0</v>
      </c>
      <c r="L326" s="89">
        <v>0</v>
      </c>
      <c r="M326" s="89">
        <v>0</v>
      </c>
      <c r="N326" s="89">
        <v>0</v>
      </c>
      <c r="O326" s="89">
        <v>0</v>
      </c>
      <c r="P326" s="89">
        <v>0</v>
      </c>
      <c r="Q326" s="89">
        <v>0</v>
      </c>
      <c r="R326" s="89">
        <v>0</v>
      </c>
      <c r="S326" s="89">
        <v>0</v>
      </c>
      <c r="T326" s="89">
        <v>0</v>
      </c>
      <c r="U326" s="89">
        <v>0</v>
      </c>
      <c r="V326" s="89">
        <v>0</v>
      </c>
      <c r="W326" s="89">
        <v>0</v>
      </c>
      <c r="X326" s="89">
        <v>0</v>
      </c>
      <c r="Y326" s="89">
        <v>0</v>
      </c>
      <c r="Z326" s="89">
        <v>0</v>
      </c>
      <c r="AA326" s="89">
        <v>0</v>
      </c>
      <c r="AB326" s="89">
        <v>0</v>
      </c>
      <c r="AC326" s="89">
        <v>0</v>
      </c>
      <c r="AD326" s="89">
        <v>0</v>
      </c>
      <c r="AE326" s="89">
        <v>0</v>
      </c>
      <c r="AF326" s="89">
        <v>0</v>
      </c>
      <c r="AG326" s="89">
        <v>0</v>
      </c>
      <c r="AH326" s="90">
        <v>0</v>
      </c>
      <c r="AI326" s="90">
        <v>0</v>
      </c>
      <c r="AJ326" s="90">
        <v>0</v>
      </c>
      <c r="AK326" s="90">
        <v>0</v>
      </c>
      <c r="AL326" s="90">
        <v>878617.89</v>
      </c>
      <c r="AM326" s="90">
        <v>0</v>
      </c>
      <c r="AN326" s="90">
        <v>878617.89</v>
      </c>
      <c r="AP326" s="91">
        <f t="shared" si="47"/>
        <v>0</v>
      </c>
      <c r="AQ326" s="92">
        <f>SUMIF('20-1'!K:K,$A:$A,'20-1'!$E:$E)</f>
        <v>0</v>
      </c>
      <c r="AR326" s="92">
        <f>SUMIF('20-1'!L:L,$A:$A,'20-1'!$E:$E)</f>
        <v>0</v>
      </c>
      <c r="AS326" s="92">
        <f>SUMIF('20-1'!M:M,$A:$A,'20-1'!$E:$E)</f>
        <v>0</v>
      </c>
      <c r="AT326" s="92">
        <f>SUMIF('20-1'!N:N,$A:$A,'20-1'!$E:$E)</f>
        <v>0</v>
      </c>
      <c r="AU326" s="92">
        <f>SUMIF('20-1'!O:O,$A:$A,'20-1'!$E:$E)</f>
        <v>0</v>
      </c>
      <c r="AV326" s="92">
        <f>SUMIF('20-1'!P:P,$A:$A,'20-1'!$E:$E)</f>
        <v>0</v>
      </c>
      <c r="AW326" s="92">
        <f>SUMIF('20-1'!Q:Q,$A:$A,'20-1'!$E:$E)</f>
        <v>0</v>
      </c>
      <c r="AX326" s="92">
        <f>SUMIF('20-1'!R:R,$A:$A,'20-1'!$E:$E)</f>
        <v>0</v>
      </c>
      <c r="AY326" s="92">
        <f>SUMIF('20-1'!S:S,$A:$A,'20-1'!$E:$E)</f>
        <v>0</v>
      </c>
      <c r="AZ326" s="92">
        <f>SUMIF('20-1'!T:T,$A:$A,'20-1'!$E:$E)</f>
        <v>0</v>
      </c>
      <c r="BA326" s="92">
        <f>SUMIF('20-1'!U:U,$A:$A,'20-1'!$E:$E)</f>
        <v>0</v>
      </c>
      <c r="BB326" s="92">
        <f>SUMIF('20-1'!V:V,$A:$A,'20-1'!$E:$E)</f>
        <v>0</v>
      </c>
      <c r="BC326" s="92">
        <f>SUMIF('20-1'!W:W,$A:$A,'20-1'!$E:$E)</f>
        <v>0</v>
      </c>
      <c r="BD326" s="92">
        <f>SUMIF('20-1'!X:X,$A:$A,'20-1'!$E:$E)</f>
        <v>0</v>
      </c>
      <c r="BE326" s="92">
        <f>SUMIF('20-1'!Y:Y,$A:$A,'20-1'!$E:$E)</f>
        <v>0</v>
      </c>
      <c r="BF326" s="92">
        <f>SUMIF('20-1'!Z:Z,$A:$A,'20-1'!$E:$E)</f>
        <v>0</v>
      </c>
      <c r="BG326" s="92">
        <f>SUMIF('20-1'!AA:AA,$A:$A,'20-1'!$E:$E)</f>
        <v>0</v>
      </c>
      <c r="BH326" s="92">
        <f>SUMIF('20-1'!AB:AB,$A:$A,'20-1'!$E:$E)</f>
        <v>0</v>
      </c>
      <c r="BI326" s="89">
        <f>SUMIF(Об!$A:$A,$A:$A,Об!AB:AB)*BI$455</f>
        <v>0</v>
      </c>
      <c r="BJ326" s="89">
        <f>SUMIF(Об!$A:$A,$A:$A,Об!AC:AC)*BJ$455</f>
        <v>0</v>
      </c>
      <c r="BK326" s="84">
        <f>SUMIF(ПП1!$H:$H,$A:$A,ПП1!$M:$M)</f>
        <v>0</v>
      </c>
      <c r="BL326" s="89">
        <f t="shared" si="48"/>
        <v>0</v>
      </c>
      <c r="BM326" s="84">
        <f>SUMIF(Об!$A:$A,$A:$A,Об!Z:Z)</f>
        <v>0</v>
      </c>
      <c r="BN326" s="89">
        <f t="shared" si="49"/>
        <v>0</v>
      </c>
      <c r="BO326" s="89">
        <f>SUMIF(Об!$A:$A,$A:$A,Об!$AG:$AG)*$BO$455</f>
        <v>0</v>
      </c>
      <c r="BP326" s="89">
        <f>SUMIF(Об!$A:$A,$A:$A,Об!$AE:$AE)*BP$455</f>
        <v>0</v>
      </c>
      <c r="BQ326" s="89">
        <f>SUMIF(Об!$A:$A,$A:$A,Об!AI:AI)*BQ$455</f>
        <v>0</v>
      </c>
      <c r="BR326" s="89">
        <f>SUMIF(Об!$A:$A,$A:$A,Об!AJ:AJ)*BR$455</f>
        <v>0</v>
      </c>
      <c r="BS326" s="89">
        <f>SUMIF(Об!$A:$A,$A:$A,Об!AK:AK)*BS$455</f>
        <v>0</v>
      </c>
      <c r="BT326" s="89">
        <f>SUMIF(Об!$A:$A,$A:$A,Об!AL:AL)*BT$455</f>
        <v>0</v>
      </c>
      <c r="BU326" s="89">
        <f>SUMIF(Об!$A:$A,$A:$A,Об!AM:AM)*BU$455</f>
        <v>0</v>
      </c>
      <c r="BV326" s="89">
        <f>SUMIF(Об!$A:$A,$A:$A,Об!AN:AN)*BV$455</f>
        <v>0</v>
      </c>
    </row>
    <row r="327" spans="1:74" ht="32.25" hidden="1" customHeight="1" x14ac:dyDescent="0.25">
      <c r="A327" s="84" t="s">
        <v>133</v>
      </c>
      <c r="B327" s="84">
        <f>SUMIF(Об!$A:$A,$A:$A,Об!B:B)</f>
        <v>3610.7</v>
      </c>
      <c r="C327" s="84">
        <f>SUMIF(Об!$A:$A,$A:$A,Об!C:C)</f>
        <v>3610.6999999999994</v>
      </c>
      <c r="D327" s="84">
        <v>12</v>
      </c>
      <c r="E327" s="84">
        <f>SUMIF(Об!$A:$A,$A:$A,Об!F:F)</f>
        <v>41.41</v>
      </c>
      <c r="F327" s="84">
        <f t="shared" si="50"/>
        <v>41.41</v>
      </c>
      <c r="G327" s="89">
        <v>1726135.0600000005</v>
      </c>
      <c r="H327" s="89">
        <v>1643276.31</v>
      </c>
      <c r="I327" s="89">
        <v>0</v>
      </c>
      <c r="J327" s="89">
        <v>201757.72</v>
      </c>
      <c r="K327" s="89">
        <v>103156.37999999999</v>
      </c>
      <c r="L327" s="89">
        <v>0</v>
      </c>
      <c r="M327" s="89">
        <v>783.58</v>
      </c>
      <c r="N327" s="89">
        <v>783.58</v>
      </c>
      <c r="O327" s="89">
        <v>126332.73</v>
      </c>
      <c r="P327" s="89">
        <v>353255.05999999994</v>
      </c>
      <c r="Q327" s="89">
        <v>136529.57999999999</v>
      </c>
      <c r="R327" s="89">
        <v>0</v>
      </c>
      <c r="S327" s="89">
        <v>2384.7399999999998</v>
      </c>
      <c r="T327" s="89">
        <v>414920.54</v>
      </c>
      <c r="U327" s="89">
        <v>0</v>
      </c>
      <c r="V327" s="89">
        <v>0</v>
      </c>
      <c r="W327" s="89">
        <v>0</v>
      </c>
      <c r="X327" s="89">
        <v>0</v>
      </c>
      <c r="Y327" s="89">
        <v>0</v>
      </c>
      <c r="Z327" s="89">
        <v>0</v>
      </c>
      <c r="AA327" s="89">
        <v>0</v>
      </c>
      <c r="AB327" s="89">
        <v>0</v>
      </c>
      <c r="AC327" s="89">
        <v>0</v>
      </c>
      <c r="AD327" s="89">
        <v>0</v>
      </c>
      <c r="AE327" s="89">
        <v>1636.26</v>
      </c>
      <c r="AF327" s="89">
        <v>0</v>
      </c>
      <c r="AG327" s="89">
        <v>95985</v>
      </c>
      <c r="AH327" s="90">
        <v>1726135.0600000005</v>
      </c>
      <c r="AI327" s="90">
        <v>1724534.93</v>
      </c>
      <c r="AJ327" s="90">
        <v>0</v>
      </c>
      <c r="AK327" s="90">
        <v>1724534.93</v>
      </c>
      <c r="AL327" s="90">
        <v>337116.00999999995</v>
      </c>
      <c r="AM327" s="90">
        <v>0</v>
      </c>
      <c r="AN327" s="90">
        <v>337116.00999999995</v>
      </c>
      <c r="AP327" s="91">
        <f t="shared" si="47"/>
        <v>536987.51</v>
      </c>
      <c r="AQ327" s="92">
        <f>SUMIF('20-1'!K:K,$A:$A,'20-1'!$E:$E)</f>
        <v>425112.01</v>
      </c>
      <c r="AR327" s="92">
        <f>SUMIF('20-1'!L:L,$A:$A,'20-1'!$E:$E)</f>
        <v>0</v>
      </c>
      <c r="AS327" s="92">
        <f>SUMIF('20-1'!M:M,$A:$A,'20-1'!$E:$E)</f>
        <v>92070.97</v>
      </c>
      <c r="AT327" s="92">
        <f>SUMIF('20-1'!N:N,$A:$A,'20-1'!$E:$E)</f>
        <v>0</v>
      </c>
      <c r="AU327" s="92">
        <f>SUMIF('20-1'!O:O,$A:$A,'20-1'!$E:$E)</f>
        <v>0</v>
      </c>
      <c r="AV327" s="92">
        <f>SUMIF('20-1'!P:P,$A:$A,'20-1'!$E:$E)</f>
        <v>5567.24</v>
      </c>
      <c r="AW327" s="92">
        <f>SUMIF('20-1'!Q:Q,$A:$A,'20-1'!$E:$E)</f>
        <v>0</v>
      </c>
      <c r="AX327" s="92">
        <f>SUMIF('20-1'!R:R,$A:$A,'20-1'!$E:$E)</f>
        <v>0</v>
      </c>
      <c r="AY327" s="92">
        <f>SUMIF('20-1'!S:S,$A:$A,'20-1'!$E:$E)</f>
        <v>14237.29</v>
      </c>
      <c r="AZ327" s="92">
        <f>SUMIF('20-1'!T:T,$A:$A,'20-1'!$E:$E)</f>
        <v>0</v>
      </c>
      <c r="BA327" s="92">
        <f>SUMIF('20-1'!U:U,$A:$A,'20-1'!$E:$E)</f>
        <v>0</v>
      </c>
      <c r="BB327" s="92">
        <f>SUMIF('20-1'!V:V,$A:$A,'20-1'!$E:$E)</f>
        <v>0</v>
      </c>
      <c r="BC327" s="92">
        <f>SUMIF('20-1'!W:W,$A:$A,'20-1'!$E:$E)</f>
        <v>0</v>
      </c>
      <c r="BD327" s="92">
        <f>SUMIF('20-1'!X:X,$A:$A,'20-1'!$E:$E)</f>
        <v>0</v>
      </c>
      <c r="BE327" s="92">
        <f>SUMIF('20-1'!Y:Y,$A:$A,'20-1'!$E:$E)</f>
        <v>0</v>
      </c>
      <c r="BF327" s="92">
        <f>SUMIF('20-1'!Z:Z,$A:$A,'20-1'!$E:$E)</f>
        <v>0</v>
      </c>
      <c r="BG327" s="92">
        <f>SUMIF('20-1'!AA:AA,$A:$A,'20-1'!$E:$E)</f>
        <v>0</v>
      </c>
      <c r="BH327" s="92">
        <f>SUMIF('20-1'!AB:AB,$A:$A,'20-1'!$E:$E)</f>
        <v>39397.72</v>
      </c>
      <c r="BI327" s="89">
        <f>SUMIF(Об!$A:$A,$A:$A,Об!AB:AB)*BI$455</f>
        <v>333609.32477985747</v>
      </c>
      <c r="BJ327" s="89">
        <f>SUMIF(Об!$A:$A,$A:$A,Об!AC:AC)*BJ$455</f>
        <v>316583.51127783098</v>
      </c>
      <c r="BK327" s="89">
        <f>SUMIF(ПП1!$H:$H,$A:$A,ПП1!$M:$M)*$BK$454/$BK$455*B327</f>
        <v>49096.134591057977</v>
      </c>
      <c r="BL327" s="89">
        <f t="shared" si="48"/>
        <v>74829.194472759991</v>
      </c>
      <c r="BM327" s="89">
        <f>$BM$454*B327/$BM$455</f>
        <v>10514.123105934492</v>
      </c>
      <c r="BN327" s="89">
        <f t="shared" si="49"/>
        <v>2931.7999011242018</v>
      </c>
      <c r="BO327" s="89">
        <f>SUMIF(Об!$A:$A,$A:$A,Об!$AG:$AG)*$BO$455</f>
        <v>0</v>
      </c>
      <c r="BP327" s="89">
        <f>SUMIF(Об!$A:$A,$A:$A,Об!$AE:$AE)*BP$455</f>
        <v>2583.4540214597905</v>
      </c>
      <c r="BQ327" s="89">
        <f>SUMIF(Об!$A:$A,$A:$A,Об!AI:AI)*BQ$455</f>
        <v>234598.18602112346</v>
      </c>
      <c r="BR327" s="89">
        <f>SUMIF(Об!$A:$A,$A:$A,Об!AJ:AJ)*BR$455</f>
        <v>87647.367169815101</v>
      </c>
      <c r="BS327" s="89">
        <f>SUMIF(Об!$A:$A,$A:$A,Об!AK:AK)*BS$455</f>
        <v>128303.86294177898</v>
      </c>
      <c r="BT327" s="89">
        <f>SUMIF(Об!$A:$A,$A:$A,Об!AL:AL)*BT$455</f>
        <v>115493.77849142671</v>
      </c>
      <c r="BU327" s="89">
        <f>SUMIF(Об!$A:$A,$A:$A,Об!AM:AM)*BU$455</f>
        <v>72718.829757459331</v>
      </c>
      <c r="BV327" s="89">
        <f>SUMIF(Об!$A:$A,$A:$A,Об!AN:AN)*BV$455</f>
        <v>48283.164144603048</v>
      </c>
    </row>
    <row r="328" spans="1:74" ht="32.25" hidden="1" customHeight="1" x14ac:dyDescent="0.25">
      <c r="A328" s="84" t="s">
        <v>134</v>
      </c>
      <c r="B328" s="84">
        <f>SUMIF(Об!$A:$A,$A:$A,Об!B:B)</f>
        <v>5235.3</v>
      </c>
      <c r="C328" s="84">
        <f>SUMIF(Об!$A:$A,$A:$A,Об!C:C)</f>
        <v>5235.3</v>
      </c>
      <c r="D328" s="84">
        <v>12</v>
      </c>
      <c r="E328" s="84">
        <f>SUMIF(Об!$A:$A,$A:$A,Об!F:F)</f>
        <v>41.2</v>
      </c>
      <c r="F328" s="84">
        <f t="shared" si="50"/>
        <v>41.2</v>
      </c>
      <c r="G328" s="89">
        <v>2542268.73</v>
      </c>
      <c r="H328" s="89">
        <v>2387405.46</v>
      </c>
      <c r="I328" s="89">
        <v>0</v>
      </c>
      <c r="J328" s="89">
        <v>281281.53000000003</v>
      </c>
      <c r="K328" s="89">
        <v>128234.93999999999</v>
      </c>
      <c r="L328" s="89">
        <v>0</v>
      </c>
      <c r="M328" s="89">
        <v>1567.2299999999996</v>
      </c>
      <c r="N328" s="89">
        <v>1567.2299999999996</v>
      </c>
      <c r="O328" s="89">
        <v>0</v>
      </c>
      <c r="P328" s="89">
        <v>497952.02999999997</v>
      </c>
      <c r="Q328" s="89">
        <v>195661.78</v>
      </c>
      <c r="R328" s="89">
        <v>0</v>
      </c>
      <c r="S328" s="89">
        <v>4768.62</v>
      </c>
      <c r="T328" s="89">
        <v>594616.48</v>
      </c>
      <c r="U328" s="89">
        <v>0</v>
      </c>
      <c r="V328" s="89">
        <v>0</v>
      </c>
      <c r="W328" s="89">
        <v>0</v>
      </c>
      <c r="X328" s="89">
        <v>0</v>
      </c>
      <c r="Y328" s="89">
        <v>0</v>
      </c>
      <c r="Z328" s="89">
        <v>0</v>
      </c>
      <c r="AA328" s="89">
        <v>0</v>
      </c>
      <c r="AB328" s="89">
        <v>0</v>
      </c>
      <c r="AC328" s="89">
        <v>0</v>
      </c>
      <c r="AD328" s="89">
        <v>0</v>
      </c>
      <c r="AE328" s="89">
        <v>3272.0599999999995</v>
      </c>
      <c r="AF328" s="89">
        <v>0</v>
      </c>
      <c r="AG328" s="89">
        <v>0</v>
      </c>
      <c r="AH328" s="90">
        <v>2542268.73</v>
      </c>
      <c r="AI328" s="90">
        <v>2604287.2199999997</v>
      </c>
      <c r="AJ328" s="90">
        <v>0</v>
      </c>
      <c r="AK328" s="90">
        <v>2604287.2199999997</v>
      </c>
      <c r="AL328" s="90">
        <v>276323.81</v>
      </c>
      <c r="AM328" s="90">
        <v>0</v>
      </c>
      <c r="AN328" s="90">
        <v>276323.81</v>
      </c>
      <c r="AP328" s="91">
        <f t="shared" si="47"/>
        <v>42633.79</v>
      </c>
      <c r="AQ328" s="92">
        <f>SUMIF('20-1'!K:K,$A:$A,'20-1'!$E:$E)</f>
        <v>0</v>
      </c>
      <c r="AR328" s="92">
        <f>SUMIF('20-1'!L:L,$A:$A,'20-1'!$E:$E)</f>
        <v>0</v>
      </c>
      <c r="AS328" s="92">
        <f>SUMIF('20-1'!M:M,$A:$A,'20-1'!$E:$E)</f>
        <v>0</v>
      </c>
      <c r="AT328" s="92">
        <f>SUMIF('20-1'!N:N,$A:$A,'20-1'!$E:$E)</f>
        <v>0</v>
      </c>
      <c r="AU328" s="92">
        <f>SUMIF('20-1'!O:O,$A:$A,'20-1'!$E:$E)</f>
        <v>0</v>
      </c>
      <c r="AV328" s="92">
        <f>SUMIF('20-1'!P:P,$A:$A,'20-1'!$E:$E)</f>
        <v>35515.14</v>
      </c>
      <c r="AW328" s="92">
        <f>SUMIF('20-1'!Q:Q,$A:$A,'20-1'!$E:$E)</f>
        <v>0</v>
      </c>
      <c r="AX328" s="92">
        <f>SUMIF('20-1'!R:R,$A:$A,'20-1'!$E:$E)</f>
        <v>0</v>
      </c>
      <c r="AY328" s="92">
        <f>SUMIF('20-1'!S:S,$A:$A,'20-1'!$E:$E)</f>
        <v>7118.65</v>
      </c>
      <c r="AZ328" s="92">
        <f>SUMIF('20-1'!T:T,$A:$A,'20-1'!$E:$E)</f>
        <v>0</v>
      </c>
      <c r="BA328" s="92">
        <f>SUMIF('20-1'!U:U,$A:$A,'20-1'!$E:$E)</f>
        <v>0</v>
      </c>
      <c r="BB328" s="92">
        <f>SUMIF('20-1'!V:V,$A:$A,'20-1'!$E:$E)</f>
        <v>0</v>
      </c>
      <c r="BC328" s="92">
        <f>SUMIF('20-1'!W:W,$A:$A,'20-1'!$E:$E)</f>
        <v>0</v>
      </c>
      <c r="BD328" s="92">
        <f>SUMIF('20-1'!X:X,$A:$A,'20-1'!$E:$E)</f>
        <v>0</v>
      </c>
      <c r="BE328" s="92">
        <f>SUMIF('20-1'!Y:Y,$A:$A,'20-1'!$E:$E)</f>
        <v>0</v>
      </c>
      <c r="BF328" s="92">
        <f>SUMIF('20-1'!Z:Z,$A:$A,'20-1'!$E:$E)</f>
        <v>0</v>
      </c>
      <c r="BG328" s="92">
        <f>SUMIF('20-1'!AA:AA,$A:$A,'20-1'!$E:$E)</f>
        <v>0</v>
      </c>
      <c r="BH328" s="92">
        <f>SUMIF('20-1'!AB:AB,$A:$A,'20-1'!$E:$E)</f>
        <v>4045.91</v>
      </c>
      <c r="BI328" s="89">
        <f>SUMIF(Об!$A:$A,$A:$A,Об!AB:AB)*BI$455</f>
        <v>483713.65608330473</v>
      </c>
      <c r="BJ328" s="89">
        <f>SUMIF(Об!$A:$A,$A:$A,Об!AC:AC)*BJ$455</f>
        <v>459027.24031152658</v>
      </c>
      <c r="BK328" s="89">
        <f>SUMIF(ПП1!$H:$H,$A:$A,ПП1!$M:$M)*$BK$454/$BK$455*B328</f>
        <v>71186.471715890511</v>
      </c>
      <c r="BL328" s="89">
        <f t="shared" si="48"/>
        <v>108497.87626311804</v>
      </c>
      <c r="BM328" s="84">
        <f>SUMIF(Об!$A:$A,$A:$A,Об!Z:Z)</f>
        <v>0</v>
      </c>
      <c r="BN328" s="89">
        <f t="shared" si="49"/>
        <v>4250.9352818997795</v>
      </c>
      <c r="BO328" s="89">
        <f>SUMIF(Об!$A:$A,$A:$A,Об!$AG:$AG)*$BO$455</f>
        <v>0</v>
      </c>
      <c r="BP328" s="89">
        <f>SUMIF(Об!$A:$A,$A:$A,Об!$AE:$AE)*BP$455</f>
        <v>0</v>
      </c>
      <c r="BQ328" s="89">
        <f>SUMIF(Об!$A:$A,$A:$A,Об!AI:AI)*BQ$455</f>
        <v>340153.40052521328</v>
      </c>
      <c r="BR328" s="89">
        <f>SUMIF(Об!$A:$A,$A:$A,Об!AJ:AJ)*BR$455</f>
        <v>127083.46341267155</v>
      </c>
      <c r="BS328" s="89">
        <f>SUMIF(Об!$A:$A,$A:$A,Об!AK:AK)*BS$455</f>
        <v>186032.9613811991</v>
      </c>
      <c r="BT328" s="89">
        <f>SUMIF(Об!$A:$A,$A:$A,Об!AL:AL)*BT$455</f>
        <v>167459.1017077482</v>
      </c>
      <c r="BU328" s="89">
        <f>SUMIF(Об!$A:$A,$A:$A,Об!AM:AM)*BU$455</f>
        <v>105437.97308810671</v>
      </c>
      <c r="BV328" s="89">
        <f>SUMIF(Об!$A:$A,$A:$A,Об!AN:AN)*BV$455</f>
        <v>70007.712977051648</v>
      </c>
    </row>
    <row r="329" spans="1:74" ht="32.25" hidden="1" customHeight="1" x14ac:dyDescent="0.25">
      <c r="A329" s="84" t="s">
        <v>366</v>
      </c>
      <c r="B329" s="84">
        <f>SUMIF(Об!$A:$A,$A:$A,Об!B:B)</f>
        <v>5452.46</v>
      </c>
      <c r="C329" s="84">
        <f>SUMIF(Об!$A:$A,$A:$A,Об!C:C)</f>
        <v>5452.46</v>
      </c>
      <c r="D329" s="84">
        <v>12</v>
      </c>
      <c r="E329" s="84">
        <f>SUMIF(Об!$A:$A,$A:$A,Об!F:F)</f>
        <v>41.41</v>
      </c>
      <c r="F329" s="84">
        <f t="shared" si="50"/>
        <v>41.41</v>
      </c>
      <c r="G329" s="89">
        <v>2618794.21</v>
      </c>
      <c r="H329" s="89">
        <v>2461609.5</v>
      </c>
      <c r="I329" s="89">
        <v>0</v>
      </c>
      <c r="J329" s="89">
        <v>219227.85</v>
      </c>
      <c r="K329" s="89">
        <v>217684.44</v>
      </c>
      <c r="L329" s="89">
        <v>0</v>
      </c>
      <c r="M329" s="89">
        <v>2044.6199999999997</v>
      </c>
      <c r="N329" s="89">
        <v>2044.6199999999997</v>
      </c>
      <c r="O329" s="89">
        <v>150072.59</v>
      </c>
      <c r="P329" s="89">
        <v>373235.13</v>
      </c>
      <c r="Q329" s="89">
        <v>138252.79</v>
      </c>
      <c r="R329" s="89">
        <v>0</v>
      </c>
      <c r="S329" s="89">
        <v>6224.2200000000012</v>
      </c>
      <c r="T329" s="89">
        <v>420635.49000000005</v>
      </c>
      <c r="U329" s="89">
        <v>0</v>
      </c>
      <c r="V329" s="89">
        <v>0</v>
      </c>
      <c r="W329" s="89">
        <v>0</v>
      </c>
      <c r="X329" s="89">
        <v>0</v>
      </c>
      <c r="Y329" s="89">
        <v>0</v>
      </c>
      <c r="Z329" s="89">
        <v>0</v>
      </c>
      <c r="AA329" s="89">
        <v>0</v>
      </c>
      <c r="AB329" s="89">
        <v>0</v>
      </c>
      <c r="AC329" s="89">
        <v>0</v>
      </c>
      <c r="AD329" s="89">
        <v>0</v>
      </c>
      <c r="AE329" s="89">
        <v>4270.43</v>
      </c>
      <c r="AF329" s="89">
        <v>0</v>
      </c>
      <c r="AG329" s="89">
        <v>132435</v>
      </c>
      <c r="AH329" s="90">
        <v>2618794.21</v>
      </c>
      <c r="AI329" s="90">
        <v>2621904.7200000002</v>
      </c>
      <c r="AJ329" s="90">
        <v>0</v>
      </c>
      <c r="AK329" s="90">
        <v>2621904.7200000002</v>
      </c>
      <c r="AL329" s="90">
        <v>357999.58</v>
      </c>
      <c r="AM329" s="90">
        <v>0</v>
      </c>
      <c r="AN329" s="90">
        <v>357999.58</v>
      </c>
      <c r="AP329" s="91">
        <f t="shared" si="47"/>
        <v>6073.62</v>
      </c>
      <c r="AQ329" s="92">
        <f>SUMIF('20-1'!K:K,$A:$A,'20-1'!$E:$E)</f>
        <v>0</v>
      </c>
      <c r="AR329" s="92">
        <f>SUMIF('20-1'!L:L,$A:$A,'20-1'!$E:$E)</f>
        <v>0</v>
      </c>
      <c r="AS329" s="92">
        <f>SUMIF('20-1'!M:M,$A:$A,'20-1'!$E:$E)</f>
        <v>0</v>
      </c>
      <c r="AT329" s="92">
        <f>SUMIF('20-1'!N:N,$A:$A,'20-1'!$E:$E)</f>
        <v>0</v>
      </c>
      <c r="AU329" s="92">
        <f>SUMIF('20-1'!O:O,$A:$A,'20-1'!$E:$E)</f>
        <v>0</v>
      </c>
      <c r="AV329" s="92">
        <f>SUMIF('20-1'!P:P,$A:$A,'20-1'!$E:$E)</f>
        <v>6073.62</v>
      </c>
      <c r="AW329" s="92">
        <f>SUMIF('20-1'!Q:Q,$A:$A,'20-1'!$E:$E)</f>
        <v>0</v>
      </c>
      <c r="AX329" s="92">
        <f>SUMIF('20-1'!R:R,$A:$A,'20-1'!$E:$E)</f>
        <v>0</v>
      </c>
      <c r="AY329" s="92">
        <f>SUMIF('20-1'!S:S,$A:$A,'20-1'!$E:$E)</f>
        <v>0</v>
      </c>
      <c r="AZ329" s="92">
        <f>SUMIF('20-1'!T:T,$A:$A,'20-1'!$E:$E)</f>
        <v>0</v>
      </c>
      <c r="BA329" s="92">
        <f>SUMIF('20-1'!U:U,$A:$A,'20-1'!$E:$E)</f>
        <v>0</v>
      </c>
      <c r="BB329" s="92">
        <f>SUMIF('20-1'!V:V,$A:$A,'20-1'!$E:$E)</f>
        <v>0</v>
      </c>
      <c r="BC329" s="92">
        <f>SUMIF('20-1'!W:W,$A:$A,'20-1'!$E:$E)</f>
        <v>0</v>
      </c>
      <c r="BD329" s="92">
        <f>SUMIF('20-1'!X:X,$A:$A,'20-1'!$E:$E)</f>
        <v>0</v>
      </c>
      <c r="BE329" s="92">
        <f>SUMIF('20-1'!Y:Y,$A:$A,'20-1'!$E:$E)</f>
        <v>0</v>
      </c>
      <c r="BF329" s="92">
        <f>SUMIF('20-1'!Z:Z,$A:$A,'20-1'!$E:$E)</f>
        <v>0</v>
      </c>
      <c r="BG329" s="92">
        <f>SUMIF('20-1'!AA:AA,$A:$A,'20-1'!$E:$E)</f>
        <v>0</v>
      </c>
      <c r="BH329" s="92">
        <f>SUMIF('20-1'!AB:AB,$A:$A,'20-1'!$E:$E)</f>
        <v>46017.700000000004</v>
      </c>
      <c r="BI329" s="89">
        <f>SUMIF(Об!$A:$A,$A:$A,Об!AB:AB)*BI$455</f>
        <v>503778.0759933482</v>
      </c>
      <c r="BJ329" s="89">
        <f>SUMIF(Об!$A:$A,$A:$A,Об!AC:AC)*BJ$455</f>
        <v>478067.66884590872</v>
      </c>
      <c r="BK329" s="89">
        <f>SUMIF(ПП1!$H:$H,$A:$A,ПП1!$M:$M)*$BK$454/$BK$455*B329</f>
        <v>74139.283244899882</v>
      </c>
      <c r="BL329" s="89">
        <f t="shared" si="48"/>
        <v>112998.3631137854</v>
      </c>
      <c r="BM329" s="89">
        <f t="shared" ref="BM329:BM335" si="51">$BM$454*B329/$BM$455</f>
        <v>15877.208206215853</v>
      </c>
      <c r="BN329" s="89">
        <f t="shared" si="49"/>
        <v>4427.2638792709631</v>
      </c>
      <c r="BO329" s="89">
        <f>SUMIF(Об!$A:$A,$A:$A,Об!$AG:$AG)*$BO$455</f>
        <v>0</v>
      </c>
      <c r="BP329" s="89">
        <f>SUMIF(Об!$A:$A,$A:$A,Об!$AE:$AE)*BP$455</f>
        <v>3901.2323687508378</v>
      </c>
      <c r="BQ329" s="89">
        <f>SUMIF(Об!$A:$A,$A:$A,Об!AI:AI)*BQ$455</f>
        <v>354262.94772557536</v>
      </c>
      <c r="BR329" s="89">
        <f>SUMIF(Об!$A:$A,$A:$A,Об!AJ:AJ)*BR$455</f>
        <v>132354.87955208967</v>
      </c>
      <c r="BS329" s="89">
        <f>SUMIF(Об!$A:$A,$A:$A,Об!AK:AK)*BS$455</f>
        <v>193749.59994891082</v>
      </c>
      <c r="BT329" s="89">
        <f>SUMIF(Об!$A:$A,$A:$A,Об!AL:AL)*BT$455</f>
        <v>174405.29744187125</v>
      </c>
      <c r="BU329" s="89">
        <f>SUMIF(Об!$A:$A,$A:$A,Об!AM:AM)*BU$455</f>
        <v>109811.53529768654</v>
      </c>
      <c r="BV329" s="89">
        <f>SUMIF(Об!$A:$A,$A:$A,Об!AN:AN)*BV$455</f>
        <v>72911.629648512026</v>
      </c>
    </row>
    <row r="330" spans="1:74" ht="32.25" hidden="1" customHeight="1" x14ac:dyDescent="0.25">
      <c r="A330" s="84" t="s">
        <v>367</v>
      </c>
      <c r="B330" s="84">
        <f>SUMIF(Об!$A:$A,$A:$A,Об!B:B)</f>
        <v>4167.7</v>
      </c>
      <c r="C330" s="84">
        <f>SUMIF(Об!$A:$A,$A:$A,Об!C:C)</f>
        <v>4167.7</v>
      </c>
      <c r="D330" s="84">
        <v>12</v>
      </c>
      <c r="E330" s="84">
        <f>SUMIF(Об!$A:$A,$A:$A,Об!F:F)</f>
        <v>41.41</v>
      </c>
      <c r="F330" s="84">
        <f t="shared" si="50"/>
        <v>41.41</v>
      </c>
      <c r="G330" s="89">
        <v>1996297.0799999998</v>
      </c>
      <c r="H330" s="89">
        <v>1875483.3599999994</v>
      </c>
      <c r="I330" s="89">
        <v>0</v>
      </c>
      <c r="J330" s="89">
        <v>214791.86000000004</v>
      </c>
      <c r="K330" s="89">
        <v>207883.99000000002</v>
      </c>
      <c r="L330" s="89">
        <v>0</v>
      </c>
      <c r="M330" s="89">
        <v>1514.5499999999997</v>
      </c>
      <c r="N330" s="89">
        <v>1514.5499999999997</v>
      </c>
      <c r="O330" s="89">
        <v>138100.53</v>
      </c>
      <c r="P330" s="89">
        <v>371806.38</v>
      </c>
      <c r="Q330" s="89">
        <v>141304.32999999999</v>
      </c>
      <c r="R330" s="89">
        <v>0</v>
      </c>
      <c r="S330" s="89">
        <v>4609.13</v>
      </c>
      <c r="T330" s="89">
        <v>429422.44999999995</v>
      </c>
      <c r="U330" s="89">
        <v>0</v>
      </c>
      <c r="V330" s="89">
        <v>0</v>
      </c>
      <c r="W330" s="89">
        <v>0</v>
      </c>
      <c r="X330" s="89">
        <v>0</v>
      </c>
      <c r="Y330" s="89">
        <v>0</v>
      </c>
      <c r="Z330" s="89">
        <v>0</v>
      </c>
      <c r="AA330" s="89">
        <v>0</v>
      </c>
      <c r="AB330" s="89">
        <v>0</v>
      </c>
      <c r="AC330" s="89">
        <v>0</v>
      </c>
      <c r="AD330" s="89">
        <v>0</v>
      </c>
      <c r="AE330" s="89">
        <v>3162.5600000000004</v>
      </c>
      <c r="AF330" s="89">
        <v>0</v>
      </c>
      <c r="AG330" s="89">
        <v>110565</v>
      </c>
      <c r="AH330" s="90">
        <v>1996297.0799999998</v>
      </c>
      <c r="AI330" s="90">
        <v>2016043.32</v>
      </c>
      <c r="AJ330" s="90">
        <v>0</v>
      </c>
      <c r="AK330" s="90">
        <v>2016043.32</v>
      </c>
      <c r="AL330" s="90">
        <v>207186.04</v>
      </c>
      <c r="AM330" s="90">
        <v>0</v>
      </c>
      <c r="AN330" s="90">
        <v>207186.04</v>
      </c>
      <c r="AP330" s="91">
        <f t="shared" si="47"/>
        <v>6073.62</v>
      </c>
      <c r="AQ330" s="92">
        <f>SUMIF('20-1'!K:K,$A:$A,'20-1'!$E:$E)</f>
        <v>0</v>
      </c>
      <c r="AR330" s="92">
        <f>SUMIF('20-1'!L:L,$A:$A,'20-1'!$E:$E)</f>
        <v>0</v>
      </c>
      <c r="AS330" s="92">
        <f>SUMIF('20-1'!M:M,$A:$A,'20-1'!$E:$E)</f>
        <v>0</v>
      </c>
      <c r="AT330" s="92">
        <f>SUMIF('20-1'!N:N,$A:$A,'20-1'!$E:$E)</f>
        <v>0</v>
      </c>
      <c r="AU330" s="92">
        <f>SUMIF('20-1'!O:O,$A:$A,'20-1'!$E:$E)</f>
        <v>0</v>
      </c>
      <c r="AV330" s="92">
        <f>SUMIF('20-1'!P:P,$A:$A,'20-1'!$E:$E)</f>
        <v>6073.62</v>
      </c>
      <c r="AW330" s="92">
        <f>SUMIF('20-1'!Q:Q,$A:$A,'20-1'!$E:$E)</f>
        <v>0</v>
      </c>
      <c r="AX330" s="92">
        <f>SUMIF('20-1'!R:R,$A:$A,'20-1'!$E:$E)</f>
        <v>0</v>
      </c>
      <c r="AY330" s="92">
        <f>SUMIF('20-1'!S:S,$A:$A,'20-1'!$E:$E)</f>
        <v>0</v>
      </c>
      <c r="AZ330" s="92">
        <f>SUMIF('20-1'!T:T,$A:$A,'20-1'!$E:$E)</f>
        <v>0</v>
      </c>
      <c r="BA330" s="92">
        <f>SUMIF('20-1'!U:U,$A:$A,'20-1'!$E:$E)</f>
        <v>0</v>
      </c>
      <c r="BB330" s="92">
        <f>SUMIF('20-1'!V:V,$A:$A,'20-1'!$E:$E)</f>
        <v>0</v>
      </c>
      <c r="BC330" s="92">
        <f>SUMIF('20-1'!W:W,$A:$A,'20-1'!$E:$E)</f>
        <v>0</v>
      </c>
      <c r="BD330" s="92">
        <f>SUMIF('20-1'!X:X,$A:$A,'20-1'!$E:$E)</f>
        <v>0</v>
      </c>
      <c r="BE330" s="92">
        <f>SUMIF('20-1'!Y:Y,$A:$A,'20-1'!$E:$E)</f>
        <v>0</v>
      </c>
      <c r="BF330" s="92">
        <f>SUMIF('20-1'!Z:Z,$A:$A,'20-1'!$E:$E)</f>
        <v>0</v>
      </c>
      <c r="BG330" s="92">
        <f>SUMIF('20-1'!AA:AA,$A:$A,'20-1'!$E:$E)</f>
        <v>0</v>
      </c>
      <c r="BH330" s="92">
        <f>SUMIF('20-1'!AB:AB,$A:$A,'20-1'!$E:$E)</f>
        <v>23282.569999999996</v>
      </c>
      <c r="BI330" s="89">
        <f>SUMIF(Об!$A:$A,$A:$A,Об!AB:AB)*BI$455</f>
        <v>385073.13897167094</v>
      </c>
      <c r="BJ330" s="89">
        <f>SUMIF(Об!$A:$A,$A:$A,Об!AC:AC)*BJ$455</f>
        <v>365420.86020788667</v>
      </c>
      <c r="BK330" s="89">
        <f>SUMIF(ПП1!$H:$H,$A:$A,ПП1!$M:$M)*$BK$454/$BK$455*B330</f>
        <v>56669.886762996743</v>
      </c>
      <c r="BL330" s="89">
        <f t="shared" si="48"/>
        <v>86372.624090653277</v>
      </c>
      <c r="BM330" s="89">
        <f t="shared" si="51"/>
        <v>12136.070808597553</v>
      </c>
      <c r="BN330" s="89">
        <f t="shared" si="49"/>
        <v>3384.0702489587434</v>
      </c>
      <c r="BO330" s="89">
        <f>SUMIF(Об!$A:$A,$A:$A,Об!$AG:$AG)*$BO$455</f>
        <v>0</v>
      </c>
      <c r="BP330" s="89">
        <f>SUMIF(Об!$A:$A,$A:$A,Об!$AE:$AE)*BP$455</f>
        <v>2981.9872393823825</v>
      </c>
      <c r="BQ330" s="89">
        <f>SUMIF(Об!$A:$A,$A:$A,Об!AI:AI)*BQ$455</f>
        <v>270788.17400510603</v>
      </c>
      <c r="BR330" s="89">
        <f>SUMIF(Об!$A:$A,$A:$A,Об!AJ:AJ)*BR$455</f>
        <v>101168.17574255366</v>
      </c>
      <c r="BS330" s="89">
        <f>SUMIF(Об!$A:$A,$A:$A,Об!AK:AK)*BS$455</f>
        <v>148096.49363903183</v>
      </c>
      <c r="BT330" s="89">
        <f>SUMIF(Об!$A:$A,$A:$A,Об!AL:AL)*BT$455</f>
        <v>133310.2779568281</v>
      </c>
      <c r="BU330" s="89">
        <f>SUMIF(Об!$A:$A,$A:$A,Об!AM:AM)*BU$455</f>
        <v>83936.706671881708</v>
      </c>
      <c r="BV330" s="89">
        <f>SUMIF(Об!$A:$A,$A:$A,Об!AN:AN)*BV$455</f>
        <v>55731.504474329675</v>
      </c>
    </row>
    <row r="331" spans="1:74" ht="32.25" hidden="1" customHeight="1" x14ac:dyDescent="0.25">
      <c r="A331" s="84" t="s">
        <v>368</v>
      </c>
      <c r="B331" s="84">
        <f>SUMIF(Об!$A:$A,$A:$A,Об!B:B)</f>
        <v>4184.3999999999996</v>
      </c>
      <c r="C331" s="84">
        <f>SUMIF(Об!$A:$A,$A:$A,Об!C:C)</f>
        <v>4184.3999999999996</v>
      </c>
      <c r="D331" s="84">
        <v>12</v>
      </c>
      <c r="E331" s="84">
        <f>SUMIF(Об!$A:$A,$A:$A,Об!F:F)</f>
        <v>41.41</v>
      </c>
      <c r="F331" s="84">
        <f t="shared" si="50"/>
        <v>41.41</v>
      </c>
      <c r="G331" s="89">
        <v>2018017.2999999998</v>
      </c>
      <c r="H331" s="89">
        <v>1895242.2900000005</v>
      </c>
      <c r="I331" s="89">
        <v>0</v>
      </c>
      <c r="J331" s="89">
        <v>219496.27</v>
      </c>
      <c r="K331" s="89">
        <v>196353.06</v>
      </c>
      <c r="L331" s="89">
        <v>0</v>
      </c>
      <c r="M331" s="89">
        <v>1568.0200000000002</v>
      </c>
      <c r="N331" s="89">
        <v>1568.0200000000002</v>
      </c>
      <c r="O331" s="89">
        <v>146669.36000000002</v>
      </c>
      <c r="P331" s="89">
        <v>383005.68</v>
      </c>
      <c r="Q331" s="89">
        <v>147440.10999999999</v>
      </c>
      <c r="R331" s="89">
        <v>0</v>
      </c>
      <c r="S331" s="89">
        <v>4729.3399999999992</v>
      </c>
      <c r="T331" s="89">
        <v>447987.91999999993</v>
      </c>
      <c r="U331" s="89">
        <v>0</v>
      </c>
      <c r="V331" s="89">
        <v>0</v>
      </c>
      <c r="W331" s="89">
        <v>0</v>
      </c>
      <c r="X331" s="89">
        <v>0</v>
      </c>
      <c r="Y331" s="89">
        <v>0</v>
      </c>
      <c r="Z331" s="89">
        <v>0</v>
      </c>
      <c r="AA331" s="89">
        <v>0</v>
      </c>
      <c r="AB331" s="89">
        <v>0</v>
      </c>
      <c r="AC331" s="89">
        <v>0</v>
      </c>
      <c r="AD331" s="89">
        <v>0</v>
      </c>
      <c r="AE331" s="89">
        <v>3245.0700000000006</v>
      </c>
      <c r="AF331" s="89">
        <v>0</v>
      </c>
      <c r="AG331" s="89">
        <v>111780</v>
      </c>
      <c r="AH331" s="90">
        <v>2018017.2999999998</v>
      </c>
      <c r="AI331" s="90">
        <v>2075546.5500000003</v>
      </c>
      <c r="AJ331" s="90">
        <v>0</v>
      </c>
      <c r="AK331" s="90">
        <v>2075546.5500000003</v>
      </c>
      <c r="AL331" s="90">
        <v>278436.94</v>
      </c>
      <c r="AM331" s="90">
        <v>0</v>
      </c>
      <c r="AN331" s="90">
        <v>278436.94</v>
      </c>
      <c r="AP331" s="91">
        <f t="shared" si="47"/>
        <v>6073.62</v>
      </c>
      <c r="AQ331" s="92">
        <f>SUMIF('20-1'!K:K,$A:$A,'20-1'!$E:$E)</f>
        <v>0</v>
      </c>
      <c r="AR331" s="92">
        <f>SUMIF('20-1'!L:L,$A:$A,'20-1'!$E:$E)</f>
        <v>0</v>
      </c>
      <c r="AS331" s="92">
        <f>SUMIF('20-1'!M:M,$A:$A,'20-1'!$E:$E)</f>
        <v>0</v>
      </c>
      <c r="AT331" s="92">
        <f>SUMIF('20-1'!N:N,$A:$A,'20-1'!$E:$E)</f>
        <v>0</v>
      </c>
      <c r="AU331" s="92">
        <f>SUMIF('20-1'!O:O,$A:$A,'20-1'!$E:$E)</f>
        <v>0</v>
      </c>
      <c r="AV331" s="92">
        <f>SUMIF('20-1'!P:P,$A:$A,'20-1'!$E:$E)</f>
        <v>6073.62</v>
      </c>
      <c r="AW331" s="92">
        <f>SUMIF('20-1'!Q:Q,$A:$A,'20-1'!$E:$E)</f>
        <v>0</v>
      </c>
      <c r="AX331" s="92">
        <f>SUMIF('20-1'!R:R,$A:$A,'20-1'!$E:$E)</f>
        <v>0</v>
      </c>
      <c r="AY331" s="92">
        <f>SUMIF('20-1'!S:S,$A:$A,'20-1'!$E:$E)</f>
        <v>0</v>
      </c>
      <c r="AZ331" s="92">
        <f>SUMIF('20-1'!T:T,$A:$A,'20-1'!$E:$E)</f>
        <v>0</v>
      </c>
      <c r="BA331" s="92">
        <f>SUMIF('20-1'!U:U,$A:$A,'20-1'!$E:$E)</f>
        <v>0</v>
      </c>
      <c r="BB331" s="92">
        <f>SUMIF('20-1'!V:V,$A:$A,'20-1'!$E:$E)</f>
        <v>0</v>
      </c>
      <c r="BC331" s="92">
        <f>SUMIF('20-1'!W:W,$A:$A,'20-1'!$E:$E)</f>
        <v>0</v>
      </c>
      <c r="BD331" s="92">
        <f>SUMIF('20-1'!X:X,$A:$A,'20-1'!$E:$E)</f>
        <v>0</v>
      </c>
      <c r="BE331" s="92">
        <f>SUMIF('20-1'!Y:Y,$A:$A,'20-1'!$E:$E)</f>
        <v>0</v>
      </c>
      <c r="BF331" s="92">
        <f>SUMIF('20-1'!Z:Z,$A:$A,'20-1'!$E:$E)</f>
        <v>0</v>
      </c>
      <c r="BG331" s="92">
        <f>SUMIF('20-1'!AA:AA,$A:$A,'20-1'!$E:$E)</f>
        <v>0</v>
      </c>
      <c r="BH331" s="92">
        <f>SUMIF('20-1'!AB:AB,$A:$A,'20-1'!$E:$E)</f>
        <v>45461.750000000007</v>
      </c>
      <c r="BI331" s="89">
        <f>SUMIF(Об!$A:$A,$A:$A,Об!AB:AB)*BI$455</f>
        <v>386616.12945103057</v>
      </c>
      <c r="BJ331" s="89">
        <f>SUMIF(Об!$A:$A,$A:$A,Об!AC:AC)*BJ$455</f>
        <v>366885.10388316837</v>
      </c>
      <c r="BK331" s="89">
        <f>SUMIF(ПП1!$H:$H,$A:$A,ПП1!$M:$M)*$BK$454/$BK$455*B331</f>
        <v>56896.963354148225</v>
      </c>
      <c r="BL331" s="89">
        <f t="shared" si="48"/>
        <v>86718.719736288491</v>
      </c>
      <c r="BM331" s="89">
        <f t="shared" si="51"/>
        <v>12184.7001203291</v>
      </c>
      <c r="BN331" s="89">
        <f t="shared" si="49"/>
        <v>3397.630239638881</v>
      </c>
      <c r="BO331" s="89">
        <f>SUMIF(Об!$A:$A,$A:$A,Об!$AG:$AG)*$BO$455</f>
        <v>0</v>
      </c>
      <c r="BP331" s="89">
        <f>SUMIF(Об!$A:$A,$A:$A,Об!$AE:$AE)*BP$455</f>
        <v>2993.9360809251248</v>
      </c>
      <c r="BQ331" s="89">
        <f>SUMIF(Об!$A:$A,$A:$A,Об!AI:AI)*BQ$455</f>
        <v>271873.22391414101</v>
      </c>
      <c r="BR331" s="89">
        <f>SUMIF(Об!$A:$A,$A:$A,Об!AJ:AJ)*BR$455</f>
        <v>101573.55725631438</v>
      </c>
      <c r="BS331" s="89">
        <f>SUMIF(Об!$A:$A,$A:$A,Об!AK:AK)*BS$455</f>
        <v>148689.91721648988</v>
      </c>
      <c r="BT331" s="89">
        <f>SUMIF(Об!$A:$A,$A:$A,Об!AL:AL)*BT$455</f>
        <v>133844.45307544965</v>
      </c>
      <c r="BU331" s="89">
        <f>SUMIF(Об!$A:$A,$A:$A,Об!AM:AM)*BU$455</f>
        <v>84273.041581165118</v>
      </c>
      <c r="BV331" s="89">
        <f>SUMIF(Об!$A:$A,$A:$A,Об!AN:AN)*BV$455</f>
        <v>55954.820961773898</v>
      </c>
    </row>
    <row r="332" spans="1:74" ht="32.25" hidden="1" customHeight="1" x14ac:dyDescent="0.25">
      <c r="A332" s="84" t="s">
        <v>369</v>
      </c>
      <c r="B332" s="84">
        <f>SUMIF(Об!$A:$A,$A:$A,Об!B:B)</f>
        <v>5378.3</v>
      </c>
      <c r="C332" s="84">
        <f>SUMIF(Об!$A:$A,$A:$A,Об!C:C)</f>
        <v>5378.3</v>
      </c>
      <c r="D332" s="84">
        <v>12</v>
      </c>
      <c r="E332" s="84">
        <f>SUMIF(Об!$A:$A,$A:$A,Об!F:F)</f>
        <v>41.41</v>
      </c>
      <c r="F332" s="84">
        <f t="shared" si="50"/>
        <v>41.41</v>
      </c>
      <c r="G332" s="89">
        <v>2482379.94</v>
      </c>
      <c r="H332" s="89">
        <v>2401785.4900000002</v>
      </c>
      <c r="I332" s="89">
        <v>0</v>
      </c>
      <c r="J332" s="89">
        <v>248484.01999999996</v>
      </c>
      <c r="K332" s="89">
        <v>218897.66999999998</v>
      </c>
      <c r="L332" s="89">
        <v>0</v>
      </c>
      <c r="M332" s="89">
        <v>1568.5800000000002</v>
      </c>
      <c r="N332" s="89">
        <v>1568.5800000000002</v>
      </c>
      <c r="O332" s="89">
        <v>146163.44999999998</v>
      </c>
      <c r="P332" s="89">
        <v>438951.75</v>
      </c>
      <c r="Q332" s="89">
        <v>171954.78999999998</v>
      </c>
      <c r="R332" s="89">
        <v>0</v>
      </c>
      <c r="S332" s="89">
        <v>4756.3199999999988</v>
      </c>
      <c r="T332" s="89">
        <v>522605.81</v>
      </c>
      <c r="U332" s="89">
        <v>0</v>
      </c>
      <c r="V332" s="89">
        <v>0</v>
      </c>
      <c r="W332" s="89">
        <v>0</v>
      </c>
      <c r="X332" s="89">
        <v>0</v>
      </c>
      <c r="Y332" s="89">
        <v>0</v>
      </c>
      <c r="Z332" s="89">
        <v>0</v>
      </c>
      <c r="AA332" s="89">
        <v>0</v>
      </c>
      <c r="AB332" s="89">
        <v>0</v>
      </c>
      <c r="AC332" s="89">
        <v>0</v>
      </c>
      <c r="AD332" s="89">
        <v>0</v>
      </c>
      <c r="AE332" s="89">
        <v>3263.09</v>
      </c>
      <c r="AF332" s="89">
        <v>0</v>
      </c>
      <c r="AG332" s="89">
        <v>131220</v>
      </c>
      <c r="AH332" s="90">
        <v>2482379.94</v>
      </c>
      <c r="AI332" s="90">
        <v>2550821.25</v>
      </c>
      <c r="AJ332" s="90">
        <v>0</v>
      </c>
      <c r="AK332" s="90">
        <v>2550821.25</v>
      </c>
      <c r="AL332" s="90">
        <v>251591.82</v>
      </c>
      <c r="AM332" s="90">
        <v>0</v>
      </c>
      <c r="AN332" s="90">
        <v>251591.82</v>
      </c>
      <c r="AP332" s="91">
        <f t="shared" si="47"/>
        <v>67597.350000000006</v>
      </c>
      <c r="AQ332" s="92">
        <f>SUMIF('20-1'!K:K,$A:$A,'20-1'!$E:$E)</f>
        <v>0</v>
      </c>
      <c r="AR332" s="92">
        <f>SUMIF('20-1'!L:L,$A:$A,'20-1'!$E:$E)</f>
        <v>0</v>
      </c>
      <c r="AS332" s="92">
        <f>SUMIF('20-1'!M:M,$A:$A,'20-1'!$E:$E)</f>
        <v>0</v>
      </c>
      <c r="AT332" s="92">
        <f>SUMIF('20-1'!N:N,$A:$A,'20-1'!$E:$E)</f>
        <v>3455.93</v>
      </c>
      <c r="AU332" s="92">
        <f>SUMIF('20-1'!O:O,$A:$A,'20-1'!$E:$E)</f>
        <v>0</v>
      </c>
      <c r="AV332" s="92">
        <f>SUMIF('20-1'!P:P,$A:$A,'20-1'!$E:$E)</f>
        <v>6073.62</v>
      </c>
      <c r="AW332" s="92">
        <f>SUMIF('20-1'!Q:Q,$A:$A,'20-1'!$E:$E)</f>
        <v>0</v>
      </c>
      <c r="AX332" s="92">
        <f>SUMIF('20-1'!R:R,$A:$A,'20-1'!$E:$E)</f>
        <v>0</v>
      </c>
      <c r="AY332" s="92">
        <f>SUMIF('20-1'!S:S,$A:$A,'20-1'!$E:$E)</f>
        <v>0</v>
      </c>
      <c r="AZ332" s="92">
        <f>SUMIF('20-1'!T:T,$A:$A,'20-1'!$E:$E)</f>
        <v>0</v>
      </c>
      <c r="BA332" s="92">
        <f>SUMIF('20-1'!U:U,$A:$A,'20-1'!$E:$E)</f>
        <v>0</v>
      </c>
      <c r="BB332" s="92">
        <f>SUMIF('20-1'!V:V,$A:$A,'20-1'!$E:$E)</f>
        <v>0</v>
      </c>
      <c r="BC332" s="92">
        <f>SUMIF('20-1'!W:W,$A:$A,'20-1'!$E:$E)</f>
        <v>0</v>
      </c>
      <c r="BD332" s="92">
        <f>SUMIF('20-1'!X:X,$A:$A,'20-1'!$E:$E)</f>
        <v>0</v>
      </c>
      <c r="BE332" s="92">
        <f>SUMIF('20-1'!Y:Y,$A:$A,'20-1'!$E:$E)</f>
        <v>58067.8</v>
      </c>
      <c r="BF332" s="92">
        <f>SUMIF('20-1'!Z:Z,$A:$A,'20-1'!$E:$E)</f>
        <v>0</v>
      </c>
      <c r="BG332" s="92">
        <f>SUMIF('20-1'!AA:AA,$A:$A,'20-1'!$E:$E)</f>
        <v>0</v>
      </c>
      <c r="BH332" s="92">
        <f>SUMIF('20-1'!AB:AB,$A:$A,'20-1'!$E:$E)</f>
        <v>23212.71</v>
      </c>
      <c r="BI332" s="89">
        <f>SUMIF(Об!$A:$A,$A:$A,Об!AB:AB)*BI$455</f>
        <v>496926.0895293178</v>
      </c>
      <c r="BJ332" s="89">
        <f>SUMIF(Об!$A:$A,$A:$A,Об!AC:AC)*BJ$455</f>
        <v>471565.37477651384</v>
      </c>
      <c r="BK332" s="89">
        <f>SUMIF(ПП1!$H:$H,$A:$A,ПП1!$M:$M)*$BK$454/$BK$455*B332</f>
        <v>73130.900011379272</v>
      </c>
      <c r="BL332" s="89">
        <f t="shared" si="48"/>
        <v>111461.44975568312</v>
      </c>
      <c r="BM332" s="89">
        <f t="shared" si="51"/>
        <v>15661.259118909764</v>
      </c>
      <c r="BN332" s="89">
        <f t="shared" si="49"/>
        <v>4367.0477769452718</v>
      </c>
      <c r="BO332" s="89">
        <f>SUMIF(Об!$A:$A,$A:$A,Об!$AG:$AG)*$BO$455</f>
        <v>0</v>
      </c>
      <c r="BP332" s="89">
        <f>SUMIF(Об!$A:$A,$A:$A,Об!$AE:$AE)*BP$455</f>
        <v>3848.1709263071411</v>
      </c>
      <c r="BQ332" s="89">
        <f>SUMIF(Об!$A:$A,$A:$A,Об!AI:AI)*BQ$455</f>
        <v>349444.54645287845</v>
      </c>
      <c r="BR332" s="89">
        <f>SUMIF(Об!$A:$A,$A:$A,Об!AJ:AJ)*BR$455</f>
        <v>130554.69433888627</v>
      </c>
      <c r="BS332" s="89">
        <f>SUMIF(Об!$A:$A,$A:$A,Об!AK:AK)*BS$455</f>
        <v>191114.3728528457</v>
      </c>
      <c r="BT332" s="89">
        <f>SUMIF(Об!$A:$A,$A:$A,Об!AL:AL)*BT$455</f>
        <v>172033.17607678301</v>
      </c>
      <c r="BU332" s="89">
        <f>SUMIF(Об!$A:$A,$A:$A,Об!AM:AM)*BU$455</f>
        <v>108317.9666226891</v>
      </c>
      <c r="BV332" s="89">
        <f>SUMIF(Об!$A:$A,$A:$A,Об!AN:AN)*BV$455</f>
        <v>71919.943977322575</v>
      </c>
    </row>
    <row r="333" spans="1:74" ht="32.25" hidden="1" customHeight="1" x14ac:dyDescent="0.25">
      <c r="A333" s="84" t="s">
        <v>370</v>
      </c>
      <c r="B333" s="84">
        <f>SUMIF(Об!$A:$A,$A:$A,Об!B:B)</f>
        <v>5359.6</v>
      </c>
      <c r="C333" s="84">
        <f>SUMIF(Об!$A:$A,$A:$A,Об!C:C)</f>
        <v>5359.6</v>
      </c>
      <c r="D333" s="84">
        <v>12</v>
      </c>
      <c r="E333" s="84">
        <f>SUMIF(Об!$A:$A,$A:$A,Об!F:F)</f>
        <v>41.41</v>
      </c>
      <c r="F333" s="84">
        <f t="shared" si="50"/>
        <v>41.41</v>
      </c>
      <c r="G333" s="89">
        <v>2503615.5</v>
      </c>
      <c r="H333" s="89">
        <v>2417916.7599999993</v>
      </c>
      <c r="I333" s="89">
        <v>0</v>
      </c>
      <c r="J333" s="89">
        <v>252064.63000000003</v>
      </c>
      <c r="K333" s="89">
        <v>217184.18</v>
      </c>
      <c r="L333" s="89">
        <v>0</v>
      </c>
      <c r="M333" s="89">
        <v>1507.6399999999999</v>
      </c>
      <c r="N333" s="89">
        <v>1507.6399999999999</v>
      </c>
      <c r="O333" s="89">
        <v>153455.12</v>
      </c>
      <c r="P333" s="89">
        <v>433862.81999999995</v>
      </c>
      <c r="Q333" s="89">
        <v>163477.65</v>
      </c>
      <c r="R333" s="89">
        <v>0</v>
      </c>
      <c r="S333" s="89">
        <v>4494.9800000000005</v>
      </c>
      <c r="T333" s="89">
        <v>496813.68000000005</v>
      </c>
      <c r="U333" s="89">
        <v>0</v>
      </c>
      <c r="V333" s="89">
        <v>0</v>
      </c>
      <c r="W333" s="89">
        <v>0</v>
      </c>
      <c r="X333" s="89">
        <v>0</v>
      </c>
      <c r="Y333" s="89">
        <v>0</v>
      </c>
      <c r="Z333" s="89">
        <v>0</v>
      </c>
      <c r="AA333" s="89">
        <v>0</v>
      </c>
      <c r="AB333" s="89">
        <v>0</v>
      </c>
      <c r="AC333" s="89">
        <v>0</v>
      </c>
      <c r="AD333" s="89">
        <v>0</v>
      </c>
      <c r="AE333" s="89">
        <v>3000.3</v>
      </c>
      <c r="AF333" s="89">
        <v>0</v>
      </c>
      <c r="AG333" s="89">
        <v>97200.010000000009</v>
      </c>
      <c r="AH333" s="90">
        <v>2503615.5</v>
      </c>
      <c r="AI333" s="90">
        <v>2555777.48</v>
      </c>
      <c r="AJ333" s="90">
        <v>0</v>
      </c>
      <c r="AK333" s="90">
        <v>2555777.48</v>
      </c>
      <c r="AL333" s="90">
        <v>236142.55</v>
      </c>
      <c r="AM333" s="90">
        <v>0</v>
      </c>
      <c r="AN333" s="90">
        <v>236142.55</v>
      </c>
      <c r="AP333" s="91">
        <f t="shared" si="47"/>
        <v>737121.3</v>
      </c>
      <c r="AQ333" s="92">
        <f>SUMIF('20-1'!K:K,$A:$A,'20-1'!$E:$E)</f>
        <v>718863.42</v>
      </c>
      <c r="AR333" s="92">
        <f>SUMIF('20-1'!L:L,$A:$A,'20-1'!$E:$E)</f>
        <v>0</v>
      </c>
      <c r="AS333" s="92">
        <f>SUMIF('20-1'!M:M,$A:$A,'20-1'!$E:$E)</f>
        <v>0</v>
      </c>
      <c r="AT333" s="92">
        <f>SUMIF('20-1'!N:N,$A:$A,'20-1'!$E:$E)</f>
        <v>0</v>
      </c>
      <c r="AU333" s="92">
        <f>SUMIF('20-1'!O:O,$A:$A,'20-1'!$E:$E)</f>
        <v>0</v>
      </c>
      <c r="AV333" s="92">
        <f>SUMIF('20-1'!P:P,$A:$A,'20-1'!$E:$E)</f>
        <v>6073.62</v>
      </c>
      <c r="AW333" s="92">
        <f>SUMIF('20-1'!Q:Q,$A:$A,'20-1'!$E:$E)</f>
        <v>0</v>
      </c>
      <c r="AX333" s="92">
        <f>SUMIF('20-1'!R:R,$A:$A,'20-1'!$E:$E)</f>
        <v>0</v>
      </c>
      <c r="AY333" s="92">
        <f>SUMIF('20-1'!S:S,$A:$A,'20-1'!$E:$E)</f>
        <v>0</v>
      </c>
      <c r="AZ333" s="92">
        <f>SUMIF('20-1'!T:T,$A:$A,'20-1'!$E:$E)</f>
        <v>0</v>
      </c>
      <c r="BA333" s="92">
        <f>SUMIF('20-1'!U:U,$A:$A,'20-1'!$E:$E)</f>
        <v>0</v>
      </c>
      <c r="BB333" s="92">
        <f>SUMIF('20-1'!V:V,$A:$A,'20-1'!$E:$E)</f>
        <v>12184.26</v>
      </c>
      <c r="BC333" s="92">
        <f>SUMIF('20-1'!W:W,$A:$A,'20-1'!$E:$E)</f>
        <v>0</v>
      </c>
      <c r="BD333" s="92">
        <f>SUMIF('20-1'!X:X,$A:$A,'20-1'!$E:$E)</f>
        <v>0</v>
      </c>
      <c r="BE333" s="92">
        <f>SUMIF('20-1'!Y:Y,$A:$A,'20-1'!$E:$E)</f>
        <v>0</v>
      </c>
      <c r="BF333" s="92">
        <f>SUMIF('20-1'!Z:Z,$A:$A,'20-1'!$E:$E)</f>
        <v>0</v>
      </c>
      <c r="BG333" s="92">
        <f>SUMIF('20-1'!AA:AA,$A:$A,'20-1'!$E:$E)</f>
        <v>0</v>
      </c>
      <c r="BH333" s="92">
        <f>SUMIF('20-1'!AB:AB,$A:$A,'20-1'!$E:$E)</f>
        <v>27155.11</v>
      </c>
      <c r="BI333" s="89">
        <f>SUMIF(Об!$A:$A,$A:$A,Об!AB:AB)*BI$455</f>
        <v>495198.30977099307</v>
      </c>
      <c r="BJ333" s="89">
        <f>SUMIF(Об!$A:$A,$A:$A,Об!AC:AC)*BJ$455</f>
        <v>469925.77257724636</v>
      </c>
      <c r="BK333" s="89">
        <f>SUMIF(ПП1!$H:$H,$A:$A,ПП1!$M:$M)*$BK$454/$BK$455*B333</f>
        <v>72876.628618892282</v>
      </c>
      <c r="BL333" s="89">
        <f t="shared" si="48"/>
        <v>111073.90552973232</v>
      </c>
      <c r="BM333" s="89">
        <f t="shared" si="51"/>
        <v>15606.805937509765</v>
      </c>
      <c r="BN333" s="89">
        <f t="shared" si="49"/>
        <v>4351.8638352854778</v>
      </c>
      <c r="BO333" s="89">
        <f>SUMIF(Об!$A:$A,$A:$A,Об!$AG:$AG)*$BO$455</f>
        <v>0</v>
      </c>
      <c r="BP333" s="89">
        <f>SUMIF(Об!$A:$A,$A:$A,Об!$AE:$AE)*BP$455</f>
        <v>3834.7910857772445</v>
      </c>
      <c r="BQ333" s="89">
        <f>SUMIF(Об!$A:$A,$A:$A,Об!AI:AI)*BQ$455</f>
        <v>348229.55044695304</v>
      </c>
      <c r="BR333" s="89">
        <f>SUMIF(Об!$A:$A,$A:$A,Об!AJ:AJ)*BR$455</f>
        <v>130100.76414084282</v>
      </c>
      <c r="BS333" s="89">
        <f>SUMIF(Об!$A:$A,$A:$A,Об!AK:AK)*BS$455</f>
        <v>190449.88058347654</v>
      </c>
      <c r="BT333" s="89">
        <f>SUMIF(Об!$A:$A,$A:$A,Об!AL:AL)*BT$455</f>
        <v>171435.02789006309</v>
      </c>
      <c r="BU333" s="89">
        <f>SUMIF(Об!$A:$A,$A:$A,Об!AM:AM)*BU$455</f>
        <v>107941.35208355141</v>
      </c>
      <c r="BV333" s="89">
        <f>SUMIF(Об!$A:$A,$A:$A,Об!AN:AN)*BV$455</f>
        <v>71669.883000364061</v>
      </c>
    </row>
    <row r="334" spans="1:74" ht="32.25" hidden="1" customHeight="1" x14ac:dyDescent="0.25">
      <c r="A334" s="84" t="s">
        <v>371</v>
      </c>
      <c r="B334" s="84">
        <f>SUMIF(Об!$A:$A,$A:$A,Об!B:B)</f>
        <v>5373.8</v>
      </c>
      <c r="C334" s="84">
        <f>SUMIF(Об!$A:$A,$A:$A,Об!C:C)</f>
        <v>5373.8</v>
      </c>
      <c r="D334" s="84">
        <v>12</v>
      </c>
      <c r="E334" s="84">
        <f>SUMIF(Об!$A:$A,$A:$A,Об!F:F)</f>
        <v>41.41</v>
      </c>
      <c r="F334" s="84">
        <f t="shared" si="50"/>
        <v>41.41</v>
      </c>
      <c r="G334" s="89">
        <v>2584303.0700000008</v>
      </c>
      <c r="H334" s="89">
        <v>2424591.9799999995</v>
      </c>
      <c r="I334" s="89">
        <v>0</v>
      </c>
      <c r="J334" s="89">
        <v>257532.15</v>
      </c>
      <c r="K334" s="89">
        <v>360338.62000000011</v>
      </c>
      <c r="L334" s="89">
        <v>0</v>
      </c>
      <c r="M334" s="89">
        <v>2419.7699999999995</v>
      </c>
      <c r="N334" s="89">
        <v>2419.7699999999995</v>
      </c>
      <c r="O334" s="89">
        <v>153731.93</v>
      </c>
      <c r="P334" s="89">
        <v>447193.93000000005</v>
      </c>
      <c r="Q334" s="89">
        <v>170796.88</v>
      </c>
      <c r="R334" s="89">
        <v>0</v>
      </c>
      <c r="S334" s="89">
        <v>7233.19</v>
      </c>
      <c r="T334" s="89">
        <v>519062.68</v>
      </c>
      <c r="U334" s="89">
        <v>0</v>
      </c>
      <c r="V334" s="89">
        <v>0</v>
      </c>
      <c r="W334" s="89">
        <v>0</v>
      </c>
      <c r="X334" s="89">
        <v>0</v>
      </c>
      <c r="Y334" s="89">
        <v>0</v>
      </c>
      <c r="Z334" s="89">
        <v>0</v>
      </c>
      <c r="AA334" s="89">
        <v>0</v>
      </c>
      <c r="AB334" s="89">
        <v>0</v>
      </c>
      <c r="AC334" s="89">
        <v>0</v>
      </c>
      <c r="AD334" s="89">
        <v>0</v>
      </c>
      <c r="AE334" s="89">
        <v>4963.1499999999996</v>
      </c>
      <c r="AF334" s="89">
        <v>0</v>
      </c>
      <c r="AG334" s="89">
        <v>125043.75</v>
      </c>
      <c r="AH334" s="90">
        <v>2584303.0700000008</v>
      </c>
      <c r="AI334" s="90">
        <v>2613517.83</v>
      </c>
      <c r="AJ334" s="90">
        <v>0</v>
      </c>
      <c r="AK334" s="90">
        <v>2613517.83</v>
      </c>
      <c r="AL334" s="90">
        <v>262161.68</v>
      </c>
      <c r="AM334" s="90">
        <v>0</v>
      </c>
      <c r="AN334" s="90">
        <v>262161.68</v>
      </c>
      <c r="AP334" s="91">
        <f t="shared" si="47"/>
        <v>6073.62</v>
      </c>
      <c r="AQ334" s="92">
        <f>SUMIF('20-1'!K:K,$A:$A,'20-1'!$E:$E)</f>
        <v>0</v>
      </c>
      <c r="AR334" s="92">
        <f>SUMIF('20-1'!L:L,$A:$A,'20-1'!$E:$E)</f>
        <v>0</v>
      </c>
      <c r="AS334" s="92">
        <f>SUMIF('20-1'!M:M,$A:$A,'20-1'!$E:$E)</f>
        <v>0</v>
      </c>
      <c r="AT334" s="92">
        <f>SUMIF('20-1'!N:N,$A:$A,'20-1'!$E:$E)</f>
        <v>0</v>
      </c>
      <c r="AU334" s="92">
        <f>SUMIF('20-1'!O:O,$A:$A,'20-1'!$E:$E)</f>
        <v>0</v>
      </c>
      <c r="AV334" s="92">
        <f>SUMIF('20-1'!P:P,$A:$A,'20-1'!$E:$E)</f>
        <v>6073.62</v>
      </c>
      <c r="AW334" s="92">
        <f>SUMIF('20-1'!Q:Q,$A:$A,'20-1'!$E:$E)</f>
        <v>0</v>
      </c>
      <c r="AX334" s="92">
        <f>SUMIF('20-1'!R:R,$A:$A,'20-1'!$E:$E)</f>
        <v>0</v>
      </c>
      <c r="AY334" s="92">
        <f>SUMIF('20-1'!S:S,$A:$A,'20-1'!$E:$E)</f>
        <v>0</v>
      </c>
      <c r="AZ334" s="92">
        <f>SUMIF('20-1'!T:T,$A:$A,'20-1'!$E:$E)</f>
        <v>0</v>
      </c>
      <c r="BA334" s="92">
        <f>SUMIF('20-1'!U:U,$A:$A,'20-1'!$E:$E)</f>
        <v>0</v>
      </c>
      <c r="BB334" s="92">
        <f>SUMIF('20-1'!V:V,$A:$A,'20-1'!$E:$E)</f>
        <v>0</v>
      </c>
      <c r="BC334" s="92">
        <f>SUMIF('20-1'!W:W,$A:$A,'20-1'!$E:$E)</f>
        <v>0</v>
      </c>
      <c r="BD334" s="92">
        <f>SUMIF('20-1'!X:X,$A:$A,'20-1'!$E:$E)</f>
        <v>0</v>
      </c>
      <c r="BE334" s="92">
        <f>SUMIF('20-1'!Y:Y,$A:$A,'20-1'!$E:$E)</f>
        <v>0</v>
      </c>
      <c r="BF334" s="92">
        <f>SUMIF('20-1'!Z:Z,$A:$A,'20-1'!$E:$E)</f>
        <v>0</v>
      </c>
      <c r="BG334" s="92">
        <f>SUMIF('20-1'!AA:AA,$A:$A,'20-1'!$E:$E)</f>
        <v>0</v>
      </c>
      <c r="BH334" s="92">
        <f>SUMIF('20-1'!AB:AB,$A:$A,'20-1'!$E:$E)</f>
        <v>57682.07</v>
      </c>
      <c r="BI334" s="89">
        <f>SUMIF(Об!$A:$A,$A:$A,Об!AB:AB)*BI$455</f>
        <v>496510.31365164614</v>
      </c>
      <c r="BJ334" s="89">
        <f>SUMIF(Об!$A:$A,$A:$A,Об!AC:AC)*BJ$455</f>
        <v>471170.81809754577</v>
      </c>
      <c r="BK334" s="89">
        <f>SUMIF(ПП1!$H:$H,$A:$A,ПП1!$M:$M)*$BK$454/$BK$455*B334</f>
        <v>73069.71170837438</v>
      </c>
      <c r="BL334" s="89">
        <f t="shared" si="48"/>
        <v>111368.19044997303</v>
      </c>
      <c r="BM334" s="89">
        <f t="shared" si="51"/>
        <v>15648.155412155753</v>
      </c>
      <c r="BN334" s="89">
        <f t="shared" si="49"/>
        <v>4363.3938872410436</v>
      </c>
      <c r="BO334" s="89">
        <f>SUMIF(Об!$A:$A,$A:$A,Об!$AG:$AG)*$BO$455</f>
        <v>0</v>
      </c>
      <c r="BP334" s="89">
        <f>SUMIF(Об!$A:$A,$A:$A,Об!$AE:$AE)*BP$455</f>
        <v>3844.9511785860427</v>
      </c>
      <c r="BQ334" s="89">
        <f>SUMIF(Об!$A:$A,$A:$A,Об!AI:AI)*BQ$455</f>
        <v>349152.16773487511</v>
      </c>
      <c r="BR334" s="89">
        <f>SUMIF(Об!$A:$A,$A:$A,Об!AJ:AJ)*BR$455</f>
        <v>130445.45979925015</v>
      </c>
      <c r="BS334" s="89">
        <f>SUMIF(Об!$A:$A,$A:$A,Об!AK:AK)*BS$455</f>
        <v>190954.46829604564</v>
      </c>
      <c r="BT334" s="89">
        <f>SUMIF(Об!$A:$A,$A:$A,Об!AL:AL)*BT$455</f>
        <v>171889.23667356162</v>
      </c>
      <c r="BU334" s="89">
        <f>SUMIF(Об!$A:$A,$A:$A,Об!AM:AM)*BU$455</f>
        <v>108227.33745551694</v>
      </c>
      <c r="BV334" s="89">
        <f>SUMIF(Об!$A:$A,$A:$A,Об!AN:AN)*BV$455</f>
        <v>71859.768875915455</v>
      </c>
    </row>
    <row r="335" spans="1:74" ht="32.25" hidden="1" customHeight="1" x14ac:dyDescent="0.25">
      <c r="A335" s="84" t="s">
        <v>372</v>
      </c>
      <c r="B335" s="84">
        <f>SUMIF(Об!$A:$A,$A:$A,Об!B:B)</f>
        <v>4195.3999999999996</v>
      </c>
      <c r="C335" s="84">
        <f>SUMIF(Об!$A:$A,$A:$A,Об!C:C)</f>
        <v>4195.3999999999996</v>
      </c>
      <c r="D335" s="84">
        <v>12</v>
      </c>
      <c r="E335" s="84">
        <f>SUMIF(Об!$A:$A,$A:$A,Об!F:F)</f>
        <v>41.41</v>
      </c>
      <c r="F335" s="84">
        <f t="shared" si="50"/>
        <v>41.41</v>
      </c>
      <c r="G335" s="89">
        <v>2066783.2599999998</v>
      </c>
      <c r="H335" s="89">
        <v>1901468.04</v>
      </c>
      <c r="I335" s="89">
        <v>0</v>
      </c>
      <c r="J335" s="89">
        <v>226844.04000000004</v>
      </c>
      <c r="K335" s="89">
        <v>206243.33000000002</v>
      </c>
      <c r="L335" s="89">
        <v>0</v>
      </c>
      <c r="M335" s="89">
        <v>1943.6399999999999</v>
      </c>
      <c r="N335" s="89">
        <v>1943.6399999999999</v>
      </c>
      <c r="O335" s="89">
        <v>153054.78</v>
      </c>
      <c r="P335" s="89">
        <v>407481.47000000003</v>
      </c>
      <c r="Q335" s="89">
        <v>163438.04999999999</v>
      </c>
      <c r="R335" s="89">
        <v>0</v>
      </c>
      <c r="S335" s="89">
        <v>5914.7799999999988</v>
      </c>
      <c r="T335" s="89">
        <v>496696.8</v>
      </c>
      <c r="U335" s="89">
        <v>0</v>
      </c>
      <c r="V335" s="89">
        <v>0</v>
      </c>
      <c r="W335" s="89">
        <v>0</v>
      </c>
      <c r="X335" s="89">
        <v>0</v>
      </c>
      <c r="Y335" s="89">
        <v>0</v>
      </c>
      <c r="Z335" s="89">
        <v>0</v>
      </c>
      <c r="AA335" s="89">
        <v>0</v>
      </c>
      <c r="AB335" s="89">
        <v>0</v>
      </c>
      <c r="AC335" s="89">
        <v>0</v>
      </c>
      <c r="AD335" s="89">
        <v>0</v>
      </c>
      <c r="AE335" s="89">
        <v>4058.69</v>
      </c>
      <c r="AF335" s="89">
        <v>0</v>
      </c>
      <c r="AG335" s="89">
        <v>104490</v>
      </c>
      <c r="AH335" s="90">
        <v>2066783.2599999998</v>
      </c>
      <c r="AI335" s="90">
        <v>2113893.91</v>
      </c>
      <c r="AJ335" s="90">
        <v>0</v>
      </c>
      <c r="AK335" s="90">
        <v>2113893.91</v>
      </c>
      <c r="AL335" s="90">
        <v>531592.35</v>
      </c>
      <c r="AM335" s="90">
        <v>0</v>
      </c>
      <c r="AN335" s="90">
        <v>531592.35</v>
      </c>
      <c r="AP335" s="91">
        <f t="shared" si="47"/>
        <v>166150.69</v>
      </c>
      <c r="AQ335" s="92">
        <f>SUMIF('20-1'!K:K,$A:$A,'20-1'!$E:$E)</f>
        <v>0</v>
      </c>
      <c r="AR335" s="92">
        <f>SUMIF('20-1'!L:L,$A:$A,'20-1'!$E:$E)</f>
        <v>0</v>
      </c>
      <c r="AS335" s="92">
        <f>SUMIF('20-1'!M:M,$A:$A,'20-1'!$E:$E)</f>
        <v>153068.07</v>
      </c>
      <c r="AT335" s="92">
        <f>SUMIF('20-1'!N:N,$A:$A,'20-1'!$E:$E)</f>
        <v>0</v>
      </c>
      <c r="AU335" s="92">
        <f>SUMIF('20-1'!O:O,$A:$A,'20-1'!$E:$E)</f>
        <v>0</v>
      </c>
      <c r="AV335" s="92">
        <f>SUMIF('20-1'!P:P,$A:$A,'20-1'!$E:$E)</f>
        <v>6073.62</v>
      </c>
      <c r="AW335" s="92">
        <f>SUMIF('20-1'!Q:Q,$A:$A,'20-1'!$E:$E)</f>
        <v>0</v>
      </c>
      <c r="AX335" s="92">
        <f>SUMIF('20-1'!R:R,$A:$A,'20-1'!$E:$E)</f>
        <v>0</v>
      </c>
      <c r="AY335" s="92">
        <f>SUMIF('20-1'!S:S,$A:$A,'20-1'!$E:$E)</f>
        <v>0</v>
      </c>
      <c r="AZ335" s="92">
        <f>SUMIF('20-1'!T:T,$A:$A,'20-1'!$E:$E)</f>
        <v>0</v>
      </c>
      <c r="BA335" s="92">
        <f>SUMIF('20-1'!U:U,$A:$A,'20-1'!$E:$E)</f>
        <v>0</v>
      </c>
      <c r="BB335" s="92">
        <f>SUMIF('20-1'!V:V,$A:$A,'20-1'!$E:$E)</f>
        <v>0</v>
      </c>
      <c r="BC335" s="92">
        <f>SUMIF('20-1'!W:W,$A:$A,'20-1'!$E:$E)</f>
        <v>0</v>
      </c>
      <c r="BD335" s="92">
        <f>SUMIF('20-1'!X:X,$A:$A,'20-1'!$E:$E)</f>
        <v>0</v>
      </c>
      <c r="BE335" s="92">
        <f>SUMIF('20-1'!Y:Y,$A:$A,'20-1'!$E:$E)</f>
        <v>7009</v>
      </c>
      <c r="BF335" s="92">
        <f>SUMIF('20-1'!Z:Z,$A:$A,'20-1'!$E:$E)</f>
        <v>33852.76</v>
      </c>
      <c r="BG335" s="92">
        <f>SUMIF('20-1'!AA:AA,$A:$A,'20-1'!$E:$E)</f>
        <v>0</v>
      </c>
      <c r="BH335" s="92">
        <f>SUMIF('20-1'!AB:AB,$A:$A,'20-1'!$E:$E)</f>
        <v>26278.74</v>
      </c>
      <c r="BI335" s="89">
        <f>SUMIF(Об!$A:$A,$A:$A,Об!AB:AB)*BI$455</f>
        <v>387632.47048533923</v>
      </c>
      <c r="BJ335" s="89">
        <f>SUMIF(Об!$A:$A,$A:$A,Об!AC:AC)*BJ$455</f>
        <v>367849.57576509053</v>
      </c>
      <c r="BK335" s="89">
        <f>SUMIF(ПП1!$H:$H,$A:$A,ПП1!$M:$M)*$BK$454/$BK$455*B335</f>
        <v>57046.534761493516</v>
      </c>
      <c r="BL335" s="89">
        <f t="shared" si="48"/>
        <v>86946.686928024268</v>
      </c>
      <c r="BM335" s="89">
        <f t="shared" si="51"/>
        <v>12216.731403505572</v>
      </c>
      <c r="BN335" s="89">
        <f t="shared" si="49"/>
        <v>3406.5619700269963</v>
      </c>
      <c r="BO335" s="89">
        <f>SUMIF(Об!$A:$A,$A:$A,Об!$AG:$AG)*$BO$455</f>
        <v>0</v>
      </c>
      <c r="BP335" s="89">
        <f>SUMIF(Об!$A:$A,$A:$A,Об!$AE:$AE)*BP$455</f>
        <v>3001.8065753544756</v>
      </c>
      <c r="BQ335" s="89">
        <f>SUMIF(Об!$A:$A,$A:$A,Об!AI:AI)*BQ$455</f>
        <v>272587.92744703835</v>
      </c>
      <c r="BR335" s="89">
        <f>SUMIF(Об!$A:$A,$A:$A,Об!AJ:AJ)*BR$455</f>
        <v>101840.57501986937</v>
      </c>
      <c r="BS335" s="89">
        <f>SUMIF(Об!$A:$A,$A:$A,Об!AK:AK)*BS$455</f>
        <v>149080.79502200114</v>
      </c>
      <c r="BT335" s="89">
        <f>SUMIF(Об!$A:$A,$A:$A,Об!AL:AL)*BT$455</f>
        <v>134196.30494999076</v>
      </c>
      <c r="BU335" s="89">
        <f>SUMIF(Об!$A:$A,$A:$A,Об!AM:AM)*BU$455</f>
        <v>84494.579545363755</v>
      </c>
      <c r="BV335" s="89">
        <f>SUMIF(Об!$A:$A,$A:$A,Об!AN:AN)*BV$455</f>
        <v>56101.915654102435</v>
      </c>
    </row>
    <row r="336" spans="1:74" ht="32.25" hidden="1" customHeight="1" x14ac:dyDescent="0.25">
      <c r="A336" s="84" t="s">
        <v>373</v>
      </c>
      <c r="B336" s="84">
        <f>SUMIF(Об!$A:$A,$A:$A,Об!B:B)</f>
        <v>6339.19</v>
      </c>
      <c r="C336" s="84">
        <f>SUMIF(Об!$A:$A,$A:$A,Об!C:C)</f>
        <v>6339.19</v>
      </c>
      <c r="D336" s="84">
        <v>12</v>
      </c>
      <c r="E336" s="84">
        <f>SUMIF(Об!$A:$A,$A:$A,Об!F:F)</f>
        <v>41.2</v>
      </c>
      <c r="F336" s="84">
        <f t="shared" si="50"/>
        <v>41.2</v>
      </c>
      <c r="G336" s="89">
        <v>3089870.1999999993</v>
      </c>
      <c r="H336" s="89">
        <v>2867716.66</v>
      </c>
      <c r="I336" s="89">
        <v>0</v>
      </c>
      <c r="J336" s="89">
        <v>331147.79000000004</v>
      </c>
      <c r="K336" s="89">
        <v>177828.24000000002</v>
      </c>
      <c r="L336" s="89">
        <v>0</v>
      </c>
      <c r="M336" s="89">
        <v>2262.0400000000004</v>
      </c>
      <c r="N336" s="89">
        <v>2262.0400000000004</v>
      </c>
      <c r="O336" s="89">
        <v>0</v>
      </c>
      <c r="P336" s="89">
        <v>579053.57000000007</v>
      </c>
      <c r="Q336" s="89">
        <v>223453.27999999997</v>
      </c>
      <c r="R336" s="89">
        <v>0</v>
      </c>
      <c r="S336" s="89">
        <v>6829.9299999999985</v>
      </c>
      <c r="T336" s="89">
        <v>679073.28000000003</v>
      </c>
      <c r="U336" s="89">
        <v>0</v>
      </c>
      <c r="V336" s="89">
        <v>0</v>
      </c>
      <c r="W336" s="89">
        <v>0</v>
      </c>
      <c r="X336" s="89">
        <v>0</v>
      </c>
      <c r="Y336" s="89">
        <v>0</v>
      </c>
      <c r="Z336" s="89">
        <v>0</v>
      </c>
      <c r="AA336" s="89">
        <v>0</v>
      </c>
      <c r="AB336" s="89">
        <v>0</v>
      </c>
      <c r="AC336" s="89">
        <v>0</v>
      </c>
      <c r="AD336" s="89">
        <v>0</v>
      </c>
      <c r="AE336" s="89">
        <v>4686.97</v>
      </c>
      <c r="AF336" s="89">
        <v>0</v>
      </c>
      <c r="AG336" s="89">
        <v>0</v>
      </c>
      <c r="AH336" s="90">
        <v>3089870.1999999993</v>
      </c>
      <c r="AI336" s="90">
        <v>3100789.62</v>
      </c>
      <c r="AJ336" s="90">
        <v>0</v>
      </c>
      <c r="AK336" s="90">
        <v>3100789.62</v>
      </c>
      <c r="AL336" s="90">
        <v>506903.43</v>
      </c>
      <c r="AM336" s="90">
        <v>0</v>
      </c>
      <c r="AN336" s="90">
        <v>506903.43</v>
      </c>
      <c r="AP336" s="91">
        <f t="shared" si="47"/>
        <v>257042.06</v>
      </c>
      <c r="AQ336" s="92">
        <f>SUMIF('20-1'!K:K,$A:$A,'20-1'!$E:$E)</f>
        <v>241382.98</v>
      </c>
      <c r="AR336" s="92">
        <f>SUMIF('20-1'!L:L,$A:$A,'20-1'!$E:$E)</f>
        <v>0</v>
      </c>
      <c r="AS336" s="92">
        <f>SUMIF('20-1'!M:M,$A:$A,'20-1'!$E:$E)</f>
        <v>0</v>
      </c>
      <c r="AT336" s="92">
        <f>SUMIF('20-1'!N:N,$A:$A,'20-1'!$E:$E)</f>
        <v>0</v>
      </c>
      <c r="AU336" s="92">
        <f>SUMIF('20-1'!O:O,$A:$A,'20-1'!$E:$E)</f>
        <v>0</v>
      </c>
      <c r="AV336" s="92">
        <f>SUMIF('20-1'!P:P,$A:$A,'20-1'!$E:$E)</f>
        <v>12147.24</v>
      </c>
      <c r="AW336" s="92">
        <f>SUMIF('20-1'!Q:Q,$A:$A,'20-1'!$E:$E)</f>
        <v>0</v>
      </c>
      <c r="AX336" s="92">
        <f>SUMIF('20-1'!R:R,$A:$A,'20-1'!$E:$E)</f>
        <v>0</v>
      </c>
      <c r="AY336" s="92">
        <f>SUMIF('20-1'!S:S,$A:$A,'20-1'!$E:$E)</f>
        <v>0</v>
      </c>
      <c r="AZ336" s="92">
        <f>SUMIF('20-1'!T:T,$A:$A,'20-1'!$E:$E)</f>
        <v>0</v>
      </c>
      <c r="BA336" s="92">
        <f>SUMIF('20-1'!U:U,$A:$A,'20-1'!$E:$E)</f>
        <v>0</v>
      </c>
      <c r="BB336" s="92">
        <f>SUMIF('20-1'!V:V,$A:$A,'20-1'!$E:$E)</f>
        <v>0</v>
      </c>
      <c r="BC336" s="92">
        <f>SUMIF('20-1'!W:W,$A:$A,'20-1'!$E:$E)</f>
        <v>0</v>
      </c>
      <c r="BD336" s="92">
        <f>SUMIF('20-1'!X:X,$A:$A,'20-1'!$E:$E)</f>
        <v>0</v>
      </c>
      <c r="BE336" s="92">
        <f>SUMIF('20-1'!Y:Y,$A:$A,'20-1'!$E:$E)</f>
        <v>3511.84</v>
      </c>
      <c r="BF336" s="92">
        <f>SUMIF('20-1'!Z:Z,$A:$A,'20-1'!$E:$E)</f>
        <v>0</v>
      </c>
      <c r="BG336" s="92">
        <f>SUMIF('20-1'!AA:AA,$A:$A,'20-1'!$E:$E)</f>
        <v>0</v>
      </c>
      <c r="BH336" s="92">
        <f>SUMIF('20-1'!AB:AB,$A:$A,'20-1'!$E:$E)</f>
        <v>78933.63</v>
      </c>
      <c r="BI336" s="89">
        <f>SUMIF(Об!$A:$A,$A:$A,Об!AB:AB)*BI$455</f>
        <v>585707.17466176231</v>
      </c>
      <c r="BJ336" s="89">
        <f>SUMIF(Об!$A:$A,$A:$A,Об!AC:AC)*BJ$455</f>
        <v>555815.50083288935</v>
      </c>
      <c r="BK336" s="89">
        <f>SUMIF(ПП1!$H:$H,$A:$A,ПП1!$M:$M)*$BK$454/$BK$455*B336</f>
        <v>86196.50633901704</v>
      </c>
      <c r="BL336" s="89">
        <f t="shared" si="48"/>
        <v>131375.21292540929</v>
      </c>
      <c r="BM336" s="84">
        <f>SUMIF(Об!$A:$A,$A:$A,Об!Z:Z)</f>
        <v>0</v>
      </c>
      <c r="BN336" s="89">
        <f t="shared" si="49"/>
        <v>5147.266905366695</v>
      </c>
      <c r="BO336" s="89">
        <f>SUMIF(Об!$A:$A,$A:$A,Об!$AG:$AG)*$BO$455</f>
        <v>0</v>
      </c>
      <c r="BP336" s="89">
        <f>SUMIF(Об!$A:$A,$A:$A,Об!$AE:$AE)*BP$455</f>
        <v>0</v>
      </c>
      <c r="BQ336" s="89">
        <f>SUMIF(Об!$A:$A,$A:$A,Об!AI:AI)*BQ$455</f>
        <v>411876.49897339731</v>
      </c>
      <c r="BR336" s="89">
        <f>SUMIF(Об!$A:$A,$A:$A,Об!AJ:AJ)*BR$455</f>
        <v>153879.66695909944</v>
      </c>
      <c r="BS336" s="89">
        <f>SUMIF(Об!$A:$A,$A:$A,Об!AK:AK)*BS$455</f>
        <v>225258.97053809397</v>
      </c>
      <c r="BT336" s="89">
        <f>SUMIF(Об!$A:$A,$A:$A,Об!AL:AL)*BT$455</f>
        <v>202768.71677931354</v>
      </c>
      <c r="BU336" s="89">
        <f>SUMIF(Об!$A:$A,$A:$A,Об!AM:AM)*BU$455</f>
        <v>127670.11338803796</v>
      </c>
      <c r="BV336" s="89">
        <f>SUMIF(Об!$A:$A,$A:$A,Об!AN:AN)*BV$455</f>
        <v>84769.200242010193</v>
      </c>
    </row>
    <row r="337" spans="1:74" ht="32.25" hidden="1" customHeight="1" x14ac:dyDescent="0.25">
      <c r="A337" s="84" t="s">
        <v>374</v>
      </c>
      <c r="B337" s="84">
        <f>SUMIF(Об!$A:$A,$A:$A,Об!B:B)</f>
        <v>32523.4</v>
      </c>
      <c r="C337" s="84">
        <f>SUMIF(Об!$A:$A,$A:$A,Об!C:C)</f>
        <v>32523.400000000005</v>
      </c>
      <c r="D337" s="84">
        <v>12</v>
      </c>
      <c r="E337" s="84">
        <f>SUMIF(Об!$A:$A,$A:$A,Об!F:F)</f>
        <v>41.2</v>
      </c>
      <c r="F337" s="84">
        <f t="shared" si="50"/>
        <v>41.2</v>
      </c>
      <c r="G337" s="89">
        <v>3646218.709999999</v>
      </c>
      <c r="H337" s="89">
        <v>-54974.9</v>
      </c>
      <c r="I337" s="89">
        <v>0</v>
      </c>
      <c r="J337" s="89">
        <v>575024.64000000001</v>
      </c>
      <c r="K337" s="89">
        <v>-83649.5600000001</v>
      </c>
      <c r="L337" s="89">
        <v>-1557970.2999999998</v>
      </c>
      <c r="M337" s="89">
        <v>-184.39999999999952</v>
      </c>
      <c r="N337" s="89">
        <v>2847.7799999999997</v>
      </c>
      <c r="O337" s="89">
        <v>0</v>
      </c>
      <c r="P337" s="89">
        <v>853510.94</v>
      </c>
      <c r="Q337" s="89">
        <v>230673.24</v>
      </c>
      <c r="R337" s="89">
        <v>0</v>
      </c>
      <c r="S337" s="89">
        <v>20125.57</v>
      </c>
      <c r="T337" s="89">
        <v>724927.11999999988</v>
      </c>
      <c r="U337" s="89">
        <v>0</v>
      </c>
      <c r="V337" s="89">
        <v>0</v>
      </c>
      <c r="W337" s="89">
        <v>0</v>
      </c>
      <c r="X337" s="89">
        <v>0</v>
      </c>
      <c r="Y337" s="89">
        <v>1949814.3900000001</v>
      </c>
      <c r="Z337" s="89">
        <v>0</v>
      </c>
      <c r="AA337" s="89">
        <v>251155.74</v>
      </c>
      <c r="AB337" s="89">
        <v>0</v>
      </c>
      <c r="AC337" s="89">
        <v>3496944.16</v>
      </c>
      <c r="AD337" s="89">
        <v>0</v>
      </c>
      <c r="AE337" s="89">
        <v>14058.199999999999</v>
      </c>
      <c r="AF337" s="89">
        <v>0</v>
      </c>
      <c r="AG337" s="89">
        <v>0</v>
      </c>
      <c r="AH337" s="90">
        <v>3646218.709999999</v>
      </c>
      <c r="AI337" s="90">
        <v>11483352.59</v>
      </c>
      <c r="AJ337" s="90">
        <v>0</v>
      </c>
      <c r="AK337" s="90">
        <v>11483352.59</v>
      </c>
      <c r="AL337" s="90">
        <v>4206653.53</v>
      </c>
      <c r="AM337" s="90">
        <v>0</v>
      </c>
      <c r="AN337" s="90">
        <v>4206653.53</v>
      </c>
      <c r="AP337" s="91">
        <f t="shared" si="47"/>
        <v>252125.52</v>
      </c>
      <c r="AQ337" s="92">
        <f>SUMIF('20-1'!K:K,$A:$A,'20-1'!$E:$E)</f>
        <v>0</v>
      </c>
      <c r="AR337" s="92">
        <f>SUMIF('20-1'!L:L,$A:$A,'20-1'!$E:$E)</f>
        <v>0</v>
      </c>
      <c r="AS337" s="92">
        <f>SUMIF('20-1'!M:M,$A:$A,'20-1'!$E:$E)</f>
        <v>0</v>
      </c>
      <c r="AT337" s="92">
        <f>SUMIF('20-1'!N:N,$A:$A,'20-1'!$E:$E)</f>
        <v>0</v>
      </c>
      <c r="AU337" s="92">
        <f>SUMIF('20-1'!O:O,$A:$A,'20-1'!$E:$E)</f>
        <v>0</v>
      </c>
      <c r="AV337" s="92">
        <f>SUMIF('20-1'!P:P,$A:$A,'20-1'!$E:$E)</f>
        <v>152457.99</v>
      </c>
      <c r="AW337" s="92">
        <f>SUMIF('20-1'!Q:Q,$A:$A,'20-1'!$E:$E)</f>
        <v>0</v>
      </c>
      <c r="AX337" s="92">
        <f>SUMIF('20-1'!R:R,$A:$A,'20-1'!$E:$E)</f>
        <v>0</v>
      </c>
      <c r="AY337" s="92">
        <f>SUMIF('20-1'!S:S,$A:$A,'20-1'!$E:$E)</f>
        <v>0</v>
      </c>
      <c r="AZ337" s="92">
        <f>SUMIF('20-1'!T:T,$A:$A,'20-1'!$E:$E)</f>
        <v>99667.53</v>
      </c>
      <c r="BA337" s="92">
        <f>SUMIF('20-1'!U:U,$A:$A,'20-1'!$E:$E)</f>
        <v>0</v>
      </c>
      <c r="BB337" s="92">
        <f>SUMIF('20-1'!V:V,$A:$A,'20-1'!$E:$E)</f>
        <v>0</v>
      </c>
      <c r="BC337" s="92">
        <f>SUMIF('20-1'!W:W,$A:$A,'20-1'!$E:$E)</f>
        <v>0</v>
      </c>
      <c r="BD337" s="92">
        <f>SUMIF('20-1'!X:X,$A:$A,'20-1'!$E:$E)</f>
        <v>0</v>
      </c>
      <c r="BE337" s="92">
        <f>SUMIF('20-1'!Y:Y,$A:$A,'20-1'!$E:$E)</f>
        <v>0</v>
      </c>
      <c r="BF337" s="92">
        <f>SUMIF('20-1'!Z:Z,$A:$A,'20-1'!$E:$E)</f>
        <v>0</v>
      </c>
      <c r="BG337" s="92">
        <f>SUMIF('20-1'!AA:AA,$A:$A,'20-1'!$E:$E)</f>
        <v>0</v>
      </c>
      <c r="BH337" s="92">
        <f>SUMIF('20-1'!AB:AB,$A:$A,'20-1'!$E:$E)</f>
        <v>427922.16000000003</v>
      </c>
      <c r="BI337" s="89">
        <f>SUMIF(Об!$A:$A,$A:$A,Об!AB:AB)*BI$455</f>
        <v>3004987.817748697</v>
      </c>
      <c r="BJ337" s="89">
        <f>SUMIF(Об!$A:$A,$A:$A,Об!AC:AC)*BJ$455</f>
        <v>2851627.7095004879</v>
      </c>
      <c r="BK337" s="89">
        <f>SUMIF(ПП1!$H:$H,$A:$A,ПП1!$M:$M)*$BK$454/$BK$455*B337</f>
        <v>442233.70087761799</v>
      </c>
      <c r="BL337" s="89">
        <f t="shared" si="48"/>
        <v>674024.37851811619</v>
      </c>
      <c r="BM337" s="84">
        <f>SUMIF(Об!$A:$A,$A:$A,Об!Z:Z)</f>
        <v>0</v>
      </c>
      <c r="BN337" s="89">
        <f t="shared" si="49"/>
        <v>26408.203645892172</v>
      </c>
      <c r="BO337" s="89">
        <f>SUMIF(Об!$A:$A,$A:$A,Об!$AG:$AG)*$BO$455</f>
        <v>1525481.2900898475</v>
      </c>
      <c r="BP337" s="89">
        <f>SUMIF(Об!$A:$A,$A:$A,Об!$AE:$AE)*BP$455</f>
        <v>0</v>
      </c>
      <c r="BQ337" s="89">
        <f>SUMIF(Об!$A:$A,$A:$A,Об!AI:AI)*BQ$455</f>
        <v>2113144.443802977</v>
      </c>
      <c r="BR337" s="89">
        <f>SUMIF(Об!$A:$A,$A:$A,Об!AJ:AJ)*BR$455</f>
        <v>789484.13920036703</v>
      </c>
      <c r="BS337" s="89">
        <f>SUMIF(Об!$A:$A,$A:$A,Об!AK:AK)*BS$455</f>
        <v>1155697.747251407</v>
      </c>
      <c r="BT337" s="89">
        <f>SUMIF(Об!$A:$A,$A:$A,Об!AL:AL)*BT$455</f>
        <v>1040310.841495574</v>
      </c>
      <c r="BU337" s="89">
        <f>SUMIF(Об!$A:$A,$A:$A,Об!AM:AM)*BU$455</f>
        <v>655015.25680165982</v>
      </c>
      <c r="BV337" s="89">
        <f>SUMIF(Об!$A:$A,$A:$A,Об!AN:AN)*BV$455</f>
        <v>434910.86513434601</v>
      </c>
    </row>
    <row r="338" spans="1:74" ht="32.25" hidden="1" customHeight="1" x14ac:dyDescent="0.25">
      <c r="A338" s="84" t="s">
        <v>375</v>
      </c>
      <c r="B338" s="84">
        <f>SUMIF(Об!$A:$A,$A:$A,Об!B:B)</f>
        <v>4183</v>
      </c>
      <c r="C338" s="84">
        <f>SUMIF(Об!$A:$A,$A:$A,Об!C:C)</f>
        <v>4183</v>
      </c>
      <c r="D338" s="84">
        <v>12</v>
      </c>
      <c r="E338" s="84">
        <f>SUMIF(Об!$A:$A,$A:$A,Об!F:F)</f>
        <v>41.41</v>
      </c>
      <c r="F338" s="84">
        <f t="shared" si="50"/>
        <v>41.41</v>
      </c>
      <c r="G338" s="89">
        <v>2001288.2400000002</v>
      </c>
      <c r="H338" s="89">
        <v>1897473.1800000002</v>
      </c>
      <c r="I338" s="89">
        <v>0</v>
      </c>
      <c r="J338" s="89">
        <v>213872.65000000002</v>
      </c>
      <c r="K338" s="89">
        <v>127254.54000000001</v>
      </c>
      <c r="L338" s="89">
        <v>0</v>
      </c>
      <c r="M338" s="89">
        <v>1089.68</v>
      </c>
      <c r="N338" s="89">
        <v>1089.68</v>
      </c>
      <c r="O338" s="89">
        <v>159164.94</v>
      </c>
      <c r="P338" s="89">
        <v>380990.73000000004</v>
      </c>
      <c r="Q338" s="89">
        <v>150960.90000000002</v>
      </c>
      <c r="R338" s="89">
        <v>0</v>
      </c>
      <c r="S338" s="89">
        <v>3280.5299999999993</v>
      </c>
      <c r="T338" s="89">
        <v>459024.56</v>
      </c>
      <c r="U338" s="89">
        <v>0</v>
      </c>
      <c r="V338" s="89">
        <v>0</v>
      </c>
      <c r="W338" s="89">
        <v>0</v>
      </c>
      <c r="X338" s="89">
        <v>0</v>
      </c>
      <c r="Y338" s="89">
        <v>0</v>
      </c>
      <c r="Z338" s="89">
        <v>0</v>
      </c>
      <c r="AA338" s="89">
        <v>0</v>
      </c>
      <c r="AB338" s="89">
        <v>0</v>
      </c>
      <c r="AC338" s="89">
        <v>0</v>
      </c>
      <c r="AD338" s="89">
        <v>0</v>
      </c>
      <c r="AE338" s="89">
        <v>2251.3199999999997</v>
      </c>
      <c r="AF338" s="89">
        <v>0</v>
      </c>
      <c r="AG338" s="89">
        <v>108135.01000000001</v>
      </c>
      <c r="AH338" s="90">
        <v>2001288.2400000002</v>
      </c>
      <c r="AI338" s="90">
        <v>2140994.1300000004</v>
      </c>
      <c r="AJ338" s="90">
        <v>0</v>
      </c>
      <c r="AK338" s="90">
        <v>2140994.1300000004</v>
      </c>
      <c r="AL338" s="90">
        <v>179732.06</v>
      </c>
      <c r="AM338" s="90">
        <v>0</v>
      </c>
      <c r="AN338" s="90">
        <v>179732.06</v>
      </c>
      <c r="AP338" s="91">
        <f t="shared" si="47"/>
        <v>20310.91</v>
      </c>
      <c r="AQ338" s="92">
        <f>SUMIF('20-1'!K:K,$A:$A,'20-1'!$E:$E)</f>
        <v>0</v>
      </c>
      <c r="AR338" s="92">
        <f>SUMIF('20-1'!L:L,$A:$A,'20-1'!$E:$E)</f>
        <v>0</v>
      </c>
      <c r="AS338" s="92">
        <f>SUMIF('20-1'!M:M,$A:$A,'20-1'!$E:$E)</f>
        <v>0</v>
      </c>
      <c r="AT338" s="92">
        <f>SUMIF('20-1'!N:N,$A:$A,'20-1'!$E:$E)</f>
        <v>0</v>
      </c>
      <c r="AU338" s="92">
        <f>SUMIF('20-1'!O:O,$A:$A,'20-1'!$E:$E)</f>
        <v>0</v>
      </c>
      <c r="AV338" s="92">
        <f>SUMIF('20-1'!P:P,$A:$A,'20-1'!$E:$E)</f>
        <v>6073.62</v>
      </c>
      <c r="AW338" s="92">
        <f>SUMIF('20-1'!Q:Q,$A:$A,'20-1'!$E:$E)</f>
        <v>0</v>
      </c>
      <c r="AX338" s="92">
        <f>SUMIF('20-1'!R:R,$A:$A,'20-1'!$E:$E)</f>
        <v>0</v>
      </c>
      <c r="AY338" s="92">
        <f>SUMIF('20-1'!S:S,$A:$A,'20-1'!$E:$E)</f>
        <v>14237.29</v>
      </c>
      <c r="AZ338" s="92">
        <f>SUMIF('20-1'!T:T,$A:$A,'20-1'!$E:$E)</f>
        <v>0</v>
      </c>
      <c r="BA338" s="92">
        <f>SUMIF('20-1'!U:U,$A:$A,'20-1'!$E:$E)</f>
        <v>0</v>
      </c>
      <c r="BB338" s="92">
        <f>SUMIF('20-1'!V:V,$A:$A,'20-1'!$E:$E)</f>
        <v>0</v>
      </c>
      <c r="BC338" s="92">
        <f>SUMIF('20-1'!W:W,$A:$A,'20-1'!$E:$E)</f>
        <v>0</v>
      </c>
      <c r="BD338" s="92">
        <f>SUMIF('20-1'!X:X,$A:$A,'20-1'!$E:$E)</f>
        <v>0</v>
      </c>
      <c r="BE338" s="92">
        <f>SUMIF('20-1'!Y:Y,$A:$A,'20-1'!$E:$E)</f>
        <v>0</v>
      </c>
      <c r="BF338" s="92">
        <f>SUMIF('20-1'!Z:Z,$A:$A,'20-1'!$E:$E)</f>
        <v>0</v>
      </c>
      <c r="BG338" s="92">
        <f>SUMIF('20-1'!AA:AA,$A:$A,'20-1'!$E:$E)</f>
        <v>0</v>
      </c>
      <c r="BH338" s="92">
        <f>SUMIF('20-1'!AB:AB,$A:$A,'20-1'!$E:$E)</f>
        <v>31690.879999999997</v>
      </c>
      <c r="BI338" s="89">
        <f>SUMIF(Об!$A:$A,$A:$A,Об!AB:AB)*BI$455</f>
        <v>386486.77695575496</v>
      </c>
      <c r="BJ338" s="89">
        <f>SUMIF(Об!$A:$A,$A:$A,Об!AC:AC)*BJ$455</f>
        <v>366762.35291637835</v>
      </c>
      <c r="BK338" s="89">
        <f>SUMIF(ПП1!$H:$H,$A:$A,ПП1!$M:$M)*$BK$454/$BK$455*B338</f>
        <v>56877.926993213376</v>
      </c>
      <c r="BL338" s="89">
        <f t="shared" si="48"/>
        <v>86689.705730067581</v>
      </c>
      <c r="BM338" s="89">
        <f t="shared" ref="BM338:BM343" si="52">$BM$454*B338/$BM$455</f>
        <v>12180.623411561188</v>
      </c>
      <c r="BN338" s="89">
        <f t="shared" si="49"/>
        <v>3396.4934739531213</v>
      </c>
      <c r="BO338" s="89">
        <f>SUMIF(Об!$A:$A,$A:$A,Об!$AG:$AG)*$BO$455</f>
        <v>0</v>
      </c>
      <c r="BP338" s="89">
        <f>SUMIF(Об!$A:$A,$A:$A,Об!$AE:$AE)*BP$455</f>
        <v>2992.9343816341166</v>
      </c>
      <c r="BQ338" s="89">
        <f>SUMIF(Об!$A:$A,$A:$A,Об!AI:AI)*BQ$455</f>
        <v>271782.26164631778</v>
      </c>
      <c r="BR338" s="89">
        <f>SUMIF(Об!$A:$A,$A:$A,Об!AJ:AJ)*BR$455</f>
        <v>101539.57317731647</v>
      </c>
      <c r="BS338" s="89">
        <f>SUMIF(Об!$A:$A,$A:$A,Об!AK:AK)*BS$455</f>
        <v>148640.16913215208</v>
      </c>
      <c r="BT338" s="89">
        <f>SUMIF(Об!$A:$A,$A:$A,Об!AL:AL)*BT$455</f>
        <v>133799.67192778076</v>
      </c>
      <c r="BU338" s="89">
        <f>SUMIF(Об!$A:$A,$A:$A,Об!AM:AM)*BU$455</f>
        <v>84244.845840267095</v>
      </c>
      <c r="BV338" s="89">
        <f>SUMIF(Об!$A:$A,$A:$A,Об!AN:AN)*BV$455</f>
        <v>55936.099819113908</v>
      </c>
    </row>
    <row r="339" spans="1:74" ht="32.25" customHeight="1" x14ac:dyDescent="0.25">
      <c r="A339" s="84" t="s">
        <v>376</v>
      </c>
      <c r="B339" s="84">
        <v>0</v>
      </c>
      <c r="C339" s="84">
        <v>0</v>
      </c>
      <c r="D339" s="84">
        <v>0</v>
      </c>
      <c r="E339" s="84">
        <f>SUMIF(Об!$A:$A,$A:$A,Об!F:F)</f>
        <v>30.14</v>
      </c>
      <c r="F339" s="84">
        <f t="shared" si="50"/>
        <v>30.14</v>
      </c>
      <c r="G339" s="89">
        <v>-785.85</v>
      </c>
      <c r="H339" s="89">
        <v>-972.55</v>
      </c>
      <c r="I339" s="89">
        <v>0</v>
      </c>
      <c r="J339" s="89">
        <v>-142.46</v>
      </c>
      <c r="K339" s="89">
        <v>-9.6300000000000008</v>
      </c>
      <c r="L339" s="89">
        <v>0</v>
      </c>
      <c r="M339" s="89">
        <v>0</v>
      </c>
      <c r="N339" s="89">
        <v>0</v>
      </c>
      <c r="O339" s="89">
        <v>-65.37</v>
      </c>
      <c r="P339" s="89">
        <v>-2426.46</v>
      </c>
      <c r="Q339" s="89">
        <v>-103.16</v>
      </c>
      <c r="R339" s="89">
        <v>0</v>
      </c>
      <c r="S339" s="89">
        <v>0</v>
      </c>
      <c r="T339" s="89">
        <v>-313.68</v>
      </c>
      <c r="U339" s="89">
        <v>0</v>
      </c>
      <c r="V339" s="89">
        <v>0</v>
      </c>
      <c r="W339" s="89">
        <v>0</v>
      </c>
      <c r="X339" s="89">
        <v>0</v>
      </c>
      <c r="Y339" s="89">
        <v>0</v>
      </c>
      <c r="Z339" s="89">
        <v>0</v>
      </c>
      <c r="AA339" s="89">
        <v>0</v>
      </c>
      <c r="AB339" s="89">
        <v>0</v>
      </c>
      <c r="AC339" s="89">
        <v>0</v>
      </c>
      <c r="AD339" s="89">
        <v>0</v>
      </c>
      <c r="AE339" s="89">
        <v>0</v>
      </c>
      <c r="AF339" s="89">
        <v>0</v>
      </c>
      <c r="AG339" s="89">
        <v>27</v>
      </c>
      <c r="AH339" s="90">
        <v>-785.85</v>
      </c>
      <c r="AI339" s="90">
        <v>-3472.8599999999997</v>
      </c>
      <c r="AJ339" s="90">
        <v>0</v>
      </c>
      <c r="AK339" s="90">
        <v>-3472.8599999999997</v>
      </c>
      <c r="AL339" s="90">
        <v>391518.07</v>
      </c>
      <c r="AM339" s="90">
        <v>0</v>
      </c>
      <c r="AN339" s="90">
        <v>391518.07</v>
      </c>
      <c r="AP339" s="91">
        <f t="shared" si="47"/>
        <v>0</v>
      </c>
      <c r="AQ339" s="92">
        <f>SUMIF('20-1'!K:K,$A:$A,'20-1'!$E:$E)</f>
        <v>0</v>
      </c>
      <c r="AR339" s="92">
        <f>SUMIF('20-1'!L:L,$A:$A,'20-1'!$E:$E)</f>
        <v>0</v>
      </c>
      <c r="AS339" s="92">
        <f>SUMIF('20-1'!M:M,$A:$A,'20-1'!$E:$E)</f>
        <v>0</v>
      </c>
      <c r="AT339" s="92">
        <f>SUMIF('20-1'!N:N,$A:$A,'20-1'!$E:$E)</f>
        <v>0</v>
      </c>
      <c r="AU339" s="92">
        <f>SUMIF('20-1'!O:O,$A:$A,'20-1'!$E:$E)</f>
        <v>0</v>
      </c>
      <c r="AV339" s="92">
        <f>SUMIF('20-1'!P:P,$A:$A,'20-1'!$E:$E)</f>
        <v>0</v>
      </c>
      <c r="AW339" s="92">
        <f>SUMIF('20-1'!Q:Q,$A:$A,'20-1'!$E:$E)</f>
        <v>0</v>
      </c>
      <c r="AX339" s="92">
        <f>SUMIF('20-1'!R:R,$A:$A,'20-1'!$E:$E)</f>
        <v>0</v>
      </c>
      <c r="AY339" s="92">
        <f>SUMIF('20-1'!S:S,$A:$A,'20-1'!$E:$E)</f>
        <v>0</v>
      </c>
      <c r="AZ339" s="92">
        <f>SUMIF('20-1'!T:T,$A:$A,'20-1'!$E:$E)</f>
        <v>0</v>
      </c>
      <c r="BA339" s="92">
        <f>SUMIF('20-1'!U:U,$A:$A,'20-1'!$E:$E)</f>
        <v>0</v>
      </c>
      <c r="BB339" s="92">
        <f>SUMIF('20-1'!V:V,$A:$A,'20-1'!$E:$E)</f>
        <v>0</v>
      </c>
      <c r="BC339" s="92">
        <f>SUMIF('20-1'!W:W,$A:$A,'20-1'!$E:$E)</f>
        <v>0</v>
      </c>
      <c r="BD339" s="92">
        <f>SUMIF('20-1'!X:X,$A:$A,'20-1'!$E:$E)</f>
        <v>0</v>
      </c>
      <c r="BE339" s="92">
        <f>SUMIF('20-1'!Y:Y,$A:$A,'20-1'!$E:$E)</f>
        <v>0</v>
      </c>
      <c r="BF339" s="92">
        <f>SUMIF('20-1'!Z:Z,$A:$A,'20-1'!$E:$E)</f>
        <v>0</v>
      </c>
      <c r="BG339" s="92">
        <f>SUMIF('20-1'!AA:AA,$A:$A,'20-1'!$E:$E)</f>
        <v>0</v>
      </c>
      <c r="BH339" s="92">
        <f>SUMIF('20-1'!AB:AB,$A:$A,'20-1'!$E:$E)</f>
        <v>0</v>
      </c>
      <c r="BI339" s="89">
        <f>SUMIF(Об!$A:$A,$A:$A,Об!AB:AB)*BI$455</f>
        <v>227919.09667570074</v>
      </c>
      <c r="BJ339" s="89">
        <f>SUMIF(Об!$A:$A,$A:$A,Об!AC:AC)*BJ$455</f>
        <v>216287.20348413152</v>
      </c>
      <c r="BK339" s="84">
        <f>SUMIF(ПП1!$H:$H,$A:$A,ПП1!$M:$M)</f>
        <v>0</v>
      </c>
      <c r="BL339" s="89">
        <f t="shared" si="48"/>
        <v>0</v>
      </c>
      <c r="BM339" s="89">
        <f t="shared" si="52"/>
        <v>0</v>
      </c>
      <c r="BN339" s="89">
        <f t="shared" si="49"/>
        <v>0</v>
      </c>
      <c r="BO339" s="89">
        <f>SUMIF(Об!$A:$A,$A:$A,Об!$AG:$AG)*$BO$455</f>
        <v>0</v>
      </c>
      <c r="BP339" s="89">
        <f>SUMIF(Об!$A:$A,$A:$A,Об!$AE:$AE)*BP$455</f>
        <v>1764.9941507566436</v>
      </c>
      <c r="BQ339" s="89">
        <f>SUMIF(Об!$A:$A,$A:$A,Об!AI:AI)*BQ$455</f>
        <v>160275.51590464657</v>
      </c>
      <c r="BR339" s="89">
        <f>SUMIF(Об!$A:$A,$A:$A,Об!AJ:AJ)*BR$455</f>
        <v>0</v>
      </c>
      <c r="BS339" s="89">
        <f>SUMIF(Об!$A:$A,$A:$A,Об!AK:AK)*BS$455</f>
        <v>87656.124603201722</v>
      </c>
      <c r="BT339" s="89">
        <f>SUMIF(Об!$A:$A,$A:$A,Об!AL:AL)*BT$455</f>
        <v>78904.382192553108</v>
      </c>
      <c r="BU339" s="89">
        <f>SUMIF(Об!$A:$A,$A:$A,Об!AM:AM)*BU$455</f>
        <v>0</v>
      </c>
      <c r="BV339" s="89">
        <f>SUMIF(Об!$A:$A,$A:$A,Об!AN:AN)*BV$455</f>
        <v>32986.653366911356</v>
      </c>
    </row>
    <row r="340" spans="1:74" ht="32.25" hidden="1" customHeight="1" x14ac:dyDescent="0.25">
      <c r="A340" s="84" t="s">
        <v>377</v>
      </c>
      <c r="B340" s="84">
        <f>SUMIF(Об!$A:$A,$A:$A,Об!B:B)</f>
        <v>3516.12</v>
      </c>
      <c r="C340" s="84">
        <f>SUMIF(Об!$A:$A,$A:$A,Об!C:C)</f>
        <v>3516.1200000000003</v>
      </c>
      <c r="D340" s="84">
        <v>12</v>
      </c>
      <c r="E340" s="84">
        <f>SUMIF(Об!$A:$A,$A:$A,Об!F:F)</f>
        <v>30.14</v>
      </c>
      <c r="F340" s="84">
        <f t="shared" si="50"/>
        <v>30.14</v>
      </c>
      <c r="G340" s="89">
        <v>1245911.3100000003</v>
      </c>
      <c r="H340" s="89">
        <v>1591409.6500000001</v>
      </c>
      <c r="I340" s="89">
        <v>0</v>
      </c>
      <c r="J340" s="89">
        <v>243328.81999999995</v>
      </c>
      <c r="K340" s="89">
        <v>22533.179999999993</v>
      </c>
      <c r="L340" s="89">
        <v>0</v>
      </c>
      <c r="M340" s="89">
        <v>927.26</v>
      </c>
      <c r="N340" s="89">
        <v>927.26</v>
      </c>
      <c r="O340" s="89">
        <v>156731.82</v>
      </c>
      <c r="P340" s="89">
        <v>439627.65</v>
      </c>
      <c r="Q340" s="89">
        <v>177733.2</v>
      </c>
      <c r="R340" s="89">
        <v>0</v>
      </c>
      <c r="S340" s="89">
        <v>2765.56</v>
      </c>
      <c r="T340" s="89">
        <v>540137.09000000008</v>
      </c>
      <c r="U340" s="89">
        <v>0</v>
      </c>
      <c r="V340" s="89">
        <v>0</v>
      </c>
      <c r="W340" s="89">
        <v>0</v>
      </c>
      <c r="X340" s="89">
        <v>0</v>
      </c>
      <c r="Y340" s="89">
        <v>0</v>
      </c>
      <c r="Z340" s="89">
        <v>0</v>
      </c>
      <c r="AA340" s="89">
        <v>0</v>
      </c>
      <c r="AB340" s="89">
        <v>0</v>
      </c>
      <c r="AC340" s="89">
        <v>0</v>
      </c>
      <c r="AD340" s="89">
        <v>0</v>
      </c>
      <c r="AE340" s="89">
        <v>1899.03</v>
      </c>
      <c r="AF340" s="89">
        <v>0</v>
      </c>
      <c r="AG340" s="89">
        <v>97200.010000000009</v>
      </c>
      <c r="AH340" s="90">
        <v>1245911.3100000003</v>
      </c>
      <c r="AI340" s="90">
        <v>1274604.8500000001</v>
      </c>
      <c r="AJ340" s="90">
        <v>0</v>
      </c>
      <c r="AK340" s="90">
        <v>1274604.8500000001</v>
      </c>
      <c r="AL340" s="90">
        <v>269797.44</v>
      </c>
      <c r="AM340" s="90">
        <v>0</v>
      </c>
      <c r="AN340" s="90">
        <v>269797.44</v>
      </c>
      <c r="AP340" s="91">
        <f t="shared" si="47"/>
        <v>23200</v>
      </c>
      <c r="AQ340" s="92">
        <f>SUMIF('20-1'!K:K,$A:$A,'20-1'!$E:$E)</f>
        <v>0</v>
      </c>
      <c r="AR340" s="92">
        <f>SUMIF('20-1'!L:L,$A:$A,'20-1'!$E:$E)</f>
        <v>0</v>
      </c>
      <c r="AS340" s="92">
        <f>SUMIF('20-1'!M:M,$A:$A,'20-1'!$E:$E)</f>
        <v>23200</v>
      </c>
      <c r="AT340" s="92">
        <f>SUMIF('20-1'!N:N,$A:$A,'20-1'!$E:$E)</f>
        <v>0</v>
      </c>
      <c r="AU340" s="92">
        <f>SUMIF('20-1'!O:O,$A:$A,'20-1'!$E:$E)</f>
        <v>0</v>
      </c>
      <c r="AV340" s="92">
        <f>SUMIF('20-1'!P:P,$A:$A,'20-1'!$E:$E)</f>
        <v>0</v>
      </c>
      <c r="AW340" s="92">
        <f>SUMIF('20-1'!Q:Q,$A:$A,'20-1'!$E:$E)</f>
        <v>0</v>
      </c>
      <c r="AX340" s="92">
        <f>SUMIF('20-1'!R:R,$A:$A,'20-1'!$E:$E)</f>
        <v>0</v>
      </c>
      <c r="AY340" s="92">
        <f>SUMIF('20-1'!S:S,$A:$A,'20-1'!$E:$E)</f>
        <v>0</v>
      </c>
      <c r="AZ340" s="92">
        <f>SUMIF('20-1'!T:T,$A:$A,'20-1'!$E:$E)</f>
        <v>0</v>
      </c>
      <c r="BA340" s="92">
        <f>SUMIF('20-1'!U:U,$A:$A,'20-1'!$E:$E)</f>
        <v>0</v>
      </c>
      <c r="BB340" s="92">
        <f>SUMIF('20-1'!V:V,$A:$A,'20-1'!$E:$E)</f>
        <v>0</v>
      </c>
      <c r="BC340" s="92">
        <f>SUMIF('20-1'!W:W,$A:$A,'20-1'!$E:$E)</f>
        <v>0</v>
      </c>
      <c r="BD340" s="92">
        <f>SUMIF('20-1'!X:X,$A:$A,'20-1'!$E:$E)</f>
        <v>0</v>
      </c>
      <c r="BE340" s="92">
        <f>SUMIF('20-1'!Y:Y,$A:$A,'20-1'!$E:$E)</f>
        <v>0</v>
      </c>
      <c r="BF340" s="92">
        <f>SUMIF('20-1'!Z:Z,$A:$A,'20-1'!$E:$E)</f>
        <v>0</v>
      </c>
      <c r="BG340" s="92">
        <f>SUMIF('20-1'!AA:AA,$A:$A,'20-1'!$E:$E)</f>
        <v>0</v>
      </c>
      <c r="BH340" s="92">
        <f>SUMIF('20-1'!AB:AB,$A:$A,'20-1'!$E:$E)</f>
        <v>68979.099999999991</v>
      </c>
      <c r="BI340" s="89">
        <f>SUMIF(Об!$A:$A,$A:$A,Об!AB:AB)*BI$455</f>
        <v>324870.63977759244</v>
      </c>
      <c r="BJ340" s="89">
        <f>SUMIF(Об!$A:$A,$A:$A,Об!AC:AC)*BJ$455</f>
        <v>308290.80667854083</v>
      </c>
      <c r="BK340" s="84">
        <f>SUMIF(ПП1!$H:$H,$A:$A,ПП1!$M:$M)</f>
        <v>0</v>
      </c>
      <c r="BL340" s="89">
        <f t="shared" si="48"/>
        <v>72869.091109635483</v>
      </c>
      <c r="BM340" s="89">
        <f t="shared" si="52"/>
        <v>10238.712309313536</v>
      </c>
      <c r="BN340" s="89">
        <f t="shared" si="49"/>
        <v>2855.0032592962107</v>
      </c>
      <c r="BO340" s="89">
        <f>SUMIF(Об!$A:$A,$A:$A,Об!$AG:$AG)*$BO$455</f>
        <v>0</v>
      </c>
      <c r="BP340" s="89">
        <f>SUMIF(Об!$A:$A,$A:$A,Об!$AE:$AE)*BP$455</f>
        <v>2515.7820793572437</v>
      </c>
      <c r="BQ340" s="89">
        <f>SUMIF(Об!$A:$A,$A:$A,Об!AI:AI)*BQ$455</f>
        <v>228453.03509917544</v>
      </c>
      <c r="BR340" s="89">
        <f>SUMIF(Об!$A:$A,$A:$A,Об!AJ:AJ)*BR$455</f>
        <v>0</v>
      </c>
      <c r="BS340" s="89">
        <f>SUMIF(Об!$A:$A,$A:$A,Об!AK:AK)*BS$455</f>
        <v>124943.02450130113</v>
      </c>
      <c r="BT340" s="89">
        <f>SUMIF(Об!$A:$A,$A:$A,Об!AL:AL)*BT$455</f>
        <v>112468.49210105393</v>
      </c>
      <c r="BU340" s="89">
        <f>SUMIF(Об!$A:$A,$A:$A,Об!AM:AM)*BU$455</f>
        <v>0</v>
      </c>
      <c r="BV340" s="89">
        <f>SUMIF(Об!$A:$A,$A:$A,Об!AN:AN)*BV$455</f>
        <v>47018.417235472822</v>
      </c>
    </row>
    <row r="341" spans="1:74" ht="32.25" hidden="1" customHeight="1" x14ac:dyDescent="0.25">
      <c r="A341" s="84" t="s">
        <v>378</v>
      </c>
      <c r="B341" s="84">
        <f>SUMIF(Об!$A:$A,$A:$A,Об!B:B)</f>
        <v>7011.7</v>
      </c>
      <c r="C341" s="84">
        <f>SUMIF(Об!$A:$A,$A:$A,Об!C:C)</f>
        <v>7011.7</v>
      </c>
      <c r="D341" s="84">
        <v>12</v>
      </c>
      <c r="E341" s="84">
        <f>SUMIF(Об!$A:$A,$A:$A,Об!F:F)</f>
        <v>30.14</v>
      </c>
      <c r="F341" s="84">
        <f t="shared" si="50"/>
        <v>30.14</v>
      </c>
      <c r="G341" s="89">
        <v>2450404.6500000004</v>
      </c>
      <c r="H341" s="89">
        <v>3117416.33</v>
      </c>
      <c r="I341" s="89">
        <v>0</v>
      </c>
      <c r="J341" s="89">
        <v>500816.15</v>
      </c>
      <c r="K341" s="89">
        <v>23773.360000000001</v>
      </c>
      <c r="L341" s="89">
        <v>0</v>
      </c>
      <c r="M341" s="89">
        <v>1104.0000000000002</v>
      </c>
      <c r="N341" s="89">
        <v>1104.0000000000002</v>
      </c>
      <c r="O341" s="89">
        <v>352989.34</v>
      </c>
      <c r="P341" s="89">
        <v>906662.72999999986</v>
      </c>
      <c r="Q341" s="89">
        <v>367588.08</v>
      </c>
      <c r="R341" s="89">
        <v>0</v>
      </c>
      <c r="S341" s="89">
        <v>3318.2699999999991</v>
      </c>
      <c r="T341" s="89">
        <v>1116888.68</v>
      </c>
      <c r="U341" s="89">
        <v>0</v>
      </c>
      <c r="V341" s="89">
        <v>0</v>
      </c>
      <c r="W341" s="89">
        <v>0</v>
      </c>
      <c r="X341" s="89">
        <v>0</v>
      </c>
      <c r="Y341" s="89">
        <v>0</v>
      </c>
      <c r="Z341" s="89">
        <v>0</v>
      </c>
      <c r="AA341" s="89">
        <v>0</v>
      </c>
      <c r="AB341" s="89">
        <v>0</v>
      </c>
      <c r="AC341" s="89">
        <v>0</v>
      </c>
      <c r="AD341" s="89">
        <v>0</v>
      </c>
      <c r="AE341" s="89">
        <v>2278.2799999999997</v>
      </c>
      <c r="AF341" s="89">
        <v>0</v>
      </c>
      <c r="AG341" s="89">
        <v>187110</v>
      </c>
      <c r="AH341" s="90">
        <v>2450404.6500000004</v>
      </c>
      <c r="AI341" s="90">
        <v>2617001.3800000004</v>
      </c>
      <c r="AJ341" s="90">
        <v>0</v>
      </c>
      <c r="AK341" s="90">
        <v>2617001.3800000004</v>
      </c>
      <c r="AL341" s="90">
        <v>271595.13</v>
      </c>
      <c r="AM341" s="90">
        <v>0</v>
      </c>
      <c r="AN341" s="90">
        <v>271595.13</v>
      </c>
      <c r="AP341" s="91">
        <f t="shared" si="47"/>
        <v>935457.01</v>
      </c>
      <c r="AQ341" s="92">
        <f>SUMIF('20-1'!K:K,$A:$A,'20-1'!$E:$E)</f>
        <v>935457.01</v>
      </c>
      <c r="AR341" s="92">
        <f>SUMIF('20-1'!L:L,$A:$A,'20-1'!$E:$E)</f>
        <v>0</v>
      </c>
      <c r="AS341" s="92">
        <f>SUMIF('20-1'!M:M,$A:$A,'20-1'!$E:$E)</f>
        <v>0</v>
      </c>
      <c r="AT341" s="92">
        <f>SUMIF('20-1'!N:N,$A:$A,'20-1'!$E:$E)</f>
        <v>0</v>
      </c>
      <c r="AU341" s="92">
        <f>SUMIF('20-1'!O:O,$A:$A,'20-1'!$E:$E)</f>
        <v>0</v>
      </c>
      <c r="AV341" s="92">
        <f>SUMIF('20-1'!P:P,$A:$A,'20-1'!$E:$E)</f>
        <v>0</v>
      </c>
      <c r="AW341" s="92">
        <f>SUMIF('20-1'!Q:Q,$A:$A,'20-1'!$E:$E)</f>
        <v>0</v>
      </c>
      <c r="AX341" s="92">
        <f>SUMIF('20-1'!R:R,$A:$A,'20-1'!$E:$E)</f>
        <v>0</v>
      </c>
      <c r="AY341" s="92">
        <f>SUMIF('20-1'!S:S,$A:$A,'20-1'!$E:$E)</f>
        <v>0</v>
      </c>
      <c r="AZ341" s="92">
        <f>SUMIF('20-1'!T:T,$A:$A,'20-1'!$E:$E)</f>
        <v>0</v>
      </c>
      <c r="BA341" s="92">
        <f>SUMIF('20-1'!U:U,$A:$A,'20-1'!$E:$E)</f>
        <v>0</v>
      </c>
      <c r="BB341" s="92">
        <f>SUMIF('20-1'!V:V,$A:$A,'20-1'!$E:$E)</f>
        <v>0</v>
      </c>
      <c r="BC341" s="92">
        <f>SUMIF('20-1'!W:W,$A:$A,'20-1'!$E:$E)</f>
        <v>0</v>
      </c>
      <c r="BD341" s="92">
        <f>SUMIF('20-1'!X:X,$A:$A,'20-1'!$E:$E)</f>
        <v>0</v>
      </c>
      <c r="BE341" s="92">
        <f>SUMIF('20-1'!Y:Y,$A:$A,'20-1'!$E:$E)</f>
        <v>0</v>
      </c>
      <c r="BF341" s="92">
        <f>SUMIF('20-1'!Z:Z,$A:$A,'20-1'!$E:$E)</f>
        <v>0</v>
      </c>
      <c r="BG341" s="92">
        <f>SUMIF('20-1'!AA:AA,$A:$A,'20-1'!$E:$E)</f>
        <v>0</v>
      </c>
      <c r="BH341" s="92">
        <f>SUMIF('20-1'!AB:AB,$A:$A,'20-1'!$E:$E)</f>
        <v>42446.99</v>
      </c>
      <c r="BI341" s="89">
        <f>SUMIF(Об!$A:$A,$A:$A,Об!AB:AB)*BI$455</f>
        <v>647843.49366021191</v>
      </c>
      <c r="BJ341" s="89">
        <f>SUMIF(Об!$A:$A,$A:$A,Об!AC:AC)*BJ$455</f>
        <v>614780.68131574697</v>
      </c>
      <c r="BK341" s="84">
        <f>SUMIF(ПП1!$H:$H,$A:$A,ПП1!$M:$M)</f>
        <v>0</v>
      </c>
      <c r="BL341" s="89">
        <f t="shared" si="48"/>
        <v>145312.50529942979</v>
      </c>
      <c r="BM341" s="89">
        <f t="shared" si="52"/>
        <v>20417.613477132101</v>
      </c>
      <c r="BN341" s="89">
        <f t="shared" si="49"/>
        <v>5693.3285420313414</v>
      </c>
      <c r="BO341" s="89">
        <f>SUMIF(Об!$A:$A,$A:$A,Об!$AG:$AG)*$BO$455</f>
        <v>0</v>
      </c>
      <c r="BP341" s="89">
        <f>SUMIF(Об!$A:$A,$A:$A,Об!$AE:$AE)*BP$455</f>
        <v>5016.8677991164077</v>
      </c>
      <c r="BQ341" s="89">
        <f>SUMIF(Об!$A:$A,$A:$A,Об!AI:AI)*BQ$455</f>
        <v>455571.52378328622</v>
      </c>
      <c r="BR341" s="89">
        <f>SUMIF(Об!$A:$A,$A:$A,Об!AJ:AJ)*BR$455</f>
        <v>0</v>
      </c>
      <c r="BS341" s="89">
        <f>SUMIF(Об!$A:$A,$A:$A,Об!AK:AK)*BS$455</f>
        <v>249156.17353667482</v>
      </c>
      <c r="BT341" s="89">
        <f>SUMIF(Об!$A:$A,$A:$A,Об!AL:AL)*BT$455</f>
        <v>224279.98079273736</v>
      </c>
      <c r="BU341" s="89">
        <f>SUMIF(Об!$A:$A,$A:$A,Об!AM:AM)*BU$455</f>
        <v>0</v>
      </c>
      <c r="BV341" s="89">
        <f>SUMIF(Об!$A:$A,$A:$A,Об!AN:AN)*BV$455</f>
        <v>93762.168563633997</v>
      </c>
    </row>
    <row r="342" spans="1:74" ht="32.25" hidden="1" customHeight="1" x14ac:dyDescent="0.25">
      <c r="A342" s="84" t="s">
        <v>379</v>
      </c>
      <c r="B342" s="84">
        <f>SUMIF(Об!$A:$A,$A:$A,Об!B:B)</f>
        <v>3483.65</v>
      </c>
      <c r="C342" s="84">
        <f>SUMIF(Об!$A:$A,$A:$A,Об!C:C)</f>
        <v>3483.65</v>
      </c>
      <c r="D342" s="84">
        <v>12</v>
      </c>
      <c r="E342" s="84">
        <f>SUMIF(Об!$A:$A,$A:$A,Об!F:F)</f>
        <v>30.14</v>
      </c>
      <c r="F342" s="84">
        <f t="shared" si="50"/>
        <v>30.14</v>
      </c>
      <c r="G342" s="89">
        <v>1225167.1499999999</v>
      </c>
      <c r="H342" s="89">
        <v>1587337.4600000002</v>
      </c>
      <c r="I342" s="89">
        <v>0</v>
      </c>
      <c r="J342" s="89">
        <v>225574.94999999998</v>
      </c>
      <c r="K342" s="89">
        <v>11366.840000000002</v>
      </c>
      <c r="L342" s="89">
        <v>0</v>
      </c>
      <c r="M342" s="89">
        <v>397.59</v>
      </c>
      <c r="N342" s="89">
        <v>397.59</v>
      </c>
      <c r="O342" s="89">
        <v>141610.32</v>
      </c>
      <c r="P342" s="89">
        <v>410856.62</v>
      </c>
      <c r="Q342" s="89">
        <v>167926.84999999998</v>
      </c>
      <c r="R342" s="89">
        <v>0</v>
      </c>
      <c r="S342" s="89">
        <v>1181.05</v>
      </c>
      <c r="T342" s="89">
        <v>510331.99000000005</v>
      </c>
      <c r="U342" s="89">
        <v>0</v>
      </c>
      <c r="V342" s="89">
        <v>0</v>
      </c>
      <c r="W342" s="89">
        <v>0</v>
      </c>
      <c r="X342" s="89">
        <v>0</v>
      </c>
      <c r="Y342" s="89">
        <v>0</v>
      </c>
      <c r="Z342" s="89">
        <v>0</v>
      </c>
      <c r="AA342" s="89">
        <v>0</v>
      </c>
      <c r="AB342" s="89">
        <v>0</v>
      </c>
      <c r="AC342" s="89">
        <v>0</v>
      </c>
      <c r="AD342" s="89">
        <v>0</v>
      </c>
      <c r="AE342" s="89">
        <v>795.32999999999993</v>
      </c>
      <c r="AF342" s="89">
        <v>0</v>
      </c>
      <c r="AG342" s="89">
        <v>102060</v>
      </c>
      <c r="AH342" s="90">
        <v>1225167.1499999999</v>
      </c>
      <c r="AI342" s="90">
        <v>1278421.32</v>
      </c>
      <c r="AJ342" s="90">
        <v>0</v>
      </c>
      <c r="AK342" s="90">
        <v>1278421.32</v>
      </c>
      <c r="AL342" s="90">
        <v>242448.55000000002</v>
      </c>
      <c r="AM342" s="90">
        <v>0</v>
      </c>
      <c r="AN342" s="90">
        <v>242448.55000000002</v>
      </c>
      <c r="AP342" s="91">
        <f t="shared" si="47"/>
        <v>317659.55000000005</v>
      </c>
      <c r="AQ342" s="92">
        <f>SUMIF('20-1'!K:K,$A:$A,'20-1'!$E:$E)</f>
        <v>289025.40000000002</v>
      </c>
      <c r="AR342" s="92">
        <f>SUMIF('20-1'!L:L,$A:$A,'20-1'!$E:$E)</f>
        <v>0</v>
      </c>
      <c r="AS342" s="92">
        <f>SUMIF('20-1'!M:M,$A:$A,'20-1'!$E:$E)</f>
        <v>0</v>
      </c>
      <c r="AT342" s="92">
        <f>SUMIF('20-1'!N:N,$A:$A,'20-1'!$E:$E)</f>
        <v>0</v>
      </c>
      <c r="AU342" s="92">
        <f>SUMIF('20-1'!O:O,$A:$A,'20-1'!$E:$E)</f>
        <v>0</v>
      </c>
      <c r="AV342" s="92">
        <f>SUMIF('20-1'!P:P,$A:$A,'20-1'!$E:$E)</f>
        <v>0</v>
      </c>
      <c r="AW342" s="92">
        <f>SUMIF('20-1'!Q:Q,$A:$A,'20-1'!$E:$E)</f>
        <v>0</v>
      </c>
      <c r="AX342" s="92">
        <f>SUMIF('20-1'!R:R,$A:$A,'20-1'!$E:$E)</f>
        <v>0</v>
      </c>
      <c r="AY342" s="92">
        <f>SUMIF('20-1'!S:S,$A:$A,'20-1'!$E:$E)</f>
        <v>0</v>
      </c>
      <c r="AZ342" s="92">
        <f>SUMIF('20-1'!T:T,$A:$A,'20-1'!$E:$E)</f>
        <v>0</v>
      </c>
      <c r="BA342" s="92">
        <f>SUMIF('20-1'!U:U,$A:$A,'20-1'!$E:$E)</f>
        <v>0</v>
      </c>
      <c r="BB342" s="92">
        <f>SUMIF('20-1'!V:V,$A:$A,'20-1'!$E:$E)</f>
        <v>0</v>
      </c>
      <c r="BC342" s="92">
        <f>SUMIF('20-1'!W:W,$A:$A,'20-1'!$E:$E)</f>
        <v>0</v>
      </c>
      <c r="BD342" s="92">
        <f>SUMIF('20-1'!X:X,$A:$A,'20-1'!$E:$E)</f>
        <v>0</v>
      </c>
      <c r="BE342" s="92">
        <f>SUMIF('20-1'!Y:Y,$A:$A,'20-1'!$E:$E)</f>
        <v>28634.15</v>
      </c>
      <c r="BF342" s="92">
        <f>SUMIF('20-1'!Z:Z,$A:$A,'20-1'!$E:$E)</f>
        <v>38109.22</v>
      </c>
      <c r="BG342" s="92">
        <f>SUMIF('20-1'!AA:AA,$A:$A,'20-1'!$E:$E)</f>
        <v>0</v>
      </c>
      <c r="BH342" s="92">
        <f>SUMIF('20-1'!AB:AB,$A:$A,'20-1'!$E:$E)</f>
        <v>36250.29</v>
      </c>
      <c r="BI342" s="89">
        <f>SUMIF(Об!$A:$A,$A:$A,Об!AB:AB)*BI$455</f>
        <v>321870.58583359205</v>
      </c>
      <c r="BJ342" s="89">
        <f>SUMIF(Об!$A:$A,$A:$A,Об!AC:AC)*BJ$455</f>
        <v>305443.86104163073</v>
      </c>
      <c r="BK342" s="84">
        <f>SUMIF(ПП1!$H:$H,$A:$A,ПП1!$M:$M)</f>
        <v>0</v>
      </c>
      <c r="BL342" s="89">
        <f t="shared" si="48"/>
        <v>72196.173408211791</v>
      </c>
      <c r="BM342" s="89">
        <f t="shared" si="52"/>
        <v>10144.161785246266</v>
      </c>
      <c r="BN342" s="89">
        <f t="shared" si="49"/>
        <v>2828.6384151414754</v>
      </c>
      <c r="BO342" s="89">
        <f>SUMIF(Об!$A:$A,$A:$A,Об!$AG:$AG)*$BO$455</f>
        <v>0</v>
      </c>
      <c r="BP342" s="89">
        <f>SUMIF(Об!$A:$A,$A:$A,Об!$AE:$AE)*BP$455</f>
        <v>2492.5498108007869</v>
      </c>
      <c r="BQ342" s="89">
        <f>SUMIF(Об!$A:$A,$A:$A,Об!AI:AI)*BQ$455</f>
        <v>226343.3602161594</v>
      </c>
      <c r="BR342" s="89">
        <f>SUMIF(Об!$A:$A,$A:$A,Об!AJ:AJ)*BR$455</f>
        <v>0</v>
      </c>
      <c r="BS342" s="89">
        <f>SUMIF(Об!$A:$A,$A:$A,Об!AK:AK)*BS$455</f>
        <v>123789.22428812375</v>
      </c>
      <c r="BT342" s="89">
        <f>SUMIF(Об!$A:$A,$A:$A,Об!AL:AL)*BT$455</f>
        <v>111429.88934047658</v>
      </c>
      <c r="BU342" s="89">
        <f>SUMIF(Об!$A:$A,$A:$A,Об!AM:AM)*BU$455</f>
        <v>0</v>
      </c>
      <c r="BV342" s="89">
        <f>SUMIF(Об!$A:$A,$A:$A,Об!AN:AN)*BV$455</f>
        <v>46584.2204482085</v>
      </c>
    </row>
    <row r="343" spans="1:74" ht="32.25" hidden="1" customHeight="1" x14ac:dyDescent="0.25">
      <c r="A343" s="84" t="s">
        <v>380</v>
      </c>
      <c r="B343" s="84">
        <f>SUMIF(Об!$A:$A,$A:$A,Об!B:B)</f>
        <v>3502.1</v>
      </c>
      <c r="C343" s="84">
        <f>SUMIF(Об!$A:$A,$A:$A,Об!C:C)</f>
        <v>3502.1</v>
      </c>
      <c r="D343" s="84">
        <v>12</v>
      </c>
      <c r="E343" s="84">
        <f>SUMIF(Об!$A:$A,$A:$A,Об!F:F)</f>
        <v>30.14</v>
      </c>
      <c r="F343" s="84">
        <f t="shared" si="50"/>
        <v>30.14</v>
      </c>
      <c r="G343" s="89">
        <v>1228375.76</v>
      </c>
      <c r="H343" s="89">
        <v>1596814.3199999998</v>
      </c>
      <c r="I343" s="89">
        <v>0</v>
      </c>
      <c r="J343" s="89">
        <v>254233.89</v>
      </c>
      <c r="K343" s="89">
        <v>11342.16</v>
      </c>
      <c r="L343" s="89">
        <v>0</v>
      </c>
      <c r="M343" s="89">
        <v>415.70000000000005</v>
      </c>
      <c r="N343" s="89">
        <v>399.17999999999995</v>
      </c>
      <c r="O343" s="89">
        <v>141572.64000000001</v>
      </c>
      <c r="P343" s="89">
        <v>457143.83000000007</v>
      </c>
      <c r="Q343" s="89">
        <v>183619.7</v>
      </c>
      <c r="R343" s="89">
        <v>0</v>
      </c>
      <c r="S343" s="89">
        <v>1177.1200000000001</v>
      </c>
      <c r="T343" s="89">
        <v>558028.65999999992</v>
      </c>
      <c r="U343" s="89">
        <v>0</v>
      </c>
      <c r="V343" s="89">
        <v>0</v>
      </c>
      <c r="W343" s="89">
        <v>0</v>
      </c>
      <c r="X343" s="89">
        <v>0</v>
      </c>
      <c r="Y343" s="89">
        <v>0</v>
      </c>
      <c r="Z343" s="89">
        <v>0</v>
      </c>
      <c r="AA343" s="89">
        <v>0</v>
      </c>
      <c r="AB343" s="89">
        <v>0</v>
      </c>
      <c r="AC343" s="89">
        <v>0</v>
      </c>
      <c r="AD343" s="89">
        <v>0</v>
      </c>
      <c r="AE343" s="89">
        <v>808.43000000000006</v>
      </c>
      <c r="AF343" s="89">
        <v>0</v>
      </c>
      <c r="AG343" s="89">
        <v>92340</v>
      </c>
      <c r="AH343" s="90">
        <v>1228375.76</v>
      </c>
      <c r="AI343" s="90">
        <v>1227209.08</v>
      </c>
      <c r="AJ343" s="90">
        <v>0</v>
      </c>
      <c r="AK343" s="90">
        <v>1227209.08</v>
      </c>
      <c r="AL343" s="90">
        <v>168646.31</v>
      </c>
      <c r="AM343" s="90">
        <v>0</v>
      </c>
      <c r="AN343" s="90">
        <v>168646.31</v>
      </c>
      <c r="AP343" s="91">
        <f t="shared" si="47"/>
        <v>258910.65</v>
      </c>
      <c r="AQ343" s="92">
        <f>SUMIF('20-1'!K:K,$A:$A,'20-1'!$E:$E)</f>
        <v>258910.65</v>
      </c>
      <c r="AR343" s="92">
        <f>SUMIF('20-1'!L:L,$A:$A,'20-1'!$E:$E)</f>
        <v>0</v>
      </c>
      <c r="AS343" s="92">
        <f>SUMIF('20-1'!M:M,$A:$A,'20-1'!$E:$E)</f>
        <v>0</v>
      </c>
      <c r="AT343" s="92">
        <f>SUMIF('20-1'!N:N,$A:$A,'20-1'!$E:$E)</f>
        <v>0</v>
      </c>
      <c r="AU343" s="92">
        <f>SUMIF('20-1'!O:O,$A:$A,'20-1'!$E:$E)</f>
        <v>0</v>
      </c>
      <c r="AV343" s="92">
        <f>SUMIF('20-1'!P:P,$A:$A,'20-1'!$E:$E)</f>
        <v>0</v>
      </c>
      <c r="AW343" s="92">
        <f>SUMIF('20-1'!Q:Q,$A:$A,'20-1'!$E:$E)</f>
        <v>0</v>
      </c>
      <c r="AX343" s="92">
        <f>SUMIF('20-1'!R:R,$A:$A,'20-1'!$E:$E)</f>
        <v>0</v>
      </c>
      <c r="AY343" s="92">
        <f>SUMIF('20-1'!S:S,$A:$A,'20-1'!$E:$E)</f>
        <v>0</v>
      </c>
      <c r="AZ343" s="92">
        <f>SUMIF('20-1'!T:T,$A:$A,'20-1'!$E:$E)</f>
        <v>0</v>
      </c>
      <c r="BA343" s="92">
        <f>SUMIF('20-1'!U:U,$A:$A,'20-1'!$E:$E)</f>
        <v>0</v>
      </c>
      <c r="BB343" s="92">
        <f>SUMIF('20-1'!V:V,$A:$A,'20-1'!$E:$E)</f>
        <v>0</v>
      </c>
      <c r="BC343" s="92">
        <f>SUMIF('20-1'!W:W,$A:$A,'20-1'!$E:$E)</f>
        <v>0</v>
      </c>
      <c r="BD343" s="92">
        <f>SUMIF('20-1'!X:X,$A:$A,'20-1'!$E:$E)</f>
        <v>0</v>
      </c>
      <c r="BE343" s="92">
        <f>SUMIF('20-1'!Y:Y,$A:$A,'20-1'!$E:$E)</f>
        <v>0</v>
      </c>
      <c r="BF343" s="92">
        <f>SUMIF('20-1'!Z:Z,$A:$A,'20-1'!$E:$E)</f>
        <v>0</v>
      </c>
      <c r="BG343" s="92">
        <f>SUMIF('20-1'!AA:AA,$A:$A,'20-1'!$E:$E)</f>
        <v>0</v>
      </c>
      <c r="BH343" s="92">
        <f>SUMIF('20-1'!AB:AB,$A:$A,'20-1'!$E:$E)</f>
        <v>36179.760000000002</v>
      </c>
      <c r="BI343" s="89">
        <f>SUMIF(Об!$A:$A,$A:$A,Об!AB:AB)*BI$455</f>
        <v>323575.26693204622</v>
      </c>
      <c r="BJ343" s="89">
        <f>SUMIF(Об!$A:$A,$A:$A,Об!AC:AC)*BJ$455</f>
        <v>307061.5434254001</v>
      </c>
      <c r="BK343" s="84">
        <f>SUMIF(ПП1!$H:$H,$A:$A,ПП1!$M:$M)</f>
        <v>0</v>
      </c>
      <c r="BL343" s="89">
        <f t="shared" si="48"/>
        <v>72578.536561623157</v>
      </c>
      <c r="BM343" s="89">
        <f t="shared" si="52"/>
        <v>10197.886982937709</v>
      </c>
      <c r="BN343" s="89">
        <f t="shared" si="49"/>
        <v>2843.6193629288132</v>
      </c>
      <c r="BO343" s="89">
        <f>SUMIF(Об!$A:$A,$A:$A,Об!$AG:$AG)*$BO$455</f>
        <v>0</v>
      </c>
      <c r="BP343" s="89">
        <f>SUMIF(Об!$A:$A,$A:$A,Об!$AE:$AE)*BP$455</f>
        <v>2505.7507764572888</v>
      </c>
      <c r="BQ343" s="89">
        <f>SUMIF(Об!$A:$A,$A:$A,Об!AI:AI)*BQ$455</f>
        <v>227542.11295997354</v>
      </c>
      <c r="BR343" s="89">
        <f>SUMIF(Об!$A:$A,$A:$A,Об!AJ:AJ)*BR$455</f>
        <v>0</v>
      </c>
      <c r="BS343" s="89">
        <f>SUMIF(Об!$A:$A,$A:$A,Об!AK:AK)*BS$455</f>
        <v>124444.832971004</v>
      </c>
      <c r="BT343" s="89">
        <f>SUMIF(Об!$A:$A,$A:$A,Об!AL:AL)*BT$455</f>
        <v>112020.0408936842</v>
      </c>
      <c r="BU343" s="89">
        <f>SUMIF(Об!$A:$A,$A:$A,Об!AM:AM)*BU$455</f>
        <v>0</v>
      </c>
      <c r="BV343" s="89">
        <f>SUMIF(Об!$A:$A,$A:$A,Об!AN:AN)*BV$455</f>
        <v>46830.938363977715</v>
      </c>
    </row>
    <row r="344" spans="1:74" ht="32.25" customHeight="1" x14ac:dyDescent="0.25">
      <c r="A344" s="84" t="s">
        <v>477</v>
      </c>
      <c r="B344" s="84">
        <v>42930.599999999991</v>
      </c>
      <c r="C344" s="84">
        <v>35775.499999999993</v>
      </c>
      <c r="D344" s="84">
        <v>8</v>
      </c>
      <c r="E344" s="84">
        <v>39.619999999999997</v>
      </c>
      <c r="F344" s="84">
        <v>39.619999999999997</v>
      </c>
      <c r="G344" s="89">
        <v>0</v>
      </c>
      <c r="H344" s="89">
        <v>-7565.88</v>
      </c>
      <c r="I344" s="89">
        <v>0</v>
      </c>
      <c r="J344" s="89">
        <v>567451.84</v>
      </c>
      <c r="K344" s="89">
        <v>0</v>
      </c>
      <c r="L344" s="89">
        <v>3352.3599999999997</v>
      </c>
      <c r="M344" s="89">
        <v>19.22</v>
      </c>
      <c r="N344" s="89">
        <v>0</v>
      </c>
      <c r="O344" s="89">
        <v>0</v>
      </c>
      <c r="P344" s="89">
        <v>955995.03999999992</v>
      </c>
      <c r="Q344" s="89">
        <v>347872.95999999996</v>
      </c>
      <c r="R344" s="89">
        <v>0</v>
      </c>
      <c r="S344" s="89">
        <v>0</v>
      </c>
      <c r="T344" s="89">
        <v>1067177.7600000002</v>
      </c>
      <c r="U344" s="89">
        <v>0</v>
      </c>
      <c r="V344" s="89">
        <v>0</v>
      </c>
      <c r="W344" s="89">
        <v>0</v>
      </c>
      <c r="X344" s="89">
        <v>0</v>
      </c>
      <c r="Y344" s="89">
        <v>4497421.04</v>
      </c>
      <c r="Z344" s="89">
        <v>0</v>
      </c>
      <c r="AA344" s="89">
        <v>180101.48</v>
      </c>
      <c r="AB344" s="89">
        <v>0</v>
      </c>
      <c r="AC344" s="89">
        <v>4317318.2799999993</v>
      </c>
      <c r="AD344" s="89">
        <v>1894277.9100000001</v>
      </c>
      <c r="AE344" s="89">
        <v>0</v>
      </c>
      <c r="AF344" s="89">
        <v>13545789.550000001</v>
      </c>
      <c r="AG344" s="89">
        <v>0</v>
      </c>
      <c r="AH344" s="90">
        <v>13545789.550000001</v>
      </c>
      <c r="AI344" s="90">
        <v>0</v>
      </c>
      <c r="AJ344" s="90">
        <v>14737090.810000001</v>
      </c>
      <c r="AK344" s="90">
        <v>14737090.810000001</v>
      </c>
      <c r="AL344" s="90">
        <v>0</v>
      </c>
      <c r="AM344" s="90">
        <v>7899353.0300000003</v>
      </c>
      <c r="AN344" s="90">
        <v>7899353.0300000003</v>
      </c>
      <c r="AP344" s="91">
        <f t="shared" si="47"/>
        <v>237906.66</v>
      </c>
      <c r="AQ344" s="92">
        <f>SUMIF('20-1'!K:K,$A:$A,'20-1'!$E:$E)</f>
        <v>0</v>
      </c>
      <c r="AR344" s="92">
        <f>SUMIF('20-1'!L:L,$A:$A,'20-1'!$E:$E)</f>
        <v>0</v>
      </c>
      <c r="AS344" s="92">
        <f>SUMIF('20-1'!M:M,$A:$A,'20-1'!$E:$E)</f>
        <v>0</v>
      </c>
      <c r="AT344" s="92">
        <f>SUMIF('20-1'!N:N,$A:$A,'20-1'!$E:$E)</f>
        <v>0</v>
      </c>
      <c r="AU344" s="92">
        <f>SUMIF('20-1'!O:O,$A:$A,'20-1'!$E:$E)</f>
        <v>0</v>
      </c>
      <c r="AV344" s="92">
        <f>SUMIF('20-1'!P:P,$A:$A,'20-1'!$E:$E)</f>
        <v>237906.66</v>
      </c>
      <c r="AW344" s="92">
        <f>SUMIF('20-1'!Q:Q,$A:$A,'20-1'!$E:$E)</f>
        <v>0</v>
      </c>
      <c r="AX344" s="92">
        <f>SUMIF('20-1'!R:R,$A:$A,'20-1'!$E:$E)</f>
        <v>0</v>
      </c>
      <c r="AY344" s="92">
        <f>SUMIF('20-1'!S:S,$A:$A,'20-1'!$E:$E)</f>
        <v>0</v>
      </c>
      <c r="AZ344" s="92">
        <f>SUMIF('20-1'!T:T,$A:$A,'20-1'!$E:$E)</f>
        <v>0</v>
      </c>
      <c r="BA344" s="92">
        <f>SUMIF('20-1'!U:U,$A:$A,'20-1'!$E:$E)</f>
        <v>0</v>
      </c>
      <c r="BB344" s="92">
        <f>SUMIF('20-1'!V:V,$A:$A,'20-1'!$E:$E)</f>
        <v>0</v>
      </c>
      <c r="BC344" s="92">
        <f>SUMIF('20-1'!W:W,$A:$A,'20-1'!$E:$E)</f>
        <v>0</v>
      </c>
      <c r="BD344" s="92">
        <f>SUMIF('20-1'!X:X,$A:$A,'20-1'!$E:$E)</f>
        <v>0</v>
      </c>
      <c r="BE344" s="92">
        <f>SUMIF('20-1'!Y:Y,$A:$A,'20-1'!$E:$E)</f>
        <v>0</v>
      </c>
      <c r="BF344" s="92">
        <f>SUMIF('20-1'!Z:Z,$A:$A,'20-1'!$E:$E)</f>
        <v>31542.97</v>
      </c>
      <c r="BG344" s="92">
        <f>SUMIF('20-1'!AA:AA,$A:$A,'20-1'!$E:$E)</f>
        <v>0</v>
      </c>
      <c r="BH344" s="92">
        <f>SUMIF('20-1'!AB:AB,$A:$A,'20-1'!$E:$E)</f>
        <v>92706.97</v>
      </c>
      <c r="BI344" s="89">
        <f>SUMIF(Об!$A:$A,$A:$A,Об!AB:AB)*BI$455</f>
        <v>0</v>
      </c>
      <c r="BJ344" s="89">
        <f>SUMIF(Об!$A:$A,$A:$A,Об!AC:AC)*BJ$455</f>
        <v>0</v>
      </c>
      <c r="BK344" s="89">
        <f>SUMIF(ПП1!$H:$H,$A:$A,ПП1!$M:$M)*$BK$454/$BK$455*B344</f>
        <v>583744.56910706323</v>
      </c>
      <c r="BL344" s="89">
        <f t="shared" si="48"/>
        <v>889706.21104834764</v>
      </c>
      <c r="BM344" s="84">
        <f>SUMIF(Об!$A:$A,$A:$A,Об!Z:Z)</f>
        <v>0</v>
      </c>
      <c r="BN344" s="89">
        <f t="shared" si="49"/>
        <v>34858.594963636584</v>
      </c>
      <c r="BO344" s="89">
        <f>SUMIF(Об!$A:$A,$A:$A,Об!$AG:$AG)*$BO$455</f>
        <v>0</v>
      </c>
      <c r="BP344" s="89">
        <f>SUMIF(Об!$A:$A,$A:$A,Об!$AE:$AE)*BP$455</f>
        <v>0</v>
      </c>
      <c r="BQ344" s="89">
        <f>SUMIF(Об!$A:$A,$A:$A,Об!AI:AI)*BQ$455</f>
        <v>0</v>
      </c>
      <c r="BR344" s="89">
        <f>SUMIF(Об!$A:$A,$A:$A,Об!AJ:AJ)*BR$455</f>
        <v>0</v>
      </c>
      <c r="BS344" s="89">
        <f>SUMIF(Об!$A:$A,$A:$A,Об!AK:AK)*BS$455</f>
        <v>0</v>
      </c>
      <c r="BT344" s="89">
        <f>SUMIF(Об!$A:$A,$A:$A,Об!AL:AL)*BT$455</f>
        <v>0</v>
      </c>
      <c r="BU344" s="89">
        <f>SUMIF(Об!$A:$A,$A:$A,Об!AM:AM)*BU$455</f>
        <v>0</v>
      </c>
      <c r="BV344" s="89">
        <f>SUMIF(Об!$A:$A,$A:$A,Об!AN:AN)*BV$455</f>
        <v>0</v>
      </c>
    </row>
    <row r="345" spans="1:74" ht="32.25" hidden="1" customHeight="1" x14ac:dyDescent="0.25">
      <c r="A345" s="84" t="s">
        <v>381</v>
      </c>
      <c r="B345" s="84">
        <f>SUMIF(Об!$A:$A,$A:$A,Об!B:B)</f>
        <v>3514.1</v>
      </c>
      <c r="C345" s="84">
        <f>SUMIF(Об!$A:$A,$A:$A,Об!C:C)</f>
        <v>3514.1</v>
      </c>
      <c r="D345" s="84">
        <v>12</v>
      </c>
      <c r="E345" s="84">
        <f>SUMIF(Об!$A:$A,$A:$A,Об!F:F)</f>
        <v>30.14</v>
      </c>
      <c r="F345" s="84">
        <f t="shared" si="50"/>
        <v>30.14</v>
      </c>
      <c r="G345" s="89">
        <v>1257115.3800000001</v>
      </c>
      <c r="H345" s="89">
        <v>1590026.3399999996</v>
      </c>
      <c r="I345" s="89">
        <v>0</v>
      </c>
      <c r="J345" s="89">
        <v>218526.68</v>
      </c>
      <c r="K345" s="89">
        <v>11330.949999999999</v>
      </c>
      <c r="L345" s="89">
        <v>0</v>
      </c>
      <c r="M345" s="89">
        <v>481.12</v>
      </c>
      <c r="N345" s="89">
        <v>481.12</v>
      </c>
      <c r="O345" s="89">
        <v>134599.6</v>
      </c>
      <c r="P345" s="89">
        <v>385251.14</v>
      </c>
      <c r="Q345" s="89">
        <v>150455.39000000001</v>
      </c>
      <c r="R345" s="89">
        <v>0</v>
      </c>
      <c r="S345" s="89">
        <v>1426.7099999999998</v>
      </c>
      <c r="T345" s="89">
        <v>457236.38</v>
      </c>
      <c r="U345" s="89">
        <v>0</v>
      </c>
      <c r="V345" s="89">
        <v>0</v>
      </c>
      <c r="W345" s="89">
        <v>0</v>
      </c>
      <c r="X345" s="89">
        <v>0</v>
      </c>
      <c r="Y345" s="89">
        <v>0</v>
      </c>
      <c r="Z345" s="89">
        <v>0</v>
      </c>
      <c r="AA345" s="89">
        <v>0</v>
      </c>
      <c r="AB345" s="89">
        <v>0</v>
      </c>
      <c r="AC345" s="89">
        <v>0</v>
      </c>
      <c r="AD345" s="89">
        <v>0</v>
      </c>
      <c r="AE345" s="89">
        <v>993.55</v>
      </c>
      <c r="AF345" s="89">
        <v>0</v>
      </c>
      <c r="AG345" s="89">
        <v>88695</v>
      </c>
      <c r="AH345" s="90">
        <v>1257115.3800000001</v>
      </c>
      <c r="AI345" s="90">
        <v>1284346.5199999998</v>
      </c>
      <c r="AJ345" s="90">
        <v>0</v>
      </c>
      <c r="AK345" s="90">
        <v>1284346.5199999998</v>
      </c>
      <c r="AL345" s="90">
        <v>170850.78</v>
      </c>
      <c r="AM345" s="90">
        <v>0</v>
      </c>
      <c r="AN345" s="90">
        <v>170850.78</v>
      </c>
      <c r="AP345" s="91">
        <f t="shared" si="47"/>
        <v>501464.68</v>
      </c>
      <c r="AQ345" s="92">
        <f>SUMIF('20-1'!K:K,$A:$A,'20-1'!$E:$E)</f>
        <v>467281.93</v>
      </c>
      <c r="AR345" s="92">
        <f>SUMIF('20-1'!L:L,$A:$A,'20-1'!$E:$E)</f>
        <v>0</v>
      </c>
      <c r="AS345" s="92">
        <f>SUMIF('20-1'!M:M,$A:$A,'20-1'!$E:$E)</f>
        <v>12777.07</v>
      </c>
      <c r="AT345" s="92">
        <f>SUMIF('20-1'!N:N,$A:$A,'20-1'!$E:$E)</f>
        <v>0</v>
      </c>
      <c r="AU345" s="92">
        <f>SUMIF('20-1'!O:O,$A:$A,'20-1'!$E:$E)</f>
        <v>0</v>
      </c>
      <c r="AV345" s="92">
        <f>SUMIF('20-1'!P:P,$A:$A,'20-1'!$E:$E)</f>
        <v>0</v>
      </c>
      <c r="AW345" s="92">
        <f>SUMIF('20-1'!Q:Q,$A:$A,'20-1'!$E:$E)</f>
        <v>0</v>
      </c>
      <c r="AX345" s="92">
        <f>SUMIF('20-1'!R:R,$A:$A,'20-1'!$E:$E)</f>
        <v>0</v>
      </c>
      <c r="AY345" s="92">
        <f>SUMIF('20-1'!S:S,$A:$A,'20-1'!$E:$E)</f>
        <v>0</v>
      </c>
      <c r="AZ345" s="92">
        <f>SUMIF('20-1'!T:T,$A:$A,'20-1'!$E:$E)</f>
        <v>0</v>
      </c>
      <c r="BA345" s="92">
        <f>SUMIF('20-1'!U:U,$A:$A,'20-1'!$E:$E)</f>
        <v>0</v>
      </c>
      <c r="BB345" s="92">
        <f>SUMIF('20-1'!V:V,$A:$A,'20-1'!$E:$E)</f>
        <v>0</v>
      </c>
      <c r="BC345" s="92">
        <f>SUMIF('20-1'!W:W,$A:$A,'20-1'!$E:$E)</f>
        <v>0</v>
      </c>
      <c r="BD345" s="92">
        <f>SUMIF('20-1'!X:X,$A:$A,'20-1'!$E:$E)</f>
        <v>0</v>
      </c>
      <c r="BE345" s="92">
        <f>SUMIF('20-1'!Y:Y,$A:$A,'20-1'!$E:$E)</f>
        <v>21405.68</v>
      </c>
      <c r="BF345" s="92">
        <f>SUMIF('20-1'!Z:Z,$A:$A,'20-1'!$E:$E)</f>
        <v>81457.7</v>
      </c>
      <c r="BG345" s="92">
        <f>SUMIF('20-1'!AA:AA,$A:$A,'20-1'!$E:$E)</f>
        <v>0</v>
      </c>
      <c r="BH345" s="92">
        <f>SUMIF('20-1'!AB:AB,$A:$A,'20-1'!$E:$E)</f>
        <v>16494.439999999999</v>
      </c>
      <c r="BI345" s="89">
        <f>SUMIF(Об!$A:$A,$A:$A,Об!AB:AB)*BI$455</f>
        <v>324684.00260583748</v>
      </c>
      <c r="BJ345" s="89">
        <f>SUMIF(Об!$A:$A,$A:$A,Об!AC:AC)*BJ$455</f>
        <v>308113.69456931512</v>
      </c>
      <c r="BK345" s="84">
        <f>SUMIF(ПП1!$H:$H,$A:$A,ПП1!$M:$M)</f>
        <v>0</v>
      </c>
      <c r="BL345" s="89">
        <f t="shared" si="48"/>
        <v>72827.228043516734</v>
      </c>
      <c r="BM345" s="89">
        <f t="shared" ref="BM345:BM347" si="53">$BM$454*B345/$BM$455</f>
        <v>10232.830200948403</v>
      </c>
      <c r="BN345" s="89">
        <f t="shared" si="49"/>
        <v>2853.3630688067569</v>
      </c>
      <c r="BO345" s="89">
        <f>SUMIF(Об!$A:$A,$A:$A,Об!$AG:$AG)*$BO$455</f>
        <v>0</v>
      </c>
      <c r="BP345" s="89">
        <f>SUMIF(Об!$A:$A,$A:$A,Об!$AE:$AE)*BP$455</f>
        <v>2514.3367703802169</v>
      </c>
      <c r="BQ345" s="89">
        <f>SUMIF(Об!$A:$A,$A:$A,Об!AI:AI)*BQ$455</f>
        <v>228321.7895413161</v>
      </c>
      <c r="BR345" s="89">
        <f>SUMIF(Об!$A:$A,$A:$A,Об!AJ:AJ)*BR$455</f>
        <v>0</v>
      </c>
      <c r="BS345" s="89">
        <f>SUMIF(Об!$A:$A,$A:$A,Об!AK:AK)*BS$455</f>
        <v>124871.24512247088</v>
      </c>
      <c r="BT345" s="89">
        <f>SUMIF(Об!$A:$A,$A:$A,Об!AL:AL)*BT$455</f>
        <v>112403.87930227454</v>
      </c>
      <c r="BU345" s="89">
        <f>SUMIF(Об!$A:$A,$A:$A,Об!AM:AM)*BU$455</f>
        <v>0</v>
      </c>
      <c r="BV345" s="89">
        <f>SUMIF(Об!$A:$A,$A:$A,Об!AN:AN)*BV$455</f>
        <v>46991.405301063402</v>
      </c>
    </row>
    <row r="346" spans="1:74" ht="32.25" hidden="1" customHeight="1" x14ac:dyDescent="0.25">
      <c r="A346" s="84" t="s">
        <v>382</v>
      </c>
      <c r="B346" s="84">
        <f>SUMIF(Об!$A:$A,$A:$A,Об!B:B)</f>
        <v>3480.4279999999999</v>
      </c>
      <c r="C346" s="84">
        <f>SUMIF(Об!$A:$A,$A:$A,Об!C:C)</f>
        <v>3480.4279999999999</v>
      </c>
      <c r="D346" s="84">
        <v>12</v>
      </c>
      <c r="E346" s="84">
        <f>SUMIF(Об!$A:$A,$A:$A,Об!F:F)</f>
        <v>30.14</v>
      </c>
      <c r="F346" s="84">
        <f t="shared" si="50"/>
        <v>30.14</v>
      </c>
      <c r="G346" s="89">
        <v>1224718.3000000003</v>
      </c>
      <c r="H346" s="89">
        <v>1579519.9899999998</v>
      </c>
      <c r="I346" s="89">
        <v>0</v>
      </c>
      <c r="J346" s="89">
        <v>236331.45</v>
      </c>
      <c r="K346" s="89">
        <v>11501.279999999999</v>
      </c>
      <c r="L346" s="89">
        <v>0</v>
      </c>
      <c r="M346" s="89">
        <v>460.24000000000007</v>
      </c>
      <c r="N346" s="89">
        <v>460.24000000000007</v>
      </c>
      <c r="O346" s="89">
        <v>150640.22999999998</v>
      </c>
      <c r="P346" s="89">
        <v>410110.73999999993</v>
      </c>
      <c r="Q346" s="89">
        <v>156356.88</v>
      </c>
      <c r="R346" s="89">
        <v>0</v>
      </c>
      <c r="S346" s="89">
        <v>1376.16</v>
      </c>
      <c r="T346" s="89">
        <v>475418.85</v>
      </c>
      <c r="U346" s="89">
        <v>0</v>
      </c>
      <c r="V346" s="89">
        <v>0</v>
      </c>
      <c r="W346" s="89">
        <v>0</v>
      </c>
      <c r="X346" s="89">
        <v>0</v>
      </c>
      <c r="Y346" s="89">
        <v>0</v>
      </c>
      <c r="Z346" s="89">
        <v>0</v>
      </c>
      <c r="AA346" s="89">
        <v>0</v>
      </c>
      <c r="AB346" s="89">
        <v>0</v>
      </c>
      <c r="AC346" s="89">
        <v>0</v>
      </c>
      <c r="AD346" s="89">
        <v>0</v>
      </c>
      <c r="AE346" s="89">
        <v>945.29000000000008</v>
      </c>
      <c r="AF346" s="89">
        <v>0</v>
      </c>
      <c r="AG346" s="89">
        <v>98415</v>
      </c>
      <c r="AH346" s="90">
        <v>1224718.3000000003</v>
      </c>
      <c r="AI346" s="90">
        <v>1232441.8800000001</v>
      </c>
      <c r="AJ346" s="90">
        <v>0</v>
      </c>
      <c r="AK346" s="90">
        <v>1232441.8800000001</v>
      </c>
      <c r="AL346" s="90">
        <v>224627.26</v>
      </c>
      <c r="AM346" s="90">
        <v>0</v>
      </c>
      <c r="AN346" s="90">
        <v>224627.26</v>
      </c>
      <c r="AP346" s="91">
        <f t="shared" si="47"/>
        <v>466612.06</v>
      </c>
      <c r="AQ346" s="92">
        <f>SUMIF('20-1'!K:K,$A:$A,'20-1'!$E:$E)</f>
        <v>466612.06</v>
      </c>
      <c r="AR346" s="92">
        <f>SUMIF('20-1'!L:L,$A:$A,'20-1'!$E:$E)</f>
        <v>0</v>
      </c>
      <c r="AS346" s="92">
        <f>SUMIF('20-1'!M:M,$A:$A,'20-1'!$E:$E)</f>
        <v>0</v>
      </c>
      <c r="AT346" s="92">
        <f>SUMIF('20-1'!N:N,$A:$A,'20-1'!$E:$E)</f>
        <v>0</v>
      </c>
      <c r="AU346" s="92">
        <f>SUMIF('20-1'!O:O,$A:$A,'20-1'!$E:$E)</f>
        <v>0</v>
      </c>
      <c r="AV346" s="92">
        <f>SUMIF('20-1'!P:P,$A:$A,'20-1'!$E:$E)</f>
        <v>0</v>
      </c>
      <c r="AW346" s="92">
        <f>SUMIF('20-1'!Q:Q,$A:$A,'20-1'!$E:$E)</f>
        <v>0</v>
      </c>
      <c r="AX346" s="92">
        <f>SUMIF('20-1'!R:R,$A:$A,'20-1'!$E:$E)</f>
        <v>0</v>
      </c>
      <c r="AY346" s="92">
        <f>SUMIF('20-1'!S:S,$A:$A,'20-1'!$E:$E)</f>
        <v>0</v>
      </c>
      <c r="AZ346" s="92">
        <f>SUMIF('20-1'!T:T,$A:$A,'20-1'!$E:$E)</f>
        <v>0</v>
      </c>
      <c r="BA346" s="92">
        <f>SUMIF('20-1'!U:U,$A:$A,'20-1'!$E:$E)</f>
        <v>0</v>
      </c>
      <c r="BB346" s="92">
        <f>SUMIF('20-1'!V:V,$A:$A,'20-1'!$E:$E)</f>
        <v>0</v>
      </c>
      <c r="BC346" s="92">
        <f>SUMIF('20-1'!W:W,$A:$A,'20-1'!$E:$E)</f>
        <v>0</v>
      </c>
      <c r="BD346" s="92">
        <f>SUMIF('20-1'!X:X,$A:$A,'20-1'!$E:$E)</f>
        <v>0</v>
      </c>
      <c r="BE346" s="92">
        <f>SUMIF('20-1'!Y:Y,$A:$A,'20-1'!$E:$E)</f>
        <v>0</v>
      </c>
      <c r="BF346" s="92">
        <f>SUMIF('20-1'!Z:Z,$A:$A,'20-1'!$E:$E)</f>
        <v>0</v>
      </c>
      <c r="BG346" s="92">
        <f>SUMIF('20-1'!AA:AA,$A:$A,'20-1'!$E:$E)</f>
        <v>0</v>
      </c>
      <c r="BH346" s="92">
        <f>SUMIF('20-1'!AB:AB,$A:$A,'20-1'!$E:$E)</f>
        <v>36335.440000000002</v>
      </c>
      <c r="BI346" s="89">
        <f>SUMIF(Об!$A:$A,$A:$A,Об!AB:AB)*BI$455</f>
        <v>321572.89030517905</v>
      </c>
      <c r="BJ346" s="89">
        <f>SUMIF(Об!$A:$A,$A:$A,Об!AC:AC)*BJ$455</f>
        <v>305161.35845948954</v>
      </c>
      <c r="BK346" s="84">
        <f>SUMIF(ПП1!$H:$H,$A:$A,ПП1!$M:$M)</f>
        <v>0</v>
      </c>
      <c r="BL346" s="89">
        <f t="shared" si="48"/>
        <v>72129.399745323361</v>
      </c>
      <c r="BM346" s="89">
        <f t="shared" si="53"/>
        <v>10134.779531210395</v>
      </c>
      <c r="BN346" s="89">
        <f t="shared" si="49"/>
        <v>2826.0222301132476</v>
      </c>
      <c r="BO346" s="89">
        <f>SUMIF(Об!$A:$A,$A:$A,Об!$AG:$AG)*$BO$455</f>
        <v>0</v>
      </c>
      <c r="BP346" s="89">
        <f>SUMIF(Об!$A:$A,$A:$A,Об!$AE:$AE)*BP$455</f>
        <v>2490.2444714324802</v>
      </c>
      <c r="BQ346" s="89">
        <f>SUMIF(Об!$A:$A,$A:$A,Об!AI:AI)*BQ$455</f>
        <v>226134.01705406894</v>
      </c>
      <c r="BR346" s="89">
        <f>SUMIF(Об!$A:$A,$A:$A,Об!AJ:AJ)*BR$455</f>
        <v>0</v>
      </c>
      <c r="BS346" s="89">
        <f>SUMIF(Об!$A:$A,$A:$A,Об!AK:AK)*BS$455</f>
        <v>123674.7326254549</v>
      </c>
      <c r="BT346" s="89">
        <f>SUMIF(Об!$A:$A,$A:$A,Об!AL:AL)*BT$455</f>
        <v>111326.82872777006</v>
      </c>
      <c r="BU346" s="89">
        <f>SUMIF(Об!$A:$A,$A:$A,Об!AM:AM)*BU$455</f>
        <v>0</v>
      </c>
      <c r="BV346" s="89">
        <f>SUMIF(Об!$A:$A,$A:$A,Об!AN:AN)*BV$455</f>
        <v>46541.135075601</v>
      </c>
    </row>
    <row r="347" spans="1:74" ht="32.25" hidden="1" customHeight="1" x14ac:dyDescent="0.25">
      <c r="A347" s="84" t="s">
        <v>383</v>
      </c>
      <c r="B347" s="84">
        <f>SUMIF(Об!$A:$A,$A:$A,Об!B:B)</f>
        <v>6968.13</v>
      </c>
      <c r="C347" s="84">
        <f>SUMIF(Об!$A:$A,$A:$A,Об!C:C)</f>
        <v>6968.13</v>
      </c>
      <c r="D347" s="84">
        <v>12</v>
      </c>
      <c r="E347" s="84">
        <f>SUMIF(Об!$A:$A,$A:$A,Об!F:F)</f>
        <v>30.14</v>
      </c>
      <c r="F347" s="84">
        <f t="shared" si="50"/>
        <v>30.14</v>
      </c>
      <c r="G347" s="89">
        <v>2419148.1500000004</v>
      </c>
      <c r="H347" s="89">
        <v>3131296.43</v>
      </c>
      <c r="I347" s="89">
        <v>0</v>
      </c>
      <c r="J347" s="89">
        <v>460835.32</v>
      </c>
      <c r="K347" s="89">
        <v>22971.780000000002</v>
      </c>
      <c r="L347" s="89">
        <v>0</v>
      </c>
      <c r="M347" s="89">
        <v>1191.69</v>
      </c>
      <c r="N347" s="89">
        <v>1191.69</v>
      </c>
      <c r="O347" s="89">
        <v>300483.69</v>
      </c>
      <c r="P347" s="89">
        <v>810188.3</v>
      </c>
      <c r="Q347" s="89">
        <v>315127.49</v>
      </c>
      <c r="R347" s="89">
        <v>0</v>
      </c>
      <c r="S347" s="89">
        <v>3604.0400000000004</v>
      </c>
      <c r="T347" s="89">
        <v>958118.48</v>
      </c>
      <c r="U347" s="89">
        <v>0</v>
      </c>
      <c r="V347" s="89">
        <v>0</v>
      </c>
      <c r="W347" s="89">
        <v>0</v>
      </c>
      <c r="X347" s="89">
        <v>0</v>
      </c>
      <c r="Y347" s="89">
        <v>0</v>
      </c>
      <c r="Z347" s="89">
        <v>0</v>
      </c>
      <c r="AA347" s="89">
        <v>0</v>
      </c>
      <c r="AB347" s="89">
        <v>0</v>
      </c>
      <c r="AC347" s="89">
        <v>0</v>
      </c>
      <c r="AD347" s="89">
        <v>0</v>
      </c>
      <c r="AE347" s="89">
        <v>2477.1099999999997</v>
      </c>
      <c r="AF347" s="89">
        <v>0</v>
      </c>
      <c r="AG347" s="89">
        <v>194298.78000000003</v>
      </c>
      <c r="AH347" s="90">
        <v>2419148.1500000004</v>
      </c>
      <c r="AI347" s="90">
        <v>2533720.83</v>
      </c>
      <c r="AJ347" s="90">
        <v>0</v>
      </c>
      <c r="AK347" s="90">
        <v>2533720.83</v>
      </c>
      <c r="AL347" s="90">
        <v>240333.63</v>
      </c>
      <c r="AM347" s="90">
        <v>0</v>
      </c>
      <c r="AN347" s="90">
        <v>240333.63</v>
      </c>
      <c r="AP347" s="91">
        <f t="shared" si="47"/>
        <v>0</v>
      </c>
      <c r="AQ347" s="92">
        <f>SUMIF('20-1'!K:K,$A:$A,'20-1'!$E:$E)</f>
        <v>0</v>
      </c>
      <c r="AR347" s="92">
        <f>SUMIF('20-1'!L:L,$A:$A,'20-1'!$E:$E)</f>
        <v>0</v>
      </c>
      <c r="AS347" s="92">
        <f>SUMIF('20-1'!M:M,$A:$A,'20-1'!$E:$E)</f>
        <v>0</v>
      </c>
      <c r="AT347" s="92">
        <f>SUMIF('20-1'!N:N,$A:$A,'20-1'!$E:$E)</f>
        <v>0</v>
      </c>
      <c r="AU347" s="92">
        <f>SUMIF('20-1'!O:O,$A:$A,'20-1'!$E:$E)</f>
        <v>0</v>
      </c>
      <c r="AV347" s="92">
        <f>SUMIF('20-1'!P:P,$A:$A,'20-1'!$E:$E)</f>
        <v>0</v>
      </c>
      <c r="AW347" s="92">
        <f>SUMIF('20-1'!Q:Q,$A:$A,'20-1'!$E:$E)</f>
        <v>0</v>
      </c>
      <c r="AX347" s="92">
        <f>SUMIF('20-1'!R:R,$A:$A,'20-1'!$E:$E)</f>
        <v>0</v>
      </c>
      <c r="AY347" s="92">
        <f>SUMIF('20-1'!S:S,$A:$A,'20-1'!$E:$E)</f>
        <v>0</v>
      </c>
      <c r="AZ347" s="92">
        <f>SUMIF('20-1'!T:T,$A:$A,'20-1'!$E:$E)</f>
        <v>0</v>
      </c>
      <c r="BA347" s="92">
        <f>SUMIF('20-1'!U:U,$A:$A,'20-1'!$E:$E)</f>
        <v>0</v>
      </c>
      <c r="BB347" s="92">
        <f>SUMIF('20-1'!V:V,$A:$A,'20-1'!$E:$E)</f>
        <v>0</v>
      </c>
      <c r="BC347" s="92">
        <f>SUMIF('20-1'!W:W,$A:$A,'20-1'!$E:$E)</f>
        <v>0</v>
      </c>
      <c r="BD347" s="92">
        <f>SUMIF('20-1'!X:X,$A:$A,'20-1'!$E:$E)</f>
        <v>0</v>
      </c>
      <c r="BE347" s="92">
        <f>SUMIF('20-1'!Y:Y,$A:$A,'20-1'!$E:$E)</f>
        <v>0</v>
      </c>
      <c r="BF347" s="92">
        <f>SUMIF('20-1'!Z:Z,$A:$A,'20-1'!$E:$E)</f>
        <v>61719.31</v>
      </c>
      <c r="BG347" s="92">
        <f>SUMIF('20-1'!AA:AA,$A:$A,'20-1'!$E:$E)</f>
        <v>0</v>
      </c>
      <c r="BH347" s="92">
        <f>SUMIF('20-1'!AB:AB,$A:$A,'20-1'!$E:$E)</f>
        <v>20374.2</v>
      </c>
      <c r="BI347" s="89">
        <f>SUMIF(Об!$A:$A,$A:$A,Об!AB:AB)*BI$455</f>
        <v>643817.85921795468</v>
      </c>
      <c r="BJ347" s="89">
        <f>SUMIF(Об!$A:$A,$A:$A,Об!AC:AC)*BJ$455</f>
        <v>610960.49587071559</v>
      </c>
      <c r="BK347" s="84">
        <f>SUMIF(ПП1!$H:$H,$A:$A,ПП1!$M:$M)</f>
        <v>0</v>
      </c>
      <c r="BL347" s="89">
        <f t="shared" si="48"/>
        <v>144409.54797725455</v>
      </c>
      <c r="BM347" s="89">
        <f t="shared" si="53"/>
        <v>20290.740476404939</v>
      </c>
      <c r="BN347" s="89">
        <f t="shared" si="49"/>
        <v>5657.9507699395081</v>
      </c>
      <c r="BO347" s="89">
        <f>SUMIF(Об!$A:$A,$A:$A,Об!$AG:$AG)*$BO$455</f>
        <v>0</v>
      </c>
      <c r="BP347" s="89">
        <f>SUMIF(Об!$A:$A,$A:$A,Об!$AE:$AE)*BP$455</f>
        <v>4985.6934861812415</v>
      </c>
      <c r="BQ347" s="89">
        <f>SUMIF(Об!$A:$A,$A:$A,Об!AI:AI)*BQ$455</f>
        <v>452740.64806252834</v>
      </c>
      <c r="BR347" s="89">
        <f>SUMIF(Об!$A:$A,$A:$A,Об!AJ:AJ)*BR$455</f>
        <v>0</v>
      </c>
      <c r="BS347" s="89">
        <f>SUMIF(Об!$A:$A,$A:$A,Об!AK:AK)*BS$455</f>
        <v>247607.9420833906</v>
      </c>
      <c r="BT347" s="89">
        <f>SUMIF(Об!$A:$A,$A:$A,Об!AL:AL)*BT$455</f>
        <v>222886.32750421396</v>
      </c>
      <c r="BU347" s="89">
        <f>SUMIF(Об!$A:$A,$A:$A,Об!AM:AM)*BU$455</f>
        <v>0</v>
      </c>
      <c r="BV347" s="89">
        <f>SUMIF(Об!$A:$A,$A:$A,Об!AN:AN)*BV$455</f>
        <v>93179.539859565426</v>
      </c>
    </row>
    <row r="348" spans="1:74" ht="32.25" customHeight="1" x14ac:dyDescent="0.25">
      <c r="A348" s="84" t="s">
        <v>384</v>
      </c>
      <c r="B348" s="84">
        <f>SUMIF(Об!$A:$A,$A:$A,Об!B:B)</f>
        <v>0</v>
      </c>
      <c r="C348" s="84">
        <f>SUMIF(Об!$A:$A,$A:$A,Об!C:C)</f>
        <v>0</v>
      </c>
      <c r="D348" s="84">
        <v>0</v>
      </c>
      <c r="E348" s="84">
        <f>SUMIF(Об!$A:$A,$A:$A,Об!F:F)</f>
        <v>0</v>
      </c>
      <c r="F348" s="84">
        <f t="shared" si="50"/>
        <v>0</v>
      </c>
      <c r="G348" s="89">
        <v>0</v>
      </c>
      <c r="H348" s="89">
        <v>0</v>
      </c>
      <c r="I348" s="89">
        <v>0</v>
      </c>
      <c r="J348" s="89">
        <v>0</v>
      </c>
      <c r="K348" s="89">
        <v>0</v>
      </c>
      <c r="L348" s="89">
        <v>0</v>
      </c>
      <c r="M348" s="89">
        <v>0</v>
      </c>
      <c r="N348" s="89">
        <v>0</v>
      </c>
      <c r="O348" s="89">
        <v>0</v>
      </c>
      <c r="P348" s="89">
        <v>0</v>
      </c>
      <c r="Q348" s="89">
        <v>0</v>
      </c>
      <c r="R348" s="89">
        <v>0</v>
      </c>
      <c r="S348" s="89">
        <v>0</v>
      </c>
      <c r="T348" s="89">
        <v>0</v>
      </c>
      <c r="U348" s="89">
        <v>0</v>
      </c>
      <c r="V348" s="89">
        <v>0</v>
      </c>
      <c r="W348" s="89">
        <v>0</v>
      </c>
      <c r="X348" s="89">
        <v>0</v>
      </c>
      <c r="Y348" s="89">
        <v>0</v>
      </c>
      <c r="Z348" s="89">
        <v>0</v>
      </c>
      <c r="AA348" s="89">
        <v>0</v>
      </c>
      <c r="AB348" s="89">
        <v>0</v>
      </c>
      <c r="AC348" s="89">
        <v>0</v>
      </c>
      <c r="AD348" s="89">
        <v>0</v>
      </c>
      <c r="AE348" s="89">
        <v>0</v>
      </c>
      <c r="AF348" s="89">
        <v>0</v>
      </c>
      <c r="AG348" s="89">
        <v>0</v>
      </c>
      <c r="AH348" s="90">
        <v>0</v>
      </c>
      <c r="AI348" s="90">
        <v>16782.32</v>
      </c>
      <c r="AJ348" s="90">
        <v>0</v>
      </c>
      <c r="AK348" s="90">
        <v>16782.32</v>
      </c>
      <c r="AL348" s="90">
        <v>63645.19</v>
      </c>
      <c r="AM348" s="90">
        <v>0</v>
      </c>
      <c r="AN348" s="90">
        <v>63645.19</v>
      </c>
      <c r="AP348" s="91">
        <f t="shared" si="47"/>
        <v>0</v>
      </c>
      <c r="AQ348" s="92">
        <f>SUMIF('20-1'!K:K,$A:$A,'20-1'!$E:$E)</f>
        <v>0</v>
      </c>
      <c r="AR348" s="92">
        <f>SUMIF('20-1'!L:L,$A:$A,'20-1'!$E:$E)</f>
        <v>0</v>
      </c>
      <c r="AS348" s="92">
        <f>SUMIF('20-1'!M:M,$A:$A,'20-1'!$E:$E)</f>
        <v>0</v>
      </c>
      <c r="AT348" s="92">
        <f>SUMIF('20-1'!N:N,$A:$A,'20-1'!$E:$E)</f>
        <v>0</v>
      </c>
      <c r="AU348" s="92">
        <f>SUMIF('20-1'!O:O,$A:$A,'20-1'!$E:$E)</f>
        <v>0</v>
      </c>
      <c r="AV348" s="92">
        <f>SUMIF('20-1'!P:P,$A:$A,'20-1'!$E:$E)</f>
        <v>0</v>
      </c>
      <c r="AW348" s="92">
        <f>SUMIF('20-1'!Q:Q,$A:$A,'20-1'!$E:$E)</f>
        <v>0</v>
      </c>
      <c r="AX348" s="92">
        <f>SUMIF('20-1'!R:R,$A:$A,'20-1'!$E:$E)</f>
        <v>0</v>
      </c>
      <c r="AY348" s="92">
        <f>SUMIF('20-1'!S:S,$A:$A,'20-1'!$E:$E)</f>
        <v>0</v>
      </c>
      <c r="AZ348" s="92">
        <f>SUMIF('20-1'!T:T,$A:$A,'20-1'!$E:$E)</f>
        <v>0</v>
      </c>
      <c r="BA348" s="92">
        <f>SUMIF('20-1'!U:U,$A:$A,'20-1'!$E:$E)</f>
        <v>0</v>
      </c>
      <c r="BB348" s="92">
        <f>SUMIF('20-1'!V:V,$A:$A,'20-1'!$E:$E)</f>
        <v>0</v>
      </c>
      <c r="BC348" s="92">
        <f>SUMIF('20-1'!W:W,$A:$A,'20-1'!$E:$E)</f>
        <v>0</v>
      </c>
      <c r="BD348" s="92">
        <f>SUMIF('20-1'!X:X,$A:$A,'20-1'!$E:$E)</f>
        <v>0</v>
      </c>
      <c r="BE348" s="92">
        <f>SUMIF('20-1'!Y:Y,$A:$A,'20-1'!$E:$E)</f>
        <v>0</v>
      </c>
      <c r="BF348" s="92">
        <f>SUMIF('20-1'!Z:Z,$A:$A,'20-1'!$E:$E)</f>
        <v>0</v>
      </c>
      <c r="BG348" s="92">
        <f>SUMIF('20-1'!AA:AA,$A:$A,'20-1'!$E:$E)</f>
        <v>0</v>
      </c>
      <c r="BH348" s="92">
        <f>SUMIF('20-1'!AB:AB,$A:$A,'20-1'!$E:$E)</f>
        <v>0</v>
      </c>
      <c r="BI348" s="89">
        <f>SUMIF(Об!$A:$A,$A:$A,Об!AB:AB)*BI$455</f>
        <v>0</v>
      </c>
      <c r="BJ348" s="89">
        <f>SUMIF(Об!$A:$A,$A:$A,Об!AC:AC)*BJ$455</f>
        <v>0</v>
      </c>
      <c r="BK348" s="84">
        <f>SUMIF(ПП1!$H:$H,$A:$A,ПП1!$M:$M)</f>
        <v>0</v>
      </c>
      <c r="BL348" s="89">
        <f t="shared" si="48"/>
        <v>0</v>
      </c>
      <c r="BM348" s="84">
        <f>SUMIF(Об!$A:$A,$A:$A,Об!Z:Z)</f>
        <v>0</v>
      </c>
      <c r="BN348" s="89">
        <f t="shared" si="49"/>
        <v>0</v>
      </c>
      <c r="BO348" s="89">
        <f>SUMIF(Об!$A:$A,$A:$A,Об!$AG:$AG)*$BO$455</f>
        <v>0</v>
      </c>
      <c r="BP348" s="89">
        <f>SUMIF(Об!$A:$A,$A:$A,Об!$AE:$AE)*BP$455</f>
        <v>0</v>
      </c>
      <c r="BQ348" s="89">
        <f>SUMIF(Об!$A:$A,$A:$A,Об!AI:AI)*BQ$455</f>
        <v>0</v>
      </c>
      <c r="BR348" s="89">
        <f>SUMIF(Об!$A:$A,$A:$A,Об!AJ:AJ)*BR$455</f>
        <v>0</v>
      </c>
      <c r="BS348" s="89">
        <f>SUMIF(Об!$A:$A,$A:$A,Об!AK:AK)*BS$455</f>
        <v>0</v>
      </c>
      <c r="BT348" s="89">
        <f>SUMIF(Об!$A:$A,$A:$A,Об!AL:AL)*BT$455</f>
        <v>0</v>
      </c>
      <c r="BU348" s="89">
        <f>SUMIF(Об!$A:$A,$A:$A,Об!AM:AM)*BU$455</f>
        <v>0</v>
      </c>
      <c r="BV348" s="89">
        <f>SUMIF(Об!$A:$A,$A:$A,Об!AN:AN)*BV$455</f>
        <v>0</v>
      </c>
    </row>
    <row r="349" spans="1:74" ht="32.25" customHeight="1" x14ac:dyDescent="0.25">
      <c r="A349" s="84" t="s">
        <v>385</v>
      </c>
      <c r="B349" s="84">
        <f>SUMIF(Об!$A:$A,$A:$A,Об!B:B)</f>
        <v>0</v>
      </c>
      <c r="C349" s="84">
        <f>SUMIF(Об!$A:$A,$A:$A,Об!C:C)</f>
        <v>0</v>
      </c>
      <c r="D349" s="84">
        <v>0</v>
      </c>
      <c r="E349" s="84">
        <f>SUMIF(Об!$A:$A,$A:$A,Об!F:F)</f>
        <v>0</v>
      </c>
      <c r="F349" s="84">
        <f t="shared" si="50"/>
        <v>0</v>
      </c>
      <c r="G349" s="89">
        <v>0</v>
      </c>
      <c r="H349" s="89">
        <v>0</v>
      </c>
      <c r="I349" s="89">
        <v>0</v>
      </c>
      <c r="J349" s="89">
        <v>0</v>
      </c>
      <c r="K349" s="89">
        <v>0</v>
      </c>
      <c r="L349" s="89">
        <v>0</v>
      </c>
      <c r="M349" s="89">
        <v>0</v>
      </c>
      <c r="N349" s="89">
        <v>0</v>
      </c>
      <c r="O349" s="89">
        <v>0</v>
      </c>
      <c r="P349" s="89">
        <v>0</v>
      </c>
      <c r="Q349" s="89">
        <v>0</v>
      </c>
      <c r="R349" s="89">
        <v>0</v>
      </c>
      <c r="S349" s="89">
        <v>0</v>
      </c>
      <c r="T349" s="89">
        <v>0</v>
      </c>
      <c r="U349" s="89">
        <v>0</v>
      </c>
      <c r="V349" s="89">
        <v>0</v>
      </c>
      <c r="W349" s="89">
        <v>0</v>
      </c>
      <c r="X349" s="89">
        <v>0</v>
      </c>
      <c r="Y349" s="89">
        <v>0</v>
      </c>
      <c r="Z349" s="89">
        <v>0</v>
      </c>
      <c r="AA349" s="89">
        <v>0</v>
      </c>
      <c r="AB349" s="89">
        <v>0</v>
      </c>
      <c r="AC349" s="89">
        <v>0</v>
      </c>
      <c r="AD349" s="89">
        <v>0</v>
      </c>
      <c r="AE349" s="89">
        <v>0</v>
      </c>
      <c r="AF349" s="89">
        <v>0</v>
      </c>
      <c r="AG349" s="89">
        <v>0</v>
      </c>
      <c r="AH349" s="90">
        <v>0</v>
      </c>
      <c r="AI349" s="90">
        <v>7993.76</v>
      </c>
      <c r="AJ349" s="90">
        <v>0</v>
      </c>
      <c r="AK349" s="90">
        <v>7993.76</v>
      </c>
      <c r="AL349" s="90">
        <v>95189.63</v>
      </c>
      <c r="AM349" s="90">
        <v>0</v>
      </c>
      <c r="AN349" s="90">
        <v>95189.63</v>
      </c>
      <c r="AP349" s="91">
        <f t="shared" si="47"/>
        <v>0</v>
      </c>
      <c r="AQ349" s="92">
        <f>SUMIF('20-1'!K:K,$A:$A,'20-1'!$E:$E)</f>
        <v>0</v>
      </c>
      <c r="AR349" s="92">
        <f>SUMIF('20-1'!L:L,$A:$A,'20-1'!$E:$E)</f>
        <v>0</v>
      </c>
      <c r="AS349" s="92">
        <f>SUMIF('20-1'!M:M,$A:$A,'20-1'!$E:$E)</f>
        <v>0</v>
      </c>
      <c r="AT349" s="92">
        <f>SUMIF('20-1'!N:N,$A:$A,'20-1'!$E:$E)</f>
        <v>0</v>
      </c>
      <c r="AU349" s="92">
        <f>SUMIF('20-1'!O:O,$A:$A,'20-1'!$E:$E)</f>
        <v>0</v>
      </c>
      <c r="AV349" s="92">
        <f>SUMIF('20-1'!P:P,$A:$A,'20-1'!$E:$E)</f>
        <v>0</v>
      </c>
      <c r="AW349" s="92">
        <f>SUMIF('20-1'!Q:Q,$A:$A,'20-1'!$E:$E)</f>
        <v>0</v>
      </c>
      <c r="AX349" s="92">
        <f>SUMIF('20-1'!R:R,$A:$A,'20-1'!$E:$E)</f>
        <v>0</v>
      </c>
      <c r="AY349" s="92">
        <f>SUMIF('20-1'!S:S,$A:$A,'20-1'!$E:$E)</f>
        <v>0</v>
      </c>
      <c r="AZ349" s="92">
        <f>SUMIF('20-1'!T:T,$A:$A,'20-1'!$E:$E)</f>
        <v>0</v>
      </c>
      <c r="BA349" s="92">
        <f>SUMIF('20-1'!U:U,$A:$A,'20-1'!$E:$E)</f>
        <v>0</v>
      </c>
      <c r="BB349" s="92">
        <f>SUMIF('20-1'!V:V,$A:$A,'20-1'!$E:$E)</f>
        <v>0</v>
      </c>
      <c r="BC349" s="92">
        <f>SUMIF('20-1'!W:W,$A:$A,'20-1'!$E:$E)</f>
        <v>0</v>
      </c>
      <c r="BD349" s="92">
        <f>SUMIF('20-1'!X:X,$A:$A,'20-1'!$E:$E)</f>
        <v>0</v>
      </c>
      <c r="BE349" s="92">
        <f>SUMIF('20-1'!Y:Y,$A:$A,'20-1'!$E:$E)</f>
        <v>0</v>
      </c>
      <c r="BF349" s="92">
        <f>SUMIF('20-1'!Z:Z,$A:$A,'20-1'!$E:$E)</f>
        <v>0</v>
      </c>
      <c r="BG349" s="92">
        <f>SUMIF('20-1'!AA:AA,$A:$A,'20-1'!$E:$E)</f>
        <v>0</v>
      </c>
      <c r="BH349" s="92">
        <f>SUMIF('20-1'!AB:AB,$A:$A,'20-1'!$E:$E)</f>
        <v>0</v>
      </c>
      <c r="BI349" s="89">
        <f>SUMIF(Об!$A:$A,$A:$A,Об!AB:AB)*BI$455</f>
        <v>0</v>
      </c>
      <c r="BJ349" s="89">
        <f>SUMIF(Об!$A:$A,$A:$A,Об!AC:AC)*BJ$455</f>
        <v>0</v>
      </c>
      <c r="BK349" s="84">
        <f>SUMIF(ПП1!$H:$H,$A:$A,ПП1!$M:$M)</f>
        <v>0</v>
      </c>
      <c r="BL349" s="89">
        <f t="shared" si="48"/>
        <v>0</v>
      </c>
      <c r="BM349" s="84">
        <f>SUMIF(Об!$A:$A,$A:$A,Об!Z:Z)</f>
        <v>0</v>
      </c>
      <c r="BN349" s="89">
        <f t="shared" si="49"/>
        <v>0</v>
      </c>
      <c r="BO349" s="89">
        <f>SUMIF(Об!$A:$A,$A:$A,Об!$AG:$AG)*$BO$455</f>
        <v>0</v>
      </c>
      <c r="BP349" s="89">
        <f>SUMIF(Об!$A:$A,$A:$A,Об!$AE:$AE)*BP$455</f>
        <v>0</v>
      </c>
      <c r="BQ349" s="89">
        <f>SUMIF(Об!$A:$A,$A:$A,Об!AI:AI)*BQ$455</f>
        <v>0</v>
      </c>
      <c r="BR349" s="89">
        <f>SUMIF(Об!$A:$A,$A:$A,Об!AJ:AJ)*BR$455</f>
        <v>0</v>
      </c>
      <c r="BS349" s="89">
        <f>SUMIF(Об!$A:$A,$A:$A,Об!AK:AK)*BS$455</f>
        <v>0</v>
      </c>
      <c r="BT349" s="89">
        <f>SUMIF(Об!$A:$A,$A:$A,Об!AL:AL)*BT$455</f>
        <v>0</v>
      </c>
      <c r="BU349" s="89">
        <f>SUMIF(Об!$A:$A,$A:$A,Об!AM:AM)*BU$455</f>
        <v>0</v>
      </c>
      <c r="BV349" s="89">
        <f>SUMIF(Об!$A:$A,$A:$A,Об!AN:AN)*BV$455</f>
        <v>0</v>
      </c>
    </row>
    <row r="350" spans="1:74" ht="32.25" customHeight="1" x14ac:dyDescent="0.25">
      <c r="A350" s="84" t="s">
        <v>386</v>
      </c>
      <c r="B350" s="84">
        <f>SUMIF(Об!$A:$A,$A:$A,Об!B:B)</f>
        <v>0</v>
      </c>
      <c r="C350" s="84">
        <f>SUMIF(Об!$A:$A,$A:$A,Об!C:C)</f>
        <v>0</v>
      </c>
      <c r="D350" s="84">
        <v>0</v>
      </c>
      <c r="E350" s="84">
        <f>SUMIF(Об!$A:$A,$A:$A,Об!F:F)</f>
        <v>0</v>
      </c>
      <c r="F350" s="84">
        <f t="shared" si="50"/>
        <v>0</v>
      </c>
      <c r="G350" s="89">
        <v>0</v>
      </c>
      <c r="H350" s="89">
        <v>0</v>
      </c>
      <c r="I350" s="89">
        <v>0</v>
      </c>
      <c r="J350" s="89">
        <v>0</v>
      </c>
      <c r="K350" s="89">
        <v>0</v>
      </c>
      <c r="L350" s="89">
        <v>0</v>
      </c>
      <c r="M350" s="89">
        <v>0</v>
      </c>
      <c r="N350" s="89">
        <v>0</v>
      </c>
      <c r="O350" s="89">
        <v>0</v>
      </c>
      <c r="P350" s="89">
        <v>0</v>
      </c>
      <c r="Q350" s="89">
        <v>0</v>
      </c>
      <c r="R350" s="89">
        <v>0</v>
      </c>
      <c r="S350" s="89">
        <v>0</v>
      </c>
      <c r="T350" s="89">
        <v>0</v>
      </c>
      <c r="U350" s="89">
        <v>0</v>
      </c>
      <c r="V350" s="89">
        <v>0</v>
      </c>
      <c r="W350" s="89">
        <v>0</v>
      </c>
      <c r="X350" s="89">
        <v>0</v>
      </c>
      <c r="Y350" s="89">
        <v>0</v>
      </c>
      <c r="Z350" s="89">
        <v>0</v>
      </c>
      <c r="AA350" s="89">
        <v>0</v>
      </c>
      <c r="AB350" s="89">
        <v>0</v>
      </c>
      <c r="AC350" s="89">
        <v>0</v>
      </c>
      <c r="AD350" s="89">
        <v>0</v>
      </c>
      <c r="AE350" s="89">
        <v>0</v>
      </c>
      <c r="AF350" s="89">
        <v>0</v>
      </c>
      <c r="AG350" s="89">
        <v>0</v>
      </c>
      <c r="AH350" s="90">
        <v>0</v>
      </c>
      <c r="AI350" s="90">
        <v>11919.82</v>
      </c>
      <c r="AJ350" s="90">
        <v>0</v>
      </c>
      <c r="AK350" s="90">
        <v>11919.82</v>
      </c>
      <c r="AL350" s="90">
        <v>120252.98000000001</v>
      </c>
      <c r="AM350" s="90">
        <v>0</v>
      </c>
      <c r="AN350" s="90">
        <v>120252.98000000001</v>
      </c>
      <c r="AP350" s="91">
        <f t="shared" si="47"/>
        <v>0</v>
      </c>
      <c r="AQ350" s="92">
        <f>SUMIF('20-1'!K:K,$A:$A,'20-1'!$E:$E)</f>
        <v>0</v>
      </c>
      <c r="AR350" s="92">
        <f>SUMIF('20-1'!L:L,$A:$A,'20-1'!$E:$E)</f>
        <v>0</v>
      </c>
      <c r="AS350" s="92">
        <f>SUMIF('20-1'!M:M,$A:$A,'20-1'!$E:$E)</f>
        <v>0</v>
      </c>
      <c r="AT350" s="92">
        <f>SUMIF('20-1'!N:N,$A:$A,'20-1'!$E:$E)</f>
        <v>0</v>
      </c>
      <c r="AU350" s="92">
        <f>SUMIF('20-1'!O:O,$A:$A,'20-1'!$E:$E)</f>
        <v>0</v>
      </c>
      <c r="AV350" s="92">
        <f>SUMIF('20-1'!P:P,$A:$A,'20-1'!$E:$E)</f>
        <v>0</v>
      </c>
      <c r="AW350" s="92">
        <f>SUMIF('20-1'!Q:Q,$A:$A,'20-1'!$E:$E)</f>
        <v>0</v>
      </c>
      <c r="AX350" s="92">
        <f>SUMIF('20-1'!R:R,$A:$A,'20-1'!$E:$E)</f>
        <v>0</v>
      </c>
      <c r="AY350" s="92">
        <f>SUMIF('20-1'!S:S,$A:$A,'20-1'!$E:$E)</f>
        <v>0</v>
      </c>
      <c r="AZ350" s="92">
        <f>SUMIF('20-1'!T:T,$A:$A,'20-1'!$E:$E)</f>
        <v>0</v>
      </c>
      <c r="BA350" s="92">
        <f>SUMIF('20-1'!U:U,$A:$A,'20-1'!$E:$E)</f>
        <v>0</v>
      </c>
      <c r="BB350" s="92">
        <f>SUMIF('20-1'!V:V,$A:$A,'20-1'!$E:$E)</f>
        <v>0</v>
      </c>
      <c r="BC350" s="92">
        <f>SUMIF('20-1'!W:W,$A:$A,'20-1'!$E:$E)</f>
        <v>0</v>
      </c>
      <c r="BD350" s="92">
        <f>SUMIF('20-1'!X:X,$A:$A,'20-1'!$E:$E)</f>
        <v>0</v>
      </c>
      <c r="BE350" s="92">
        <f>SUMIF('20-1'!Y:Y,$A:$A,'20-1'!$E:$E)</f>
        <v>0</v>
      </c>
      <c r="BF350" s="92">
        <f>SUMIF('20-1'!Z:Z,$A:$A,'20-1'!$E:$E)</f>
        <v>0</v>
      </c>
      <c r="BG350" s="92">
        <f>SUMIF('20-1'!AA:AA,$A:$A,'20-1'!$E:$E)</f>
        <v>0</v>
      </c>
      <c r="BH350" s="92">
        <f>SUMIF('20-1'!AB:AB,$A:$A,'20-1'!$E:$E)</f>
        <v>0</v>
      </c>
      <c r="BI350" s="89">
        <f>SUMIF(Об!$A:$A,$A:$A,Об!AB:AB)*BI$455</f>
        <v>0</v>
      </c>
      <c r="BJ350" s="89">
        <f>SUMIF(Об!$A:$A,$A:$A,Об!AC:AC)*BJ$455</f>
        <v>0</v>
      </c>
      <c r="BK350" s="84">
        <f>SUMIF(ПП1!$H:$H,$A:$A,ПП1!$M:$M)</f>
        <v>0</v>
      </c>
      <c r="BL350" s="89">
        <f t="shared" si="48"/>
        <v>0</v>
      </c>
      <c r="BM350" s="84">
        <f>SUMIF(Об!$A:$A,$A:$A,Об!Z:Z)</f>
        <v>0</v>
      </c>
      <c r="BN350" s="89">
        <f t="shared" si="49"/>
        <v>0</v>
      </c>
      <c r="BO350" s="89">
        <f>SUMIF(Об!$A:$A,$A:$A,Об!$AG:$AG)*$BO$455</f>
        <v>0</v>
      </c>
      <c r="BP350" s="89">
        <f>SUMIF(Об!$A:$A,$A:$A,Об!$AE:$AE)*BP$455</f>
        <v>0</v>
      </c>
      <c r="BQ350" s="89">
        <f>SUMIF(Об!$A:$A,$A:$A,Об!AI:AI)*BQ$455</f>
        <v>0</v>
      </c>
      <c r="BR350" s="89">
        <f>SUMIF(Об!$A:$A,$A:$A,Об!AJ:AJ)*BR$455</f>
        <v>0</v>
      </c>
      <c r="BS350" s="89">
        <f>SUMIF(Об!$A:$A,$A:$A,Об!AK:AK)*BS$455</f>
        <v>0</v>
      </c>
      <c r="BT350" s="89">
        <f>SUMIF(Об!$A:$A,$A:$A,Об!AL:AL)*BT$455</f>
        <v>0</v>
      </c>
      <c r="BU350" s="89">
        <f>SUMIF(Об!$A:$A,$A:$A,Об!AM:AM)*BU$455</f>
        <v>0</v>
      </c>
      <c r="BV350" s="89">
        <f>SUMIF(Об!$A:$A,$A:$A,Об!AN:AN)*BV$455</f>
        <v>0</v>
      </c>
    </row>
    <row r="351" spans="1:74" ht="32.25" hidden="1" customHeight="1" x14ac:dyDescent="0.25">
      <c r="A351" s="84" t="s">
        <v>387</v>
      </c>
      <c r="B351" s="84">
        <f>SUMIF(Об!$A:$A,$A:$A,Об!B:B)</f>
        <v>3577.7</v>
      </c>
      <c r="C351" s="84">
        <f>SUMIF(Об!$A:$A,$A:$A,Об!C:C)</f>
        <v>3577.6999999999994</v>
      </c>
      <c r="D351" s="84">
        <v>12</v>
      </c>
      <c r="E351" s="84">
        <f>SUMIF(Об!$A:$A,$A:$A,Об!F:F)</f>
        <v>41.41</v>
      </c>
      <c r="F351" s="84">
        <f t="shared" si="50"/>
        <v>41.41</v>
      </c>
      <c r="G351" s="89">
        <v>1753192.5599999996</v>
      </c>
      <c r="H351" s="89">
        <v>1631284.3799999994</v>
      </c>
      <c r="I351" s="89">
        <v>0</v>
      </c>
      <c r="J351" s="89">
        <v>185021.93000000002</v>
      </c>
      <c r="K351" s="89">
        <v>103080.05</v>
      </c>
      <c r="L351" s="89">
        <v>0</v>
      </c>
      <c r="M351" s="89">
        <v>722.16</v>
      </c>
      <c r="N351" s="89">
        <v>722.16</v>
      </c>
      <c r="O351" s="89">
        <v>116068.38</v>
      </c>
      <c r="P351" s="89">
        <v>317396.33999999997</v>
      </c>
      <c r="Q351" s="89">
        <v>118909.34</v>
      </c>
      <c r="R351" s="89">
        <v>0</v>
      </c>
      <c r="S351" s="89">
        <v>2119.02</v>
      </c>
      <c r="T351" s="89">
        <v>361865.35</v>
      </c>
      <c r="U351" s="89">
        <v>0</v>
      </c>
      <c r="V351" s="89">
        <v>0</v>
      </c>
      <c r="W351" s="89">
        <v>0</v>
      </c>
      <c r="X351" s="89">
        <v>0</v>
      </c>
      <c r="Y351" s="89">
        <v>0</v>
      </c>
      <c r="Z351" s="89">
        <v>0</v>
      </c>
      <c r="AA351" s="89">
        <v>0</v>
      </c>
      <c r="AB351" s="89">
        <v>0</v>
      </c>
      <c r="AC351" s="89">
        <v>0</v>
      </c>
      <c r="AD351" s="89">
        <v>0</v>
      </c>
      <c r="AE351" s="89">
        <v>1453.6799999999998</v>
      </c>
      <c r="AF351" s="89">
        <v>0</v>
      </c>
      <c r="AG351" s="89">
        <v>94770</v>
      </c>
      <c r="AH351" s="90">
        <v>1753192.5599999996</v>
      </c>
      <c r="AI351" s="90">
        <v>1792215.29</v>
      </c>
      <c r="AJ351" s="90">
        <v>0</v>
      </c>
      <c r="AK351" s="90">
        <v>1792215.29</v>
      </c>
      <c r="AL351" s="90">
        <v>208344.43</v>
      </c>
      <c r="AM351" s="90">
        <v>0</v>
      </c>
      <c r="AN351" s="90">
        <v>208344.43</v>
      </c>
      <c r="AP351" s="91">
        <f t="shared" si="47"/>
        <v>19804.53</v>
      </c>
      <c r="AQ351" s="92">
        <f>SUMIF('20-1'!K:K,$A:$A,'20-1'!$E:$E)</f>
        <v>0</v>
      </c>
      <c r="AR351" s="92">
        <f>SUMIF('20-1'!L:L,$A:$A,'20-1'!$E:$E)</f>
        <v>0</v>
      </c>
      <c r="AS351" s="92">
        <f>SUMIF('20-1'!M:M,$A:$A,'20-1'!$E:$E)</f>
        <v>0</v>
      </c>
      <c r="AT351" s="92">
        <f>SUMIF('20-1'!N:N,$A:$A,'20-1'!$E:$E)</f>
        <v>0</v>
      </c>
      <c r="AU351" s="92">
        <f>SUMIF('20-1'!O:O,$A:$A,'20-1'!$E:$E)</f>
        <v>0</v>
      </c>
      <c r="AV351" s="92">
        <f>SUMIF('20-1'!P:P,$A:$A,'20-1'!$E:$E)</f>
        <v>5567.24</v>
      </c>
      <c r="AW351" s="92">
        <f>SUMIF('20-1'!Q:Q,$A:$A,'20-1'!$E:$E)</f>
        <v>0</v>
      </c>
      <c r="AX351" s="92">
        <f>SUMIF('20-1'!R:R,$A:$A,'20-1'!$E:$E)</f>
        <v>0</v>
      </c>
      <c r="AY351" s="92">
        <f>SUMIF('20-1'!S:S,$A:$A,'20-1'!$E:$E)</f>
        <v>14237.29</v>
      </c>
      <c r="AZ351" s="92">
        <f>SUMIF('20-1'!T:T,$A:$A,'20-1'!$E:$E)</f>
        <v>0</v>
      </c>
      <c r="BA351" s="92">
        <f>SUMIF('20-1'!U:U,$A:$A,'20-1'!$E:$E)</f>
        <v>0</v>
      </c>
      <c r="BB351" s="92">
        <f>SUMIF('20-1'!V:V,$A:$A,'20-1'!$E:$E)</f>
        <v>0</v>
      </c>
      <c r="BC351" s="92">
        <f>SUMIF('20-1'!W:W,$A:$A,'20-1'!$E:$E)</f>
        <v>0</v>
      </c>
      <c r="BD351" s="92">
        <f>SUMIF('20-1'!X:X,$A:$A,'20-1'!$E:$E)</f>
        <v>0</v>
      </c>
      <c r="BE351" s="92">
        <f>SUMIF('20-1'!Y:Y,$A:$A,'20-1'!$E:$E)</f>
        <v>0</v>
      </c>
      <c r="BF351" s="92">
        <f>SUMIF('20-1'!Z:Z,$A:$A,'20-1'!$E:$E)</f>
        <v>0</v>
      </c>
      <c r="BG351" s="92">
        <f>SUMIF('20-1'!AA:AA,$A:$A,'20-1'!$E:$E)</f>
        <v>0</v>
      </c>
      <c r="BH351" s="92">
        <f>SUMIF('20-1'!AB:AB,$A:$A,'20-1'!$E:$E)</f>
        <v>30961.18</v>
      </c>
      <c r="BI351" s="89">
        <f>SUMIF(Об!$A:$A,$A:$A,Об!AB:AB)*BI$455</f>
        <v>330560.30167693138</v>
      </c>
      <c r="BJ351" s="89">
        <f>SUMIF(Об!$A:$A,$A:$A,Об!AC:AC)*BJ$455</f>
        <v>313690.09563206462</v>
      </c>
      <c r="BK351" s="89">
        <f>SUMIF(ПП1!$H:$H,$A:$A,ПП1!$M:$M)*$BK$454/$BK$455*B351</f>
        <v>48647.420369022111</v>
      </c>
      <c r="BL351" s="89">
        <f t="shared" si="48"/>
        <v>74145.292897552659</v>
      </c>
      <c r="BM351" s="89">
        <f t="shared" ref="BM351:BM354" si="54">$BM$454*B351/$BM$455</f>
        <v>10418.029256405081</v>
      </c>
      <c r="BN351" s="89">
        <f t="shared" si="49"/>
        <v>2905.0047099598569</v>
      </c>
      <c r="BO351" s="89">
        <f>SUMIF(Об!$A:$A,$A:$A,Об!$AG:$AG)*$BO$455</f>
        <v>0</v>
      </c>
      <c r="BP351" s="89">
        <f>SUMIF(Об!$A:$A,$A:$A,Об!$AE:$AE)*BP$455</f>
        <v>2559.842538171737</v>
      </c>
      <c r="BQ351" s="89">
        <f>SUMIF(Об!$A:$A,$A:$A,Об!AI:AI)*BQ$455</f>
        <v>232454.07542243143</v>
      </c>
      <c r="BR351" s="89">
        <f>SUMIF(Об!$A:$A,$A:$A,Об!AJ:AJ)*BR$455</f>
        <v>86846.313879150155</v>
      </c>
      <c r="BS351" s="89">
        <f>SUMIF(Об!$A:$A,$A:$A,Об!AK:AK)*BS$455</f>
        <v>127131.22952524514</v>
      </c>
      <c r="BT351" s="89">
        <f>SUMIF(Об!$A:$A,$A:$A,Об!AL:AL)*BT$455</f>
        <v>114438.2228678033</v>
      </c>
      <c r="BU351" s="89">
        <f>SUMIF(Об!$A:$A,$A:$A,Об!AM:AM)*BU$455</f>
        <v>72054.215864863392</v>
      </c>
      <c r="BV351" s="89">
        <f>SUMIF(Об!$A:$A,$A:$A,Об!AN:AN)*BV$455</f>
        <v>47841.880067617451</v>
      </c>
    </row>
    <row r="352" spans="1:74" ht="32.25" hidden="1" customHeight="1" x14ac:dyDescent="0.25">
      <c r="A352" s="84" t="s">
        <v>388</v>
      </c>
      <c r="B352" s="84">
        <f>SUMIF(Об!$A:$A,$A:$A,Об!B:B)</f>
        <v>6083.2</v>
      </c>
      <c r="C352" s="84">
        <f>SUMIF(Об!$A:$A,$A:$A,Об!C:C)</f>
        <v>6083.2</v>
      </c>
      <c r="D352" s="84">
        <v>12</v>
      </c>
      <c r="E352" s="84">
        <f>SUMIF(Об!$A:$A,$A:$A,Об!F:F)</f>
        <v>41.41</v>
      </c>
      <c r="F352" s="84">
        <f t="shared" si="50"/>
        <v>41.41</v>
      </c>
      <c r="G352" s="89">
        <v>2909835.4000000004</v>
      </c>
      <c r="H352" s="89">
        <v>2756381.4199999995</v>
      </c>
      <c r="I352" s="89">
        <v>0</v>
      </c>
      <c r="J352" s="89">
        <v>292357.08999999997</v>
      </c>
      <c r="K352" s="89">
        <v>127292.39999999998</v>
      </c>
      <c r="L352" s="89">
        <v>0</v>
      </c>
      <c r="M352" s="89">
        <v>1608.81</v>
      </c>
      <c r="N352" s="89">
        <v>1608.81</v>
      </c>
      <c r="O352" s="89">
        <v>194013.83</v>
      </c>
      <c r="P352" s="89">
        <v>522559.73000000004</v>
      </c>
      <c r="Q352" s="89">
        <v>208150.7</v>
      </c>
      <c r="R352" s="89">
        <v>0</v>
      </c>
      <c r="S352" s="89">
        <v>4819.2800000000007</v>
      </c>
      <c r="T352" s="89">
        <v>632279.77999999991</v>
      </c>
      <c r="U352" s="89">
        <v>0</v>
      </c>
      <c r="V352" s="89">
        <v>0</v>
      </c>
      <c r="W352" s="89">
        <v>0</v>
      </c>
      <c r="X352" s="89">
        <v>0</v>
      </c>
      <c r="Y352" s="89">
        <v>0</v>
      </c>
      <c r="Z352" s="89">
        <v>0</v>
      </c>
      <c r="AA352" s="89">
        <v>0</v>
      </c>
      <c r="AB352" s="89">
        <v>0</v>
      </c>
      <c r="AC352" s="89">
        <v>0</v>
      </c>
      <c r="AD352" s="89">
        <v>0</v>
      </c>
      <c r="AE352" s="89">
        <v>3311.96</v>
      </c>
      <c r="AF352" s="89">
        <v>0</v>
      </c>
      <c r="AG352" s="89">
        <v>165240.01</v>
      </c>
      <c r="AH352" s="90">
        <v>2909835.4000000004</v>
      </c>
      <c r="AI352" s="90">
        <v>2966879.31</v>
      </c>
      <c r="AJ352" s="90">
        <v>0</v>
      </c>
      <c r="AK352" s="90">
        <v>2966879.31</v>
      </c>
      <c r="AL352" s="90">
        <v>355599.64999999997</v>
      </c>
      <c r="AM352" s="90">
        <v>0</v>
      </c>
      <c r="AN352" s="90">
        <v>355599.64999999997</v>
      </c>
      <c r="AP352" s="91">
        <f t="shared" si="47"/>
        <v>134296.99</v>
      </c>
      <c r="AQ352" s="92">
        <f>SUMIF('20-1'!K:K,$A:$A,'20-1'!$E:$E)</f>
        <v>0</v>
      </c>
      <c r="AR352" s="92">
        <f>SUMIF('20-1'!L:L,$A:$A,'20-1'!$E:$E)</f>
        <v>0</v>
      </c>
      <c r="AS352" s="92">
        <f>SUMIF('20-1'!M:M,$A:$A,'20-1'!$E:$E)</f>
        <v>0</v>
      </c>
      <c r="AT352" s="92">
        <f>SUMIF('20-1'!N:N,$A:$A,'20-1'!$E:$E)</f>
        <v>0</v>
      </c>
      <c r="AU352" s="92">
        <f>SUMIF('20-1'!O:O,$A:$A,'20-1'!$E:$E)</f>
        <v>0</v>
      </c>
      <c r="AV352" s="92">
        <f>SUMIF('20-1'!P:P,$A:$A,'20-1'!$E:$E)</f>
        <v>0</v>
      </c>
      <c r="AW352" s="92">
        <f>SUMIF('20-1'!Q:Q,$A:$A,'20-1'!$E:$E)</f>
        <v>0</v>
      </c>
      <c r="AX352" s="92">
        <f>SUMIF('20-1'!R:R,$A:$A,'20-1'!$E:$E)</f>
        <v>0</v>
      </c>
      <c r="AY352" s="92">
        <f>SUMIF('20-1'!S:S,$A:$A,'20-1'!$E:$E)</f>
        <v>0</v>
      </c>
      <c r="AZ352" s="92">
        <f>SUMIF('20-1'!T:T,$A:$A,'20-1'!$E:$E)</f>
        <v>0</v>
      </c>
      <c r="BA352" s="92">
        <f>SUMIF('20-1'!U:U,$A:$A,'20-1'!$E:$E)</f>
        <v>0</v>
      </c>
      <c r="BB352" s="92">
        <f>SUMIF('20-1'!V:V,$A:$A,'20-1'!$E:$E)</f>
        <v>0</v>
      </c>
      <c r="BC352" s="92">
        <f>SUMIF('20-1'!W:W,$A:$A,'20-1'!$E:$E)</f>
        <v>0</v>
      </c>
      <c r="BD352" s="92">
        <f>SUMIF('20-1'!X:X,$A:$A,'20-1'!$E:$E)</f>
        <v>0</v>
      </c>
      <c r="BE352" s="92">
        <f>SUMIF('20-1'!Y:Y,$A:$A,'20-1'!$E:$E)</f>
        <v>134296.99</v>
      </c>
      <c r="BF352" s="92">
        <f>SUMIF('20-1'!Z:Z,$A:$A,'20-1'!$E:$E)</f>
        <v>0</v>
      </c>
      <c r="BG352" s="92">
        <f>SUMIF('20-1'!AA:AA,$A:$A,'20-1'!$E:$E)</f>
        <v>0</v>
      </c>
      <c r="BH352" s="92">
        <f>SUMIF('20-1'!AB:AB,$A:$A,'20-1'!$E:$E)</f>
        <v>12711.880000000001</v>
      </c>
      <c r="BI352" s="89">
        <f>SUMIF(Об!$A:$A,$A:$A,Об!AB:AB)*BI$455</f>
        <v>562055.07090060913</v>
      </c>
      <c r="BJ352" s="89">
        <f>SUMIF(Об!$A:$A,$A:$A,Об!AC:AC)*BJ$455</f>
        <v>533370.48655532219</v>
      </c>
      <c r="BK352" s="84">
        <f>SUMIF(ПП1!$H:$H,$A:$A,ПП1!$M:$M)</f>
        <v>0</v>
      </c>
      <c r="BL352" s="89">
        <f t="shared" si="48"/>
        <v>126070.00188791468</v>
      </c>
      <c r="BM352" s="89">
        <f t="shared" si="54"/>
        <v>17713.881983554631</v>
      </c>
      <c r="BN352" s="89">
        <f t="shared" si="49"/>
        <v>4939.4092997254666</v>
      </c>
      <c r="BO352" s="89">
        <f>SUMIF(Об!$A:$A,$A:$A,Об!$AG:$AG)*$BO$455</f>
        <v>0</v>
      </c>
      <c r="BP352" s="89">
        <f>SUMIF(Об!$A:$A,$A:$A,Об!$AE:$AE)*BP$455</f>
        <v>4352.5265193298246</v>
      </c>
      <c r="BQ352" s="89">
        <f>SUMIF(Об!$A:$A,$A:$A,Об!AI:AI)*BQ$455</f>
        <v>395244.04830190772</v>
      </c>
      <c r="BR352" s="89">
        <f>SUMIF(Об!$A:$A,$A:$A,Об!AJ:AJ)*BR$455</f>
        <v>147665.6781143322</v>
      </c>
      <c r="BS352" s="89">
        <f>SUMIF(Об!$A:$A,$A:$A,Об!AK:AK)*BS$455</f>
        <v>216162.53331692744</v>
      </c>
      <c r="BT352" s="89">
        <f>SUMIF(Об!$A:$A,$A:$A,Об!AL:AL)*BT$455</f>
        <v>194580.48392806022</v>
      </c>
      <c r="BU352" s="89">
        <f>SUMIF(Об!$A:$A,$A:$A,Об!AM:AM)*BU$455</f>
        <v>122514.5221648369</v>
      </c>
      <c r="BV352" s="89">
        <f>SUMIF(Об!$A:$A,$A:$A,Об!AN:AN)*BV$455</f>
        <v>81346.039306630089</v>
      </c>
    </row>
    <row r="353" spans="1:74" ht="32.25" hidden="1" customHeight="1" x14ac:dyDescent="0.25">
      <c r="A353" s="84" t="s">
        <v>389</v>
      </c>
      <c r="B353" s="84">
        <f>SUMIF(Об!$A:$A,$A:$A,Об!B:B)</f>
        <v>6992.5</v>
      </c>
      <c r="C353" s="84">
        <f>SUMIF(Об!$A:$A,$A:$A,Об!C:C)</f>
        <v>6992.5</v>
      </c>
      <c r="D353" s="84">
        <v>12</v>
      </c>
      <c r="E353" s="84">
        <f>SUMIF(Об!$A:$A,$A:$A,Об!F:F)</f>
        <v>30.14</v>
      </c>
      <c r="F353" s="84">
        <f t="shared" si="50"/>
        <v>30.14</v>
      </c>
      <c r="G353" s="89">
        <v>2435977.4</v>
      </c>
      <c r="H353" s="89">
        <v>3164605.2399999998</v>
      </c>
      <c r="I353" s="89">
        <v>0</v>
      </c>
      <c r="J353" s="89">
        <v>462126.77999999997</v>
      </c>
      <c r="K353" s="89">
        <v>23422.029999999995</v>
      </c>
      <c r="L353" s="89">
        <v>0</v>
      </c>
      <c r="M353" s="89">
        <v>1155.67</v>
      </c>
      <c r="N353" s="89">
        <v>1155.67</v>
      </c>
      <c r="O353" s="89">
        <v>281102.74000000005</v>
      </c>
      <c r="P353" s="89">
        <v>836632.19000000018</v>
      </c>
      <c r="Q353" s="89">
        <v>339171.64</v>
      </c>
      <c r="R353" s="89">
        <v>0</v>
      </c>
      <c r="S353" s="89">
        <v>3457.8299999999995</v>
      </c>
      <c r="T353" s="89">
        <v>1030736.2999999999</v>
      </c>
      <c r="U353" s="89">
        <v>0</v>
      </c>
      <c r="V353" s="89">
        <v>0</v>
      </c>
      <c r="W353" s="89">
        <v>0</v>
      </c>
      <c r="X353" s="89">
        <v>0</v>
      </c>
      <c r="Y353" s="89">
        <v>0</v>
      </c>
      <c r="Z353" s="89">
        <v>0</v>
      </c>
      <c r="AA353" s="89">
        <v>0</v>
      </c>
      <c r="AB353" s="89">
        <v>0</v>
      </c>
      <c r="AC353" s="89">
        <v>0</v>
      </c>
      <c r="AD353" s="89">
        <v>0</v>
      </c>
      <c r="AE353" s="89">
        <v>2363.2000000000003</v>
      </c>
      <c r="AF353" s="89">
        <v>0</v>
      </c>
      <c r="AG353" s="89">
        <v>201690</v>
      </c>
      <c r="AH353" s="90">
        <v>2435977.4</v>
      </c>
      <c r="AI353" s="90">
        <v>2455488.5100000002</v>
      </c>
      <c r="AJ353" s="90">
        <v>0</v>
      </c>
      <c r="AK353" s="90">
        <v>2455488.5100000002</v>
      </c>
      <c r="AL353" s="90">
        <v>357826.60000000003</v>
      </c>
      <c r="AM353" s="90">
        <v>0</v>
      </c>
      <c r="AN353" s="90">
        <v>357826.60000000003</v>
      </c>
      <c r="AP353" s="91">
        <f t="shared" si="47"/>
        <v>555992.5</v>
      </c>
      <c r="AQ353" s="92">
        <f>SUMIF('20-1'!K:K,$A:$A,'20-1'!$E:$E)</f>
        <v>555992.5</v>
      </c>
      <c r="AR353" s="92">
        <f>SUMIF('20-1'!L:L,$A:$A,'20-1'!$E:$E)</f>
        <v>0</v>
      </c>
      <c r="AS353" s="92">
        <f>SUMIF('20-1'!M:M,$A:$A,'20-1'!$E:$E)</f>
        <v>0</v>
      </c>
      <c r="AT353" s="92">
        <f>SUMIF('20-1'!N:N,$A:$A,'20-1'!$E:$E)</f>
        <v>0</v>
      </c>
      <c r="AU353" s="92">
        <f>SUMIF('20-1'!O:O,$A:$A,'20-1'!$E:$E)</f>
        <v>0</v>
      </c>
      <c r="AV353" s="92">
        <f>SUMIF('20-1'!P:P,$A:$A,'20-1'!$E:$E)</f>
        <v>0</v>
      </c>
      <c r="AW353" s="92">
        <f>SUMIF('20-1'!Q:Q,$A:$A,'20-1'!$E:$E)</f>
        <v>0</v>
      </c>
      <c r="AX353" s="92">
        <f>SUMIF('20-1'!R:R,$A:$A,'20-1'!$E:$E)</f>
        <v>0</v>
      </c>
      <c r="AY353" s="92">
        <f>SUMIF('20-1'!S:S,$A:$A,'20-1'!$E:$E)</f>
        <v>0</v>
      </c>
      <c r="AZ353" s="92">
        <f>SUMIF('20-1'!T:T,$A:$A,'20-1'!$E:$E)</f>
        <v>0</v>
      </c>
      <c r="BA353" s="92">
        <f>SUMIF('20-1'!U:U,$A:$A,'20-1'!$E:$E)</f>
        <v>0</v>
      </c>
      <c r="BB353" s="92">
        <f>SUMIF('20-1'!V:V,$A:$A,'20-1'!$E:$E)</f>
        <v>0</v>
      </c>
      <c r="BC353" s="92">
        <f>SUMIF('20-1'!W:W,$A:$A,'20-1'!$E:$E)</f>
        <v>0</v>
      </c>
      <c r="BD353" s="92">
        <f>SUMIF('20-1'!X:X,$A:$A,'20-1'!$E:$E)</f>
        <v>0</v>
      </c>
      <c r="BE353" s="92">
        <f>SUMIF('20-1'!Y:Y,$A:$A,'20-1'!$E:$E)</f>
        <v>0</v>
      </c>
      <c r="BF353" s="92">
        <f>SUMIF('20-1'!Z:Z,$A:$A,'20-1'!$E:$E)</f>
        <v>0</v>
      </c>
      <c r="BG353" s="92">
        <f>SUMIF('20-1'!AA:AA,$A:$A,'20-1'!$E:$E)</f>
        <v>0</v>
      </c>
      <c r="BH353" s="92">
        <f>SUMIF('20-1'!AB:AB,$A:$A,'20-1'!$E:$E)</f>
        <v>112031.79000000002</v>
      </c>
      <c r="BI353" s="89">
        <f>SUMIF(Об!$A:$A,$A:$A,Об!AB:AB)*BI$455</f>
        <v>646069.51658214594</v>
      </c>
      <c r="BJ353" s="89">
        <f>SUMIF(Об!$A:$A,$A:$A,Об!AC:AC)*BJ$455</f>
        <v>613097.23948548303</v>
      </c>
      <c r="BK353" s="84">
        <f>SUMIF(ПП1!$H:$H,$A:$A,ПП1!$M:$M)</f>
        <v>0</v>
      </c>
      <c r="BL353" s="89">
        <f t="shared" si="48"/>
        <v>144914.59892840008</v>
      </c>
      <c r="BM353" s="89">
        <f t="shared" si="54"/>
        <v>20361.704328314991</v>
      </c>
      <c r="BN353" s="89">
        <f t="shared" si="49"/>
        <v>5677.7386126266319</v>
      </c>
      <c r="BO353" s="89">
        <f>SUMIF(Об!$A:$A,$A:$A,Об!$AG:$AG)*$BO$455</f>
        <v>0</v>
      </c>
      <c r="BP353" s="89">
        <f>SUMIF(Об!$A:$A,$A:$A,Об!$AE:$AE)*BP$455</f>
        <v>5003.1302088397224</v>
      </c>
      <c r="BQ353" s="89">
        <f>SUMIF(Об!$A:$A,$A:$A,Об!AI:AI)*BQ$455</f>
        <v>454324.04125313822</v>
      </c>
      <c r="BR353" s="89">
        <f>SUMIF(Об!$A:$A,$A:$A,Об!AJ:AJ)*BR$455</f>
        <v>0</v>
      </c>
      <c r="BS353" s="89">
        <f>SUMIF(Об!$A:$A,$A:$A,Об!AK:AK)*BS$455</f>
        <v>248473.91409432783</v>
      </c>
      <c r="BT353" s="89">
        <f>SUMIF(Об!$A:$A,$A:$A,Об!AL:AL)*BT$455</f>
        <v>223665.83933899281</v>
      </c>
      <c r="BU353" s="89">
        <f>SUMIF(Об!$A:$A,$A:$A,Об!AM:AM)*BU$455</f>
        <v>0</v>
      </c>
      <c r="BV353" s="89">
        <f>SUMIF(Об!$A:$A,$A:$A,Об!AN:AN)*BV$455</f>
        <v>93505.421464296916</v>
      </c>
    </row>
    <row r="354" spans="1:74" ht="32.25" hidden="1" customHeight="1" x14ac:dyDescent="0.25">
      <c r="A354" s="84" t="s">
        <v>390</v>
      </c>
      <c r="B354" s="84">
        <f>SUMIF(Об!$A:$A,$A:$A,Об!B:B)</f>
        <v>4231.8</v>
      </c>
      <c r="C354" s="84">
        <f>SUMIF(Об!$A:$A,$A:$A,Об!C:C)</f>
        <v>4231.8</v>
      </c>
      <c r="D354" s="84">
        <v>12</v>
      </c>
      <c r="E354" s="84">
        <f>SUMIF(Об!$A:$A,$A:$A,Об!F:F)</f>
        <v>41.41</v>
      </c>
      <c r="F354" s="84">
        <f t="shared" si="50"/>
        <v>41.41</v>
      </c>
      <c r="G354" s="89">
        <v>2063698.3</v>
      </c>
      <c r="H354" s="89">
        <v>1924689.1899999997</v>
      </c>
      <c r="I354" s="89">
        <v>0</v>
      </c>
      <c r="J354" s="89">
        <v>214546.03999999995</v>
      </c>
      <c r="K354" s="89">
        <v>127249.2</v>
      </c>
      <c r="L354" s="89">
        <v>0</v>
      </c>
      <c r="M354" s="89">
        <v>1043.7400000000002</v>
      </c>
      <c r="N354" s="89">
        <v>1043.7400000000002</v>
      </c>
      <c r="O354" s="89">
        <v>136675.29999999999</v>
      </c>
      <c r="P354" s="89">
        <v>376348.67000000004</v>
      </c>
      <c r="Q354" s="89">
        <v>145908.26999999999</v>
      </c>
      <c r="R354" s="89">
        <v>0</v>
      </c>
      <c r="S354" s="89">
        <v>3161.6600000000003</v>
      </c>
      <c r="T354" s="89">
        <v>443431.36</v>
      </c>
      <c r="U354" s="89">
        <v>0</v>
      </c>
      <c r="V354" s="89">
        <v>0</v>
      </c>
      <c r="W354" s="89">
        <v>0</v>
      </c>
      <c r="X354" s="89">
        <v>0</v>
      </c>
      <c r="Y354" s="89">
        <v>0</v>
      </c>
      <c r="Z354" s="89">
        <v>0</v>
      </c>
      <c r="AA354" s="89">
        <v>0</v>
      </c>
      <c r="AB354" s="89">
        <v>0</v>
      </c>
      <c r="AC354" s="89">
        <v>0</v>
      </c>
      <c r="AD354" s="89">
        <v>0</v>
      </c>
      <c r="AE354" s="89">
        <v>2169.59</v>
      </c>
      <c r="AF354" s="89">
        <v>0</v>
      </c>
      <c r="AG354" s="89">
        <v>110565</v>
      </c>
      <c r="AH354" s="90">
        <v>2063698.3</v>
      </c>
      <c r="AI354" s="90">
        <v>2036166.85</v>
      </c>
      <c r="AJ354" s="90">
        <v>0</v>
      </c>
      <c r="AK354" s="90">
        <v>2036166.85</v>
      </c>
      <c r="AL354" s="90">
        <v>470457.1</v>
      </c>
      <c r="AM354" s="90">
        <v>0</v>
      </c>
      <c r="AN354" s="90">
        <v>470457.1</v>
      </c>
      <c r="AP354" s="91">
        <f t="shared" si="47"/>
        <v>646031.75</v>
      </c>
      <c r="AQ354" s="92">
        <f>SUMIF('20-1'!K:K,$A:$A,'20-1'!$E:$E)</f>
        <v>607158.13</v>
      </c>
      <c r="AR354" s="92">
        <f>SUMIF('20-1'!L:L,$A:$A,'20-1'!$E:$E)</f>
        <v>0</v>
      </c>
      <c r="AS354" s="92">
        <f>SUMIF('20-1'!M:M,$A:$A,'20-1'!$E:$E)</f>
        <v>32800</v>
      </c>
      <c r="AT354" s="92">
        <f>SUMIF('20-1'!N:N,$A:$A,'20-1'!$E:$E)</f>
        <v>0</v>
      </c>
      <c r="AU354" s="92">
        <f>SUMIF('20-1'!O:O,$A:$A,'20-1'!$E:$E)</f>
        <v>0</v>
      </c>
      <c r="AV354" s="92">
        <f>SUMIF('20-1'!P:P,$A:$A,'20-1'!$E:$E)</f>
        <v>6073.62</v>
      </c>
      <c r="AW354" s="92">
        <f>SUMIF('20-1'!Q:Q,$A:$A,'20-1'!$E:$E)</f>
        <v>0</v>
      </c>
      <c r="AX354" s="92">
        <f>SUMIF('20-1'!R:R,$A:$A,'20-1'!$E:$E)</f>
        <v>0</v>
      </c>
      <c r="AY354" s="92">
        <f>SUMIF('20-1'!S:S,$A:$A,'20-1'!$E:$E)</f>
        <v>0</v>
      </c>
      <c r="AZ354" s="92">
        <f>SUMIF('20-1'!T:T,$A:$A,'20-1'!$E:$E)</f>
        <v>0</v>
      </c>
      <c r="BA354" s="92">
        <f>SUMIF('20-1'!U:U,$A:$A,'20-1'!$E:$E)</f>
        <v>0</v>
      </c>
      <c r="BB354" s="92">
        <f>SUMIF('20-1'!V:V,$A:$A,'20-1'!$E:$E)</f>
        <v>0</v>
      </c>
      <c r="BC354" s="92">
        <f>SUMIF('20-1'!W:W,$A:$A,'20-1'!$E:$E)</f>
        <v>0</v>
      </c>
      <c r="BD354" s="92">
        <f>SUMIF('20-1'!X:X,$A:$A,'20-1'!$E:$E)</f>
        <v>0</v>
      </c>
      <c r="BE354" s="92">
        <f>SUMIF('20-1'!Y:Y,$A:$A,'20-1'!$E:$E)</f>
        <v>0</v>
      </c>
      <c r="BF354" s="92">
        <f>SUMIF('20-1'!Z:Z,$A:$A,'20-1'!$E:$E)</f>
        <v>0</v>
      </c>
      <c r="BG354" s="92">
        <f>SUMIF('20-1'!AA:AA,$A:$A,'20-1'!$E:$E)</f>
        <v>0</v>
      </c>
      <c r="BH354" s="92">
        <f>SUMIF('20-1'!AB:AB,$A:$A,'20-1'!$E:$E)</f>
        <v>29150.19</v>
      </c>
      <c r="BI354" s="89">
        <f>SUMIF(Об!$A:$A,$A:$A,Об!AB:AB)*BI$455</f>
        <v>390995.6353625062</v>
      </c>
      <c r="BJ354" s="89">
        <f>SUMIF(Об!$A:$A,$A:$A,Об!AC:AC)*BJ$455</f>
        <v>371041.1009016328</v>
      </c>
      <c r="BK354" s="89">
        <f>SUMIF(ПП1!$H:$H,$A:$A,ПП1!$M:$M)*$BK$454/$BK$455*B354</f>
        <v>57541.480145799753</v>
      </c>
      <c r="BL354" s="89">
        <f t="shared" si="48"/>
        <v>87701.051089768109</v>
      </c>
      <c r="BM354" s="89">
        <f t="shared" si="54"/>
        <v>12322.725831471344</v>
      </c>
      <c r="BN354" s="89">
        <f t="shared" si="49"/>
        <v>3436.1178778567582</v>
      </c>
      <c r="BO354" s="89">
        <f>SUMIF(Об!$A:$A,$A:$A,Об!$AG:$AG)*$BO$455</f>
        <v>0</v>
      </c>
      <c r="BP354" s="89">
        <f>SUMIF(Об!$A:$A,$A:$A,Об!$AE:$AE)*BP$455</f>
        <v>3027.8507569206922</v>
      </c>
      <c r="BQ354" s="89">
        <f>SUMIF(Об!$A:$A,$A:$A,Об!AI:AI)*BQ$455</f>
        <v>274952.94641044404</v>
      </c>
      <c r="BR354" s="89">
        <f>SUMIF(Об!$A:$A,$A:$A,Об!AJ:AJ)*BR$455</f>
        <v>102724.16107381493</v>
      </c>
      <c r="BS354" s="89">
        <f>SUMIF(Об!$A:$A,$A:$A,Об!AK:AK)*BS$455</f>
        <v>150374.24521478394</v>
      </c>
      <c r="BT354" s="89">
        <f>SUMIF(Об!$A:$A,$A:$A,Об!AL:AL)*BT$455</f>
        <v>135360.61478938151</v>
      </c>
      <c r="BU354" s="89">
        <f>SUMIF(Об!$A:$A,$A:$A,Об!AM:AM)*BU$455</f>
        <v>85227.668808712013</v>
      </c>
      <c r="BV354" s="89">
        <f>SUMIF(Об!$A:$A,$A:$A,Об!AN:AN)*BV$455</f>
        <v>56588.665363262313</v>
      </c>
    </row>
    <row r="355" spans="1:74" ht="32.25" hidden="1" customHeight="1" x14ac:dyDescent="0.25">
      <c r="A355" s="84" t="s">
        <v>391</v>
      </c>
      <c r="B355" s="84">
        <f>SUMIF(Об!$A:$A,$A:$A,Об!B:B)</f>
        <v>8355.9500000000007</v>
      </c>
      <c r="C355" s="84">
        <f>SUMIF(Об!$A:$A,$A:$A,Об!C:C)</f>
        <v>8355.9500000000007</v>
      </c>
      <c r="D355" s="84">
        <v>12</v>
      </c>
      <c r="E355" s="84">
        <f>SUMIF(Об!$A:$A,$A:$A,Об!F:F)</f>
        <v>41.2</v>
      </c>
      <c r="F355" s="84">
        <f t="shared" si="50"/>
        <v>41.2</v>
      </c>
      <c r="G355" s="89">
        <v>3752057.62</v>
      </c>
      <c r="H355" s="89">
        <v>3484980.1400000006</v>
      </c>
      <c r="I355" s="89">
        <v>0</v>
      </c>
      <c r="J355" s="89">
        <v>717677.89000000013</v>
      </c>
      <c r="K355" s="89">
        <v>574290.30999999994</v>
      </c>
      <c r="L355" s="89">
        <v>2141576.6800000002</v>
      </c>
      <c r="M355" s="89">
        <v>6311.869999999999</v>
      </c>
      <c r="N355" s="89">
        <v>6288.32</v>
      </c>
      <c r="O355" s="89">
        <v>0</v>
      </c>
      <c r="P355" s="89">
        <v>1283576.97</v>
      </c>
      <c r="Q355" s="89">
        <v>511785.56</v>
      </c>
      <c r="R355" s="89">
        <v>0</v>
      </c>
      <c r="S355" s="89">
        <v>18840.260000000002</v>
      </c>
      <c r="T355" s="89">
        <v>1555601.72</v>
      </c>
      <c r="U355" s="89">
        <v>0</v>
      </c>
      <c r="V355" s="89">
        <v>0</v>
      </c>
      <c r="W355" s="89">
        <v>0</v>
      </c>
      <c r="X355" s="89">
        <v>0</v>
      </c>
      <c r="Y355" s="89">
        <v>0</v>
      </c>
      <c r="Z355" s="89">
        <v>0</v>
      </c>
      <c r="AA355" s="89">
        <v>0</v>
      </c>
      <c r="AB355" s="89">
        <v>0</v>
      </c>
      <c r="AC355" s="89">
        <v>0</v>
      </c>
      <c r="AD355" s="89">
        <v>0</v>
      </c>
      <c r="AE355" s="89">
        <v>12932.57</v>
      </c>
      <c r="AF355" s="89">
        <v>0</v>
      </c>
      <c r="AG355" s="89">
        <v>0</v>
      </c>
      <c r="AH355" s="90">
        <v>3752057.62</v>
      </c>
      <c r="AI355" s="90">
        <v>3738015.49</v>
      </c>
      <c r="AJ355" s="90">
        <v>0</v>
      </c>
      <c r="AK355" s="90">
        <v>3738015.49</v>
      </c>
      <c r="AL355" s="90">
        <v>867230.59</v>
      </c>
      <c r="AM355" s="90">
        <v>0</v>
      </c>
      <c r="AN355" s="90">
        <v>867230.59</v>
      </c>
      <c r="AP355" s="91">
        <f t="shared" si="47"/>
        <v>13160</v>
      </c>
      <c r="AQ355" s="92">
        <f>SUMIF('20-1'!K:K,$A:$A,'20-1'!$E:$E)</f>
        <v>0</v>
      </c>
      <c r="AR355" s="92">
        <f>SUMIF('20-1'!L:L,$A:$A,'20-1'!$E:$E)</f>
        <v>0</v>
      </c>
      <c r="AS355" s="92">
        <f>SUMIF('20-1'!M:M,$A:$A,'20-1'!$E:$E)</f>
        <v>0</v>
      </c>
      <c r="AT355" s="92">
        <f>SUMIF('20-1'!N:N,$A:$A,'20-1'!$E:$E)</f>
        <v>0</v>
      </c>
      <c r="AU355" s="92">
        <f>SUMIF('20-1'!O:O,$A:$A,'20-1'!$E:$E)</f>
        <v>0</v>
      </c>
      <c r="AV355" s="92">
        <f>SUMIF('20-1'!P:P,$A:$A,'20-1'!$E:$E)</f>
        <v>13160</v>
      </c>
      <c r="AW355" s="92">
        <f>SUMIF('20-1'!Q:Q,$A:$A,'20-1'!$E:$E)</f>
        <v>0</v>
      </c>
      <c r="AX355" s="92">
        <f>SUMIF('20-1'!R:R,$A:$A,'20-1'!$E:$E)</f>
        <v>0</v>
      </c>
      <c r="AY355" s="92">
        <f>SUMIF('20-1'!S:S,$A:$A,'20-1'!$E:$E)</f>
        <v>0</v>
      </c>
      <c r="AZ355" s="92">
        <f>SUMIF('20-1'!T:T,$A:$A,'20-1'!$E:$E)</f>
        <v>0</v>
      </c>
      <c r="BA355" s="92">
        <f>SUMIF('20-1'!U:U,$A:$A,'20-1'!$E:$E)</f>
        <v>0</v>
      </c>
      <c r="BB355" s="92">
        <f>SUMIF('20-1'!V:V,$A:$A,'20-1'!$E:$E)</f>
        <v>0</v>
      </c>
      <c r="BC355" s="92">
        <f>SUMIF('20-1'!W:W,$A:$A,'20-1'!$E:$E)</f>
        <v>0</v>
      </c>
      <c r="BD355" s="92">
        <f>SUMIF('20-1'!X:X,$A:$A,'20-1'!$E:$E)</f>
        <v>0</v>
      </c>
      <c r="BE355" s="92">
        <f>SUMIF('20-1'!Y:Y,$A:$A,'20-1'!$E:$E)</f>
        <v>0</v>
      </c>
      <c r="BF355" s="92">
        <f>SUMIF('20-1'!Z:Z,$A:$A,'20-1'!$E:$E)</f>
        <v>0</v>
      </c>
      <c r="BG355" s="92">
        <f>SUMIF('20-1'!AA:AA,$A:$A,'20-1'!$E:$E)</f>
        <v>0</v>
      </c>
      <c r="BH355" s="92">
        <f>SUMIF('20-1'!AB:AB,$A:$A,'20-1'!$E:$E)</f>
        <v>110109.73</v>
      </c>
      <c r="BI355" s="89">
        <f>SUMIF(Об!$A:$A,$A:$A,Об!AB:AB)*BI$455</f>
        <v>772044.98778470966</v>
      </c>
      <c r="BJ355" s="89">
        <f>SUMIF(Об!$A:$A,$A:$A,Об!AC:AC)*BJ$455</f>
        <v>732643.52924972784</v>
      </c>
      <c r="BK355" s="89">
        <f>SUMIF(ПП1!$H:$H,$A:$A,ПП1!$M:$M)*$BK$454/$BK$455*B355</f>
        <v>113619.20010971584</v>
      </c>
      <c r="BL355" s="89">
        <f t="shared" si="48"/>
        <v>173171.13234404931</v>
      </c>
      <c r="BM355" s="84">
        <f>SUMIF(Об!$A:$A,$A:$A,Об!Z:Z)</f>
        <v>0</v>
      </c>
      <c r="BN355" s="89">
        <f t="shared" si="49"/>
        <v>6784.8265942334656</v>
      </c>
      <c r="BO355" s="89">
        <f>SUMIF(Об!$A:$A,$A:$A,Об!$AG:$AG)*$BO$455</f>
        <v>0</v>
      </c>
      <c r="BP355" s="89">
        <f>SUMIF(Об!$A:$A,$A:$A,Об!$AE:$AE)*BP$455</f>
        <v>0</v>
      </c>
      <c r="BQ355" s="89">
        <f>SUMIF(Об!$A:$A,$A:$A,Об!AI:AI)*BQ$455</f>
        <v>542911.54415576113</v>
      </c>
      <c r="BR355" s="89">
        <f>SUMIF(Об!$A:$A,$A:$A,Об!AJ:AJ)*BR$455</f>
        <v>202835.18921611234</v>
      </c>
      <c r="BS355" s="89">
        <f>SUMIF(Об!$A:$A,$A:$A,Об!AK:AK)*BS$455</f>
        <v>296923.21808745072</v>
      </c>
      <c r="BT355" s="89">
        <f>SUMIF(Об!$A:$A,$A:$A,Об!AL:AL)*BT$455</f>
        <v>267277.87918836717</v>
      </c>
      <c r="BU355" s="89">
        <f>SUMIF(Об!$A:$A,$A:$A,Об!AM:AM)*BU$455</f>
        <v>168287.28654051636</v>
      </c>
      <c r="BV355" s="89">
        <f>SUMIF(Об!$A:$A,$A:$A,Об!AN:AN)*BV$455</f>
        <v>111737.80857841858</v>
      </c>
    </row>
    <row r="356" spans="1:74" ht="32.25" hidden="1" customHeight="1" x14ac:dyDescent="0.25">
      <c r="A356" s="84" t="s">
        <v>392</v>
      </c>
      <c r="B356" s="84">
        <f>SUMIF(Об!$A:$A,$A:$A,Об!B:B)</f>
        <v>637.70000000000005</v>
      </c>
      <c r="C356" s="84">
        <f>SUMIF(Об!$A:$A,$A:$A,Об!C:C)</f>
        <v>637.70000000000005</v>
      </c>
      <c r="D356" s="84">
        <v>12</v>
      </c>
      <c r="E356" s="84">
        <f>SUMIF(Об!$A:$A,$A:$A,Об!F:F)</f>
        <v>30.14</v>
      </c>
      <c r="F356" s="84">
        <f t="shared" si="50"/>
        <v>30.14</v>
      </c>
      <c r="G356" s="89">
        <v>229716.57</v>
      </c>
      <c r="H356" s="89">
        <v>290764.56</v>
      </c>
      <c r="I356" s="89">
        <v>0</v>
      </c>
      <c r="J356" s="89">
        <v>63536.18</v>
      </c>
      <c r="K356" s="89">
        <v>2117.2200000000003</v>
      </c>
      <c r="L356" s="89">
        <v>0</v>
      </c>
      <c r="M356" s="89">
        <v>91.32</v>
      </c>
      <c r="N356" s="89">
        <v>98.999999999999986</v>
      </c>
      <c r="O356" s="89">
        <v>36896.36</v>
      </c>
      <c r="P356" s="89">
        <v>113247.12</v>
      </c>
      <c r="Q356" s="89">
        <v>44905.58</v>
      </c>
      <c r="R356" s="89">
        <v>0</v>
      </c>
      <c r="S356" s="89">
        <v>300.84000000000003</v>
      </c>
      <c r="T356" s="89">
        <v>136506.35</v>
      </c>
      <c r="U356" s="89">
        <v>0</v>
      </c>
      <c r="V356" s="89">
        <v>0</v>
      </c>
      <c r="W356" s="89">
        <v>0</v>
      </c>
      <c r="X356" s="89">
        <v>0</v>
      </c>
      <c r="Y356" s="89">
        <v>0</v>
      </c>
      <c r="Z356" s="89">
        <v>0</v>
      </c>
      <c r="AA356" s="89">
        <v>0</v>
      </c>
      <c r="AB356" s="89">
        <v>0</v>
      </c>
      <c r="AC356" s="89">
        <v>0</v>
      </c>
      <c r="AD356" s="89">
        <v>0</v>
      </c>
      <c r="AE356" s="89">
        <v>168.89999999999998</v>
      </c>
      <c r="AF356" s="89">
        <v>0</v>
      </c>
      <c r="AG356" s="89">
        <v>23085</v>
      </c>
      <c r="AH356" s="90">
        <v>229716.57</v>
      </c>
      <c r="AI356" s="90">
        <v>211199.62</v>
      </c>
      <c r="AJ356" s="90">
        <v>0</v>
      </c>
      <c r="AK356" s="90">
        <v>211199.62</v>
      </c>
      <c r="AL356" s="90">
        <v>79226.66</v>
      </c>
      <c r="AM356" s="90">
        <v>0</v>
      </c>
      <c r="AN356" s="90">
        <v>79226.66</v>
      </c>
      <c r="AP356" s="91">
        <f t="shared" si="47"/>
        <v>0</v>
      </c>
      <c r="AQ356" s="92">
        <f>SUMIF('20-1'!K:K,$A:$A,'20-1'!$E:$E)</f>
        <v>0</v>
      </c>
      <c r="AR356" s="92">
        <f>SUMIF('20-1'!L:L,$A:$A,'20-1'!$E:$E)</f>
        <v>0</v>
      </c>
      <c r="AS356" s="92">
        <f>SUMIF('20-1'!M:M,$A:$A,'20-1'!$E:$E)</f>
        <v>0</v>
      </c>
      <c r="AT356" s="92">
        <f>SUMIF('20-1'!N:N,$A:$A,'20-1'!$E:$E)</f>
        <v>0</v>
      </c>
      <c r="AU356" s="92">
        <f>SUMIF('20-1'!O:O,$A:$A,'20-1'!$E:$E)</f>
        <v>0</v>
      </c>
      <c r="AV356" s="92">
        <f>SUMIF('20-1'!P:P,$A:$A,'20-1'!$E:$E)</f>
        <v>0</v>
      </c>
      <c r="AW356" s="92">
        <f>SUMIF('20-1'!Q:Q,$A:$A,'20-1'!$E:$E)</f>
        <v>0</v>
      </c>
      <c r="AX356" s="92">
        <f>SUMIF('20-1'!R:R,$A:$A,'20-1'!$E:$E)</f>
        <v>0</v>
      </c>
      <c r="AY356" s="92">
        <f>SUMIF('20-1'!S:S,$A:$A,'20-1'!$E:$E)</f>
        <v>0</v>
      </c>
      <c r="AZ356" s="92">
        <f>SUMIF('20-1'!T:T,$A:$A,'20-1'!$E:$E)</f>
        <v>0</v>
      </c>
      <c r="BA356" s="92">
        <f>SUMIF('20-1'!U:U,$A:$A,'20-1'!$E:$E)</f>
        <v>0</v>
      </c>
      <c r="BB356" s="92">
        <f>SUMIF('20-1'!V:V,$A:$A,'20-1'!$E:$E)</f>
        <v>0</v>
      </c>
      <c r="BC356" s="92">
        <f>SUMIF('20-1'!W:W,$A:$A,'20-1'!$E:$E)</f>
        <v>0</v>
      </c>
      <c r="BD356" s="92">
        <f>SUMIF('20-1'!X:X,$A:$A,'20-1'!$E:$E)</f>
        <v>0</v>
      </c>
      <c r="BE356" s="92">
        <f>SUMIF('20-1'!Y:Y,$A:$A,'20-1'!$E:$E)</f>
        <v>0</v>
      </c>
      <c r="BF356" s="92">
        <f>SUMIF('20-1'!Z:Z,$A:$A,'20-1'!$E:$E)</f>
        <v>0</v>
      </c>
      <c r="BG356" s="92">
        <f>SUMIF('20-1'!AA:AA,$A:$A,'20-1'!$E:$E)</f>
        <v>0</v>
      </c>
      <c r="BH356" s="92">
        <f>SUMIF('20-1'!AB:AB,$A:$A,'20-1'!$E:$E)</f>
        <v>31555.18</v>
      </c>
      <c r="BI356" s="89">
        <f>SUMIF(Об!$A:$A,$A:$A,Об!AB:AB)*BI$455</f>
        <v>58920.061598059991</v>
      </c>
      <c r="BJ356" s="89">
        <f>SUMIF(Об!$A:$A,$A:$A,Об!AC:AC)*BJ$455</f>
        <v>55913.065372884164</v>
      </c>
      <c r="BK356" s="84">
        <f>SUMIF(ПП1!$H:$H,$A:$A,ПП1!$M:$M)</f>
        <v>0</v>
      </c>
      <c r="BL356" s="89">
        <f t="shared" si="48"/>
        <v>13215.879833627565</v>
      </c>
      <c r="BM356" s="89">
        <f t="shared" ref="BM356:BM357" si="55">$BM$454*B356/$BM$455</f>
        <v>1856.94084378498</v>
      </c>
      <c r="BN356" s="89">
        <f t="shared" si="49"/>
        <v>517.79676986371169</v>
      </c>
      <c r="BO356" s="89">
        <f>SUMIF(Об!$A:$A,$A:$A,Об!$AG:$AG)*$BO$455</f>
        <v>0</v>
      </c>
      <c r="BP356" s="89">
        <f>SUMIF(Об!$A:$A,$A:$A,Об!$AE:$AE)*BP$455</f>
        <v>456.27402705428551</v>
      </c>
      <c r="BQ356" s="89">
        <f>SUMIF(Об!$A:$A,$A:$A,Об!AI:AI)*BQ$455</f>
        <v>41433.312993511077</v>
      </c>
      <c r="BR356" s="89">
        <f>SUMIF(Об!$A:$A,$A:$A,Об!AJ:AJ)*BR$455</f>
        <v>0</v>
      </c>
      <c r="BS356" s="89">
        <f>SUMIF(Об!$A:$A,$A:$A,Об!AK:AK)*BS$455</f>
        <v>22660.252415867413</v>
      </c>
      <c r="BT356" s="89">
        <f>SUMIF(Об!$A:$A,$A:$A,Об!AL:AL)*BT$455</f>
        <v>20397.812763171358</v>
      </c>
      <c r="BU356" s="89">
        <f>SUMIF(Об!$A:$A,$A:$A,Об!AM:AM)*BU$455</f>
        <v>0</v>
      </c>
      <c r="BV356" s="89">
        <f>SUMIF(Об!$A:$A,$A:$A,Об!AN:AN)*BV$455</f>
        <v>8527.4804816277647</v>
      </c>
    </row>
    <row r="357" spans="1:74" ht="32.25" hidden="1" customHeight="1" x14ac:dyDescent="0.25">
      <c r="A357" s="84" t="s">
        <v>393</v>
      </c>
      <c r="B357" s="84">
        <f>SUMIF(Об!$A:$A,$A:$A,Об!B:B)</f>
        <v>655.20000000000005</v>
      </c>
      <c r="C357" s="84">
        <f>SUMIF(Об!$A:$A,$A:$A,Об!C:C)</f>
        <v>655.20000000000005</v>
      </c>
      <c r="D357" s="84">
        <v>12</v>
      </c>
      <c r="E357" s="84">
        <f>SUMIF(Об!$A:$A,$A:$A,Об!F:F)</f>
        <v>30.14</v>
      </c>
      <c r="F357" s="84">
        <f t="shared" si="50"/>
        <v>30.14</v>
      </c>
      <c r="G357" s="89">
        <v>236973</v>
      </c>
      <c r="H357" s="89">
        <v>298192.26999999996</v>
      </c>
      <c r="I357" s="89">
        <v>0</v>
      </c>
      <c r="J357" s="89">
        <v>49219.040000000008</v>
      </c>
      <c r="K357" s="89">
        <v>2117.2200000000003</v>
      </c>
      <c r="L357" s="89">
        <v>0</v>
      </c>
      <c r="M357" s="89">
        <v>37.139999999999993</v>
      </c>
      <c r="N357" s="89">
        <v>40.260000000000005</v>
      </c>
      <c r="O357" s="89">
        <v>23919.55</v>
      </c>
      <c r="P357" s="89">
        <v>87368.58</v>
      </c>
      <c r="Q357" s="89">
        <v>34451.25</v>
      </c>
      <c r="R357" s="89">
        <v>0</v>
      </c>
      <c r="S357" s="89">
        <v>122.22000000000003</v>
      </c>
      <c r="T357" s="89">
        <v>104694.81999999999</v>
      </c>
      <c r="U357" s="89">
        <v>0</v>
      </c>
      <c r="V357" s="89">
        <v>0</v>
      </c>
      <c r="W357" s="89">
        <v>0</v>
      </c>
      <c r="X357" s="89">
        <v>0</v>
      </c>
      <c r="Y357" s="89">
        <v>0</v>
      </c>
      <c r="Z357" s="89">
        <v>0</v>
      </c>
      <c r="AA357" s="89">
        <v>0</v>
      </c>
      <c r="AB357" s="89">
        <v>0</v>
      </c>
      <c r="AC357" s="89">
        <v>0</v>
      </c>
      <c r="AD357" s="89">
        <v>0</v>
      </c>
      <c r="AE357" s="89">
        <v>80.7</v>
      </c>
      <c r="AF357" s="89">
        <v>0</v>
      </c>
      <c r="AG357" s="89">
        <v>24300</v>
      </c>
      <c r="AH357" s="90">
        <v>236973</v>
      </c>
      <c r="AI357" s="90">
        <v>240426.89</v>
      </c>
      <c r="AJ357" s="90">
        <v>0</v>
      </c>
      <c r="AK357" s="90">
        <v>240426.89</v>
      </c>
      <c r="AL357" s="90">
        <v>25946.36</v>
      </c>
      <c r="AM357" s="90">
        <v>0</v>
      </c>
      <c r="AN357" s="90">
        <v>25946.36</v>
      </c>
      <c r="AP357" s="91">
        <f t="shared" si="47"/>
        <v>0</v>
      </c>
      <c r="AQ357" s="92">
        <f>SUMIF('20-1'!K:K,$A:$A,'20-1'!$E:$E)</f>
        <v>0</v>
      </c>
      <c r="AR357" s="92">
        <f>SUMIF('20-1'!L:L,$A:$A,'20-1'!$E:$E)</f>
        <v>0</v>
      </c>
      <c r="AS357" s="92">
        <f>SUMIF('20-1'!M:M,$A:$A,'20-1'!$E:$E)</f>
        <v>0</v>
      </c>
      <c r="AT357" s="92">
        <f>SUMIF('20-1'!N:N,$A:$A,'20-1'!$E:$E)</f>
        <v>0</v>
      </c>
      <c r="AU357" s="92">
        <f>SUMIF('20-1'!O:O,$A:$A,'20-1'!$E:$E)</f>
        <v>0</v>
      </c>
      <c r="AV357" s="92">
        <f>SUMIF('20-1'!P:P,$A:$A,'20-1'!$E:$E)</f>
        <v>0</v>
      </c>
      <c r="AW357" s="92">
        <f>SUMIF('20-1'!Q:Q,$A:$A,'20-1'!$E:$E)</f>
        <v>0</v>
      </c>
      <c r="AX357" s="92">
        <f>SUMIF('20-1'!R:R,$A:$A,'20-1'!$E:$E)</f>
        <v>0</v>
      </c>
      <c r="AY357" s="92">
        <f>SUMIF('20-1'!S:S,$A:$A,'20-1'!$E:$E)</f>
        <v>0</v>
      </c>
      <c r="AZ357" s="92">
        <f>SUMIF('20-1'!T:T,$A:$A,'20-1'!$E:$E)</f>
        <v>0</v>
      </c>
      <c r="BA357" s="92">
        <f>SUMIF('20-1'!U:U,$A:$A,'20-1'!$E:$E)</f>
        <v>0</v>
      </c>
      <c r="BB357" s="92">
        <f>SUMIF('20-1'!V:V,$A:$A,'20-1'!$E:$E)</f>
        <v>0</v>
      </c>
      <c r="BC357" s="92">
        <f>SUMIF('20-1'!W:W,$A:$A,'20-1'!$E:$E)</f>
        <v>0</v>
      </c>
      <c r="BD357" s="92">
        <f>SUMIF('20-1'!X:X,$A:$A,'20-1'!$E:$E)</f>
        <v>0</v>
      </c>
      <c r="BE357" s="92">
        <f>SUMIF('20-1'!Y:Y,$A:$A,'20-1'!$E:$E)</f>
        <v>0</v>
      </c>
      <c r="BF357" s="92">
        <f>SUMIF('20-1'!Z:Z,$A:$A,'20-1'!$E:$E)</f>
        <v>0</v>
      </c>
      <c r="BG357" s="92">
        <f>SUMIF('20-1'!AA:AA,$A:$A,'20-1'!$E:$E)</f>
        <v>0</v>
      </c>
      <c r="BH357" s="92">
        <f>SUMIF('20-1'!AB:AB,$A:$A,'20-1'!$E:$E)</f>
        <v>2533.35</v>
      </c>
      <c r="BI357" s="89">
        <f>SUMIF(Об!$A:$A,$A:$A,Об!AB:AB)*BI$455</f>
        <v>60536.967789005656</v>
      </c>
      <c r="BJ357" s="89">
        <f>SUMIF(Об!$A:$A,$A:$A,Об!AC:AC)*BJ$455</f>
        <v>57447.452457760235</v>
      </c>
      <c r="BK357" s="84">
        <f>SUMIF(ПП1!$H:$H,$A:$A,ПП1!$M:$M)</f>
        <v>0</v>
      </c>
      <c r="BL357" s="89">
        <f t="shared" si="48"/>
        <v>13578.554911389023</v>
      </c>
      <c r="BM357" s="89">
        <f t="shared" si="55"/>
        <v>1907.8997033839089</v>
      </c>
      <c r="BN357" s="89">
        <f t="shared" si="49"/>
        <v>532.0063409357125</v>
      </c>
      <c r="BO357" s="89">
        <f>SUMIF(Об!$A:$A,$A:$A,Об!$AG:$AG)*$BO$455</f>
        <v>0</v>
      </c>
      <c r="BP357" s="89">
        <f>SUMIF(Об!$A:$A,$A:$A,Об!$AE:$AE)*BP$455</f>
        <v>468.79526819188936</v>
      </c>
      <c r="BQ357" s="89">
        <f>SUMIF(Об!$A:$A,$A:$A,Об!AI:AI)*BQ$455</f>
        <v>42570.341341302272</v>
      </c>
      <c r="BR357" s="89">
        <f>SUMIF(Об!$A:$A,$A:$A,Об!AJ:AJ)*BR$455</f>
        <v>0</v>
      </c>
      <c r="BS357" s="89">
        <f>SUMIF(Об!$A:$A,$A:$A,Об!AK:AK)*BS$455</f>
        <v>23282.1034700899</v>
      </c>
      <c r="BT357" s="89">
        <f>SUMIF(Об!$A:$A,$A:$A,Об!AL:AL)*BT$455</f>
        <v>20957.577109032263</v>
      </c>
      <c r="BU357" s="89">
        <f>SUMIF(Об!$A:$A,$A:$A,Об!AM:AM)*BU$455</f>
        <v>0</v>
      </c>
      <c r="BV357" s="89">
        <f>SUMIF(Об!$A:$A,$A:$A,Об!AN:AN)*BV$455</f>
        <v>8761.4947648777033</v>
      </c>
    </row>
    <row r="358" spans="1:74" ht="32.25" hidden="1" customHeight="1" x14ac:dyDescent="0.25">
      <c r="A358" s="84" t="s">
        <v>394</v>
      </c>
      <c r="B358" s="84">
        <f>SUMIF(Об!$A:$A,$A:$A,Об!B:B)</f>
        <v>5318.3</v>
      </c>
      <c r="C358" s="84">
        <f>SUMIF(Об!$A:$A,$A:$A,Об!C:C)</f>
        <v>5318.3</v>
      </c>
      <c r="D358" s="84">
        <v>12</v>
      </c>
      <c r="E358" s="84">
        <f>SUMIF(Об!$A:$A,$A:$A,Об!F:F)</f>
        <v>41.2</v>
      </c>
      <c r="F358" s="84">
        <f t="shared" si="50"/>
        <v>41.2</v>
      </c>
      <c r="G358" s="89">
        <v>2512532.9</v>
      </c>
      <c r="H358" s="89">
        <v>2410173.4299999997</v>
      </c>
      <c r="I358" s="89">
        <v>0</v>
      </c>
      <c r="J358" s="89">
        <v>270522.22000000003</v>
      </c>
      <c r="K358" s="89">
        <v>155043.59</v>
      </c>
      <c r="L358" s="89">
        <v>0</v>
      </c>
      <c r="M358" s="89">
        <v>1869.6799999999998</v>
      </c>
      <c r="N358" s="89">
        <v>1869.6799999999998</v>
      </c>
      <c r="O358" s="89">
        <v>0</v>
      </c>
      <c r="P358" s="89">
        <v>474837.87</v>
      </c>
      <c r="Q358" s="89">
        <v>184297.02999999997</v>
      </c>
      <c r="R358" s="89">
        <v>0</v>
      </c>
      <c r="S358" s="89">
        <v>5663.69</v>
      </c>
      <c r="T358" s="89">
        <v>560088.02</v>
      </c>
      <c r="U358" s="89">
        <v>0</v>
      </c>
      <c r="V358" s="89">
        <v>0</v>
      </c>
      <c r="W358" s="89">
        <v>0</v>
      </c>
      <c r="X358" s="89">
        <v>0</v>
      </c>
      <c r="Y358" s="89">
        <v>0</v>
      </c>
      <c r="Z358" s="89">
        <v>0</v>
      </c>
      <c r="AA358" s="89">
        <v>0</v>
      </c>
      <c r="AB358" s="89">
        <v>0</v>
      </c>
      <c r="AC358" s="89">
        <v>0</v>
      </c>
      <c r="AD358" s="89">
        <v>0</v>
      </c>
      <c r="AE358" s="89">
        <v>3893</v>
      </c>
      <c r="AF358" s="89">
        <v>0</v>
      </c>
      <c r="AG358" s="89">
        <v>0</v>
      </c>
      <c r="AH358" s="90">
        <v>2512532.9</v>
      </c>
      <c r="AI358" s="90">
        <v>2493092.77</v>
      </c>
      <c r="AJ358" s="90">
        <v>0</v>
      </c>
      <c r="AK358" s="90">
        <v>2493092.77</v>
      </c>
      <c r="AL358" s="90">
        <v>446248.17</v>
      </c>
      <c r="AM358" s="90">
        <v>0</v>
      </c>
      <c r="AN358" s="90">
        <v>446248.17</v>
      </c>
      <c r="AP358" s="91">
        <f t="shared" si="47"/>
        <v>52688.41</v>
      </c>
      <c r="AQ358" s="92">
        <f>SUMIF('20-1'!K:K,$A:$A,'20-1'!$E:$E)</f>
        <v>0</v>
      </c>
      <c r="AR358" s="92">
        <f>SUMIF('20-1'!L:L,$A:$A,'20-1'!$E:$E)</f>
        <v>0</v>
      </c>
      <c r="AS358" s="92">
        <f>SUMIF('20-1'!M:M,$A:$A,'20-1'!$E:$E)</f>
        <v>11902.89</v>
      </c>
      <c r="AT358" s="92">
        <f>SUMIF('20-1'!N:N,$A:$A,'20-1'!$E:$E)</f>
        <v>0</v>
      </c>
      <c r="AU358" s="92">
        <f>SUMIF('20-1'!O:O,$A:$A,'20-1'!$E:$E)</f>
        <v>0</v>
      </c>
      <c r="AV358" s="92">
        <f>SUMIF('20-1'!P:P,$A:$A,'20-1'!$E:$E)</f>
        <v>6073.62</v>
      </c>
      <c r="AW358" s="92">
        <f>SUMIF('20-1'!Q:Q,$A:$A,'20-1'!$E:$E)</f>
        <v>0</v>
      </c>
      <c r="AX358" s="92">
        <f>SUMIF('20-1'!R:R,$A:$A,'20-1'!$E:$E)</f>
        <v>0</v>
      </c>
      <c r="AY358" s="92">
        <f>SUMIF('20-1'!S:S,$A:$A,'20-1'!$E:$E)</f>
        <v>0</v>
      </c>
      <c r="AZ358" s="92">
        <f>SUMIF('20-1'!T:T,$A:$A,'20-1'!$E:$E)</f>
        <v>0</v>
      </c>
      <c r="BA358" s="92">
        <f>SUMIF('20-1'!U:U,$A:$A,'20-1'!$E:$E)</f>
        <v>0</v>
      </c>
      <c r="BB358" s="92">
        <f>SUMIF('20-1'!V:V,$A:$A,'20-1'!$E:$E)</f>
        <v>0</v>
      </c>
      <c r="BC358" s="92">
        <f>SUMIF('20-1'!W:W,$A:$A,'20-1'!$E:$E)</f>
        <v>0</v>
      </c>
      <c r="BD358" s="92">
        <f>SUMIF('20-1'!X:X,$A:$A,'20-1'!$E:$E)</f>
        <v>0</v>
      </c>
      <c r="BE358" s="92">
        <f>SUMIF('20-1'!Y:Y,$A:$A,'20-1'!$E:$E)</f>
        <v>34711.9</v>
      </c>
      <c r="BF358" s="92">
        <f>SUMIF('20-1'!Z:Z,$A:$A,'20-1'!$E:$E)</f>
        <v>0</v>
      </c>
      <c r="BG358" s="92">
        <f>SUMIF('20-1'!AA:AA,$A:$A,'20-1'!$E:$E)</f>
        <v>0</v>
      </c>
      <c r="BH358" s="92">
        <f>SUMIF('20-1'!AB:AB,$A:$A,'20-1'!$E:$E)</f>
        <v>24102.37</v>
      </c>
      <c r="BI358" s="89">
        <f>SUMIF(Об!$A:$A,$A:$A,Об!AB:AB)*BI$455</f>
        <v>491382.41116036125</v>
      </c>
      <c r="BJ358" s="89">
        <f>SUMIF(Об!$A:$A,$A:$A,Об!AC:AC)*BJ$455</f>
        <v>466304.61905693874</v>
      </c>
      <c r="BK358" s="89">
        <f>SUMIF(ПП1!$H:$H,$A:$A,ПП1!$M:$M)*$BK$454/$BK$455*B358</f>
        <v>72315.055971314054</v>
      </c>
      <c r="BL358" s="89">
        <f t="shared" si="48"/>
        <v>110217.99234621525</v>
      </c>
      <c r="BM358" s="84">
        <f>SUMIF(Об!$A:$A,$A:$A,Об!Z:Z)</f>
        <v>0</v>
      </c>
      <c r="BN358" s="89">
        <f t="shared" si="49"/>
        <v>4318.3292475555545</v>
      </c>
      <c r="BO358" s="89">
        <f>SUMIF(Об!$A:$A,$A:$A,Об!$AG:$AG)*$BO$455</f>
        <v>0</v>
      </c>
      <c r="BP358" s="89">
        <f>SUMIF(Об!$A:$A,$A:$A,Об!$AE:$AE)*BP$455</f>
        <v>0</v>
      </c>
      <c r="BQ358" s="89">
        <f>SUMIF(Об!$A:$A,$A:$A,Об!AI:AI)*BQ$455</f>
        <v>345546.1635461658</v>
      </c>
      <c r="BR358" s="89">
        <f>SUMIF(Об!$A:$A,$A:$A,Об!AJ:AJ)*BR$455</f>
        <v>129098.23381040456</v>
      </c>
      <c r="BS358" s="89">
        <f>SUMIF(Об!$A:$A,$A:$A,Об!AK:AK)*BS$455</f>
        <v>188982.31209551147</v>
      </c>
      <c r="BT358" s="89">
        <f>SUMIF(Об!$A:$A,$A:$A,Об!AL:AL)*BT$455</f>
        <v>170113.98403383134</v>
      </c>
      <c r="BU358" s="89">
        <f>SUMIF(Об!$A:$A,$A:$A,Об!AM:AM)*BU$455</f>
        <v>107109.57772706014</v>
      </c>
      <c r="BV358" s="89">
        <f>SUMIF(Об!$A:$A,$A:$A,Об!AN:AN)*BV$455</f>
        <v>71117.609291894216</v>
      </c>
    </row>
    <row r="359" spans="1:74" ht="32.25" hidden="1" customHeight="1" x14ac:dyDescent="0.25">
      <c r="A359" s="84" t="s">
        <v>395</v>
      </c>
      <c r="B359" s="84">
        <f>SUMIF(Об!$A:$A,$A:$A,Об!B:B)</f>
        <v>665.3</v>
      </c>
      <c r="C359" s="84">
        <f>SUMIF(Об!$A:$A,$A:$A,Об!C:C)</f>
        <v>665.3</v>
      </c>
      <c r="D359" s="84">
        <v>12</v>
      </c>
      <c r="E359" s="84">
        <f>SUMIF(Об!$A:$A,$A:$A,Об!F:F)</f>
        <v>30.14</v>
      </c>
      <c r="F359" s="84">
        <f t="shared" si="50"/>
        <v>30.14</v>
      </c>
      <c r="G359" s="89">
        <v>237135.23999999996</v>
      </c>
      <c r="H359" s="89">
        <v>298949.64000000007</v>
      </c>
      <c r="I359" s="89">
        <v>0</v>
      </c>
      <c r="J359" s="89">
        <v>51826.54</v>
      </c>
      <c r="K359" s="89">
        <v>1833.66</v>
      </c>
      <c r="L359" s="89">
        <v>0</v>
      </c>
      <c r="M359" s="89">
        <v>64.739999999999995</v>
      </c>
      <c r="N359" s="89">
        <v>64.739999999999995</v>
      </c>
      <c r="O359" s="89">
        <v>27631.340000000004</v>
      </c>
      <c r="P359" s="89">
        <v>90084.88</v>
      </c>
      <c r="Q359" s="89">
        <v>34457.950000000004</v>
      </c>
      <c r="R359" s="89">
        <v>0</v>
      </c>
      <c r="S359" s="89">
        <v>196.68</v>
      </c>
      <c r="T359" s="89">
        <v>104719.83</v>
      </c>
      <c r="U359" s="89">
        <v>0</v>
      </c>
      <c r="V359" s="89">
        <v>0</v>
      </c>
      <c r="W359" s="89">
        <v>0</v>
      </c>
      <c r="X359" s="89">
        <v>0</v>
      </c>
      <c r="Y359" s="89">
        <v>0</v>
      </c>
      <c r="Z359" s="89">
        <v>0</v>
      </c>
      <c r="AA359" s="89">
        <v>0</v>
      </c>
      <c r="AB359" s="89">
        <v>0</v>
      </c>
      <c r="AC359" s="89">
        <v>0</v>
      </c>
      <c r="AD359" s="89">
        <v>0</v>
      </c>
      <c r="AE359" s="89">
        <v>135.06</v>
      </c>
      <c r="AF359" s="89">
        <v>0</v>
      </c>
      <c r="AG359" s="89">
        <v>15795</v>
      </c>
      <c r="AH359" s="90">
        <v>237135.23999999996</v>
      </c>
      <c r="AI359" s="90">
        <v>197220.92999999996</v>
      </c>
      <c r="AJ359" s="90">
        <v>0</v>
      </c>
      <c r="AK359" s="90">
        <v>197220.92999999996</v>
      </c>
      <c r="AL359" s="90">
        <v>74487.97</v>
      </c>
      <c r="AM359" s="90">
        <v>0</v>
      </c>
      <c r="AN359" s="90">
        <v>74487.97</v>
      </c>
      <c r="AP359" s="91">
        <f t="shared" si="47"/>
        <v>46282.53</v>
      </c>
      <c r="AQ359" s="92">
        <f>SUMIF('20-1'!K:K,$A:$A,'20-1'!$E:$E)</f>
        <v>0</v>
      </c>
      <c r="AR359" s="92">
        <f>SUMIF('20-1'!L:L,$A:$A,'20-1'!$E:$E)</f>
        <v>0</v>
      </c>
      <c r="AS359" s="92">
        <f>SUMIF('20-1'!M:M,$A:$A,'20-1'!$E:$E)</f>
        <v>0</v>
      </c>
      <c r="AT359" s="92">
        <f>SUMIF('20-1'!N:N,$A:$A,'20-1'!$E:$E)</f>
        <v>0</v>
      </c>
      <c r="AU359" s="92">
        <f>SUMIF('20-1'!O:O,$A:$A,'20-1'!$E:$E)</f>
        <v>0</v>
      </c>
      <c r="AV359" s="92">
        <f>SUMIF('20-1'!P:P,$A:$A,'20-1'!$E:$E)</f>
        <v>0</v>
      </c>
      <c r="AW359" s="92">
        <f>SUMIF('20-1'!Q:Q,$A:$A,'20-1'!$E:$E)</f>
        <v>0</v>
      </c>
      <c r="AX359" s="92">
        <f>SUMIF('20-1'!R:R,$A:$A,'20-1'!$E:$E)</f>
        <v>0</v>
      </c>
      <c r="AY359" s="92">
        <f>SUMIF('20-1'!S:S,$A:$A,'20-1'!$E:$E)</f>
        <v>0</v>
      </c>
      <c r="AZ359" s="92">
        <f>SUMIF('20-1'!T:T,$A:$A,'20-1'!$E:$E)</f>
        <v>0</v>
      </c>
      <c r="BA359" s="92">
        <f>SUMIF('20-1'!U:U,$A:$A,'20-1'!$E:$E)</f>
        <v>0</v>
      </c>
      <c r="BB359" s="92">
        <f>SUMIF('20-1'!V:V,$A:$A,'20-1'!$E:$E)</f>
        <v>0</v>
      </c>
      <c r="BC359" s="92">
        <f>SUMIF('20-1'!W:W,$A:$A,'20-1'!$E:$E)</f>
        <v>0</v>
      </c>
      <c r="BD359" s="92">
        <f>SUMIF('20-1'!X:X,$A:$A,'20-1'!$E:$E)</f>
        <v>0</v>
      </c>
      <c r="BE359" s="92">
        <f>SUMIF('20-1'!Y:Y,$A:$A,'20-1'!$E:$E)</f>
        <v>46282.53</v>
      </c>
      <c r="BF359" s="92">
        <f>SUMIF('20-1'!Z:Z,$A:$A,'20-1'!$E:$E)</f>
        <v>0</v>
      </c>
      <c r="BG359" s="92">
        <f>SUMIF('20-1'!AA:AA,$A:$A,'20-1'!$E:$E)</f>
        <v>0</v>
      </c>
      <c r="BH359" s="92">
        <f>SUMIF('20-1'!AB:AB,$A:$A,'20-1'!$E:$E)</f>
        <v>6448.27</v>
      </c>
      <c r="BI359" s="89">
        <f>SUMIF(Об!$A:$A,$A:$A,Об!AB:AB)*BI$455</f>
        <v>61470.153647779996</v>
      </c>
      <c r="BJ359" s="89">
        <f>SUMIF(Об!$A:$A,$A:$A,Об!AC:AC)*BJ$455</f>
        <v>58333.013003888715</v>
      </c>
      <c r="BK359" s="84">
        <f>SUMIF(ПП1!$H:$H,$A:$A,ПП1!$M:$M)</f>
        <v>0</v>
      </c>
      <c r="BL359" s="89">
        <f t="shared" si="48"/>
        <v>13787.870241982779</v>
      </c>
      <c r="BM359" s="89">
        <f>$BM$454*B359/$BM$455</f>
        <v>1937.3102452095764</v>
      </c>
      <c r="BN359" s="89">
        <f t="shared" si="49"/>
        <v>540.20729338298156</v>
      </c>
      <c r="BO359" s="89">
        <f>SUMIF(Об!$A:$A,$A:$A,Об!$AG:$AG)*$BO$455</f>
        <v>0</v>
      </c>
      <c r="BP359" s="89">
        <f>SUMIF(Об!$A:$A,$A:$A,Об!$AE:$AE)*BP$455</f>
        <v>476.02181307702068</v>
      </c>
      <c r="BQ359" s="89">
        <f>SUMIF(Об!$A:$A,$A:$A,Об!AI:AI)*BQ$455</f>
        <v>43226.569130598895</v>
      </c>
      <c r="BR359" s="89">
        <f>SUMIF(Об!$A:$A,$A:$A,Об!AJ:AJ)*BR$455</f>
        <v>0</v>
      </c>
      <c r="BS359" s="89">
        <f>SUMIF(Об!$A:$A,$A:$A,Об!AK:AK)*BS$455</f>
        <v>23641.000364241161</v>
      </c>
      <c r="BT359" s="89">
        <f>SUMIF(Об!$A:$A,$A:$A,Об!AL:AL)*BT$455</f>
        <v>21280.64110292913</v>
      </c>
      <c r="BU359" s="89">
        <f>SUMIF(Об!$A:$A,$A:$A,Об!AM:AM)*BU$455</f>
        <v>0</v>
      </c>
      <c r="BV359" s="89">
        <f>SUMIF(Об!$A:$A,$A:$A,Об!AN:AN)*BV$455</f>
        <v>8896.5544369248109</v>
      </c>
    </row>
    <row r="360" spans="1:74" ht="32.25" hidden="1" customHeight="1" x14ac:dyDescent="0.25">
      <c r="A360" s="84" t="s">
        <v>396</v>
      </c>
      <c r="B360" s="84">
        <f>SUMIF(Об!$A:$A,$A:$A,Об!B:B)</f>
        <v>228.2</v>
      </c>
      <c r="C360" s="84">
        <f>SUMIF(Об!$A:$A,$A:$A,Об!C:C)</f>
        <v>228.19999999999996</v>
      </c>
      <c r="D360" s="84">
        <v>12</v>
      </c>
      <c r="E360" s="84">
        <f>SUMIF(Об!$A:$A,$A:$A,Об!F:F)</f>
        <v>21.23</v>
      </c>
      <c r="F360" s="84">
        <f t="shared" si="50"/>
        <v>21.23</v>
      </c>
      <c r="G360" s="89">
        <v>57561.120000000017</v>
      </c>
      <c r="H360" s="89">
        <v>104050.02000000002</v>
      </c>
      <c r="I360" s="89">
        <v>0</v>
      </c>
      <c r="J360" s="89">
        <v>19116.409999999996</v>
      </c>
      <c r="K360" s="89">
        <v>0</v>
      </c>
      <c r="L360" s="89">
        <v>0</v>
      </c>
      <c r="M360" s="89">
        <v>0</v>
      </c>
      <c r="N360" s="89">
        <v>0</v>
      </c>
      <c r="O360" s="89">
        <v>0</v>
      </c>
      <c r="P360" s="89">
        <v>19958.82</v>
      </c>
      <c r="Q360" s="89">
        <v>0</v>
      </c>
      <c r="R360" s="89">
        <v>0</v>
      </c>
      <c r="S360" s="89">
        <v>0</v>
      </c>
      <c r="T360" s="89">
        <v>0</v>
      </c>
      <c r="U360" s="89">
        <v>0</v>
      </c>
      <c r="V360" s="89">
        <v>0</v>
      </c>
      <c r="W360" s="89">
        <v>0</v>
      </c>
      <c r="X360" s="89">
        <v>0</v>
      </c>
      <c r="Y360" s="89">
        <v>0</v>
      </c>
      <c r="Z360" s="89">
        <v>0</v>
      </c>
      <c r="AA360" s="89">
        <v>0</v>
      </c>
      <c r="AB360" s="89">
        <v>0</v>
      </c>
      <c r="AC360" s="89">
        <v>0</v>
      </c>
      <c r="AD360" s="89">
        <v>0</v>
      </c>
      <c r="AE360" s="89">
        <v>0</v>
      </c>
      <c r="AF360" s="89">
        <v>0</v>
      </c>
      <c r="AG360" s="89">
        <v>0</v>
      </c>
      <c r="AH360" s="90">
        <v>57561.120000000017</v>
      </c>
      <c r="AI360" s="90">
        <v>57015.770000000004</v>
      </c>
      <c r="AJ360" s="90">
        <v>0</v>
      </c>
      <c r="AK360" s="90">
        <v>57015.770000000004</v>
      </c>
      <c r="AL360" s="90">
        <v>4461.75</v>
      </c>
      <c r="AM360" s="90">
        <v>0</v>
      </c>
      <c r="AN360" s="90">
        <v>4461.75</v>
      </c>
      <c r="AP360" s="91">
        <f t="shared" si="47"/>
        <v>2892.65</v>
      </c>
      <c r="AQ360" s="92">
        <f>SUMIF('20-1'!K:K,$A:$A,'20-1'!$E:$E)</f>
        <v>0</v>
      </c>
      <c r="AR360" s="92">
        <f>SUMIF('20-1'!L:L,$A:$A,'20-1'!$E:$E)</f>
        <v>0</v>
      </c>
      <c r="AS360" s="92">
        <f>SUMIF('20-1'!M:M,$A:$A,'20-1'!$E:$E)</f>
        <v>0</v>
      </c>
      <c r="AT360" s="92">
        <f>SUMIF('20-1'!N:N,$A:$A,'20-1'!$E:$E)</f>
        <v>0</v>
      </c>
      <c r="AU360" s="92">
        <f>SUMIF('20-1'!O:O,$A:$A,'20-1'!$E:$E)</f>
        <v>0</v>
      </c>
      <c r="AV360" s="92">
        <f>SUMIF('20-1'!P:P,$A:$A,'20-1'!$E:$E)</f>
        <v>0</v>
      </c>
      <c r="AW360" s="92">
        <f>SUMIF('20-1'!Q:Q,$A:$A,'20-1'!$E:$E)</f>
        <v>0</v>
      </c>
      <c r="AX360" s="92">
        <f>SUMIF('20-1'!R:R,$A:$A,'20-1'!$E:$E)</f>
        <v>0</v>
      </c>
      <c r="AY360" s="92">
        <f>SUMIF('20-1'!S:S,$A:$A,'20-1'!$E:$E)</f>
        <v>0</v>
      </c>
      <c r="AZ360" s="92">
        <f>SUMIF('20-1'!T:T,$A:$A,'20-1'!$E:$E)</f>
        <v>0</v>
      </c>
      <c r="BA360" s="92">
        <f>SUMIF('20-1'!U:U,$A:$A,'20-1'!$E:$E)</f>
        <v>0</v>
      </c>
      <c r="BB360" s="92">
        <f>SUMIF('20-1'!V:V,$A:$A,'20-1'!$E:$E)</f>
        <v>0</v>
      </c>
      <c r="BC360" s="92">
        <f>SUMIF('20-1'!W:W,$A:$A,'20-1'!$E:$E)</f>
        <v>0</v>
      </c>
      <c r="BD360" s="92">
        <f>SUMIF('20-1'!X:X,$A:$A,'20-1'!$E:$E)</f>
        <v>0</v>
      </c>
      <c r="BE360" s="92">
        <f>SUMIF('20-1'!Y:Y,$A:$A,'20-1'!$E:$E)</f>
        <v>2892.65</v>
      </c>
      <c r="BF360" s="92">
        <f>SUMIF('20-1'!Z:Z,$A:$A,'20-1'!$E:$E)</f>
        <v>0</v>
      </c>
      <c r="BG360" s="92">
        <f>SUMIF('20-1'!AA:AA,$A:$A,'20-1'!$E:$E)</f>
        <v>0</v>
      </c>
      <c r="BH360" s="92">
        <f>SUMIF('20-1'!AB:AB,$A:$A,'20-1'!$E:$E)</f>
        <v>24267.83</v>
      </c>
      <c r="BI360" s="89">
        <f>SUMIF(Об!$A:$A,$A:$A,Об!AB:AB)*BI$455</f>
        <v>21084.456729931448</v>
      </c>
      <c r="BJ360" s="89">
        <f>SUMIF(Об!$A:$A,$A:$A,Об!AC:AC)*BJ$455</f>
        <v>20008.407586784007</v>
      </c>
      <c r="BK360" s="84">
        <f>SUMIF(ПП1!$H:$H,$A:$A,ПП1!$M:$M)</f>
        <v>0</v>
      </c>
      <c r="BL360" s="89">
        <f t="shared" si="48"/>
        <v>4729.2830140094238</v>
      </c>
      <c r="BM360" s="84">
        <f>SUMIF(Об!$A:$A,$A:$A,Об!Z:Z)</f>
        <v>0</v>
      </c>
      <c r="BN360" s="89">
        <f t="shared" si="49"/>
        <v>185.29280677889128</v>
      </c>
      <c r="BO360" s="89">
        <f>SUMIF(Об!$A:$A,$A:$A,Об!$AG:$AG)*$BO$455</f>
        <v>0</v>
      </c>
      <c r="BP360" s="89">
        <f>SUMIF(Об!$A:$A,$A:$A,Об!$AE:$AE)*BP$455</f>
        <v>163.2769844343546</v>
      </c>
      <c r="BQ360" s="89">
        <f>SUMIF(Об!$A:$A,$A:$A,Об!AI:AI)*BQ$455</f>
        <v>14826.849655197153</v>
      </c>
      <c r="BR360" s="89">
        <f>SUMIF(Об!$A:$A,$A:$A,Об!AJ:AJ)*BR$455</f>
        <v>0</v>
      </c>
      <c r="BS360" s="89">
        <f>SUMIF(Об!$A:$A,$A:$A,Об!AK:AK)*BS$455</f>
        <v>8108.9377470612235</v>
      </c>
      <c r="BT360" s="89">
        <f>SUMIF(Об!$A:$A,$A:$A,Об!AL:AL)*BT$455</f>
        <v>7299.3270700261928</v>
      </c>
      <c r="BU360" s="89">
        <f>SUMIF(Об!$A:$A,$A:$A,Об!AM:AM)*BU$455</f>
        <v>0</v>
      </c>
      <c r="BV360" s="89">
        <f>SUMIF(Об!$A:$A,$A:$A,Об!AN:AN)*BV$455</f>
        <v>3051.5462535791994</v>
      </c>
    </row>
    <row r="361" spans="1:74" ht="32.25" hidden="1" customHeight="1" x14ac:dyDescent="0.25">
      <c r="A361" s="84" t="s">
        <v>397</v>
      </c>
      <c r="B361" s="84">
        <f>SUMIF(Об!$A:$A,$A:$A,Об!B:B)</f>
        <v>3369.6</v>
      </c>
      <c r="C361" s="84">
        <f>SUMIF(Об!$A:$A,$A:$A,Об!C:C)</f>
        <v>3369.6</v>
      </c>
      <c r="D361" s="84">
        <v>12</v>
      </c>
      <c r="E361" s="84">
        <f>SUMIF(Об!$A:$A,$A:$A,Об!F:F)</f>
        <v>30.14</v>
      </c>
      <c r="F361" s="84">
        <f t="shared" si="50"/>
        <v>30.14</v>
      </c>
      <c r="G361" s="89">
        <v>1203803.6399999999</v>
      </c>
      <c r="H361" s="89">
        <v>1520645.9399999997</v>
      </c>
      <c r="I361" s="89">
        <v>0</v>
      </c>
      <c r="J361" s="89">
        <v>232415.84999999998</v>
      </c>
      <c r="K361" s="89">
        <v>11101.759999999998</v>
      </c>
      <c r="L361" s="89">
        <v>0</v>
      </c>
      <c r="M361" s="89">
        <v>563.87999999999988</v>
      </c>
      <c r="N361" s="89">
        <v>563.87999999999988</v>
      </c>
      <c r="O361" s="89">
        <v>126753.24</v>
      </c>
      <c r="P361" s="89">
        <v>412239.62</v>
      </c>
      <c r="Q361" s="89">
        <v>162406.93000000002</v>
      </c>
      <c r="R361" s="89">
        <v>0</v>
      </c>
      <c r="S361" s="89">
        <v>1714.74</v>
      </c>
      <c r="T361" s="89">
        <v>493554.82000000007</v>
      </c>
      <c r="U361" s="89">
        <v>0</v>
      </c>
      <c r="V361" s="89">
        <v>0</v>
      </c>
      <c r="W361" s="89">
        <v>0</v>
      </c>
      <c r="X361" s="89">
        <v>0</v>
      </c>
      <c r="Y361" s="89">
        <v>0</v>
      </c>
      <c r="Z361" s="89">
        <v>0</v>
      </c>
      <c r="AA361" s="89">
        <v>0</v>
      </c>
      <c r="AB361" s="89">
        <v>0</v>
      </c>
      <c r="AC361" s="89">
        <v>0</v>
      </c>
      <c r="AD361" s="89">
        <v>0</v>
      </c>
      <c r="AE361" s="89">
        <v>1177.5</v>
      </c>
      <c r="AF361" s="89">
        <v>0</v>
      </c>
      <c r="AG361" s="89">
        <v>91125</v>
      </c>
      <c r="AH361" s="90">
        <v>1203803.6399999999</v>
      </c>
      <c r="AI361" s="90">
        <v>1222862.22</v>
      </c>
      <c r="AJ361" s="90">
        <v>0</v>
      </c>
      <c r="AK361" s="90">
        <v>1222862.22</v>
      </c>
      <c r="AL361" s="90">
        <v>168991.49</v>
      </c>
      <c r="AM361" s="90">
        <v>0</v>
      </c>
      <c r="AN361" s="90">
        <v>168991.49</v>
      </c>
      <c r="AP361" s="91">
        <f t="shared" si="47"/>
        <v>0</v>
      </c>
      <c r="AQ361" s="92">
        <f>SUMIF('20-1'!K:K,$A:$A,'20-1'!$E:$E)</f>
        <v>0</v>
      </c>
      <c r="AR361" s="92">
        <f>SUMIF('20-1'!L:L,$A:$A,'20-1'!$E:$E)</f>
        <v>0</v>
      </c>
      <c r="AS361" s="92">
        <f>SUMIF('20-1'!M:M,$A:$A,'20-1'!$E:$E)</f>
        <v>0</v>
      </c>
      <c r="AT361" s="92">
        <f>SUMIF('20-1'!N:N,$A:$A,'20-1'!$E:$E)</f>
        <v>0</v>
      </c>
      <c r="AU361" s="92">
        <f>SUMIF('20-1'!O:O,$A:$A,'20-1'!$E:$E)</f>
        <v>0</v>
      </c>
      <c r="AV361" s="92">
        <f>SUMIF('20-1'!P:P,$A:$A,'20-1'!$E:$E)</f>
        <v>0</v>
      </c>
      <c r="AW361" s="92">
        <f>SUMIF('20-1'!Q:Q,$A:$A,'20-1'!$E:$E)</f>
        <v>0</v>
      </c>
      <c r="AX361" s="92">
        <f>SUMIF('20-1'!R:R,$A:$A,'20-1'!$E:$E)</f>
        <v>0</v>
      </c>
      <c r="AY361" s="92">
        <f>SUMIF('20-1'!S:S,$A:$A,'20-1'!$E:$E)</f>
        <v>0</v>
      </c>
      <c r="AZ361" s="92">
        <f>SUMIF('20-1'!T:T,$A:$A,'20-1'!$E:$E)</f>
        <v>0</v>
      </c>
      <c r="BA361" s="92">
        <f>SUMIF('20-1'!U:U,$A:$A,'20-1'!$E:$E)</f>
        <v>0</v>
      </c>
      <c r="BB361" s="92">
        <f>SUMIF('20-1'!V:V,$A:$A,'20-1'!$E:$E)</f>
        <v>0</v>
      </c>
      <c r="BC361" s="92">
        <f>SUMIF('20-1'!W:W,$A:$A,'20-1'!$E:$E)</f>
        <v>0</v>
      </c>
      <c r="BD361" s="92">
        <f>SUMIF('20-1'!X:X,$A:$A,'20-1'!$E:$E)</f>
        <v>0</v>
      </c>
      <c r="BE361" s="92">
        <f>SUMIF('20-1'!Y:Y,$A:$A,'20-1'!$E:$E)</f>
        <v>0</v>
      </c>
      <c r="BF361" s="92">
        <f>SUMIF('20-1'!Z:Z,$A:$A,'20-1'!$E:$E)</f>
        <v>0</v>
      </c>
      <c r="BG361" s="92">
        <f>SUMIF('20-1'!AA:AA,$A:$A,'20-1'!$E:$E)</f>
        <v>0</v>
      </c>
      <c r="BH361" s="92">
        <f>SUMIF('20-1'!AB:AB,$A:$A,'20-1'!$E:$E)</f>
        <v>21161.54</v>
      </c>
      <c r="BI361" s="89">
        <f>SUMIF(Об!$A:$A,$A:$A,Об!AB:AB)*BI$455</f>
        <v>311332.97720060049</v>
      </c>
      <c r="BJ361" s="89">
        <f>SUMIF(Об!$A:$A,$A:$A,Об!AC:AC)*BJ$455</f>
        <v>295444.04121133842</v>
      </c>
      <c r="BK361" s="84">
        <f>SUMIF(ПП1!$H:$H,$A:$A,ПП1!$M:$M)</f>
        <v>0</v>
      </c>
      <c r="BL361" s="89">
        <f t="shared" si="48"/>
        <v>69832.568115714967</v>
      </c>
      <c r="BM361" s="84">
        <f>SUMIF(Об!$A:$A,$A:$A,Об!Z:Z)</f>
        <v>0</v>
      </c>
      <c r="BN361" s="89">
        <f t="shared" si="49"/>
        <v>2736.0326105265212</v>
      </c>
      <c r="BO361" s="89">
        <f>SUMIF(Об!$A:$A,$A:$A,Об!$AG:$AG)*$BO$455</f>
        <v>0</v>
      </c>
      <c r="BP361" s="89">
        <f>SUMIF(Об!$A:$A,$A:$A,Об!$AE:$AE)*BP$455</f>
        <v>2410.9470935582876</v>
      </c>
      <c r="BQ361" s="89">
        <f>SUMIF(Об!$A:$A,$A:$A,Об!AI:AI)*BQ$455</f>
        <v>218933.18404098309</v>
      </c>
      <c r="BR361" s="89">
        <f>SUMIF(Об!$A:$A,$A:$A,Об!AJ:AJ)*BR$455</f>
        <v>0</v>
      </c>
      <c r="BS361" s="89">
        <f>SUMIF(Об!$A:$A,$A:$A,Об!AK:AK)*BS$455</f>
        <v>119736.5321318909</v>
      </c>
      <c r="BT361" s="89">
        <f>SUMIF(Об!$A:$A,$A:$A,Об!AL:AL)*BT$455</f>
        <v>107781.82513216592</v>
      </c>
      <c r="BU361" s="89">
        <f>SUMIF(Об!$A:$A,$A:$A,Об!AM:AM)*BU$455</f>
        <v>0</v>
      </c>
      <c r="BV361" s="89">
        <f>SUMIF(Об!$A:$A,$A:$A,Об!AN:AN)*BV$455</f>
        <v>45059.115933656758</v>
      </c>
    </row>
    <row r="362" spans="1:74" ht="32.25" hidden="1" customHeight="1" x14ac:dyDescent="0.25">
      <c r="A362" s="84" t="s">
        <v>398</v>
      </c>
      <c r="B362" s="84">
        <f>SUMIF(Об!$A:$A,$A:$A,Об!B:B)</f>
        <v>635.5</v>
      </c>
      <c r="C362" s="84">
        <f>SUMIF(Об!$A:$A,$A:$A,Об!C:C)</f>
        <v>635.5</v>
      </c>
      <c r="D362" s="84">
        <v>12</v>
      </c>
      <c r="E362" s="84">
        <f>SUMIF(Об!$A:$A,$A:$A,Об!F:F)</f>
        <v>30.14</v>
      </c>
      <c r="F362" s="84">
        <f t="shared" si="50"/>
        <v>30.14</v>
      </c>
      <c r="G362" s="89">
        <v>220489.31999999995</v>
      </c>
      <c r="H362" s="89">
        <v>289761.84000000003</v>
      </c>
      <c r="I362" s="89">
        <v>0</v>
      </c>
      <c r="J362" s="89">
        <v>41117.550000000003</v>
      </c>
      <c r="K362" s="89">
        <v>2805.3599999999992</v>
      </c>
      <c r="L362" s="89">
        <v>0</v>
      </c>
      <c r="M362" s="89">
        <v>137.28</v>
      </c>
      <c r="N362" s="89">
        <v>137.28</v>
      </c>
      <c r="O362" s="89">
        <v>26726.86</v>
      </c>
      <c r="P362" s="89">
        <v>73267.72</v>
      </c>
      <c r="Q362" s="89">
        <v>29056.359999999997</v>
      </c>
      <c r="R362" s="89">
        <v>0</v>
      </c>
      <c r="S362" s="89">
        <v>417.59999999999997</v>
      </c>
      <c r="T362" s="89">
        <v>88303.81</v>
      </c>
      <c r="U362" s="89">
        <v>0</v>
      </c>
      <c r="V362" s="89">
        <v>0</v>
      </c>
      <c r="W362" s="89">
        <v>0</v>
      </c>
      <c r="X362" s="89">
        <v>0</v>
      </c>
      <c r="Y362" s="89">
        <v>0</v>
      </c>
      <c r="Z362" s="89">
        <v>0</v>
      </c>
      <c r="AA362" s="89">
        <v>0</v>
      </c>
      <c r="AB362" s="89">
        <v>0</v>
      </c>
      <c r="AC362" s="89">
        <v>0</v>
      </c>
      <c r="AD362" s="89">
        <v>0</v>
      </c>
      <c r="AE362" s="89">
        <v>286.56000000000006</v>
      </c>
      <c r="AF362" s="89">
        <v>0</v>
      </c>
      <c r="AG362" s="89">
        <v>19440</v>
      </c>
      <c r="AH362" s="90">
        <v>220489.31999999995</v>
      </c>
      <c r="AI362" s="90">
        <v>207683.34999999998</v>
      </c>
      <c r="AJ362" s="90">
        <v>0</v>
      </c>
      <c r="AK362" s="90">
        <v>207683.34999999998</v>
      </c>
      <c r="AL362" s="90">
        <v>65270.799999999996</v>
      </c>
      <c r="AM362" s="90">
        <v>0</v>
      </c>
      <c r="AN362" s="90">
        <v>65270.799999999996</v>
      </c>
      <c r="AP362" s="91">
        <f t="shared" si="47"/>
        <v>15000</v>
      </c>
      <c r="AQ362" s="92">
        <f>SUMIF('20-1'!K:K,$A:$A,'20-1'!$E:$E)</f>
        <v>0</v>
      </c>
      <c r="AR362" s="92">
        <f>SUMIF('20-1'!L:L,$A:$A,'20-1'!$E:$E)</f>
        <v>15000</v>
      </c>
      <c r="AS362" s="92">
        <f>SUMIF('20-1'!M:M,$A:$A,'20-1'!$E:$E)</f>
        <v>0</v>
      </c>
      <c r="AT362" s="92">
        <f>SUMIF('20-1'!N:N,$A:$A,'20-1'!$E:$E)</f>
        <v>0</v>
      </c>
      <c r="AU362" s="92">
        <f>SUMIF('20-1'!O:O,$A:$A,'20-1'!$E:$E)</f>
        <v>0</v>
      </c>
      <c r="AV362" s="92">
        <f>SUMIF('20-1'!P:P,$A:$A,'20-1'!$E:$E)</f>
        <v>0</v>
      </c>
      <c r="AW362" s="92">
        <f>SUMIF('20-1'!Q:Q,$A:$A,'20-1'!$E:$E)</f>
        <v>0</v>
      </c>
      <c r="AX362" s="92">
        <f>SUMIF('20-1'!R:R,$A:$A,'20-1'!$E:$E)</f>
        <v>0</v>
      </c>
      <c r="AY362" s="92">
        <f>SUMIF('20-1'!S:S,$A:$A,'20-1'!$E:$E)</f>
        <v>0</v>
      </c>
      <c r="AZ362" s="92">
        <f>SUMIF('20-1'!T:T,$A:$A,'20-1'!$E:$E)</f>
        <v>0</v>
      </c>
      <c r="BA362" s="92">
        <f>SUMIF('20-1'!U:U,$A:$A,'20-1'!$E:$E)</f>
        <v>0</v>
      </c>
      <c r="BB362" s="92">
        <f>SUMIF('20-1'!V:V,$A:$A,'20-1'!$E:$E)</f>
        <v>0</v>
      </c>
      <c r="BC362" s="92">
        <f>SUMIF('20-1'!W:W,$A:$A,'20-1'!$E:$E)</f>
        <v>0</v>
      </c>
      <c r="BD362" s="92">
        <f>SUMIF('20-1'!X:X,$A:$A,'20-1'!$E:$E)</f>
        <v>0</v>
      </c>
      <c r="BE362" s="92">
        <f>SUMIF('20-1'!Y:Y,$A:$A,'20-1'!$E:$E)</f>
        <v>0</v>
      </c>
      <c r="BF362" s="92">
        <f>SUMIF('20-1'!Z:Z,$A:$A,'20-1'!$E:$E)</f>
        <v>0</v>
      </c>
      <c r="BG362" s="92">
        <f>SUMIF('20-1'!AA:AA,$A:$A,'20-1'!$E:$E)</f>
        <v>0</v>
      </c>
      <c r="BH362" s="92">
        <f>SUMIF('20-1'!AB:AB,$A:$A,'20-1'!$E:$E)</f>
        <v>4032.0099999999998</v>
      </c>
      <c r="BI362" s="89">
        <f>SUMIF(Об!$A:$A,$A:$A,Об!AB:AB)*BI$455</f>
        <v>58716.793391198233</v>
      </c>
      <c r="BJ362" s="89">
        <f>SUMIF(Об!$A:$A,$A:$A,Об!AC:AC)*BJ$455</f>
        <v>55720.170996499743</v>
      </c>
      <c r="BK362" s="84">
        <f>SUMIF(ПП1!$H:$H,$A:$A,ПП1!$M:$M)</f>
        <v>0</v>
      </c>
      <c r="BL362" s="89">
        <f t="shared" si="48"/>
        <v>13170.286395280407</v>
      </c>
      <c r="BM362" s="89">
        <f t="shared" ref="BM362:BM370" si="56">$BM$454*B362/$BM$455</f>
        <v>1850.5345871496856</v>
      </c>
      <c r="BN362" s="89">
        <f t="shared" si="49"/>
        <v>516.01042378608861</v>
      </c>
      <c r="BO362" s="89">
        <f>SUMIF(Об!$A:$A,$A:$A,Об!$AG:$AG)*$BO$455</f>
        <v>0</v>
      </c>
      <c r="BP362" s="89">
        <f>SUMIF(Об!$A:$A,$A:$A,Об!$AE:$AE)*BP$455</f>
        <v>454.69992816841523</v>
      </c>
      <c r="BQ362" s="89">
        <f>SUMIF(Об!$A:$A,$A:$A,Об!AI:AI)*BQ$455</f>
        <v>41290.372286931612</v>
      </c>
      <c r="BR362" s="89">
        <f>SUMIF(Об!$A:$A,$A:$A,Об!AJ:AJ)*BR$455</f>
        <v>0</v>
      </c>
      <c r="BS362" s="89">
        <f>SUMIF(Об!$A:$A,$A:$A,Об!AK:AK)*BS$455</f>
        <v>22582.076854765157</v>
      </c>
      <c r="BT362" s="89">
        <f>SUMIF(Об!$A:$A,$A:$A,Об!AL:AL)*BT$455</f>
        <v>20327.442388263134</v>
      </c>
      <c r="BU362" s="89">
        <f>SUMIF(Об!$A:$A,$A:$A,Об!AM:AM)*BU$455</f>
        <v>0</v>
      </c>
      <c r="BV362" s="89">
        <f>SUMIF(Об!$A:$A,$A:$A,Об!AN:AN)*BV$455</f>
        <v>8498.061543162059</v>
      </c>
    </row>
    <row r="363" spans="1:74" ht="32.25" hidden="1" customHeight="1" x14ac:dyDescent="0.25">
      <c r="A363" s="84" t="s">
        <v>399</v>
      </c>
      <c r="B363" s="84">
        <f>SUMIF(Об!$A:$A,$A:$A,Об!B:B)</f>
        <v>2472.5</v>
      </c>
      <c r="C363" s="84">
        <f>SUMIF(Об!$A:$A,$A:$A,Об!C:C)</f>
        <v>2472.5</v>
      </c>
      <c r="D363" s="84">
        <v>12</v>
      </c>
      <c r="E363" s="84">
        <f>SUMIF(Об!$A:$A,$A:$A,Об!F:F)</f>
        <v>30.14</v>
      </c>
      <c r="F363" s="84">
        <f t="shared" si="50"/>
        <v>30.14</v>
      </c>
      <c r="G363" s="89">
        <v>858992.47</v>
      </c>
      <c r="H363" s="89">
        <v>1127358.4799999997</v>
      </c>
      <c r="I363" s="89">
        <v>0</v>
      </c>
      <c r="J363" s="89">
        <v>166139.05000000002</v>
      </c>
      <c r="K363" s="89">
        <v>8339.5</v>
      </c>
      <c r="L363" s="89">
        <v>0</v>
      </c>
      <c r="M363" s="89">
        <v>329.1</v>
      </c>
      <c r="N363" s="89">
        <v>329.07999999999993</v>
      </c>
      <c r="O363" s="89">
        <v>95049.030000000013</v>
      </c>
      <c r="P363" s="89">
        <v>295324.78000000003</v>
      </c>
      <c r="Q363" s="89">
        <v>116712.62000000001</v>
      </c>
      <c r="R363" s="89">
        <v>0</v>
      </c>
      <c r="S363" s="89">
        <v>1000.9799999999999</v>
      </c>
      <c r="T363" s="89">
        <v>354691.88</v>
      </c>
      <c r="U363" s="89">
        <v>0</v>
      </c>
      <c r="V363" s="89">
        <v>0</v>
      </c>
      <c r="W363" s="89">
        <v>0</v>
      </c>
      <c r="X363" s="89">
        <v>0</v>
      </c>
      <c r="Y363" s="89">
        <v>0</v>
      </c>
      <c r="Z363" s="89">
        <v>0</v>
      </c>
      <c r="AA363" s="89">
        <v>0</v>
      </c>
      <c r="AB363" s="89">
        <v>0</v>
      </c>
      <c r="AC363" s="89">
        <v>0</v>
      </c>
      <c r="AD363" s="89">
        <v>0</v>
      </c>
      <c r="AE363" s="89">
        <v>687.35</v>
      </c>
      <c r="AF363" s="89">
        <v>0</v>
      </c>
      <c r="AG363" s="89">
        <v>72900</v>
      </c>
      <c r="AH363" s="90">
        <v>858992.47</v>
      </c>
      <c r="AI363" s="90">
        <v>830348.0199999999</v>
      </c>
      <c r="AJ363" s="90">
        <v>0</v>
      </c>
      <c r="AK363" s="90">
        <v>830348.0199999999</v>
      </c>
      <c r="AL363" s="90">
        <v>213411.72</v>
      </c>
      <c r="AM363" s="90">
        <v>0</v>
      </c>
      <c r="AN363" s="90">
        <v>213411.72</v>
      </c>
      <c r="AP363" s="91">
        <f t="shared" si="47"/>
        <v>264269.38</v>
      </c>
      <c r="AQ363" s="92">
        <f>SUMIF('20-1'!K:K,$A:$A,'20-1'!$E:$E)</f>
        <v>227715.15</v>
      </c>
      <c r="AR363" s="92">
        <f>SUMIF('20-1'!L:L,$A:$A,'20-1'!$E:$E)</f>
        <v>0</v>
      </c>
      <c r="AS363" s="92">
        <f>SUMIF('20-1'!M:M,$A:$A,'20-1'!$E:$E)</f>
        <v>0</v>
      </c>
      <c r="AT363" s="92">
        <f>SUMIF('20-1'!N:N,$A:$A,'20-1'!$E:$E)</f>
        <v>0</v>
      </c>
      <c r="AU363" s="92">
        <f>SUMIF('20-1'!O:O,$A:$A,'20-1'!$E:$E)</f>
        <v>0</v>
      </c>
      <c r="AV363" s="92">
        <f>SUMIF('20-1'!P:P,$A:$A,'20-1'!$E:$E)</f>
        <v>0</v>
      </c>
      <c r="AW363" s="92">
        <f>SUMIF('20-1'!Q:Q,$A:$A,'20-1'!$E:$E)</f>
        <v>0</v>
      </c>
      <c r="AX363" s="92">
        <f>SUMIF('20-1'!R:R,$A:$A,'20-1'!$E:$E)</f>
        <v>0</v>
      </c>
      <c r="AY363" s="92">
        <f>SUMIF('20-1'!S:S,$A:$A,'20-1'!$E:$E)</f>
        <v>0</v>
      </c>
      <c r="AZ363" s="92">
        <f>SUMIF('20-1'!T:T,$A:$A,'20-1'!$E:$E)</f>
        <v>0</v>
      </c>
      <c r="BA363" s="92">
        <f>SUMIF('20-1'!U:U,$A:$A,'20-1'!$E:$E)</f>
        <v>0</v>
      </c>
      <c r="BB363" s="92">
        <f>SUMIF('20-1'!V:V,$A:$A,'20-1'!$E:$E)</f>
        <v>0</v>
      </c>
      <c r="BC363" s="92">
        <f>SUMIF('20-1'!W:W,$A:$A,'20-1'!$E:$E)</f>
        <v>0</v>
      </c>
      <c r="BD363" s="92">
        <f>SUMIF('20-1'!X:X,$A:$A,'20-1'!$E:$E)</f>
        <v>0</v>
      </c>
      <c r="BE363" s="92">
        <f>SUMIF('20-1'!Y:Y,$A:$A,'20-1'!$E:$E)</f>
        <v>36554.230000000003</v>
      </c>
      <c r="BF363" s="92">
        <f>SUMIF('20-1'!Z:Z,$A:$A,'20-1'!$E:$E)</f>
        <v>0</v>
      </c>
      <c r="BG363" s="92">
        <f>SUMIF('20-1'!AA:AA,$A:$A,'20-1'!$E:$E)</f>
        <v>0</v>
      </c>
      <c r="BH363" s="92">
        <f>SUMIF('20-1'!AB:AB,$A:$A,'20-1'!$E:$E)</f>
        <v>9158.7800000000007</v>
      </c>
      <c r="BI363" s="89">
        <f>SUMIF(Об!$A:$A,$A:$A,Об!AB:AB)*BI$455</f>
        <v>228445.74612075163</v>
      </c>
      <c r="BJ363" s="89">
        <f>SUMIF(Об!$A:$A,$A:$A,Об!AC:AC)*BJ$455</f>
        <v>216786.97527749115</v>
      </c>
      <c r="BK363" s="84">
        <f>SUMIF(ПП1!$H:$H,$A:$A,ПП1!$M:$M)</f>
        <v>0</v>
      </c>
      <c r="BL363" s="89">
        <f t="shared" si="48"/>
        <v>51240.807415154697</v>
      </c>
      <c r="BM363" s="89">
        <f t="shared" si="56"/>
        <v>7199.7588776201374</v>
      </c>
      <c r="BN363" s="89">
        <f t="shared" si="49"/>
        <v>2007.6093986012654</v>
      </c>
      <c r="BO363" s="89">
        <f>SUMIF(Об!$A:$A,$A:$A,Об!$AG:$AG)*$BO$455</f>
        <v>0</v>
      </c>
      <c r="BP363" s="89">
        <f>SUMIF(Об!$A:$A,$A:$A,Об!$AE:$AE)*BP$455</f>
        <v>1769.0724978700341</v>
      </c>
      <c r="BQ363" s="89">
        <f>SUMIF(Об!$A:$A,$A:$A,Об!AI:AI)*BQ$455</f>
        <v>160645.86228078429</v>
      </c>
      <c r="BR363" s="89">
        <f>SUMIF(Об!$A:$A,$A:$A,Об!AJ:AJ)*BR$455</f>
        <v>0</v>
      </c>
      <c r="BS363" s="89">
        <f>SUMIF(Об!$A:$A,$A:$A,Об!AK:AK)*BS$455</f>
        <v>87858.67037514846</v>
      </c>
      <c r="BT363" s="89">
        <f>SUMIF(Об!$A:$A,$A:$A,Об!AL:AL)*BT$455</f>
        <v>79086.705436633507</v>
      </c>
      <c r="BU363" s="89">
        <f>SUMIF(Об!$A:$A,$A:$A,Об!AM:AM)*BU$455</f>
        <v>0</v>
      </c>
      <c r="BV363" s="89">
        <f>SUMIF(Об!$A:$A,$A:$A,Об!AN:AN)*BV$455</f>
        <v>33062.875162027049</v>
      </c>
    </row>
    <row r="364" spans="1:74" ht="32.25" hidden="1" customHeight="1" x14ac:dyDescent="0.25">
      <c r="A364" s="84" t="s">
        <v>400</v>
      </c>
      <c r="B364" s="84">
        <f>SUMIF(Об!$A:$A,$A:$A,Об!B:B)</f>
        <v>633.4</v>
      </c>
      <c r="C364" s="84">
        <f>SUMIF(Об!$A:$A,$A:$A,Об!C:C)</f>
        <v>633.4</v>
      </c>
      <c r="D364" s="84">
        <v>12</v>
      </c>
      <c r="E364" s="84">
        <f>SUMIF(Об!$A:$A,$A:$A,Об!F:F)</f>
        <v>30.14</v>
      </c>
      <c r="F364" s="84">
        <f t="shared" si="50"/>
        <v>30.14</v>
      </c>
      <c r="G364" s="89">
        <v>217631.91</v>
      </c>
      <c r="H364" s="89">
        <v>288676.50000000006</v>
      </c>
      <c r="I364" s="89">
        <v>0</v>
      </c>
      <c r="J364" s="89">
        <v>58105.17</v>
      </c>
      <c r="K364" s="89">
        <v>1561.4099999999999</v>
      </c>
      <c r="L364" s="89">
        <v>0</v>
      </c>
      <c r="M364" s="89">
        <v>0</v>
      </c>
      <c r="N364" s="89">
        <v>0</v>
      </c>
      <c r="O364" s="89">
        <v>26602.21</v>
      </c>
      <c r="P364" s="89">
        <v>104600.15000000001</v>
      </c>
      <c r="Q364" s="89">
        <v>42076.14</v>
      </c>
      <c r="R364" s="89">
        <v>0</v>
      </c>
      <c r="S364" s="89">
        <v>0</v>
      </c>
      <c r="T364" s="89">
        <v>127870.08999999998</v>
      </c>
      <c r="U364" s="89">
        <v>0</v>
      </c>
      <c r="V364" s="89">
        <v>0</v>
      </c>
      <c r="W364" s="89">
        <v>0</v>
      </c>
      <c r="X364" s="89">
        <v>0</v>
      </c>
      <c r="Y364" s="89">
        <v>0</v>
      </c>
      <c r="Z364" s="89">
        <v>0</v>
      </c>
      <c r="AA364" s="89">
        <v>0</v>
      </c>
      <c r="AB364" s="89">
        <v>0</v>
      </c>
      <c r="AC364" s="89">
        <v>0</v>
      </c>
      <c r="AD364" s="89">
        <v>0</v>
      </c>
      <c r="AE364" s="89">
        <v>0</v>
      </c>
      <c r="AF364" s="89">
        <v>0</v>
      </c>
      <c r="AG364" s="89">
        <v>23085</v>
      </c>
      <c r="AH364" s="90">
        <v>217631.91</v>
      </c>
      <c r="AI364" s="90">
        <v>202460.16000000003</v>
      </c>
      <c r="AJ364" s="90">
        <v>0</v>
      </c>
      <c r="AK364" s="90">
        <v>202460.16000000003</v>
      </c>
      <c r="AL364" s="90">
        <v>71692.490000000005</v>
      </c>
      <c r="AM364" s="90">
        <v>0</v>
      </c>
      <c r="AN364" s="90">
        <v>71692.490000000005</v>
      </c>
      <c r="AP364" s="91">
        <f t="shared" si="47"/>
        <v>0</v>
      </c>
      <c r="AQ364" s="92">
        <f>SUMIF('20-1'!K:K,$A:$A,'20-1'!$E:$E)</f>
        <v>0</v>
      </c>
      <c r="AR364" s="92">
        <f>SUMIF('20-1'!L:L,$A:$A,'20-1'!$E:$E)</f>
        <v>0</v>
      </c>
      <c r="AS364" s="92">
        <f>SUMIF('20-1'!M:M,$A:$A,'20-1'!$E:$E)</f>
        <v>0</v>
      </c>
      <c r="AT364" s="92">
        <f>SUMIF('20-1'!N:N,$A:$A,'20-1'!$E:$E)</f>
        <v>0</v>
      </c>
      <c r="AU364" s="92">
        <f>SUMIF('20-1'!O:O,$A:$A,'20-1'!$E:$E)</f>
        <v>0</v>
      </c>
      <c r="AV364" s="92">
        <f>SUMIF('20-1'!P:P,$A:$A,'20-1'!$E:$E)</f>
        <v>0</v>
      </c>
      <c r="AW364" s="92">
        <f>SUMIF('20-1'!Q:Q,$A:$A,'20-1'!$E:$E)</f>
        <v>0</v>
      </c>
      <c r="AX364" s="92">
        <f>SUMIF('20-1'!R:R,$A:$A,'20-1'!$E:$E)</f>
        <v>0</v>
      </c>
      <c r="AY364" s="92">
        <f>SUMIF('20-1'!S:S,$A:$A,'20-1'!$E:$E)</f>
        <v>0</v>
      </c>
      <c r="AZ364" s="92">
        <f>SUMIF('20-1'!T:T,$A:$A,'20-1'!$E:$E)</f>
        <v>0</v>
      </c>
      <c r="BA364" s="92">
        <f>SUMIF('20-1'!U:U,$A:$A,'20-1'!$E:$E)</f>
        <v>0</v>
      </c>
      <c r="BB364" s="92">
        <f>SUMIF('20-1'!V:V,$A:$A,'20-1'!$E:$E)</f>
        <v>0</v>
      </c>
      <c r="BC364" s="92">
        <f>SUMIF('20-1'!W:W,$A:$A,'20-1'!$E:$E)</f>
        <v>0</v>
      </c>
      <c r="BD364" s="92">
        <f>SUMIF('20-1'!X:X,$A:$A,'20-1'!$E:$E)</f>
        <v>0</v>
      </c>
      <c r="BE364" s="92">
        <f>SUMIF('20-1'!Y:Y,$A:$A,'20-1'!$E:$E)</f>
        <v>0</v>
      </c>
      <c r="BF364" s="92">
        <f>SUMIF('20-1'!Z:Z,$A:$A,'20-1'!$E:$E)</f>
        <v>0</v>
      </c>
      <c r="BG364" s="92">
        <f>SUMIF('20-1'!AA:AA,$A:$A,'20-1'!$E:$E)</f>
        <v>0</v>
      </c>
      <c r="BH364" s="92">
        <f>SUMIF('20-1'!AB:AB,$A:$A,'20-1'!$E:$E)</f>
        <v>36.29</v>
      </c>
      <c r="BI364" s="89">
        <f>SUMIF(Об!$A:$A,$A:$A,Об!AB:AB)*BI$455</f>
        <v>58522.764648284763</v>
      </c>
      <c r="BJ364" s="89">
        <f>SUMIF(Об!$A:$A,$A:$A,Об!AC:AC)*BJ$455</f>
        <v>55536.044546314617</v>
      </c>
      <c r="BK364" s="84">
        <f>SUMIF(ПП1!$H:$H,$A:$A,ПП1!$M:$M)</f>
        <v>0</v>
      </c>
      <c r="BL364" s="89">
        <f t="shared" si="48"/>
        <v>13126.765385949033</v>
      </c>
      <c r="BM364" s="89">
        <f t="shared" si="56"/>
        <v>1844.4195239978139</v>
      </c>
      <c r="BN364" s="89">
        <f t="shared" si="49"/>
        <v>514.30527525744844</v>
      </c>
      <c r="BO364" s="89">
        <f>SUMIF(Об!$A:$A,$A:$A,Об!$AG:$AG)*$BO$455</f>
        <v>0</v>
      </c>
      <c r="BP364" s="89">
        <f>SUMIF(Об!$A:$A,$A:$A,Об!$AE:$AE)*BP$455</f>
        <v>453.1973792319028</v>
      </c>
      <c r="BQ364" s="89">
        <f>SUMIF(Об!$A:$A,$A:$A,Об!AI:AI)*BQ$455</f>
        <v>41153.928885196663</v>
      </c>
      <c r="BR364" s="89">
        <f>SUMIF(Об!$A:$A,$A:$A,Об!AJ:AJ)*BR$455</f>
        <v>0</v>
      </c>
      <c r="BS364" s="89">
        <f>SUMIF(Об!$A:$A,$A:$A,Об!AK:AK)*BS$455</f>
        <v>22507.454728258457</v>
      </c>
      <c r="BT364" s="89">
        <f>SUMIF(Об!$A:$A,$A:$A,Об!AL:AL)*BT$455</f>
        <v>20260.270666759821</v>
      </c>
      <c r="BU364" s="89">
        <f>SUMIF(Об!$A:$A,$A:$A,Об!AM:AM)*BU$455</f>
        <v>0</v>
      </c>
      <c r="BV364" s="89">
        <f>SUMIF(Об!$A:$A,$A:$A,Об!AN:AN)*BV$455</f>
        <v>8469.9798291720654</v>
      </c>
    </row>
    <row r="365" spans="1:74" ht="32.25" hidden="1" customHeight="1" x14ac:dyDescent="0.25">
      <c r="A365" s="84" t="s">
        <v>401</v>
      </c>
      <c r="B365" s="84">
        <f>SUMIF(Об!$A:$A,$A:$A,Об!B:B)</f>
        <v>3372.3</v>
      </c>
      <c r="C365" s="84">
        <f>SUMIF(Об!$A:$A,$A:$A,Об!C:C)</f>
        <v>3372.3000000000006</v>
      </c>
      <c r="D365" s="84">
        <v>12</v>
      </c>
      <c r="E365" s="84">
        <f>SUMIF(Об!$A:$A,$A:$A,Об!F:F)</f>
        <v>30.14</v>
      </c>
      <c r="F365" s="84">
        <f t="shared" si="50"/>
        <v>30.14</v>
      </c>
      <c r="G365" s="89">
        <v>1163337.4300000002</v>
      </c>
      <c r="H365" s="89">
        <v>1536687.6499999997</v>
      </c>
      <c r="I365" s="89">
        <v>0</v>
      </c>
      <c r="J365" s="89">
        <v>254789.88000000003</v>
      </c>
      <c r="K365" s="89">
        <v>11508.740000000002</v>
      </c>
      <c r="L365" s="89">
        <v>0</v>
      </c>
      <c r="M365" s="89">
        <v>577.52999999999986</v>
      </c>
      <c r="N365" s="89">
        <v>577.52999999999986</v>
      </c>
      <c r="O365" s="89">
        <v>140573.28</v>
      </c>
      <c r="P365" s="89">
        <v>457416.52999999997</v>
      </c>
      <c r="Q365" s="89">
        <v>183316.72</v>
      </c>
      <c r="R365" s="89">
        <v>0</v>
      </c>
      <c r="S365" s="89">
        <v>1747.9199999999998</v>
      </c>
      <c r="T365" s="89">
        <v>557105.90999999992</v>
      </c>
      <c r="U365" s="89">
        <v>0</v>
      </c>
      <c r="V365" s="89">
        <v>0</v>
      </c>
      <c r="W365" s="89">
        <v>0</v>
      </c>
      <c r="X365" s="89">
        <v>0</v>
      </c>
      <c r="Y365" s="89">
        <v>0</v>
      </c>
      <c r="Z365" s="89">
        <v>0</v>
      </c>
      <c r="AA365" s="89">
        <v>0</v>
      </c>
      <c r="AB365" s="89">
        <v>0</v>
      </c>
      <c r="AC365" s="89">
        <v>0</v>
      </c>
      <c r="AD365" s="89">
        <v>0</v>
      </c>
      <c r="AE365" s="89">
        <v>1206.1599999999999</v>
      </c>
      <c r="AF365" s="89">
        <v>0</v>
      </c>
      <c r="AG365" s="89">
        <v>100743.75</v>
      </c>
      <c r="AH365" s="90">
        <v>1163337.4300000002</v>
      </c>
      <c r="AI365" s="90">
        <v>1198463.8500000001</v>
      </c>
      <c r="AJ365" s="90">
        <v>0</v>
      </c>
      <c r="AK365" s="90">
        <v>1198463.8500000001</v>
      </c>
      <c r="AL365" s="90">
        <v>255738.72</v>
      </c>
      <c r="AM365" s="90">
        <v>0</v>
      </c>
      <c r="AN365" s="90">
        <v>255738.72</v>
      </c>
      <c r="AP365" s="91">
        <f t="shared" si="47"/>
        <v>302065.13</v>
      </c>
      <c r="AQ365" s="92">
        <f>SUMIF('20-1'!K:K,$A:$A,'20-1'!$E:$E)</f>
        <v>302065.13</v>
      </c>
      <c r="AR365" s="92">
        <f>SUMIF('20-1'!L:L,$A:$A,'20-1'!$E:$E)</f>
        <v>0</v>
      </c>
      <c r="AS365" s="92">
        <f>SUMIF('20-1'!M:M,$A:$A,'20-1'!$E:$E)</f>
        <v>0</v>
      </c>
      <c r="AT365" s="92">
        <f>SUMIF('20-1'!N:N,$A:$A,'20-1'!$E:$E)</f>
        <v>0</v>
      </c>
      <c r="AU365" s="92">
        <f>SUMIF('20-1'!O:O,$A:$A,'20-1'!$E:$E)</f>
        <v>0</v>
      </c>
      <c r="AV365" s="92">
        <f>SUMIF('20-1'!P:P,$A:$A,'20-1'!$E:$E)</f>
        <v>0</v>
      </c>
      <c r="AW365" s="92">
        <f>SUMIF('20-1'!Q:Q,$A:$A,'20-1'!$E:$E)</f>
        <v>0</v>
      </c>
      <c r="AX365" s="92">
        <f>SUMIF('20-1'!R:R,$A:$A,'20-1'!$E:$E)</f>
        <v>0</v>
      </c>
      <c r="AY365" s="92">
        <f>SUMIF('20-1'!S:S,$A:$A,'20-1'!$E:$E)</f>
        <v>0</v>
      </c>
      <c r="AZ365" s="92">
        <f>SUMIF('20-1'!T:T,$A:$A,'20-1'!$E:$E)</f>
        <v>0</v>
      </c>
      <c r="BA365" s="92">
        <f>SUMIF('20-1'!U:U,$A:$A,'20-1'!$E:$E)</f>
        <v>0</v>
      </c>
      <c r="BB365" s="92">
        <f>SUMIF('20-1'!V:V,$A:$A,'20-1'!$E:$E)</f>
        <v>0</v>
      </c>
      <c r="BC365" s="92">
        <f>SUMIF('20-1'!W:W,$A:$A,'20-1'!$E:$E)</f>
        <v>0</v>
      </c>
      <c r="BD365" s="92">
        <f>SUMIF('20-1'!X:X,$A:$A,'20-1'!$E:$E)</f>
        <v>0</v>
      </c>
      <c r="BE365" s="92">
        <f>SUMIF('20-1'!Y:Y,$A:$A,'20-1'!$E:$E)</f>
        <v>0</v>
      </c>
      <c r="BF365" s="92">
        <f>SUMIF('20-1'!Z:Z,$A:$A,'20-1'!$E:$E)</f>
        <v>0</v>
      </c>
      <c r="BG365" s="92">
        <f>SUMIF('20-1'!AA:AA,$A:$A,'20-1'!$E:$E)</f>
        <v>0</v>
      </c>
      <c r="BH365" s="92">
        <f>SUMIF('20-1'!AB:AB,$A:$A,'20-1'!$E:$E)</f>
        <v>3189.09</v>
      </c>
      <c r="BI365" s="89">
        <f>SUMIF(Об!$A:$A,$A:$A,Об!AB:AB)*BI$455</f>
        <v>311582.44272720354</v>
      </c>
      <c r="BJ365" s="89">
        <f>SUMIF(Об!$A:$A,$A:$A,Об!AC:AC)*BJ$455</f>
        <v>295680.77521871933</v>
      </c>
      <c r="BK365" s="84">
        <f>SUMIF(ПП1!$H:$H,$A:$A,ПП1!$M:$M)</f>
        <v>0</v>
      </c>
      <c r="BL365" s="89">
        <f t="shared" si="48"/>
        <v>69888.523699141035</v>
      </c>
      <c r="BM365" s="89">
        <f t="shared" si="56"/>
        <v>9819.9178414553662</v>
      </c>
      <c r="BN365" s="89">
        <f t="shared" si="49"/>
        <v>2738.2249443490587</v>
      </c>
      <c r="BO365" s="89">
        <f>SUMIF(Об!$A:$A,$A:$A,Об!$AG:$AG)*$BO$455</f>
        <v>0</v>
      </c>
      <c r="BP365" s="89">
        <f>SUMIF(Об!$A:$A,$A:$A,Об!$AE:$AE)*BP$455</f>
        <v>2412.8789421909473</v>
      </c>
      <c r="BQ365" s="89">
        <f>SUMIF(Об!$A:$A,$A:$A,Об!AI:AI)*BQ$455</f>
        <v>219108.61127178516</v>
      </c>
      <c r="BR365" s="89">
        <f>SUMIF(Об!$A:$A,$A:$A,Об!AJ:AJ)*BR$455</f>
        <v>0</v>
      </c>
      <c r="BS365" s="89">
        <f>SUMIF(Об!$A:$A,$A:$A,Об!AK:AK)*BS$455</f>
        <v>119832.47486597096</v>
      </c>
      <c r="BT365" s="89">
        <f>SUMIF(Об!$A:$A,$A:$A,Об!AL:AL)*BT$455</f>
        <v>107868.18877409877</v>
      </c>
      <c r="BU365" s="89">
        <f>SUMIF(Об!$A:$A,$A:$A,Об!AM:AM)*BU$455</f>
        <v>0</v>
      </c>
      <c r="BV365" s="89">
        <f>SUMIF(Об!$A:$A,$A:$A,Об!AN:AN)*BV$455</f>
        <v>45095.22099450104</v>
      </c>
    </row>
    <row r="366" spans="1:74" ht="32.25" hidden="1" customHeight="1" x14ac:dyDescent="0.25">
      <c r="A366" s="84" t="s">
        <v>402</v>
      </c>
      <c r="B366" s="84">
        <f>SUMIF(Об!$A:$A,$A:$A,Об!B:B)</f>
        <v>651.9</v>
      </c>
      <c r="C366" s="84">
        <f>SUMIF(Об!$A:$A,$A:$A,Об!C:C)</f>
        <v>651.9</v>
      </c>
      <c r="D366" s="84">
        <v>12</v>
      </c>
      <c r="E366" s="84">
        <f>SUMIF(Об!$A:$A,$A:$A,Об!F:F)</f>
        <v>30.14</v>
      </c>
      <c r="F366" s="84">
        <f t="shared" si="50"/>
        <v>30.14</v>
      </c>
      <c r="G366" s="89">
        <v>230136.84000000005</v>
      </c>
      <c r="H366" s="89">
        <v>290126.34000000003</v>
      </c>
      <c r="I366" s="89">
        <v>0</v>
      </c>
      <c r="J366" s="89">
        <v>59510.070000000007</v>
      </c>
      <c r="K366" s="89">
        <v>2030.34</v>
      </c>
      <c r="L366" s="89">
        <v>0</v>
      </c>
      <c r="M366" s="89">
        <v>40.98</v>
      </c>
      <c r="N366" s="89">
        <v>40.98</v>
      </c>
      <c r="O366" s="89">
        <v>30530.97</v>
      </c>
      <c r="P366" s="89">
        <v>104665.91999999998</v>
      </c>
      <c r="Q366" s="89">
        <v>40733.440000000002</v>
      </c>
      <c r="R366" s="89">
        <v>0</v>
      </c>
      <c r="S366" s="89">
        <v>124.38000000000001</v>
      </c>
      <c r="T366" s="89">
        <v>123788.59000000001</v>
      </c>
      <c r="U366" s="89">
        <v>0</v>
      </c>
      <c r="V366" s="89">
        <v>0</v>
      </c>
      <c r="W366" s="89">
        <v>0</v>
      </c>
      <c r="X366" s="89">
        <v>0</v>
      </c>
      <c r="Y366" s="89">
        <v>0</v>
      </c>
      <c r="Z366" s="89">
        <v>0</v>
      </c>
      <c r="AA366" s="89">
        <v>0</v>
      </c>
      <c r="AB366" s="89">
        <v>0</v>
      </c>
      <c r="AC366" s="89">
        <v>0</v>
      </c>
      <c r="AD366" s="89">
        <v>0</v>
      </c>
      <c r="AE366" s="89">
        <v>85.499999999999986</v>
      </c>
      <c r="AF366" s="89">
        <v>0</v>
      </c>
      <c r="AG366" s="89">
        <v>23085</v>
      </c>
      <c r="AH366" s="90">
        <v>230136.84000000005</v>
      </c>
      <c r="AI366" s="90">
        <v>209099.27999999997</v>
      </c>
      <c r="AJ366" s="90">
        <v>0</v>
      </c>
      <c r="AK366" s="90">
        <v>209099.27999999997</v>
      </c>
      <c r="AL366" s="90">
        <v>115899.12</v>
      </c>
      <c r="AM366" s="90">
        <v>0</v>
      </c>
      <c r="AN366" s="90">
        <v>115899.12</v>
      </c>
      <c r="AP366" s="91">
        <f t="shared" si="47"/>
        <v>28474.58</v>
      </c>
      <c r="AQ366" s="92">
        <f>SUMIF('20-1'!K:K,$A:$A,'20-1'!$E:$E)</f>
        <v>0</v>
      </c>
      <c r="AR366" s="92">
        <f>SUMIF('20-1'!L:L,$A:$A,'20-1'!$E:$E)</f>
        <v>0</v>
      </c>
      <c r="AS366" s="92">
        <f>SUMIF('20-1'!M:M,$A:$A,'20-1'!$E:$E)</f>
        <v>0</v>
      </c>
      <c r="AT366" s="92">
        <f>SUMIF('20-1'!N:N,$A:$A,'20-1'!$E:$E)</f>
        <v>0</v>
      </c>
      <c r="AU366" s="92">
        <f>SUMIF('20-1'!O:O,$A:$A,'20-1'!$E:$E)</f>
        <v>0</v>
      </c>
      <c r="AV366" s="92">
        <f>SUMIF('20-1'!P:P,$A:$A,'20-1'!$E:$E)</f>
        <v>0</v>
      </c>
      <c r="AW366" s="92">
        <f>SUMIF('20-1'!Q:Q,$A:$A,'20-1'!$E:$E)</f>
        <v>0</v>
      </c>
      <c r="AX366" s="92">
        <f>SUMIF('20-1'!R:R,$A:$A,'20-1'!$E:$E)</f>
        <v>0</v>
      </c>
      <c r="AY366" s="92">
        <f>SUMIF('20-1'!S:S,$A:$A,'20-1'!$E:$E)</f>
        <v>28474.58</v>
      </c>
      <c r="AZ366" s="92">
        <f>SUMIF('20-1'!T:T,$A:$A,'20-1'!$E:$E)</f>
        <v>0</v>
      </c>
      <c r="BA366" s="92">
        <f>SUMIF('20-1'!U:U,$A:$A,'20-1'!$E:$E)</f>
        <v>0</v>
      </c>
      <c r="BB366" s="92">
        <f>SUMIF('20-1'!V:V,$A:$A,'20-1'!$E:$E)</f>
        <v>0</v>
      </c>
      <c r="BC366" s="92">
        <f>SUMIF('20-1'!W:W,$A:$A,'20-1'!$E:$E)</f>
        <v>0</v>
      </c>
      <c r="BD366" s="92">
        <f>SUMIF('20-1'!X:X,$A:$A,'20-1'!$E:$E)</f>
        <v>0</v>
      </c>
      <c r="BE366" s="92">
        <f>SUMIF('20-1'!Y:Y,$A:$A,'20-1'!$E:$E)</f>
        <v>0</v>
      </c>
      <c r="BF366" s="92">
        <f>SUMIF('20-1'!Z:Z,$A:$A,'20-1'!$E:$E)</f>
        <v>0</v>
      </c>
      <c r="BG366" s="92">
        <f>SUMIF('20-1'!AA:AA,$A:$A,'20-1'!$E:$E)</f>
        <v>0</v>
      </c>
      <c r="BH366" s="92">
        <f>SUMIF('20-1'!AB:AB,$A:$A,'20-1'!$E:$E)</f>
        <v>7112.1</v>
      </c>
      <c r="BI366" s="89">
        <f>SUMIF(Об!$A:$A,$A:$A,Об!AB:AB)*BI$455</f>
        <v>60232.065478713033</v>
      </c>
      <c r="BJ366" s="89">
        <f>SUMIF(Об!$A:$A,$A:$A,Об!AC:AC)*BJ$455</f>
        <v>57158.110893183606</v>
      </c>
      <c r="BK366" s="84">
        <f>SUMIF(ПП1!$H:$H,$A:$A,ПП1!$M:$M)</f>
        <v>0</v>
      </c>
      <c r="BL366" s="89">
        <f t="shared" si="48"/>
        <v>13510.16475386829</v>
      </c>
      <c r="BM366" s="89">
        <f t="shared" si="56"/>
        <v>1898.2903184309678</v>
      </c>
      <c r="BN366" s="89">
        <f t="shared" si="49"/>
        <v>529.32682181927794</v>
      </c>
      <c r="BO366" s="89">
        <f>SUMIF(Об!$A:$A,$A:$A,Об!$AG:$AG)*$BO$455</f>
        <v>0</v>
      </c>
      <c r="BP366" s="89">
        <f>SUMIF(Об!$A:$A,$A:$A,Об!$AE:$AE)*BP$455</f>
        <v>466.43411986308399</v>
      </c>
      <c r="BQ366" s="89">
        <f>SUMIF(Об!$A:$A,$A:$A,Об!AI:AI)*BQ$455</f>
        <v>42355.930281433066</v>
      </c>
      <c r="BR366" s="89">
        <f>SUMIF(Об!$A:$A,$A:$A,Об!AJ:AJ)*BR$455</f>
        <v>0</v>
      </c>
      <c r="BS366" s="89">
        <f>SUMIF(Об!$A:$A,$A:$A,Об!AK:AK)*BS$455</f>
        <v>23164.840128436514</v>
      </c>
      <c r="BT366" s="89">
        <f>SUMIF(Об!$A:$A,$A:$A,Об!AL:AL)*BT$455</f>
        <v>20852.021546669919</v>
      </c>
      <c r="BU366" s="89">
        <f>SUMIF(Об!$A:$A,$A:$A,Об!AM:AM)*BU$455</f>
        <v>0</v>
      </c>
      <c r="BV366" s="89">
        <f>SUMIF(Об!$A:$A,$A:$A,Об!AN:AN)*BV$455</f>
        <v>8717.3663571791421</v>
      </c>
    </row>
    <row r="367" spans="1:74" ht="32.25" hidden="1" customHeight="1" x14ac:dyDescent="0.25">
      <c r="A367" s="84" t="s">
        <v>403</v>
      </c>
      <c r="B367" s="84">
        <f>SUMIF(Об!$A:$A,$A:$A,Об!B:B)</f>
        <v>3348.9</v>
      </c>
      <c r="C367" s="84">
        <f>SUMIF(Об!$A:$A,$A:$A,Об!C:C)</f>
        <v>3348.9</v>
      </c>
      <c r="D367" s="84">
        <v>12</v>
      </c>
      <c r="E367" s="84">
        <f>SUMIF(Об!$A:$A,$A:$A,Об!F:F)</f>
        <v>30.14</v>
      </c>
      <c r="F367" s="84">
        <f t="shared" si="50"/>
        <v>30.14</v>
      </c>
      <c r="G367" s="89">
        <v>1193534.77</v>
      </c>
      <c r="H367" s="89">
        <v>1522100.8799999997</v>
      </c>
      <c r="I367" s="89">
        <v>0</v>
      </c>
      <c r="J367" s="89">
        <v>228076.18</v>
      </c>
      <c r="K367" s="89">
        <v>10767.580000000002</v>
      </c>
      <c r="L367" s="89">
        <v>0</v>
      </c>
      <c r="M367" s="89">
        <v>439.55</v>
      </c>
      <c r="N367" s="89">
        <v>439.55</v>
      </c>
      <c r="O367" s="89">
        <v>135359.44</v>
      </c>
      <c r="P367" s="89">
        <v>404722.02</v>
      </c>
      <c r="Q367" s="89">
        <v>159491.88</v>
      </c>
      <c r="R367" s="89">
        <v>0</v>
      </c>
      <c r="S367" s="89">
        <v>1306</v>
      </c>
      <c r="T367" s="89">
        <v>484851.98</v>
      </c>
      <c r="U367" s="89">
        <v>0</v>
      </c>
      <c r="V367" s="89">
        <v>0</v>
      </c>
      <c r="W367" s="89">
        <v>0</v>
      </c>
      <c r="X367" s="89">
        <v>0</v>
      </c>
      <c r="Y367" s="89">
        <v>0</v>
      </c>
      <c r="Z367" s="89">
        <v>0</v>
      </c>
      <c r="AA367" s="89">
        <v>0</v>
      </c>
      <c r="AB367" s="89">
        <v>0</v>
      </c>
      <c r="AC367" s="89">
        <v>0</v>
      </c>
      <c r="AD367" s="89">
        <v>0</v>
      </c>
      <c r="AE367" s="89">
        <v>896.95999999999992</v>
      </c>
      <c r="AF367" s="89">
        <v>0</v>
      </c>
      <c r="AG367" s="89">
        <v>89910</v>
      </c>
      <c r="AH367" s="90">
        <v>1193534.77</v>
      </c>
      <c r="AI367" s="90">
        <v>1167794.78</v>
      </c>
      <c r="AJ367" s="90">
        <v>0</v>
      </c>
      <c r="AK367" s="90">
        <v>1167794.78</v>
      </c>
      <c r="AL367" s="90">
        <v>236790.49</v>
      </c>
      <c r="AM367" s="90">
        <v>0</v>
      </c>
      <c r="AN367" s="90">
        <v>236790.49</v>
      </c>
      <c r="AP367" s="91">
        <f t="shared" si="47"/>
        <v>338618.88</v>
      </c>
      <c r="AQ367" s="92">
        <f>SUMIF('20-1'!K:K,$A:$A,'20-1'!$E:$E)</f>
        <v>338618.88</v>
      </c>
      <c r="AR367" s="92">
        <f>SUMIF('20-1'!L:L,$A:$A,'20-1'!$E:$E)</f>
        <v>0</v>
      </c>
      <c r="AS367" s="92">
        <f>SUMIF('20-1'!M:M,$A:$A,'20-1'!$E:$E)</f>
        <v>0</v>
      </c>
      <c r="AT367" s="92">
        <f>SUMIF('20-1'!N:N,$A:$A,'20-1'!$E:$E)</f>
        <v>0</v>
      </c>
      <c r="AU367" s="92">
        <f>SUMIF('20-1'!O:O,$A:$A,'20-1'!$E:$E)</f>
        <v>0</v>
      </c>
      <c r="AV367" s="92">
        <f>SUMIF('20-1'!P:P,$A:$A,'20-1'!$E:$E)</f>
        <v>0</v>
      </c>
      <c r="AW367" s="92">
        <f>SUMIF('20-1'!Q:Q,$A:$A,'20-1'!$E:$E)</f>
        <v>0</v>
      </c>
      <c r="AX367" s="92">
        <f>SUMIF('20-1'!R:R,$A:$A,'20-1'!$E:$E)</f>
        <v>0</v>
      </c>
      <c r="AY367" s="92">
        <f>SUMIF('20-1'!S:S,$A:$A,'20-1'!$E:$E)</f>
        <v>0</v>
      </c>
      <c r="AZ367" s="92">
        <f>SUMIF('20-1'!T:T,$A:$A,'20-1'!$E:$E)</f>
        <v>0</v>
      </c>
      <c r="BA367" s="92">
        <f>SUMIF('20-1'!U:U,$A:$A,'20-1'!$E:$E)</f>
        <v>0</v>
      </c>
      <c r="BB367" s="92">
        <f>SUMIF('20-1'!V:V,$A:$A,'20-1'!$E:$E)</f>
        <v>0</v>
      </c>
      <c r="BC367" s="92">
        <f>SUMIF('20-1'!W:W,$A:$A,'20-1'!$E:$E)</f>
        <v>0</v>
      </c>
      <c r="BD367" s="92">
        <f>SUMIF('20-1'!X:X,$A:$A,'20-1'!$E:$E)</f>
        <v>0</v>
      </c>
      <c r="BE367" s="92">
        <f>SUMIF('20-1'!Y:Y,$A:$A,'20-1'!$E:$E)</f>
        <v>0</v>
      </c>
      <c r="BF367" s="92">
        <f>SUMIF('20-1'!Z:Z,$A:$A,'20-1'!$E:$E)</f>
        <v>0</v>
      </c>
      <c r="BG367" s="92">
        <f>SUMIF('20-1'!AA:AA,$A:$A,'20-1'!$E:$E)</f>
        <v>0</v>
      </c>
      <c r="BH367" s="92">
        <f>SUMIF('20-1'!AB:AB,$A:$A,'20-1'!$E:$E)</f>
        <v>2083.36</v>
      </c>
      <c r="BI367" s="89">
        <f>SUMIF(Об!$A:$A,$A:$A,Об!AB:AB)*BI$455</f>
        <v>309420.40816331044</v>
      </c>
      <c r="BJ367" s="89">
        <f>SUMIF(Об!$A:$A,$A:$A,Об!AC:AC)*BJ$455</f>
        <v>293629.08048808493</v>
      </c>
      <c r="BK367" s="84">
        <f>SUMIF(ПП1!$H:$H,$A:$A,ПП1!$M:$M)</f>
        <v>0</v>
      </c>
      <c r="BL367" s="89">
        <f t="shared" si="48"/>
        <v>69403.575309448555</v>
      </c>
      <c r="BM367" s="89">
        <f t="shared" si="56"/>
        <v>9751.778566334513</v>
      </c>
      <c r="BN367" s="89">
        <f t="shared" si="49"/>
        <v>2719.2247178870689</v>
      </c>
      <c r="BO367" s="89">
        <f>SUMIF(Об!$A:$A,$A:$A,Об!$AG:$AG)*$BO$455</f>
        <v>0</v>
      </c>
      <c r="BP367" s="89">
        <f>SUMIF(Об!$A:$A,$A:$A,Об!$AE:$AE)*BP$455</f>
        <v>2396.136254041237</v>
      </c>
      <c r="BQ367" s="89">
        <f>SUMIF(Об!$A:$A,$A:$A,Об!AI:AI)*BQ$455</f>
        <v>217588.24193816719</v>
      </c>
      <c r="BR367" s="89">
        <f>SUMIF(Об!$A:$A,$A:$A,Об!AJ:AJ)*BR$455</f>
        <v>0</v>
      </c>
      <c r="BS367" s="89">
        <f>SUMIF(Об!$A:$A,$A:$A,Об!AK:AK)*BS$455</f>
        <v>119000.9711706106</v>
      </c>
      <c r="BT367" s="89">
        <f>SUMIF(Об!$A:$A,$A:$A,Об!AL:AL)*BT$455</f>
        <v>107119.70387734761</v>
      </c>
      <c r="BU367" s="89">
        <f>SUMIF(Об!$A:$A,$A:$A,Об!AM:AM)*BU$455</f>
        <v>0</v>
      </c>
      <c r="BV367" s="89">
        <f>SUMIF(Об!$A:$A,$A:$A,Об!AN:AN)*BV$455</f>
        <v>44782.310467183976</v>
      </c>
    </row>
    <row r="368" spans="1:74" ht="32.25" hidden="1" customHeight="1" x14ac:dyDescent="0.25">
      <c r="A368" s="84" t="s">
        <v>404</v>
      </c>
      <c r="B368" s="84">
        <f>SUMIF(Об!$A:$A,$A:$A,Об!B:B)</f>
        <v>638.9</v>
      </c>
      <c r="C368" s="84">
        <f>SUMIF(Об!$A:$A,$A:$A,Об!C:C)</f>
        <v>638.9</v>
      </c>
      <c r="D368" s="84">
        <v>12</v>
      </c>
      <c r="E368" s="84">
        <f>SUMIF(Об!$A:$A,$A:$A,Об!F:F)</f>
        <v>30.14</v>
      </c>
      <c r="F368" s="84">
        <f t="shared" si="50"/>
        <v>30.14</v>
      </c>
      <c r="G368" s="89">
        <v>223755.21999999997</v>
      </c>
      <c r="H368" s="89">
        <v>291311.88</v>
      </c>
      <c r="I368" s="89">
        <v>0</v>
      </c>
      <c r="J368" s="89">
        <v>66303.239999999991</v>
      </c>
      <c r="K368" s="89">
        <v>2011.6499999999996</v>
      </c>
      <c r="L368" s="89">
        <v>0</v>
      </c>
      <c r="M368" s="89">
        <v>22.96</v>
      </c>
      <c r="N368" s="89">
        <v>22.96</v>
      </c>
      <c r="O368" s="89">
        <v>32509.14</v>
      </c>
      <c r="P368" s="89">
        <v>118165.26000000001</v>
      </c>
      <c r="Q368" s="89">
        <v>46988.029999999992</v>
      </c>
      <c r="R368" s="89">
        <v>0</v>
      </c>
      <c r="S368" s="89">
        <v>69.8</v>
      </c>
      <c r="T368" s="89">
        <v>142465.20000000001</v>
      </c>
      <c r="U368" s="89">
        <v>0</v>
      </c>
      <c r="V368" s="89">
        <v>0</v>
      </c>
      <c r="W368" s="89">
        <v>0</v>
      </c>
      <c r="X368" s="89">
        <v>0</v>
      </c>
      <c r="Y368" s="89">
        <v>0</v>
      </c>
      <c r="Z368" s="89">
        <v>0</v>
      </c>
      <c r="AA368" s="89">
        <v>0</v>
      </c>
      <c r="AB368" s="89">
        <v>0</v>
      </c>
      <c r="AC368" s="89">
        <v>0</v>
      </c>
      <c r="AD368" s="89">
        <v>0</v>
      </c>
      <c r="AE368" s="89">
        <v>48.220000000000006</v>
      </c>
      <c r="AF368" s="89">
        <v>0</v>
      </c>
      <c r="AG368" s="89">
        <v>21870</v>
      </c>
      <c r="AH368" s="90">
        <v>223755.21999999997</v>
      </c>
      <c r="AI368" s="90">
        <v>218395.94</v>
      </c>
      <c r="AJ368" s="90">
        <v>0</v>
      </c>
      <c r="AK368" s="90">
        <v>218395.94</v>
      </c>
      <c r="AL368" s="90">
        <v>31408.359999999997</v>
      </c>
      <c r="AM368" s="90">
        <v>0</v>
      </c>
      <c r="AN368" s="90">
        <v>31408.359999999997</v>
      </c>
      <c r="AP368" s="91">
        <f t="shared" si="47"/>
        <v>0</v>
      </c>
      <c r="AQ368" s="92">
        <f>SUMIF('20-1'!K:K,$A:$A,'20-1'!$E:$E)</f>
        <v>0</v>
      </c>
      <c r="AR368" s="92">
        <f>SUMIF('20-1'!L:L,$A:$A,'20-1'!$E:$E)</f>
        <v>0</v>
      </c>
      <c r="AS368" s="92">
        <f>SUMIF('20-1'!M:M,$A:$A,'20-1'!$E:$E)</f>
        <v>0</v>
      </c>
      <c r="AT368" s="92">
        <f>SUMIF('20-1'!N:N,$A:$A,'20-1'!$E:$E)</f>
        <v>0</v>
      </c>
      <c r="AU368" s="92">
        <f>SUMIF('20-1'!O:O,$A:$A,'20-1'!$E:$E)</f>
        <v>0</v>
      </c>
      <c r="AV368" s="92">
        <f>SUMIF('20-1'!P:P,$A:$A,'20-1'!$E:$E)</f>
        <v>0</v>
      </c>
      <c r="AW368" s="92">
        <f>SUMIF('20-1'!Q:Q,$A:$A,'20-1'!$E:$E)</f>
        <v>0</v>
      </c>
      <c r="AX368" s="92">
        <f>SUMIF('20-1'!R:R,$A:$A,'20-1'!$E:$E)</f>
        <v>0</v>
      </c>
      <c r="AY368" s="92">
        <f>SUMIF('20-1'!S:S,$A:$A,'20-1'!$E:$E)</f>
        <v>0</v>
      </c>
      <c r="AZ368" s="92">
        <f>SUMIF('20-1'!T:T,$A:$A,'20-1'!$E:$E)</f>
        <v>0</v>
      </c>
      <c r="BA368" s="92">
        <f>SUMIF('20-1'!U:U,$A:$A,'20-1'!$E:$E)</f>
        <v>0</v>
      </c>
      <c r="BB368" s="92">
        <f>SUMIF('20-1'!V:V,$A:$A,'20-1'!$E:$E)</f>
        <v>0</v>
      </c>
      <c r="BC368" s="92">
        <f>SUMIF('20-1'!W:W,$A:$A,'20-1'!$E:$E)</f>
        <v>0</v>
      </c>
      <c r="BD368" s="92">
        <f>SUMIF('20-1'!X:X,$A:$A,'20-1'!$E:$E)</f>
        <v>0</v>
      </c>
      <c r="BE368" s="92">
        <f>SUMIF('20-1'!Y:Y,$A:$A,'20-1'!$E:$E)</f>
        <v>0</v>
      </c>
      <c r="BF368" s="92">
        <f>SUMIF('20-1'!Z:Z,$A:$A,'20-1'!$E:$E)</f>
        <v>0</v>
      </c>
      <c r="BG368" s="92">
        <f>SUMIF('20-1'!AA:AA,$A:$A,'20-1'!$E:$E)</f>
        <v>0</v>
      </c>
      <c r="BH368" s="92">
        <f>SUMIF('20-1'!AB:AB,$A:$A,'20-1'!$E:$E)</f>
        <v>4619.9799999999996</v>
      </c>
      <c r="BI368" s="89">
        <f>SUMIF(Об!$A:$A,$A:$A,Об!AB:AB)*BI$455</f>
        <v>59030.935165439107</v>
      </c>
      <c r="BJ368" s="89">
        <f>SUMIF(Об!$A:$A,$A:$A,Об!AC:AC)*BJ$455</f>
        <v>56018.280487275668</v>
      </c>
      <c r="BK368" s="84">
        <f>SUMIF(ПП1!$H:$H,$A:$A,ПП1!$M:$M)</f>
        <v>0</v>
      </c>
      <c r="BL368" s="89">
        <f t="shared" si="48"/>
        <v>13240.74898181692</v>
      </c>
      <c r="BM368" s="89">
        <f t="shared" si="56"/>
        <v>1860.4351655860489</v>
      </c>
      <c r="BN368" s="89">
        <f t="shared" si="49"/>
        <v>518.77114045150586</v>
      </c>
      <c r="BO368" s="89">
        <f>SUMIF(Об!$A:$A,$A:$A,Об!$AG:$AG)*$BO$455</f>
        <v>0</v>
      </c>
      <c r="BP368" s="89">
        <f>SUMIF(Об!$A:$A,$A:$A,Об!$AE:$AE)*BP$455</f>
        <v>457.13262644657829</v>
      </c>
      <c r="BQ368" s="89">
        <f>SUMIF(Об!$A:$A,$A:$A,Об!AI:AI)*BQ$455</f>
        <v>41511.28065164532</v>
      </c>
      <c r="BR368" s="89">
        <f>SUMIF(Об!$A:$A,$A:$A,Об!AJ:AJ)*BR$455</f>
        <v>0</v>
      </c>
      <c r="BS368" s="89">
        <f>SUMIF(Об!$A:$A,$A:$A,Об!AK:AK)*BS$455</f>
        <v>22702.893631014096</v>
      </c>
      <c r="BT368" s="89">
        <f>SUMIF(Об!$A:$A,$A:$A,Об!AL:AL)*BT$455</f>
        <v>20436.196604030392</v>
      </c>
      <c r="BU368" s="89">
        <f>SUMIF(Об!$A:$A,$A:$A,Об!AM:AM)*BU$455</f>
        <v>0</v>
      </c>
      <c r="BV368" s="89">
        <f>SUMIF(Об!$A:$A,$A:$A,Об!AN:AN)*BV$455</f>
        <v>8543.5271753363322</v>
      </c>
    </row>
    <row r="369" spans="1:74" ht="32.25" hidden="1" customHeight="1" x14ac:dyDescent="0.25">
      <c r="A369" s="84" t="s">
        <v>405</v>
      </c>
      <c r="B369" s="84">
        <f>SUMIF(Об!$A:$A,$A:$A,Об!B:B)</f>
        <v>4851</v>
      </c>
      <c r="C369" s="84">
        <f>SUMIF(Об!$A:$A,$A:$A,Об!C:C)</f>
        <v>4851</v>
      </c>
      <c r="D369" s="84">
        <v>12</v>
      </c>
      <c r="E369" s="84">
        <f>SUMIF(Об!$A:$A,$A:$A,Об!F:F)</f>
        <v>30.14</v>
      </c>
      <c r="F369" s="84">
        <f t="shared" si="50"/>
        <v>30.14</v>
      </c>
      <c r="G369" s="89">
        <v>1450866.7199999995</v>
      </c>
      <c r="H369" s="89">
        <v>1860905.87</v>
      </c>
      <c r="I369" s="89">
        <v>0</v>
      </c>
      <c r="J369" s="89">
        <v>227589.18</v>
      </c>
      <c r="K369" s="89">
        <v>11815.380000000001</v>
      </c>
      <c r="L369" s="89">
        <v>0</v>
      </c>
      <c r="M369" s="89">
        <v>865.61000000000013</v>
      </c>
      <c r="N369" s="89">
        <v>865.61000000000013</v>
      </c>
      <c r="O369" s="89">
        <v>161746.53</v>
      </c>
      <c r="P369" s="89">
        <v>394484.64</v>
      </c>
      <c r="Q369" s="89">
        <v>150241.54999999999</v>
      </c>
      <c r="R369" s="89">
        <v>0</v>
      </c>
      <c r="S369" s="89">
        <v>2632.1899999999996</v>
      </c>
      <c r="T369" s="89">
        <v>456588.74</v>
      </c>
      <c r="U369" s="89">
        <v>0</v>
      </c>
      <c r="V369" s="89">
        <v>0</v>
      </c>
      <c r="W369" s="89">
        <v>0</v>
      </c>
      <c r="X369" s="89">
        <v>0</v>
      </c>
      <c r="Y369" s="89">
        <v>0</v>
      </c>
      <c r="Z369" s="89">
        <v>0</v>
      </c>
      <c r="AA369" s="89">
        <v>0</v>
      </c>
      <c r="AB369" s="89">
        <v>0</v>
      </c>
      <c r="AC369" s="89">
        <v>0</v>
      </c>
      <c r="AD369" s="89">
        <v>0</v>
      </c>
      <c r="AE369" s="89">
        <v>1807.2499999999998</v>
      </c>
      <c r="AF369" s="89">
        <v>0</v>
      </c>
      <c r="AG369" s="89">
        <v>104490</v>
      </c>
      <c r="AH369" s="90">
        <v>1450866.7199999995</v>
      </c>
      <c r="AI369" s="90">
        <v>1479196.7700000003</v>
      </c>
      <c r="AJ369" s="90">
        <v>0</v>
      </c>
      <c r="AK369" s="90">
        <v>1479196.7700000003</v>
      </c>
      <c r="AL369" s="90">
        <v>186041.88</v>
      </c>
      <c r="AM369" s="90">
        <v>0</v>
      </c>
      <c r="AN369" s="90">
        <v>186041.88</v>
      </c>
      <c r="AP369" s="91">
        <f t="shared" si="47"/>
        <v>19813.260000000002</v>
      </c>
      <c r="AQ369" s="92">
        <f>SUMIF('20-1'!K:K,$A:$A,'20-1'!$E:$E)</f>
        <v>0</v>
      </c>
      <c r="AR369" s="92">
        <f>SUMIF('20-1'!L:L,$A:$A,'20-1'!$E:$E)</f>
        <v>11677.67</v>
      </c>
      <c r="AS369" s="92">
        <f>SUMIF('20-1'!M:M,$A:$A,'20-1'!$E:$E)</f>
        <v>0</v>
      </c>
      <c r="AT369" s="92">
        <f>SUMIF('20-1'!N:N,$A:$A,'20-1'!$E:$E)</f>
        <v>0</v>
      </c>
      <c r="AU369" s="92">
        <f>SUMIF('20-1'!O:O,$A:$A,'20-1'!$E:$E)</f>
        <v>0</v>
      </c>
      <c r="AV369" s="92">
        <f>SUMIF('20-1'!P:P,$A:$A,'20-1'!$E:$E)</f>
        <v>0</v>
      </c>
      <c r="AW369" s="92">
        <f>SUMIF('20-1'!Q:Q,$A:$A,'20-1'!$E:$E)</f>
        <v>0</v>
      </c>
      <c r="AX369" s="92">
        <f>SUMIF('20-1'!R:R,$A:$A,'20-1'!$E:$E)</f>
        <v>0</v>
      </c>
      <c r="AY369" s="92">
        <f>SUMIF('20-1'!S:S,$A:$A,'20-1'!$E:$E)</f>
        <v>0</v>
      </c>
      <c r="AZ369" s="92">
        <f>SUMIF('20-1'!T:T,$A:$A,'20-1'!$E:$E)</f>
        <v>0</v>
      </c>
      <c r="BA369" s="92">
        <f>SUMIF('20-1'!U:U,$A:$A,'20-1'!$E:$E)</f>
        <v>8135.59</v>
      </c>
      <c r="BB369" s="92">
        <f>SUMIF('20-1'!V:V,$A:$A,'20-1'!$E:$E)</f>
        <v>0</v>
      </c>
      <c r="BC369" s="92">
        <f>SUMIF('20-1'!W:W,$A:$A,'20-1'!$E:$E)</f>
        <v>0</v>
      </c>
      <c r="BD369" s="92">
        <f>SUMIF('20-1'!X:X,$A:$A,'20-1'!$E:$E)</f>
        <v>0</v>
      </c>
      <c r="BE369" s="92">
        <f>SUMIF('20-1'!Y:Y,$A:$A,'20-1'!$E:$E)</f>
        <v>0</v>
      </c>
      <c r="BF369" s="92">
        <f>SUMIF('20-1'!Z:Z,$A:$A,'20-1'!$E:$E)</f>
        <v>0</v>
      </c>
      <c r="BG369" s="92">
        <f>SUMIF('20-1'!AA:AA,$A:$A,'20-1'!$E:$E)</f>
        <v>0</v>
      </c>
      <c r="BH369" s="92">
        <f>SUMIF('20-1'!AB:AB,$A:$A,'20-1'!$E:$E)</f>
        <v>24447.759999999998</v>
      </c>
      <c r="BI369" s="89">
        <f>SUMIF(Об!$A:$A,$A:$A,Об!AB:AB)*BI$455</f>
        <v>448206.39613013796</v>
      </c>
      <c r="BJ369" s="89">
        <f>SUMIF(Об!$A:$A,$A:$A,Об!AC:AC)*BJ$455</f>
        <v>425332.09992764791</v>
      </c>
      <c r="BK369" s="84">
        <f>SUMIF(ПП1!$H:$H,$A:$A,ПП1!$M:$M)</f>
        <v>0</v>
      </c>
      <c r="BL369" s="89">
        <f t="shared" si="48"/>
        <v>100533.53155547641</v>
      </c>
      <c r="BM369" s="89">
        <f t="shared" si="56"/>
        <v>14125.795880823172</v>
      </c>
      <c r="BN369" s="89">
        <f t="shared" si="49"/>
        <v>3938.8931011586405</v>
      </c>
      <c r="BO369" s="89">
        <f>SUMIF(Об!$A:$A,$A:$A,Об!$AG:$AG)*$BO$455</f>
        <v>0</v>
      </c>
      <c r="BP369" s="89">
        <f>SUMIF(Об!$A:$A,$A:$A,Об!$AE:$AE)*BP$455</f>
        <v>3470.8880433437962</v>
      </c>
      <c r="BQ369" s="89">
        <f>SUMIF(Об!$A:$A,$A:$A,Об!AI:AI)*BQ$455</f>
        <v>315184.25800771872</v>
      </c>
      <c r="BR369" s="89">
        <f>SUMIF(Об!$A:$A,$A:$A,Об!AJ:AJ)*BR$455</f>
        <v>0</v>
      </c>
      <c r="BS369" s="89">
        <f>SUMIF(Об!$A:$A,$A:$A,Об!AK:AK)*BS$455</f>
        <v>172377.11223047329</v>
      </c>
      <c r="BT369" s="89">
        <f>SUMIF(Об!$A:$A,$A:$A,Об!AL:AL)*BT$455</f>
        <v>155166.67667264273</v>
      </c>
      <c r="BU369" s="89">
        <f>SUMIF(Об!$A:$A,$A:$A,Об!AM:AM)*BU$455</f>
        <v>0</v>
      </c>
      <c r="BV369" s="89">
        <f>SUMIF(Об!$A:$A,$A:$A,Об!AN:AN)*BV$455</f>
        <v>64868.759316882999</v>
      </c>
    </row>
    <row r="370" spans="1:74" ht="32.25" hidden="1" customHeight="1" x14ac:dyDescent="0.25">
      <c r="A370" s="84" t="s">
        <v>406</v>
      </c>
      <c r="B370" s="84">
        <f>SUMIF(Об!$A:$A,$A:$A,Об!B:B)</f>
        <v>4604.8999999999996</v>
      </c>
      <c r="C370" s="84">
        <f>SUMIF(Об!$A:$A,$A:$A,Об!C:C)</f>
        <v>4604.8999999999996</v>
      </c>
      <c r="D370" s="84">
        <v>12</v>
      </c>
      <c r="E370" s="84">
        <f>SUMIF(Об!$A:$A,$A:$A,Об!F:F)</f>
        <v>41.41</v>
      </c>
      <c r="F370" s="84">
        <f t="shared" si="50"/>
        <v>41.41</v>
      </c>
      <c r="G370" s="89">
        <v>2234304.89</v>
      </c>
      <c r="H370" s="89">
        <v>2083738.1400000001</v>
      </c>
      <c r="I370" s="89">
        <v>0</v>
      </c>
      <c r="J370" s="89">
        <v>229544.13000000003</v>
      </c>
      <c r="K370" s="89">
        <v>203921.09999999998</v>
      </c>
      <c r="L370" s="89">
        <v>0</v>
      </c>
      <c r="M370" s="89">
        <v>2141.5200000000004</v>
      </c>
      <c r="N370" s="89">
        <v>2141.5200000000004</v>
      </c>
      <c r="O370" s="89">
        <v>177678.74</v>
      </c>
      <c r="P370" s="89">
        <v>403799.06</v>
      </c>
      <c r="Q370" s="89">
        <v>157391.38</v>
      </c>
      <c r="R370" s="89">
        <v>0</v>
      </c>
      <c r="S370" s="89">
        <v>6517.0200000000023</v>
      </c>
      <c r="T370" s="89">
        <v>478327.97</v>
      </c>
      <c r="U370" s="89">
        <v>0</v>
      </c>
      <c r="V370" s="89">
        <v>0</v>
      </c>
      <c r="W370" s="89">
        <v>0</v>
      </c>
      <c r="X370" s="89">
        <v>0</v>
      </c>
      <c r="Y370" s="89">
        <v>0</v>
      </c>
      <c r="Z370" s="89">
        <v>0</v>
      </c>
      <c r="AA370" s="89">
        <v>0</v>
      </c>
      <c r="AB370" s="89">
        <v>0</v>
      </c>
      <c r="AC370" s="89">
        <v>0</v>
      </c>
      <c r="AD370" s="89">
        <v>0</v>
      </c>
      <c r="AE370" s="89">
        <v>4471.7400000000016</v>
      </c>
      <c r="AF370" s="89">
        <v>0</v>
      </c>
      <c r="AG370" s="89">
        <v>115425</v>
      </c>
      <c r="AH370" s="90">
        <v>2234304.89</v>
      </c>
      <c r="AI370" s="90">
        <v>2173888.42</v>
      </c>
      <c r="AJ370" s="90">
        <v>0</v>
      </c>
      <c r="AK370" s="90">
        <v>2173888.42</v>
      </c>
      <c r="AL370" s="90">
        <v>419916.26</v>
      </c>
      <c r="AM370" s="90">
        <v>0</v>
      </c>
      <c r="AN370" s="90">
        <v>419916.26</v>
      </c>
      <c r="AP370" s="91">
        <f t="shared" si="47"/>
        <v>20567.239999999998</v>
      </c>
      <c r="AQ370" s="92">
        <f>SUMIF('20-1'!K:K,$A:$A,'20-1'!$E:$E)</f>
        <v>0</v>
      </c>
      <c r="AR370" s="92">
        <f>SUMIF('20-1'!L:L,$A:$A,'20-1'!$E:$E)</f>
        <v>15000</v>
      </c>
      <c r="AS370" s="92">
        <f>SUMIF('20-1'!M:M,$A:$A,'20-1'!$E:$E)</f>
        <v>0</v>
      </c>
      <c r="AT370" s="92">
        <f>SUMIF('20-1'!N:N,$A:$A,'20-1'!$E:$E)</f>
        <v>0</v>
      </c>
      <c r="AU370" s="92">
        <f>SUMIF('20-1'!O:O,$A:$A,'20-1'!$E:$E)</f>
        <v>0</v>
      </c>
      <c r="AV370" s="92">
        <f>SUMIF('20-1'!P:P,$A:$A,'20-1'!$E:$E)</f>
        <v>5567.24</v>
      </c>
      <c r="AW370" s="92">
        <f>SUMIF('20-1'!Q:Q,$A:$A,'20-1'!$E:$E)</f>
        <v>0</v>
      </c>
      <c r="AX370" s="92">
        <f>SUMIF('20-1'!R:R,$A:$A,'20-1'!$E:$E)</f>
        <v>0</v>
      </c>
      <c r="AY370" s="92">
        <f>SUMIF('20-1'!S:S,$A:$A,'20-1'!$E:$E)</f>
        <v>0</v>
      </c>
      <c r="AZ370" s="92">
        <f>SUMIF('20-1'!T:T,$A:$A,'20-1'!$E:$E)</f>
        <v>0</v>
      </c>
      <c r="BA370" s="92">
        <f>SUMIF('20-1'!U:U,$A:$A,'20-1'!$E:$E)</f>
        <v>0</v>
      </c>
      <c r="BB370" s="92">
        <f>SUMIF('20-1'!V:V,$A:$A,'20-1'!$E:$E)</f>
        <v>0</v>
      </c>
      <c r="BC370" s="92">
        <f>SUMIF('20-1'!W:W,$A:$A,'20-1'!$E:$E)</f>
        <v>0</v>
      </c>
      <c r="BD370" s="92">
        <f>SUMIF('20-1'!X:X,$A:$A,'20-1'!$E:$E)</f>
        <v>0</v>
      </c>
      <c r="BE370" s="92">
        <f>SUMIF('20-1'!Y:Y,$A:$A,'20-1'!$E:$E)</f>
        <v>0</v>
      </c>
      <c r="BF370" s="92">
        <f>SUMIF('20-1'!Z:Z,$A:$A,'20-1'!$E:$E)</f>
        <v>0</v>
      </c>
      <c r="BG370" s="92">
        <f>SUMIF('20-1'!AA:AA,$A:$A,'20-1'!$E:$E)</f>
        <v>0</v>
      </c>
      <c r="BH370" s="92">
        <f>SUMIF('20-1'!AB:AB,$A:$A,'20-1'!$E:$E)</f>
        <v>24861.79</v>
      </c>
      <c r="BI370" s="89">
        <f>SUMIF(Об!$A:$A,$A:$A,Об!AB:AB)*BI$455</f>
        <v>425468.07535346772</v>
      </c>
      <c r="BJ370" s="89">
        <f>SUMIF(Об!$A:$A,$A:$A,Об!AC:AC)*BJ$455</f>
        <v>403754.23355119064</v>
      </c>
      <c r="BK370" s="89">
        <f>SUMIF(ПП1!$H:$H,$A:$A,ПП1!$M:$M)*$BK$454/$BK$455*B370</f>
        <v>62614.670334938623</v>
      </c>
      <c r="BL370" s="89">
        <f t="shared" si="48"/>
        <v>95433.283747642403</v>
      </c>
      <c r="BM370" s="89">
        <f t="shared" si="56"/>
        <v>13409.168718120516</v>
      </c>
      <c r="BN370" s="89">
        <f t="shared" si="49"/>
        <v>3739.0659331118163</v>
      </c>
      <c r="BO370" s="89">
        <f>SUMIF(Об!$A:$A,$A:$A,Об!$AG:$AG)*$BO$455</f>
        <v>0</v>
      </c>
      <c r="BP370" s="89">
        <f>SUMIF(Об!$A:$A,$A:$A,Об!$AE:$AE)*BP$455</f>
        <v>3294.8036179744063</v>
      </c>
      <c r="BQ370" s="89">
        <f>SUMIF(Об!$A:$A,$A:$A,Об!AI:AI)*BQ$455</f>
        <v>299194.39078535221</v>
      </c>
      <c r="BR370" s="89">
        <f>SUMIF(Об!$A:$A,$A:$A,Об!AJ:AJ)*BR$455</f>
        <v>111780.91812675701</v>
      </c>
      <c r="BS370" s="89">
        <f>SUMIF(Об!$A:$A,$A:$A,Об!AK:AK)*BS$455</f>
        <v>163632.10969080732</v>
      </c>
      <c r="BT370" s="89">
        <f>SUMIF(Об!$A:$A,$A:$A,Об!AL:AL)*BT$455</f>
        <v>147294.79064313593</v>
      </c>
      <c r="BU370" s="89">
        <f>SUMIF(Об!$A:$A,$A:$A,Об!AM:AM)*BU$455</f>
        <v>92741.833758031527</v>
      </c>
      <c r="BV370" s="89">
        <f>SUMIF(Об!$A:$A,$A:$A,Об!AN:AN)*BV$455</f>
        <v>61577.849882150986</v>
      </c>
    </row>
    <row r="371" spans="1:74" ht="32.25" hidden="1" customHeight="1" x14ac:dyDescent="0.25">
      <c r="A371" s="84" t="s">
        <v>407</v>
      </c>
      <c r="B371" s="84">
        <f>SUMIF(Об!$A:$A,$A:$A,Об!B:B)</f>
        <v>3846.2999999999997</v>
      </c>
      <c r="C371" s="84">
        <f>SUMIF(Об!$A:$A,$A:$A,Об!C:C)</f>
        <v>3846.2999999999997</v>
      </c>
      <c r="D371" s="84">
        <v>12</v>
      </c>
      <c r="E371" s="84">
        <f>SUMIF(Об!$A:$A,$A:$A,Об!F:F)</f>
        <v>41.2</v>
      </c>
      <c r="F371" s="84">
        <f t="shared" si="50"/>
        <v>41.2</v>
      </c>
      <c r="G371" s="89">
        <v>1791343.3699999996</v>
      </c>
      <c r="H371" s="89">
        <v>1721305.14</v>
      </c>
      <c r="I371" s="89">
        <v>0</v>
      </c>
      <c r="J371" s="89">
        <v>223191.28999999998</v>
      </c>
      <c r="K371" s="89">
        <v>80100.379999999976</v>
      </c>
      <c r="L371" s="89">
        <v>0</v>
      </c>
      <c r="M371" s="89">
        <v>888.07</v>
      </c>
      <c r="N371" s="89">
        <v>888.07</v>
      </c>
      <c r="O371" s="89">
        <v>0</v>
      </c>
      <c r="P371" s="89">
        <v>394961.45</v>
      </c>
      <c r="Q371" s="89">
        <v>155092.28999999998</v>
      </c>
      <c r="R371" s="89">
        <v>0</v>
      </c>
      <c r="S371" s="89">
        <v>2682.51</v>
      </c>
      <c r="T371" s="89">
        <v>469349.69999999995</v>
      </c>
      <c r="U371" s="89">
        <v>0</v>
      </c>
      <c r="V371" s="89">
        <v>0</v>
      </c>
      <c r="W371" s="89">
        <v>0</v>
      </c>
      <c r="X371" s="89">
        <v>0</v>
      </c>
      <c r="Y371" s="89">
        <v>0</v>
      </c>
      <c r="Z371" s="89">
        <v>0</v>
      </c>
      <c r="AA371" s="89">
        <v>0</v>
      </c>
      <c r="AB371" s="89">
        <v>0</v>
      </c>
      <c r="AC371" s="89">
        <v>0</v>
      </c>
      <c r="AD371" s="89">
        <v>0</v>
      </c>
      <c r="AE371" s="89">
        <v>1842.84</v>
      </c>
      <c r="AF371" s="89">
        <v>0</v>
      </c>
      <c r="AG371" s="89">
        <v>0</v>
      </c>
      <c r="AH371" s="90">
        <v>1791343.3699999996</v>
      </c>
      <c r="AI371" s="90">
        <v>1831994.2100000002</v>
      </c>
      <c r="AJ371" s="90">
        <v>0</v>
      </c>
      <c r="AK371" s="90">
        <v>1831994.2100000002</v>
      </c>
      <c r="AL371" s="90">
        <v>273234.76</v>
      </c>
      <c r="AM371" s="90">
        <v>0</v>
      </c>
      <c r="AN371" s="90">
        <v>273234.76</v>
      </c>
      <c r="AP371" s="91">
        <f t="shared" si="47"/>
        <v>27076.639999999999</v>
      </c>
      <c r="AQ371" s="92">
        <f>SUMIF('20-1'!K:K,$A:$A,'20-1'!$E:$E)</f>
        <v>0</v>
      </c>
      <c r="AR371" s="92">
        <f>SUMIF('20-1'!L:L,$A:$A,'20-1'!$E:$E)</f>
        <v>0</v>
      </c>
      <c r="AS371" s="92">
        <f>SUMIF('20-1'!M:M,$A:$A,'20-1'!$E:$E)</f>
        <v>0</v>
      </c>
      <c r="AT371" s="92">
        <f>SUMIF('20-1'!N:N,$A:$A,'20-1'!$E:$E)</f>
        <v>0</v>
      </c>
      <c r="AU371" s="92">
        <f>SUMIF('20-1'!O:O,$A:$A,'20-1'!$E:$E)</f>
        <v>0</v>
      </c>
      <c r="AV371" s="92">
        <f>SUMIF('20-1'!P:P,$A:$A,'20-1'!$E:$E)</f>
        <v>27076.639999999999</v>
      </c>
      <c r="AW371" s="92">
        <f>SUMIF('20-1'!Q:Q,$A:$A,'20-1'!$E:$E)</f>
        <v>0</v>
      </c>
      <c r="AX371" s="92">
        <f>SUMIF('20-1'!R:R,$A:$A,'20-1'!$E:$E)</f>
        <v>0</v>
      </c>
      <c r="AY371" s="92">
        <f>SUMIF('20-1'!S:S,$A:$A,'20-1'!$E:$E)</f>
        <v>0</v>
      </c>
      <c r="AZ371" s="92">
        <f>SUMIF('20-1'!T:T,$A:$A,'20-1'!$E:$E)</f>
        <v>0</v>
      </c>
      <c r="BA371" s="92">
        <f>SUMIF('20-1'!U:U,$A:$A,'20-1'!$E:$E)</f>
        <v>0</v>
      </c>
      <c r="BB371" s="92">
        <f>SUMIF('20-1'!V:V,$A:$A,'20-1'!$E:$E)</f>
        <v>0</v>
      </c>
      <c r="BC371" s="92">
        <f>SUMIF('20-1'!W:W,$A:$A,'20-1'!$E:$E)</f>
        <v>0</v>
      </c>
      <c r="BD371" s="92">
        <f>SUMIF('20-1'!X:X,$A:$A,'20-1'!$E:$E)</f>
        <v>0</v>
      </c>
      <c r="BE371" s="92">
        <f>SUMIF('20-1'!Y:Y,$A:$A,'20-1'!$E:$E)</f>
        <v>0</v>
      </c>
      <c r="BF371" s="92">
        <f>SUMIF('20-1'!Z:Z,$A:$A,'20-1'!$E:$E)</f>
        <v>0</v>
      </c>
      <c r="BG371" s="92">
        <f>SUMIF('20-1'!AA:AA,$A:$A,'20-1'!$E:$E)</f>
        <v>0</v>
      </c>
      <c r="BH371" s="92">
        <f>SUMIF('20-1'!AB:AB,$A:$A,'20-1'!$E:$E)</f>
        <v>31972.29</v>
      </c>
      <c r="BI371" s="89">
        <f>SUMIF(Об!$A:$A,$A:$A,Об!AB:AB)*BI$455</f>
        <v>355377.5018419603</v>
      </c>
      <c r="BJ371" s="89">
        <f>SUMIF(Об!$A:$A,$A:$A,Об!AC:AC)*BJ$455</f>
        <v>337240.74540336267</v>
      </c>
      <c r="BK371" s="89">
        <f>SUMIF(ПП1!$H:$H,$A:$A,ПП1!$M:$M)*$BK$454/$BK$455*B371</f>
        <v>52299.682188380728</v>
      </c>
      <c r="BL371" s="89">
        <f t="shared" si="48"/>
        <v>79711.837233937098</v>
      </c>
      <c r="BM371" s="84">
        <f>SUMIF(Об!$A:$A,$A:$A,Об!Z:Z)</f>
        <v>0</v>
      </c>
      <c r="BN371" s="89">
        <f t="shared" si="49"/>
        <v>3123.1013265278243</v>
      </c>
      <c r="BO371" s="89">
        <f>SUMIF(Об!$A:$A,$A:$A,Об!$AG:$AG)*$BO$455</f>
        <v>0</v>
      </c>
      <c r="BP371" s="89">
        <f>SUMIF(Об!$A:$A,$A:$A,Об!$AE:$AE)*BP$455</f>
        <v>0</v>
      </c>
      <c r="BQ371" s="89">
        <f>SUMIF(Об!$A:$A,$A:$A,Об!AI:AI)*BQ$455</f>
        <v>249905.83623481516</v>
      </c>
      <c r="BR371" s="89">
        <f>SUMIF(Об!$A:$A,$A:$A,Об!AJ:AJ)*BR$455</f>
        <v>93366.402178319957</v>
      </c>
      <c r="BS371" s="89">
        <f>SUMIF(Об!$A:$A,$A:$A,Об!AK:AK)*BS$455</f>
        <v>136675.75484891143</v>
      </c>
      <c r="BT371" s="89">
        <f>SUMIF(Об!$A:$A,$A:$A,Об!AL:AL)*BT$455</f>
        <v>123029.80591341696</v>
      </c>
      <c r="BU371" s="89">
        <f>SUMIF(Об!$A:$A,$A:$A,Об!AM:AM)*BU$455</f>
        <v>77463.770154295795</v>
      </c>
      <c r="BV371" s="89">
        <f>SUMIF(Об!$A:$A,$A:$A,Об!AN:AN)*BV$455</f>
        <v>51433.665009385077</v>
      </c>
    </row>
    <row r="372" spans="1:74" ht="32.25" hidden="1" customHeight="1" x14ac:dyDescent="0.25">
      <c r="A372" s="84" t="s">
        <v>408</v>
      </c>
      <c r="B372" s="84">
        <f>SUMIF(Об!$A:$A,$A:$A,Об!B:B)</f>
        <v>4634</v>
      </c>
      <c r="C372" s="84">
        <f>SUMIF(Об!$A:$A,$A:$A,Об!C:C)</f>
        <v>4634</v>
      </c>
      <c r="D372" s="84">
        <v>12</v>
      </c>
      <c r="E372" s="84">
        <f>SUMIF(Об!$A:$A,$A:$A,Об!F:F)</f>
        <v>41.41</v>
      </c>
      <c r="F372" s="84">
        <f t="shared" si="50"/>
        <v>41.41</v>
      </c>
      <c r="G372" s="89">
        <v>1675570.26</v>
      </c>
      <c r="H372" s="89">
        <v>1550522.7100000002</v>
      </c>
      <c r="I372" s="89">
        <v>0</v>
      </c>
      <c r="J372" s="89">
        <v>191489.11</v>
      </c>
      <c r="K372" s="89">
        <v>71373</v>
      </c>
      <c r="L372" s="89">
        <v>0</v>
      </c>
      <c r="M372" s="89">
        <v>570.68000000000006</v>
      </c>
      <c r="N372" s="89">
        <v>570.68000000000006</v>
      </c>
      <c r="O372" s="89">
        <v>128085.11</v>
      </c>
      <c r="P372" s="89">
        <v>332086.76</v>
      </c>
      <c r="Q372" s="89">
        <v>126578.48</v>
      </c>
      <c r="R372" s="89">
        <v>0</v>
      </c>
      <c r="S372" s="89">
        <v>1735.9299999999998</v>
      </c>
      <c r="T372" s="89">
        <v>384675.1</v>
      </c>
      <c r="U372" s="89">
        <v>0</v>
      </c>
      <c r="V372" s="89">
        <v>0</v>
      </c>
      <c r="W372" s="89">
        <v>0</v>
      </c>
      <c r="X372" s="89">
        <v>0</v>
      </c>
      <c r="Y372" s="89">
        <v>0</v>
      </c>
      <c r="Z372" s="89">
        <v>0</v>
      </c>
      <c r="AA372" s="89">
        <v>0</v>
      </c>
      <c r="AB372" s="89">
        <v>0</v>
      </c>
      <c r="AC372" s="89">
        <v>0</v>
      </c>
      <c r="AD372" s="89">
        <v>0</v>
      </c>
      <c r="AE372" s="89">
        <v>1167.4700000000003</v>
      </c>
      <c r="AF372" s="89">
        <v>0</v>
      </c>
      <c r="AG372" s="89">
        <v>95985</v>
      </c>
      <c r="AH372" s="90">
        <v>1675570.26</v>
      </c>
      <c r="AI372" s="90">
        <v>1663985.91</v>
      </c>
      <c r="AJ372" s="90">
        <v>0</v>
      </c>
      <c r="AK372" s="90">
        <v>1663985.91</v>
      </c>
      <c r="AL372" s="90">
        <v>201290.44</v>
      </c>
      <c r="AM372" s="90">
        <v>0</v>
      </c>
      <c r="AN372" s="90">
        <v>201290.44</v>
      </c>
      <c r="AP372" s="91">
        <f t="shared" si="47"/>
        <v>44861.2</v>
      </c>
      <c r="AQ372" s="92">
        <f>SUMIF('20-1'!K:K,$A:$A,'20-1'!$E:$E)</f>
        <v>0</v>
      </c>
      <c r="AR372" s="92">
        <f>SUMIF('20-1'!L:L,$A:$A,'20-1'!$E:$E)</f>
        <v>0</v>
      </c>
      <c r="AS372" s="92">
        <f>SUMIF('20-1'!M:M,$A:$A,'20-1'!$E:$E)</f>
        <v>0</v>
      </c>
      <c r="AT372" s="92">
        <f>SUMIF('20-1'!N:N,$A:$A,'20-1'!$E:$E)</f>
        <v>0</v>
      </c>
      <c r="AU372" s="92">
        <f>SUMIF('20-1'!O:O,$A:$A,'20-1'!$E:$E)</f>
        <v>0</v>
      </c>
      <c r="AV372" s="92">
        <f>SUMIF('20-1'!P:P,$A:$A,'20-1'!$E:$E)</f>
        <v>11640.86</v>
      </c>
      <c r="AW372" s="92">
        <f>SUMIF('20-1'!Q:Q,$A:$A,'20-1'!$E:$E)</f>
        <v>0</v>
      </c>
      <c r="AX372" s="92">
        <f>SUMIF('20-1'!R:R,$A:$A,'20-1'!$E:$E)</f>
        <v>0</v>
      </c>
      <c r="AY372" s="92">
        <f>SUMIF('20-1'!S:S,$A:$A,'20-1'!$E:$E)</f>
        <v>0</v>
      </c>
      <c r="AZ372" s="92">
        <f>SUMIF('20-1'!T:T,$A:$A,'20-1'!$E:$E)</f>
        <v>0</v>
      </c>
      <c r="BA372" s="92">
        <f>SUMIF('20-1'!U:U,$A:$A,'20-1'!$E:$E)</f>
        <v>33220.339999999997</v>
      </c>
      <c r="BB372" s="92">
        <f>SUMIF('20-1'!V:V,$A:$A,'20-1'!$E:$E)</f>
        <v>0</v>
      </c>
      <c r="BC372" s="92">
        <f>SUMIF('20-1'!W:W,$A:$A,'20-1'!$E:$E)</f>
        <v>0</v>
      </c>
      <c r="BD372" s="92">
        <f>SUMIF('20-1'!X:X,$A:$A,'20-1'!$E:$E)</f>
        <v>0</v>
      </c>
      <c r="BE372" s="92">
        <f>SUMIF('20-1'!Y:Y,$A:$A,'20-1'!$E:$E)</f>
        <v>0</v>
      </c>
      <c r="BF372" s="92">
        <f>SUMIF('20-1'!Z:Z,$A:$A,'20-1'!$E:$E)</f>
        <v>0</v>
      </c>
      <c r="BG372" s="92">
        <f>SUMIF('20-1'!AA:AA,$A:$A,'20-1'!$E:$E)</f>
        <v>4627.12</v>
      </c>
      <c r="BH372" s="92">
        <f>SUMIF('20-1'!AB:AB,$A:$A,'20-1'!$E:$E)</f>
        <v>32267.599999999999</v>
      </c>
      <c r="BI372" s="89">
        <f>SUMIF(Об!$A:$A,$A:$A,Об!AB:AB)*BI$455</f>
        <v>428156.75936241174</v>
      </c>
      <c r="BJ372" s="89">
        <f>SUMIF(Об!$A:$A,$A:$A,Об!AC:AC)*BJ$455</f>
        <v>406305.70007518464</v>
      </c>
      <c r="BK372" s="89">
        <f>SUMIF(ПП1!$H:$H,$A:$A,ПП1!$M:$M)*$BK$454/$BK$455*B372</f>
        <v>63010.35469437026</v>
      </c>
      <c r="BL372" s="89">
        <f t="shared" si="48"/>
        <v>96036.360591234319</v>
      </c>
      <c r="BM372" s="89">
        <f t="shared" ref="BM372:BM374" si="57">$BM$454*B372/$BM$455</f>
        <v>13493.906021796449</v>
      </c>
      <c r="BN372" s="89">
        <f t="shared" si="49"/>
        <v>3762.6944198658293</v>
      </c>
      <c r="BO372" s="89">
        <f>SUMIF(Об!$A:$A,$A:$A,Об!$AG:$AG)*$BO$455</f>
        <v>0</v>
      </c>
      <c r="BP372" s="89">
        <f>SUMIF(Об!$A:$A,$A:$A,Об!$AE:$AE)*BP$455</f>
        <v>3315.624653237508</v>
      </c>
      <c r="BQ372" s="89">
        <f>SUMIF(Об!$A:$A,$A:$A,Об!AI:AI)*BQ$455</f>
        <v>301085.10649510793</v>
      </c>
      <c r="BR372" s="89">
        <f>SUMIF(Об!$A:$A,$A:$A,Об!AJ:AJ)*BR$455</f>
        <v>112487.30148307067</v>
      </c>
      <c r="BS372" s="89">
        <f>SUMIF(Об!$A:$A,$A:$A,Об!AK:AK)*BS$455</f>
        <v>164666.15915811443</v>
      </c>
      <c r="BT372" s="89">
        <f>SUMIF(Об!$A:$A,$A:$A,Об!AL:AL)*BT$455</f>
        <v>148225.59878396749</v>
      </c>
      <c r="BU372" s="89">
        <f>SUMIF(Об!$A:$A,$A:$A,Об!AM:AM)*BU$455</f>
        <v>93327.902372411612</v>
      </c>
      <c r="BV372" s="89">
        <f>SUMIF(Об!$A:$A,$A:$A,Об!AN:AN)*BV$455</f>
        <v>61966.982204583757</v>
      </c>
    </row>
    <row r="373" spans="1:74" ht="32.25" hidden="1" customHeight="1" x14ac:dyDescent="0.25">
      <c r="A373" s="84" t="s">
        <v>409</v>
      </c>
      <c r="B373" s="84">
        <f>SUMIF(Об!$A:$A,$A:$A,Об!B:B)</f>
        <v>3642.3</v>
      </c>
      <c r="C373" s="84">
        <f>SUMIF(Об!$A:$A,$A:$A,Об!C:C)</f>
        <v>3642.3000000000006</v>
      </c>
      <c r="D373" s="84">
        <v>12</v>
      </c>
      <c r="E373" s="84">
        <f>SUMIF(Об!$A:$A,$A:$A,Об!F:F)</f>
        <v>41.41</v>
      </c>
      <c r="F373" s="84">
        <f t="shared" si="50"/>
        <v>41.41</v>
      </c>
      <c r="G373" s="89">
        <v>1765138.2700000003</v>
      </c>
      <c r="H373" s="89">
        <v>1658109.6999999997</v>
      </c>
      <c r="I373" s="89">
        <v>0</v>
      </c>
      <c r="J373" s="89">
        <v>205052.37</v>
      </c>
      <c r="K373" s="89">
        <v>78127.05</v>
      </c>
      <c r="L373" s="89">
        <v>0</v>
      </c>
      <c r="M373" s="89">
        <v>709.5100000000001</v>
      </c>
      <c r="N373" s="89">
        <v>709.5100000000001</v>
      </c>
      <c r="O373" s="89">
        <v>146850.75</v>
      </c>
      <c r="P373" s="89">
        <v>353125.36</v>
      </c>
      <c r="Q373" s="89">
        <v>133170.97</v>
      </c>
      <c r="R373" s="89">
        <v>0</v>
      </c>
      <c r="S373" s="89">
        <v>2159.0999999999995</v>
      </c>
      <c r="T373" s="89">
        <v>404712.66000000003</v>
      </c>
      <c r="U373" s="89">
        <v>0</v>
      </c>
      <c r="V373" s="89">
        <v>0</v>
      </c>
      <c r="W373" s="89">
        <v>0</v>
      </c>
      <c r="X373" s="89">
        <v>0</v>
      </c>
      <c r="Y373" s="89">
        <v>0</v>
      </c>
      <c r="Z373" s="89">
        <v>0</v>
      </c>
      <c r="AA373" s="89">
        <v>0</v>
      </c>
      <c r="AB373" s="89">
        <v>0</v>
      </c>
      <c r="AC373" s="89">
        <v>0</v>
      </c>
      <c r="AD373" s="89">
        <v>0</v>
      </c>
      <c r="AE373" s="89">
        <v>1481.82</v>
      </c>
      <c r="AF373" s="89">
        <v>0</v>
      </c>
      <c r="AG373" s="89">
        <v>99630</v>
      </c>
      <c r="AH373" s="90">
        <v>1765138.2700000003</v>
      </c>
      <c r="AI373" s="90">
        <v>1801045.9700000002</v>
      </c>
      <c r="AJ373" s="90">
        <v>0</v>
      </c>
      <c r="AK373" s="90">
        <v>1801045.9700000002</v>
      </c>
      <c r="AL373" s="90">
        <v>165916.46</v>
      </c>
      <c r="AM373" s="90">
        <v>0</v>
      </c>
      <c r="AN373" s="90">
        <v>165916.46</v>
      </c>
      <c r="AP373" s="91">
        <f t="shared" si="47"/>
        <v>47483.040000000001</v>
      </c>
      <c r="AQ373" s="92">
        <f>SUMIF('20-1'!K:K,$A:$A,'20-1'!$E:$E)</f>
        <v>0</v>
      </c>
      <c r="AR373" s="92">
        <f>SUMIF('20-1'!L:L,$A:$A,'20-1'!$E:$E)</f>
        <v>0</v>
      </c>
      <c r="AS373" s="92">
        <f>SUMIF('20-1'!M:M,$A:$A,'20-1'!$E:$E)</f>
        <v>27678.51</v>
      </c>
      <c r="AT373" s="92">
        <f>SUMIF('20-1'!N:N,$A:$A,'20-1'!$E:$E)</f>
        <v>0</v>
      </c>
      <c r="AU373" s="92">
        <f>SUMIF('20-1'!O:O,$A:$A,'20-1'!$E:$E)</f>
        <v>0</v>
      </c>
      <c r="AV373" s="92">
        <f>SUMIF('20-1'!P:P,$A:$A,'20-1'!$E:$E)</f>
        <v>5567.24</v>
      </c>
      <c r="AW373" s="92">
        <f>SUMIF('20-1'!Q:Q,$A:$A,'20-1'!$E:$E)</f>
        <v>0</v>
      </c>
      <c r="AX373" s="92">
        <f>SUMIF('20-1'!R:R,$A:$A,'20-1'!$E:$E)</f>
        <v>0</v>
      </c>
      <c r="AY373" s="92">
        <f>SUMIF('20-1'!S:S,$A:$A,'20-1'!$E:$E)</f>
        <v>0</v>
      </c>
      <c r="AZ373" s="92">
        <f>SUMIF('20-1'!T:T,$A:$A,'20-1'!$E:$E)</f>
        <v>0</v>
      </c>
      <c r="BA373" s="92">
        <f>SUMIF('20-1'!U:U,$A:$A,'20-1'!$E:$E)</f>
        <v>14237.29</v>
      </c>
      <c r="BB373" s="92">
        <f>SUMIF('20-1'!V:V,$A:$A,'20-1'!$E:$E)</f>
        <v>0</v>
      </c>
      <c r="BC373" s="92">
        <f>SUMIF('20-1'!W:W,$A:$A,'20-1'!$E:$E)</f>
        <v>0</v>
      </c>
      <c r="BD373" s="92">
        <f>SUMIF('20-1'!X:X,$A:$A,'20-1'!$E:$E)</f>
        <v>0</v>
      </c>
      <c r="BE373" s="92">
        <f>SUMIF('20-1'!Y:Y,$A:$A,'20-1'!$E:$E)</f>
        <v>0</v>
      </c>
      <c r="BF373" s="92">
        <f>SUMIF('20-1'!Z:Z,$A:$A,'20-1'!$E:$E)</f>
        <v>0</v>
      </c>
      <c r="BG373" s="92">
        <f>SUMIF('20-1'!AA:AA,$A:$A,'20-1'!$E:$E)</f>
        <v>4627.12</v>
      </c>
      <c r="BH373" s="92">
        <f>SUMIF('20-1'!AB:AB,$A:$A,'20-1'!$E:$E)</f>
        <v>30800.76</v>
      </c>
      <c r="BI373" s="89">
        <f>SUMIF(Об!$A:$A,$A:$A,Об!AB:AB)*BI$455</f>
        <v>336528.99538750813</v>
      </c>
      <c r="BJ373" s="89">
        <f>SUMIF(Об!$A:$A,$A:$A,Об!AC:AC)*BJ$455</f>
        <v>319354.17595680733</v>
      </c>
      <c r="BK373" s="89">
        <f>SUMIF(ПП1!$H:$H,$A:$A,ПП1!$M:$M)*$BK$454/$BK$455*B373</f>
        <v>49525.812452159</v>
      </c>
      <c r="BL373" s="89">
        <f t="shared" si="48"/>
        <v>75484.082041746398</v>
      </c>
      <c r="BM373" s="89">
        <f t="shared" si="57"/>
        <v>10606.140246695988</v>
      </c>
      <c r="BN373" s="89">
        <f t="shared" si="49"/>
        <v>2957.4583266027862</v>
      </c>
      <c r="BO373" s="89">
        <f>SUMIF(Об!$A:$A,$A:$A,Об!$AG:$AG)*$BO$455</f>
        <v>0</v>
      </c>
      <c r="BP373" s="89">
        <f>SUMIF(Об!$A:$A,$A:$A,Об!$AE:$AE)*BP$455</f>
        <v>2606.0638054568358</v>
      </c>
      <c r="BQ373" s="89">
        <f>SUMIF(Об!$A:$A,$A:$A,Об!AI:AI)*BQ$455</f>
        <v>236651.33435199218</v>
      </c>
      <c r="BR373" s="89">
        <f>SUMIF(Об!$A:$A,$A:$A,Об!AJ:AJ)*BR$455</f>
        <v>88414.436381482155</v>
      </c>
      <c r="BS373" s="89">
        <f>SUMIF(Об!$A:$A,$A:$A,Об!AK:AK)*BS$455</f>
        <v>129426.74827397506</v>
      </c>
      <c r="BT373" s="89">
        <f>SUMIF(Об!$A:$A,$A:$A,Об!AL:AL)*BT$455</f>
        <v>116504.5529673813</v>
      </c>
      <c r="BU373" s="89">
        <f>SUMIF(Об!$A:$A,$A:$A,Об!AM:AM)*BU$455</f>
        <v>73355.24790915729</v>
      </c>
      <c r="BV373" s="89">
        <f>SUMIF(Об!$A:$A,$A:$A,Об!AN:AN)*BV$455</f>
        <v>48705.72707892867</v>
      </c>
    </row>
    <row r="374" spans="1:74" ht="32.25" hidden="1" customHeight="1" x14ac:dyDescent="0.25">
      <c r="A374" s="84" t="s">
        <v>410</v>
      </c>
      <c r="B374" s="84">
        <f>SUMIF(Об!$A:$A,$A:$A,Об!B:B)</f>
        <v>3633.64</v>
      </c>
      <c r="C374" s="84">
        <f>SUMIF(Об!$A:$A,$A:$A,Об!C:C)</f>
        <v>3633.64</v>
      </c>
      <c r="D374" s="84">
        <v>12</v>
      </c>
      <c r="E374" s="84">
        <f>SUMIF(Об!$A:$A,$A:$A,Об!F:F)</f>
        <v>41.41</v>
      </c>
      <c r="F374" s="84">
        <f t="shared" si="50"/>
        <v>41.41</v>
      </c>
      <c r="G374" s="89">
        <v>1772461.4800000002</v>
      </c>
      <c r="H374" s="89">
        <v>1643214.96</v>
      </c>
      <c r="I374" s="89">
        <v>0</v>
      </c>
      <c r="J374" s="89">
        <v>207240.56</v>
      </c>
      <c r="K374" s="89">
        <v>76747.999999999985</v>
      </c>
      <c r="L374" s="89">
        <v>0</v>
      </c>
      <c r="M374" s="89">
        <v>650.54000000000008</v>
      </c>
      <c r="N374" s="89">
        <v>650.54000000000008</v>
      </c>
      <c r="O374" s="89">
        <v>134297.4</v>
      </c>
      <c r="P374" s="89">
        <v>364975.38</v>
      </c>
      <c r="Q374" s="89">
        <v>142376.56</v>
      </c>
      <c r="R374" s="89">
        <v>0</v>
      </c>
      <c r="S374" s="89">
        <v>1972.94</v>
      </c>
      <c r="T374" s="89">
        <v>432631.77</v>
      </c>
      <c r="U374" s="89">
        <v>0</v>
      </c>
      <c r="V374" s="89">
        <v>0</v>
      </c>
      <c r="W374" s="89">
        <v>0</v>
      </c>
      <c r="X374" s="89">
        <v>0</v>
      </c>
      <c r="Y374" s="89">
        <v>0</v>
      </c>
      <c r="Z374" s="89">
        <v>0</v>
      </c>
      <c r="AA374" s="89">
        <v>0</v>
      </c>
      <c r="AB374" s="89">
        <v>0</v>
      </c>
      <c r="AC374" s="89">
        <v>0</v>
      </c>
      <c r="AD374" s="89">
        <v>0</v>
      </c>
      <c r="AE374" s="89">
        <v>1358.3800000000003</v>
      </c>
      <c r="AF374" s="89">
        <v>0</v>
      </c>
      <c r="AG374" s="89">
        <v>99630</v>
      </c>
      <c r="AH374" s="90">
        <v>1772461.4800000002</v>
      </c>
      <c r="AI374" s="90">
        <v>1848540.82</v>
      </c>
      <c r="AJ374" s="90">
        <v>0</v>
      </c>
      <c r="AK374" s="90">
        <v>1848540.82</v>
      </c>
      <c r="AL374" s="90">
        <v>232958.6</v>
      </c>
      <c r="AM374" s="90">
        <v>0</v>
      </c>
      <c r="AN374" s="90">
        <v>232958.6</v>
      </c>
      <c r="AP374" s="91">
        <f t="shared" si="47"/>
        <v>567514.19000000006</v>
      </c>
      <c r="AQ374" s="92">
        <f>SUMIF('20-1'!K:K,$A:$A,'20-1'!$E:$E)</f>
        <v>547709.66</v>
      </c>
      <c r="AR374" s="92">
        <f>SUMIF('20-1'!L:L,$A:$A,'20-1'!$E:$E)</f>
        <v>0</v>
      </c>
      <c r="AS374" s="92">
        <f>SUMIF('20-1'!M:M,$A:$A,'20-1'!$E:$E)</f>
        <v>0</v>
      </c>
      <c r="AT374" s="92">
        <f>SUMIF('20-1'!N:N,$A:$A,'20-1'!$E:$E)</f>
        <v>0</v>
      </c>
      <c r="AU374" s="92">
        <f>SUMIF('20-1'!O:O,$A:$A,'20-1'!$E:$E)</f>
        <v>0</v>
      </c>
      <c r="AV374" s="92">
        <f>SUMIF('20-1'!P:P,$A:$A,'20-1'!$E:$E)</f>
        <v>5567.24</v>
      </c>
      <c r="AW374" s="92">
        <f>SUMIF('20-1'!Q:Q,$A:$A,'20-1'!$E:$E)</f>
        <v>0</v>
      </c>
      <c r="AX374" s="92">
        <f>SUMIF('20-1'!R:R,$A:$A,'20-1'!$E:$E)</f>
        <v>0</v>
      </c>
      <c r="AY374" s="92">
        <f>SUMIF('20-1'!S:S,$A:$A,'20-1'!$E:$E)</f>
        <v>0</v>
      </c>
      <c r="AZ374" s="92">
        <f>SUMIF('20-1'!T:T,$A:$A,'20-1'!$E:$E)</f>
        <v>0</v>
      </c>
      <c r="BA374" s="92">
        <f>SUMIF('20-1'!U:U,$A:$A,'20-1'!$E:$E)</f>
        <v>14237.29</v>
      </c>
      <c r="BB374" s="92">
        <f>SUMIF('20-1'!V:V,$A:$A,'20-1'!$E:$E)</f>
        <v>0</v>
      </c>
      <c r="BC374" s="92">
        <f>SUMIF('20-1'!W:W,$A:$A,'20-1'!$E:$E)</f>
        <v>0</v>
      </c>
      <c r="BD374" s="92">
        <f>SUMIF('20-1'!X:X,$A:$A,'20-1'!$E:$E)</f>
        <v>0</v>
      </c>
      <c r="BE374" s="92">
        <f>SUMIF('20-1'!Y:Y,$A:$A,'20-1'!$E:$E)</f>
        <v>0</v>
      </c>
      <c r="BF374" s="92">
        <f>SUMIF('20-1'!Z:Z,$A:$A,'20-1'!$E:$E)</f>
        <v>0</v>
      </c>
      <c r="BG374" s="92">
        <f>SUMIF('20-1'!AA:AA,$A:$A,'20-1'!$E:$E)</f>
        <v>4627.12</v>
      </c>
      <c r="BH374" s="92">
        <f>SUMIF('20-1'!AB:AB,$A:$A,'20-1'!$E:$E)</f>
        <v>35248.74</v>
      </c>
      <c r="BI374" s="89">
        <f>SUMIF(Об!$A:$A,$A:$A,Об!AB:AB)*BI$455</f>
        <v>335728.85780958866</v>
      </c>
      <c r="BJ374" s="89">
        <f>SUMIF(Об!$A:$A,$A:$A,Об!AC:AC)*BJ$455</f>
        <v>318594.87354794861</v>
      </c>
      <c r="BK374" s="89">
        <f>SUMIF(ПП1!$H:$H,$A:$A,ПП1!$M:$M)*$BK$454/$BK$455*B374</f>
        <v>49408.05896237625</v>
      </c>
      <c r="BL374" s="89">
        <f t="shared" si="48"/>
        <v>75304.60968897985</v>
      </c>
      <c r="BM374" s="89">
        <f t="shared" si="57"/>
        <v>10580.922891031603</v>
      </c>
      <c r="BN374" s="89">
        <f t="shared" si="49"/>
        <v>2950.4266188608699</v>
      </c>
      <c r="BO374" s="89">
        <f>SUMIF(Об!$A:$A,$A:$A,Об!$AG:$AG)*$BO$455</f>
        <v>0</v>
      </c>
      <c r="BP374" s="89">
        <f>SUMIF(Об!$A:$A,$A:$A,Об!$AE:$AE)*BP$455</f>
        <v>2599.8675798424556</v>
      </c>
      <c r="BQ374" s="89">
        <f>SUMIF(Об!$A:$A,$A:$A,Об!AI:AI)*BQ$455</f>
        <v>236088.66775245662</v>
      </c>
      <c r="BR374" s="89">
        <f>SUMIF(Об!$A:$A,$A:$A,Об!AJ:AJ)*BR$455</f>
        <v>88204.220578537948</v>
      </c>
      <c r="BS374" s="89">
        <f>SUMIF(Об!$A:$A,$A:$A,Об!AK:AK)*BS$455</f>
        <v>129119.02083799978</v>
      </c>
      <c r="BT374" s="89">
        <f>SUMIF(Об!$A:$A,$A:$A,Об!AL:AL)*BT$455</f>
        <v>116227.54958251525</v>
      </c>
      <c r="BU374" s="89">
        <f>SUMIF(Об!$A:$A,$A:$A,Об!AM:AM)*BU$455</f>
        <v>73180.837111888148</v>
      </c>
      <c r="BV374" s="89">
        <f>SUMIF(Об!$A:$A,$A:$A,Об!AN:AN)*BV$455</f>
        <v>48589.923439331833</v>
      </c>
    </row>
    <row r="375" spans="1:74" ht="32.25" hidden="1" customHeight="1" x14ac:dyDescent="0.25">
      <c r="A375" s="84" t="s">
        <v>411</v>
      </c>
      <c r="B375" s="84">
        <f>SUMIF(Об!$A:$A,$A:$A,Об!B:B)</f>
        <v>9006.7000000000007</v>
      </c>
      <c r="C375" s="84">
        <f>SUMIF(Об!$A:$A,$A:$A,Об!C:C)</f>
        <v>9006.7000000000007</v>
      </c>
      <c r="D375" s="84">
        <v>12</v>
      </c>
      <c r="E375" s="84">
        <f>SUMIF(Об!$A:$A,$A:$A,Об!F:F)</f>
        <v>41.2</v>
      </c>
      <c r="F375" s="84">
        <f t="shared" si="50"/>
        <v>41.2</v>
      </c>
      <c r="G375" s="89">
        <v>4197542.01</v>
      </c>
      <c r="H375" s="89">
        <v>3956638.76</v>
      </c>
      <c r="I375" s="89">
        <v>0</v>
      </c>
      <c r="J375" s="89">
        <v>417848.73</v>
      </c>
      <c r="K375" s="89">
        <v>347606.66999999993</v>
      </c>
      <c r="L375" s="89">
        <v>0</v>
      </c>
      <c r="M375" s="89">
        <v>2997.93</v>
      </c>
      <c r="N375" s="89">
        <v>2997.93</v>
      </c>
      <c r="O375" s="89">
        <v>0</v>
      </c>
      <c r="P375" s="89">
        <v>730218.01</v>
      </c>
      <c r="Q375" s="89">
        <v>281533.07999999996</v>
      </c>
      <c r="R375" s="89">
        <v>0</v>
      </c>
      <c r="S375" s="89">
        <v>9110.6099999999988</v>
      </c>
      <c r="T375" s="89">
        <v>855592.35999999987</v>
      </c>
      <c r="U375" s="89">
        <v>0</v>
      </c>
      <c r="V375" s="89">
        <v>0</v>
      </c>
      <c r="W375" s="89">
        <v>0</v>
      </c>
      <c r="X375" s="89">
        <v>0</v>
      </c>
      <c r="Y375" s="89">
        <v>0</v>
      </c>
      <c r="Z375" s="89">
        <v>0</v>
      </c>
      <c r="AA375" s="89">
        <v>0</v>
      </c>
      <c r="AB375" s="89">
        <v>0</v>
      </c>
      <c r="AC375" s="89">
        <v>0</v>
      </c>
      <c r="AD375" s="89">
        <v>0</v>
      </c>
      <c r="AE375" s="89">
        <v>6244.4899999999989</v>
      </c>
      <c r="AF375" s="89">
        <v>0</v>
      </c>
      <c r="AG375" s="89">
        <v>0</v>
      </c>
      <c r="AH375" s="90">
        <v>4197542.01</v>
      </c>
      <c r="AI375" s="90">
        <v>4346535.2799999993</v>
      </c>
      <c r="AJ375" s="90">
        <v>0</v>
      </c>
      <c r="AK375" s="90">
        <v>4346535.2799999993</v>
      </c>
      <c r="AL375" s="90">
        <v>439263.73000000004</v>
      </c>
      <c r="AM375" s="90">
        <v>0</v>
      </c>
      <c r="AN375" s="90">
        <v>439263.73000000004</v>
      </c>
      <c r="AP375" s="91">
        <f t="shared" si="47"/>
        <v>304306.64999999997</v>
      </c>
      <c r="AQ375" s="92">
        <f>SUMIF('20-1'!K:K,$A:$A,'20-1'!$E:$E)</f>
        <v>0</v>
      </c>
      <c r="AR375" s="92">
        <f>SUMIF('20-1'!L:L,$A:$A,'20-1'!$E:$E)</f>
        <v>0</v>
      </c>
      <c r="AS375" s="92">
        <f>SUMIF('20-1'!M:M,$A:$A,'20-1'!$E:$E)</f>
        <v>0</v>
      </c>
      <c r="AT375" s="92">
        <f>SUMIF('20-1'!N:N,$A:$A,'20-1'!$E:$E)</f>
        <v>0</v>
      </c>
      <c r="AU375" s="92">
        <f>SUMIF('20-1'!O:O,$A:$A,'20-1'!$E:$E)</f>
        <v>0</v>
      </c>
      <c r="AV375" s="92">
        <f>SUMIF('20-1'!P:P,$A:$A,'20-1'!$E:$E)</f>
        <v>15435.8</v>
      </c>
      <c r="AW375" s="92">
        <f>SUMIF('20-1'!Q:Q,$A:$A,'20-1'!$E:$E)</f>
        <v>288870.84999999998</v>
      </c>
      <c r="AX375" s="92">
        <f>SUMIF('20-1'!R:R,$A:$A,'20-1'!$E:$E)</f>
        <v>0</v>
      </c>
      <c r="AY375" s="92">
        <f>SUMIF('20-1'!S:S,$A:$A,'20-1'!$E:$E)</f>
        <v>0</v>
      </c>
      <c r="AZ375" s="92">
        <f>SUMIF('20-1'!T:T,$A:$A,'20-1'!$E:$E)</f>
        <v>0</v>
      </c>
      <c r="BA375" s="92">
        <f>SUMIF('20-1'!U:U,$A:$A,'20-1'!$E:$E)</f>
        <v>0</v>
      </c>
      <c r="BB375" s="92">
        <f>SUMIF('20-1'!V:V,$A:$A,'20-1'!$E:$E)</f>
        <v>0</v>
      </c>
      <c r="BC375" s="92">
        <f>SUMIF('20-1'!W:W,$A:$A,'20-1'!$E:$E)</f>
        <v>0</v>
      </c>
      <c r="BD375" s="92">
        <f>SUMIF('20-1'!X:X,$A:$A,'20-1'!$E:$E)</f>
        <v>0</v>
      </c>
      <c r="BE375" s="92">
        <f>SUMIF('20-1'!Y:Y,$A:$A,'20-1'!$E:$E)</f>
        <v>0</v>
      </c>
      <c r="BF375" s="92">
        <f>SUMIF('20-1'!Z:Z,$A:$A,'20-1'!$E:$E)</f>
        <v>0</v>
      </c>
      <c r="BG375" s="92">
        <f>SUMIF('20-1'!AA:AA,$A:$A,'20-1'!$E:$E)</f>
        <v>0</v>
      </c>
      <c r="BH375" s="92">
        <f>SUMIF('20-1'!AB:AB,$A:$A,'20-1'!$E:$E)</f>
        <v>183141.14</v>
      </c>
      <c r="BI375" s="89">
        <f>SUMIF(Об!$A:$A,$A:$A,Об!AB:AB)*BI$455</f>
        <v>832170.79942801758</v>
      </c>
      <c r="BJ375" s="89">
        <f>SUMIF(Об!$A:$A,$A:$A,Об!AC:AC)*BJ$455</f>
        <v>789700.80899161962</v>
      </c>
      <c r="BK375" s="84">
        <f>SUMIF(ПП1!$H:$H,$A:$A,ПП1!$M:$M)</f>
        <v>0</v>
      </c>
      <c r="BL375" s="89">
        <f t="shared" si="48"/>
        <v>186657.46416423612</v>
      </c>
      <c r="BM375" s="84">
        <f>SUMIF(Об!$A:$A,$A:$A,Об!Z:Z)</f>
        <v>0</v>
      </c>
      <c r="BN375" s="89">
        <f t="shared" si="49"/>
        <v>7313.2196442394406</v>
      </c>
      <c r="BO375" s="89">
        <f>SUMIF(Об!$A:$A,$A:$A,Об!$AG:$AG)*$BO$455</f>
        <v>0</v>
      </c>
      <c r="BP375" s="89">
        <f>SUMIF(Об!$A:$A,$A:$A,Об!$AE:$AE)*BP$455</f>
        <v>0</v>
      </c>
      <c r="BQ375" s="89">
        <f>SUMIF(Об!$A:$A,$A:$A,Об!AI:AI)*BQ$455</f>
        <v>585192.75543148222</v>
      </c>
      <c r="BR375" s="89">
        <f>SUMIF(Об!$A:$A,$A:$A,Об!AJ:AJ)*BR$455</f>
        <v>218631.71736460351</v>
      </c>
      <c r="BS375" s="89">
        <f>SUMIF(Об!$A:$A,$A:$A,Об!AK:AK)*BS$455</f>
        <v>320047.19371803827</v>
      </c>
      <c r="BT375" s="89">
        <f>SUMIF(Об!$A:$A,$A:$A,Об!AL:AL)*BT$455</f>
        <v>288093.11622088047</v>
      </c>
      <c r="BU375" s="89">
        <f>SUMIF(Об!$A:$A,$A:$A,Об!AM:AM)*BU$455</f>
        <v>181393.27110435901</v>
      </c>
      <c r="BV375" s="89">
        <f>SUMIF(Об!$A:$A,$A:$A,Об!AN:AN)*BV$455</f>
        <v>120439.79685412699</v>
      </c>
    </row>
    <row r="376" spans="1:74" ht="32.25" hidden="1" customHeight="1" x14ac:dyDescent="0.25">
      <c r="A376" s="84" t="s">
        <v>412</v>
      </c>
      <c r="B376" s="84">
        <f>SUMIF(Об!$A:$A,$A:$A,Об!B:B)</f>
        <v>6907.97</v>
      </c>
      <c r="C376" s="84">
        <f>SUMIF(Об!$A:$A,$A:$A,Об!C:C)</f>
        <v>6907.97</v>
      </c>
      <c r="D376" s="84">
        <v>12</v>
      </c>
      <c r="E376" s="84">
        <f>SUMIF(Об!$A:$A,$A:$A,Об!F:F)</f>
        <v>41.2</v>
      </c>
      <c r="F376" s="84">
        <f t="shared" si="50"/>
        <v>41.2</v>
      </c>
      <c r="G376" s="89">
        <v>3221071.08</v>
      </c>
      <c r="H376" s="89">
        <v>2985990.4000000004</v>
      </c>
      <c r="I376" s="89">
        <v>0</v>
      </c>
      <c r="J376" s="89">
        <v>354784.31000000006</v>
      </c>
      <c r="K376" s="89">
        <v>115103.81</v>
      </c>
      <c r="L376" s="89">
        <v>0</v>
      </c>
      <c r="M376" s="89">
        <v>1470.5499999999997</v>
      </c>
      <c r="N376" s="89">
        <v>1470.5499999999997</v>
      </c>
      <c r="O376" s="89">
        <v>0</v>
      </c>
      <c r="P376" s="89">
        <v>595144.36</v>
      </c>
      <c r="Q376" s="89">
        <v>215224.81999999998</v>
      </c>
      <c r="R376" s="89">
        <v>0</v>
      </c>
      <c r="S376" s="89">
        <v>4475.74</v>
      </c>
      <c r="T376" s="89">
        <v>654069.96000000008</v>
      </c>
      <c r="U376" s="89">
        <v>0</v>
      </c>
      <c r="V376" s="89">
        <v>0</v>
      </c>
      <c r="W376" s="89">
        <v>0</v>
      </c>
      <c r="X376" s="89">
        <v>0</v>
      </c>
      <c r="Y376" s="89">
        <v>0</v>
      </c>
      <c r="Z376" s="89">
        <v>0</v>
      </c>
      <c r="AA376" s="89">
        <v>0</v>
      </c>
      <c r="AB376" s="89">
        <v>0</v>
      </c>
      <c r="AC376" s="89">
        <v>0</v>
      </c>
      <c r="AD376" s="89">
        <v>0</v>
      </c>
      <c r="AE376" s="89">
        <v>3060.4700000000003</v>
      </c>
      <c r="AF376" s="89">
        <v>0</v>
      </c>
      <c r="AG376" s="89">
        <v>0</v>
      </c>
      <c r="AH376" s="90">
        <v>3221071.08</v>
      </c>
      <c r="AI376" s="90">
        <v>3313997.72</v>
      </c>
      <c r="AJ376" s="90">
        <v>0</v>
      </c>
      <c r="AK376" s="90">
        <v>3313997.72</v>
      </c>
      <c r="AL376" s="90">
        <v>260769.59999999998</v>
      </c>
      <c r="AM376" s="90">
        <v>0</v>
      </c>
      <c r="AN376" s="90">
        <v>260769.59999999998</v>
      </c>
      <c r="AP376" s="91">
        <f t="shared" si="47"/>
        <v>1017435.24</v>
      </c>
      <c r="AQ376" s="92">
        <f>SUMIF('20-1'!K:K,$A:$A,'20-1'!$E:$E)</f>
        <v>996101.77</v>
      </c>
      <c r="AR376" s="92">
        <f>SUMIF('20-1'!L:L,$A:$A,'20-1'!$E:$E)</f>
        <v>0</v>
      </c>
      <c r="AS376" s="92">
        <f>SUMIF('20-1'!M:M,$A:$A,'20-1'!$E:$E)</f>
        <v>21333.47</v>
      </c>
      <c r="AT376" s="92">
        <f>SUMIF('20-1'!N:N,$A:$A,'20-1'!$E:$E)</f>
        <v>0</v>
      </c>
      <c r="AU376" s="92">
        <f>SUMIF('20-1'!O:O,$A:$A,'20-1'!$E:$E)</f>
        <v>0</v>
      </c>
      <c r="AV376" s="92">
        <f>SUMIF('20-1'!P:P,$A:$A,'20-1'!$E:$E)</f>
        <v>0</v>
      </c>
      <c r="AW376" s="92">
        <f>SUMIF('20-1'!Q:Q,$A:$A,'20-1'!$E:$E)</f>
        <v>0</v>
      </c>
      <c r="AX376" s="92">
        <f>SUMIF('20-1'!R:R,$A:$A,'20-1'!$E:$E)</f>
        <v>0</v>
      </c>
      <c r="AY376" s="92">
        <f>SUMIF('20-1'!S:S,$A:$A,'20-1'!$E:$E)</f>
        <v>0</v>
      </c>
      <c r="AZ376" s="92">
        <f>SUMIF('20-1'!T:T,$A:$A,'20-1'!$E:$E)</f>
        <v>0</v>
      </c>
      <c r="BA376" s="92">
        <f>SUMIF('20-1'!U:U,$A:$A,'20-1'!$E:$E)</f>
        <v>0</v>
      </c>
      <c r="BB376" s="92">
        <f>SUMIF('20-1'!V:V,$A:$A,'20-1'!$E:$E)</f>
        <v>0</v>
      </c>
      <c r="BC376" s="92">
        <f>SUMIF('20-1'!W:W,$A:$A,'20-1'!$E:$E)</f>
        <v>0</v>
      </c>
      <c r="BD376" s="92">
        <f>SUMIF('20-1'!X:X,$A:$A,'20-1'!$E:$E)</f>
        <v>0</v>
      </c>
      <c r="BE376" s="92">
        <f>SUMIF('20-1'!Y:Y,$A:$A,'20-1'!$E:$E)</f>
        <v>0</v>
      </c>
      <c r="BF376" s="92">
        <f>SUMIF('20-1'!Z:Z,$A:$A,'20-1'!$E:$E)</f>
        <v>0</v>
      </c>
      <c r="BG376" s="92">
        <f>SUMIF('20-1'!AA:AA,$A:$A,'20-1'!$E:$E)</f>
        <v>0</v>
      </c>
      <c r="BH376" s="92">
        <f>SUMIF('20-1'!AB:AB,$A:$A,'20-1'!$E:$E)</f>
        <v>46184.5</v>
      </c>
      <c r="BI376" s="89">
        <f>SUMIF(Об!$A:$A,$A:$A,Об!AB:AB)*BI$455</f>
        <v>638259.39770668081</v>
      </c>
      <c r="BJ376" s="89">
        <f>SUMIF(Об!$A:$A,$A:$A,Об!AC:AC)*BJ$455</f>
        <v>605685.71146922163</v>
      </c>
      <c r="BK376" s="89">
        <f>SUMIF(ПП1!$H:$H,$A:$A,ПП1!$M:$M)*$BK$454/$BK$455*B376</f>
        <v>93930.435890821958</v>
      </c>
      <c r="BL376" s="89">
        <f t="shared" si="48"/>
        <v>143162.77468136145</v>
      </c>
      <c r="BM376" s="84">
        <f>SUMIF(Об!$A:$A,$A:$A,Об!Z:Z)</f>
        <v>0</v>
      </c>
      <c r="BN376" s="89">
        <f t="shared" si="49"/>
        <v>5609.1023244714188</v>
      </c>
      <c r="BO376" s="89">
        <f>SUMIF(Об!$A:$A,$A:$A,Об!$AG:$AG)*$BO$455</f>
        <v>0</v>
      </c>
      <c r="BP376" s="89">
        <f>SUMIF(Об!$A:$A,$A:$A,Об!$AE:$AE)*BP$455</f>
        <v>0</v>
      </c>
      <c r="BQ376" s="89">
        <f>SUMIF(Об!$A:$A,$A:$A,Об!AI:AI)*BQ$455</f>
        <v>448831.8694680644</v>
      </c>
      <c r="BR376" s="89">
        <f>SUMIF(Об!$A:$A,$A:$A,Об!AJ:AJ)*BR$455</f>
        <v>167686.4272822632</v>
      </c>
      <c r="BS376" s="89">
        <f>SUMIF(Об!$A:$A,$A:$A,Об!AK:AK)*BS$455</f>
        <v>245470.19583070348</v>
      </c>
      <c r="BT376" s="89">
        <f>SUMIF(Об!$A:$A,$A:$A,Об!AL:AL)*BT$455</f>
        <v>220962.0176158144</v>
      </c>
      <c r="BU376" s="89">
        <f>SUMIF(Об!$A:$A,$A:$A,Об!AM:AM)*BU$455</f>
        <v>139125.23732230216</v>
      </c>
      <c r="BV376" s="89">
        <f>SUMIF(Об!$A:$A,$A:$A,Об!AN:AN)*BV$455</f>
        <v>92375.065614975931</v>
      </c>
    </row>
    <row r="377" spans="1:74" ht="32.25" hidden="1" customHeight="1" x14ac:dyDescent="0.25">
      <c r="A377" s="84" t="s">
        <v>413</v>
      </c>
      <c r="B377" s="84">
        <f>SUMIF(Об!$A:$A,$A:$A,Об!B:B)</f>
        <v>10339.299999999999</v>
      </c>
      <c r="C377" s="84">
        <f>SUMIF(Об!$A:$A,$A:$A,Об!C:C)</f>
        <v>8616.0833333333339</v>
      </c>
      <c r="D377" s="84">
        <v>12</v>
      </c>
      <c r="E377" s="84">
        <f>SUMIF(Об!$A:$A,$A:$A,Об!F:F)</f>
        <v>39.42</v>
      </c>
      <c r="F377" s="84">
        <f t="shared" si="50"/>
        <v>39.42</v>
      </c>
      <c r="G377" s="89">
        <f>F377</f>
        <v>39.42</v>
      </c>
      <c r="H377" s="89">
        <v>0</v>
      </c>
      <c r="I377" s="89">
        <v>0</v>
      </c>
      <c r="J377" s="89">
        <v>535669.5</v>
      </c>
      <c r="K377" s="89">
        <v>0</v>
      </c>
      <c r="L377" s="89">
        <v>0</v>
      </c>
      <c r="M377" s="89">
        <v>18.18</v>
      </c>
      <c r="N377" s="89">
        <v>0</v>
      </c>
      <c r="O377" s="89">
        <v>0</v>
      </c>
      <c r="P377" s="89">
        <v>918636.59999999986</v>
      </c>
      <c r="Q377" s="89">
        <v>344214.15</v>
      </c>
      <c r="R377" s="89">
        <v>0</v>
      </c>
      <c r="S377" s="89">
        <v>0</v>
      </c>
      <c r="T377" s="89">
        <v>1045996.19</v>
      </c>
      <c r="U377" s="89">
        <v>0</v>
      </c>
      <c r="V377" s="89">
        <v>0</v>
      </c>
      <c r="W377" s="89">
        <v>0</v>
      </c>
      <c r="X377" s="89">
        <v>0</v>
      </c>
      <c r="Y377" s="89">
        <v>0</v>
      </c>
      <c r="Z377" s="89">
        <v>0</v>
      </c>
      <c r="AA377" s="89">
        <v>0</v>
      </c>
      <c r="AB377" s="89">
        <v>0</v>
      </c>
      <c r="AC377" s="89">
        <v>2500796.94</v>
      </c>
      <c r="AD377" s="89">
        <v>0</v>
      </c>
      <c r="AE377" s="89">
        <v>0</v>
      </c>
      <c r="AF377" s="89">
        <v>4781574.38</v>
      </c>
      <c r="AG377" s="89">
        <v>0</v>
      </c>
      <c r="AH377" s="90">
        <v>4781574.38</v>
      </c>
      <c r="AI377" s="90">
        <v>0</v>
      </c>
      <c r="AJ377" s="90">
        <v>4966710.42</v>
      </c>
      <c r="AK377" s="90">
        <v>4966710.42</v>
      </c>
      <c r="AL377" s="90">
        <v>0</v>
      </c>
      <c r="AM377" s="90">
        <v>456055.4</v>
      </c>
      <c r="AN377" s="90">
        <v>456055.4</v>
      </c>
      <c r="AP377" s="91">
        <f t="shared" si="47"/>
        <v>111808.39</v>
      </c>
      <c r="AQ377" s="92">
        <f>SUMIF('20-1'!K:K,$A:$A,'20-1'!$E:$E)</f>
        <v>0</v>
      </c>
      <c r="AR377" s="92">
        <f>SUMIF('20-1'!L:L,$A:$A,'20-1'!$E:$E)</f>
        <v>0</v>
      </c>
      <c r="AS377" s="92">
        <f>SUMIF('20-1'!M:M,$A:$A,'20-1'!$E:$E)</f>
        <v>93587.53</v>
      </c>
      <c r="AT377" s="92">
        <f>SUMIF('20-1'!N:N,$A:$A,'20-1'!$E:$E)</f>
        <v>0</v>
      </c>
      <c r="AU377" s="92">
        <f>SUMIF('20-1'!O:O,$A:$A,'20-1'!$E:$E)</f>
        <v>0</v>
      </c>
      <c r="AV377" s="92">
        <f>SUMIF('20-1'!P:P,$A:$A,'20-1'!$E:$E)</f>
        <v>18220.86</v>
      </c>
      <c r="AW377" s="92">
        <f>SUMIF('20-1'!Q:Q,$A:$A,'20-1'!$E:$E)</f>
        <v>0</v>
      </c>
      <c r="AX377" s="92">
        <f>SUMIF('20-1'!R:R,$A:$A,'20-1'!$E:$E)</f>
        <v>0</v>
      </c>
      <c r="AY377" s="92">
        <f>SUMIF('20-1'!S:S,$A:$A,'20-1'!$E:$E)</f>
        <v>0</v>
      </c>
      <c r="AZ377" s="92">
        <f>SUMIF('20-1'!T:T,$A:$A,'20-1'!$E:$E)</f>
        <v>0</v>
      </c>
      <c r="BA377" s="92">
        <f>SUMIF('20-1'!U:U,$A:$A,'20-1'!$E:$E)</f>
        <v>0</v>
      </c>
      <c r="BB377" s="92">
        <f>SUMIF('20-1'!V:V,$A:$A,'20-1'!$E:$E)</f>
        <v>0</v>
      </c>
      <c r="BC377" s="92">
        <f>SUMIF('20-1'!W:W,$A:$A,'20-1'!$E:$E)</f>
        <v>0</v>
      </c>
      <c r="BD377" s="92">
        <f>SUMIF('20-1'!X:X,$A:$A,'20-1'!$E:$E)</f>
        <v>0</v>
      </c>
      <c r="BE377" s="92">
        <f>SUMIF('20-1'!Y:Y,$A:$A,'20-1'!$E:$E)</f>
        <v>0</v>
      </c>
      <c r="BF377" s="92">
        <f>SUMIF('20-1'!Z:Z,$A:$A,'20-1'!$E:$E)</f>
        <v>0</v>
      </c>
      <c r="BG377" s="92">
        <f>SUMIF('20-1'!AA:AA,$A:$A,'20-1'!$E:$E)</f>
        <v>0</v>
      </c>
      <c r="BH377" s="92">
        <f>SUMIF('20-1'!AB:AB,$A:$A,'20-1'!$E:$E)</f>
        <v>24947.24</v>
      </c>
      <c r="BI377" s="89">
        <f>SUMIF(Об!$A:$A,$A:$A,Об!AB:AB)*BI$455</f>
        <v>796079.91333545255</v>
      </c>
      <c r="BJ377" s="89">
        <f>SUMIF(Об!$A:$A,$A:$A,Об!AC:AC)*BJ$455</f>
        <v>755451.82793615258</v>
      </c>
      <c r="BK377" s="89">
        <f>SUMIF(ПП1!$H:$H,$A:$A,ПП1!$M:$M)*$BK$454/$BK$455*B377</f>
        <v>140587.60472410495</v>
      </c>
      <c r="BL377" s="89">
        <f t="shared" si="48"/>
        <v>214274.65322851724</v>
      </c>
      <c r="BM377" s="84">
        <f>SUMIF(Об!$A:$A,$A:$A,Об!Z:Z)</f>
        <v>0</v>
      </c>
      <c r="BN377" s="89">
        <f t="shared" si="49"/>
        <v>8395.2581819850602</v>
      </c>
      <c r="BO377" s="89">
        <f>SUMIF(Об!$A:$A,$A:$A,Об!$AG:$AG)*$BO$455</f>
        <v>0</v>
      </c>
      <c r="BP377" s="89">
        <f>SUMIF(Об!$A:$A,$A:$A,Об!$AE:$AE)*BP$455</f>
        <v>0</v>
      </c>
      <c r="BQ377" s="89">
        <f>SUMIF(Об!$A:$A,$A:$A,Об!AI:AI)*BQ$455</f>
        <v>559813.19982464216</v>
      </c>
      <c r="BR377" s="89">
        <f>SUMIF(Об!$A:$A,$A:$A,Об!AJ:AJ)*BR$455</f>
        <v>209149.75475181855</v>
      </c>
      <c r="BS377" s="89">
        <f>SUMIF(Об!$A:$A,$A:$A,Об!AK:AK)*BS$455</f>
        <v>306166.88594869315</v>
      </c>
      <c r="BT377" s="89">
        <f>SUMIF(Об!$A:$A,$A:$A,Об!AL:AL)*BT$455</f>
        <v>275598.64291236433</v>
      </c>
      <c r="BU377" s="89">
        <f>SUMIF(Об!$A:$A,$A:$A,Об!AM:AM)*BU$455</f>
        <v>173526.32373023225</v>
      </c>
      <c r="BV377" s="89">
        <f>SUMIF(Об!$A:$A,$A:$A,Об!AN:AN)*BV$455</f>
        <v>115216.37518124242</v>
      </c>
    </row>
    <row r="378" spans="1:74" ht="32.25" hidden="1" customHeight="1" x14ac:dyDescent="0.25">
      <c r="A378" s="84" t="s">
        <v>414</v>
      </c>
      <c r="B378" s="84">
        <f>SUMIF(Об!$A:$A,$A:$A,Об!B:B)</f>
        <v>10119.15</v>
      </c>
      <c r="C378" s="84">
        <f>SUMIF(Об!$A:$A,$A:$A,Об!C:C)</f>
        <v>10119.15</v>
      </c>
      <c r="D378" s="84">
        <v>12</v>
      </c>
      <c r="E378" s="84">
        <f>SUMIF(Об!$A:$A,$A:$A,Об!F:F)</f>
        <v>41.2</v>
      </c>
      <c r="F378" s="84">
        <f t="shared" si="50"/>
        <v>41.2</v>
      </c>
      <c r="G378" s="89">
        <v>4694945.96</v>
      </c>
      <c r="H378" s="89">
        <v>4414676.7799999993</v>
      </c>
      <c r="I378" s="89">
        <v>0</v>
      </c>
      <c r="J378" s="89">
        <v>414810.72000000003</v>
      </c>
      <c r="K378" s="89">
        <v>100932.65</v>
      </c>
      <c r="L378" s="89">
        <v>0</v>
      </c>
      <c r="M378" s="89">
        <v>1237.29</v>
      </c>
      <c r="N378" s="89">
        <v>1237.29</v>
      </c>
      <c r="O378" s="89">
        <v>0</v>
      </c>
      <c r="P378" s="89">
        <v>695107.04</v>
      </c>
      <c r="Q378" s="89">
        <v>250915.38</v>
      </c>
      <c r="R378" s="89">
        <v>0</v>
      </c>
      <c r="S378" s="89">
        <v>3651.9699999999993</v>
      </c>
      <c r="T378" s="89">
        <v>762572.62000000011</v>
      </c>
      <c r="U378" s="89">
        <v>0</v>
      </c>
      <c r="V378" s="89">
        <v>0</v>
      </c>
      <c r="W378" s="89">
        <v>0</v>
      </c>
      <c r="X378" s="89">
        <v>0</v>
      </c>
      <c r="Y378" s="89">
        <v>0</v>
      </c>
      <c r="Z378" s="89">
        <v>0</v>
      </c>
      <c r="AA378" s="89">
        <v>0</v>
      </c>
      <c r="AB378" s="89">
        <v>0</v>
      </c>
      <c r="AC378" s="89">
        <v>0</v>
      </c>
      <c r="AD378" s="89">
        <v>0</v>
      </c>
      <c r="AE378" s="89">
        <v>2474.2999999999997</v>
      </c>
      <c r="AF378" s="89">
        <v>0</v>
      </c>
      <c r="AG378" s="89">
        <v>0</v>
      </c>
      <c r="AH378" s="90">
        <v>4694945.96</v>
      </c>
      <c r="AI378" s="90">
        <v>4799413.7799999993</v>
      </c>
      <c r="AJ378" s="90">
        <v>0</v>
      </c>
      <c r="AK378" s="90">
        <v>4799413.7799999993</v>
      </c>
      <c r="AL378" s="90">
        <v>447436.76</v>
      </c>
      <c r="AM378" s="90">
        <v>0</v>
      </c>
      <c r="AN378" s="90">
        <v>447436.76</v>
      </c>
      <c r="AP378" s="91">
        <f t="shared" si="47"/>
        <v>135243.42000000001</v>
      </c>
      <c r="AQ378" s="92">
        <f>SUMIF('20-1'!K:K,$A:$A,'20-1'!$E:$E)</f>
        <v>0</v>
      </c>
      <c r="AR378" s="92">
        <f>SUMIF('20-1'!L:L,$A:$A,'20-1'!$E:$E)</f>
        <v>0</v>
      </c>
      <c r="AS378" s="92">
        <f>SUMIF('20-1'!M:M,$A:$A,'20-1'!$E:$E)</f>
        <v>0</v>
      </c>
      <c r="AT378" s="92">
        <f>SUMIF('20-1'!N:N,$A:$A,'20-1'!$E:$E)</f>
        <v>0</v>
      </c>
      <c r="AU378" s="92">
        <f>SUMIF('20-1'!O:O,$A:$A,'20-1'!$E:$E)</f>
        <v>0</v>
      </c>
      <c r="AV378" s="92">
        <f>SUMIF('20-1'!P:P,$A:$A,'20-1'!$E:$E)</f>
        <v>135243.42000000001</v>
      </c>
      <c r="AW378" s="92">
        <f>SUMIF('20-1'!Q:Q,$A:$A,'20-1'!$E:$E)</f>
        <v>0</v>
      </c>
      <c r="AX378" s="92">
        <f>SUMIF('20-1'!R:R,$A:$A,'20-1'!$E:$E)</f>
        <v>0</v>
      </c>
      <c r="AY378" s="92">
        <f>SUMIF('20-1'!S:S,$A:$A,'20-1'!$E:$E)</f>
        <v>0</v>
      </c>
      <c r="AZ378" s="92">
        <f>SUMIF('20-1'!T:T,$A:$A,'20-1'!$E:$E)</f>
        <v>0</v>
      </c>
      <c r="BA378" s="92">
        <f>SUMIF('20-1'!U:U,$A:$A,'20-1'!$E:$E)</f>
        <v>0</v>
      </c>
      <c r="BB378" s="92">
        <f>SUMIF('20-1'!V:V,$A:$A,'20-1'!$E:$E)</f>
        <v>0</v>
      </c>
      <c r="BC378" s="92">
        <f>SUMIF('20-1'!W:W,$A:$A,'20-1'!$E:$E)</f>
        <v>0</v>
      </c>
      <c r="BD378" s="92">
        <f>SUMIF('20-1'!X:X,$A:$A,'20-1'!$E:$E)</f>
        <v>0</v>
      </c>
      <c r="BE378" s="92">
        <f>SUMIF('20-1'!Y:Y,$A:$A,'20-1'!$E:$E)</f>
        <v>0</v>
      </c>
      <c r="BF378" s="92">
        <f>SUMIF('20-1'!Z:Z,$A:$A,'20-1'!$E:$E)</f>
        <v>0</v>
      </c>
      <c r="BG378" s="92">
        <f>SUMIF('20-1'!AA:AA,$A:$A,'20-1'!$E:$E)</f>
        <v>0</v>
      </c>
      <c r="BH378" s="92">
        <f>SUMIF('20-1'!AB:AB,$A:$A,'20-1'!$E:$E)</f>
        <v>42794.05</v>
      </c>
      <c r="BI378" s="89">
        <f>SUMIF(Об!$A:$A,$A:$A,Об!AB:AB)*BI$455</f>
        <v>934955.21612044645</v>
      </c>
      <c r="BJ378" s="89">
        <f>SUMIF(Об!$A:$A,$A:$A,Об!AC:AC)*BJ$455</f>
        <v>887239.60399564181</v>
      </c>
      <c r="BK378" s="89">
        <f>SUMIF(ПП1!$H:$H,$A:$A,ПП1!$M:$M)*$BK$454/$BK$455*B378</f>
        <v>137594.13696709901</v>
      </c>
      <c r="BL378" s="89">
        <f t="shared" si="48"/>
        <v>209712.20075027811</v>
      </c>
      <c r="BM378" s="84">
        <f>SUMIF(Об!$A:$A,$A:$A,Об!Z:Z)</f>
        <v>0</v>
      </c>
      <c r="BN378" s="89">
        <f t="shared" si="49"/>
        <v>8216.5017778992897</v>
      </c>
      <c r="BO378" s="89">
        <f>SUMIF(Об!$A:$A,$A:$A,Об!$AG:$AG)*$BO$455</f>
        <v>0</v>
      </c>
      <c r="BP378" s="89">
        <f>SUMIF(Об!$A:$A,$A:$A,Об!$AE:$AE)*BP$455</f>
        <v>0</v>
      </c>
      <c r="BQ378" s="89">
        <f>SUMIF(Об!$A:$A,$A:$A,Об!AI:AI)*BQ$455</f>
        <v>657472.02317435725</v>
      </c>
      <c r="BR378" s="89">
        <f>SUMIF(Об!$A:$A,$A:$A,Об!AJ:AJ)*BR$455</f>
        <v>245635.70927976139</v>
      </c>
      <c r="BS378" s="89">
        <f>SUMIF(Об!$A:$A,$A:$A,Об!AK:AK)*BS$455</f>
        <v>359577.37687631289</v>
      </c>
      <c r="BT378" s="89">
        <f>SUMIF(Об!$A:$A,$A:$A,Об!AL:AL)*BT$455</f>
        <v>323676.53602390696</v>
      </c>
      <c r="BU378" s="89">
        <f>SUMIF(Об!$A:$A,$A:$A,Об!AM:AM)*BU$455</f>
        <v>203797.80822006668</v>
      </c>
      <c r="BV378" s="89">
        <f>SUMIF(Об!$A:$A,$A:$A,Об!AN:AN)*BV$455</f>
        <v>135315.75053420669</v>
      </c>
    </row>
    <row r="379" spans="1:74" ht="32.25" hidden="1" customHeight="1" x14ac:dyDescent="0.25">
      <c r="A379" s="84" t="s">
        <v>415</v>
      </c>
      <c r="B379" s="84">
        <f>SUMIF(Об!$A:$A,$A:$A,Об!B:B)</f>
        <v>8735.24</v>
      </c>
      <c r="C379" s="84">
        <f>SUMIF(Об!$A:$A,$A:$A,Об!C:C)</f>
        <v>8735.24</v>
      </c>
      <c r="D379" s="84">
        <v>12</v>
      </c>
      <c r="E379" s="84">
        <f>SUMIF(Об!$A:$A,$A:$A,Об!F:F)</f>
        <v>41.41</v>
      </c>
      <c r="F379" s="84">
        <f t="shared" si="50"/>
        <v>41.41</v>
      </c>
      <c r="G379" s="89">
        <v>4262149.09</v>
      </c>
      <c r="H379" s="89">
        <v>3956240.43</v>
      </c>
      <c r="I379" s="89">
        <v>0</v>
      </c>
      <c r="J379" s="89">
        <v>490567.25999999995</v>
      </c>
      <c r="K379" s="89">
        <v>368516.10000000003</v>
      </c>
      <c r="L379" s="89">
        <v>0</v>
      </c>
      <c r="M379" s="89">
        <v>2875.74</v>
      </c>
      <c r="N379" s="89">
        <v>2875.74</v>
      </c>
      <c r="O379" s="89">
        <v>311061.3</v>
      </c>
      <c r="P379" s="89">
        <v>860141.2799999998</v>
      </c>
      <c r="Q379" s="89">
        <v>333034.46000000008</v>
      </c>
      <c r="R379" s="89">
        <v>0</v>
      </c>
      <c r="S379" s="89">
        <v>8697.07</v>
      </c>
      <c r="T379" s="89">
        <v>1012827.3099999998</v>
      </c>
      <c r="U379" s="89">
        <v>0</v>
      </c>
      <c r="V379" s="89">
        <v>0</v>
      </c>
      <c r="W379" s="89">
        <v>0</v>
      </c>
      <c r="X379" s="89">
        <v>0</v>
      </c>
      <c r="Y379" s="89">
        <v>0</v>
      </c>
      <c r="Z379" s="89">
        <v>0</v>
      </c>
      <c r="AA379" s="89">
        <v>0</v>
      </c>
      <c r="AB379" s="89">
        <v>0</v>
      </c>
      <c r="AC379" s="89">
        <v>0</v>
      </c>
      <c r="AD379" s="89">
        <v>0</v>
      </c>
      <c r="AE379" s="89">
        <v>5966.14</v>
      </c>
      <c r="AF379" s="89">
        <v>0</v>
      </c>
      <c r="AG379" s="89">
        <v>252824.63</v>
      </c>
      <c r="AH379" s="90">
        <v>4262149.09</v>
      </c>
      <c r="AI379" s="90">
        <v>4204983.6999999993</v>
      </c>
      <c r="AJ379" s="90">
        <v>0</v>
      </c>
      <c r="AK379" s="90">
        <v>4204983.6999999993</v>
      </c>
      <c r="AL379" s="90">
        <v>732484.13</v>
      </c>
      <c r="AM379" s="90">
        <v>0</v>
      </c>
      <c r="AN379" s="90">
        <v>732484.13</v>
      </c>
      <c r="AP379" s="91">
        <f t="shared" si="47"/>
        <v>14424.48</v>
      </c>
      <c r="AQ379" s="92">
        <f>SUMIF('20-1'!K:K,$A:$A,'20-1'!$E:$E)</f>
        <v>0</v>
      </c>
      <c r="AR379" s="92">
        <f>SUMIF('20-1'!L:L,$A:$A,'20-1'!$E:$E)</f>
        <v>0</v>
      </c>
      <c r="AS379" s="92">
        <f>SUMIF('20-1'!M:M,$A:$A,'20-1'!$E:$E)</f>
        <v>0</v>
      </c>
      <c r="AT379" s="92">
        <f>SUMIF('20-1'!N:N,$A:$A,'20-1'!$E:$E)</f>
        <v>0</v>
      </c>
      <c r="AU379" s="92">
        <f>SUMIF('20-1'!O:O,$A:$A,'20-1'!$E:$E)</f>
        <v>0</v>
      </c>
      <c r="AV379" s="92">
        <f>SUMIF('20-1'!P:P,$A:$A,'20-1'!$E:$E)</f>
        <v>14424.48</v>
      </c>
      <c r="AW379" s="92">
        <f>SUMIF('20-1'!Q:Q,$A:$A,'20-1'!$E:$E)</f>
        <v>0</v>
      </c>
      <c r="AX379" s="92">
        <f>SUMIF('20-1'!R:R,$A:$A,'20-1'!$E:$E)</f>
        <v>0</v>
      </c>
      <c r="AY379" s="92">
        <f>SUMIF('20-1'!S:S,$A:$A,'20-1'!$E:$E)</f>
        <v>0</v>
      </c>
      <c r="AZ379" s="92">
        <f>SUMIF('20-1'!T:T,$A:$A,'20-1'!$E:$E)</f>
        <v>0</v>
      </c>
      <c r="BA379" s="92">
        <f>SUMIF('20-1'!U:U,$A:$A,'20-1'!$E:$E)</f>
        <v>0</v>
      </c>
      <c r="BB379" s="92">
        <f>SUMIF('20-1'!V:V,$A:$A,'20-1'!$E:$E)</f>
        <v>0</v>
      </c>
      <c r="BC379" s="92">
        <f>SUMIF('20-1'!W:W,$A:$A,'20-1'!$E:$E)</f>
        <v>0</v>
      </c>
      <c r="BD379" s="92">
        <f>SUMIF('20-1'!X:X,$A:$A,'20-1'!$E:$E)</f>
        <v>0</v>
      </c>
      <c r="BE379" s="92">
        <f>SUMIF('20-1'!Y:Y,$A:$A,'20-1'!$E:$E)</f>
        <v>0</v>
      </c>
      <c r="BF379" s="92">
        <f>SUMIF('20-1'!Z:Z,$A:$A,'20-1'!$E:$E)</f>
        <v>0</v>
      </c>
      <c r="BG379" s="92">
        <f>SUMIF('20-1'!AA:AA,$A:$A,'20-1'!$E:$E)</f>
        <v>0</v>
      </c>
      <c r="BH379" s="92">
        <f>SUMIF('20-1'!AB:AB,$A:$A,'20-1'!$E:$E)</f>
        <v>28473.17</v>
      </c>
      <c r="BI379" s="89">
        <f>SUMIF(Об!$A:$A,$A:$A,Об!AB:AB)*BI$455</f>
        <v>807089.35059406853</v>
      </c>
      <c r="BJ379" s="89">
        <f>SUMIF(Об!$A:$A,$A:$A,Об!AC:AC)*BJ$455</f>
        <v>765899.39653102192</v>
      </c>
      <c r="BK379" s="89">
        <f>SUMIF(ПП1!$H:$H,$A:$A,ПП1!$M:$M)*$BK$454/$BK$455*B379</f>
        <v>118776.55820898809</v>
      </c>
      <c r="BL379" s="89">
        <f t="shared" si="48"/>
        <v>181031.64835800036</v>
      </c>
      <c r="BM379" s="89">
        <f t="shared" ref="BM379:BM380" si="58">$BM$454*B379/$BM$455</f>
        <v>25436.449641311439</v>
      </c>
      <c r="BN379" s="89">
        <f t="shared" si="49"/>
        <v>7092.8007777705625</v>
      </c>
      <c r="BO379" s="89">
        <f>SUMIF(Об!$A:$A,$A:$A,Об!$AG:$AG)*$BO$455</f>
        <v>0</v>
      </c>
      <c r="BP379" s="89">
        <f>SUMIF(Об!$A:$A,$A:$A,Об!$AE:$AE)*BP$455</f>
        <v>6250.0597962767397</v>
      </c>
      <c r="BQ379" s="89">
        <f>SUMIF(Об!$A:$A,$A:$A,Об!AI:AI)*BQ$455</f>
        <v>567555.17170054524</v>
      </c>
      <c r="BR379" s="89">
        <f>SUMIF(Об!$A:$A,$A:$A,Об!AJ:AJ)*BR$455</f>
        <v>212042.20444690943</v>
      </c>
      <c r="BS379" s="89">
        <f>SUMIF(Об!$A:$A,$A:$A,Об!AK:AK)*BS$455</f>
        <v>310401.04016493907</v>
      </c>
      <c r="BT379" s="89">
        <f>SUMIF(Об!$A:$A,$A:$A,Об!AL:AL)*BT$455</f>
        <v>279410.05168788607</v>
      </c>
      <c r="BU379" s="89">
        <f>SUMIF(Об!$A:$A,$A:$A,Об!AM:AM)*BU$455</f>
        <v>175926.11694423496</v>
      </c>
      <c r="BV379" s="89">
        <f>SUMIF(Об!$A:$A,$A:$A,Об!AN:AN)*BV$455</f>
        <v>116809.76729235394</v>
      </c>
    </row>
    <row r="380" spans="1:74" ht="32.25" hidden="1" customHeight="1" x14ac:dyDescent="0.25">
      <c r="A380" s="84" t="s">
        <v>416</v>
      </c>
      <c r="B380" s="84">
        <f>SUMIF(Об!$A:$A,$A:$A,Об!B:B)</f>
        <v>10580.6</v>
      </c>
      <c r="C380" s="84">
        <f>SUMIF(Об!$A:$A,$A:$A,Об!C:C)</f>
        <v>10580.6</v>
      </c>
      <c r="D380" s="84">
        <v>12</v>
      </c>
      <c r="E380" s="84">
        <f>SUMIF(Об!$A:$A,$A:$A,Об!F:F)</f>
        <v>41.41</v>
      </c>
      <c r="F380" s="84">
        <f t="shared" si="50"/>
        <v>41.41</v>
      </c>
      <c r="G380" s="89">
        <v>5045523.16</v>
      </c>
      <c r="H380" s="89">
        <v>4756500.7899999991</v>
      </c>
      <c r="I380" s="89">
        <v>0</v>
      </c>
      <c r="J380" s="89">
        <v>629314.50000000012</v>
      </c>
      <c r="K380" s="89">
        <v>269671.78000000003</v>
      </c>
      <c r="L380" s="89">
        <v>0</v>
      </c>
      <c r="M380" s="89">
        <v>4037.12</v>
      </c>
      <c r="N380" s="89">
        <v>4037.12</v>
      </c>
      <c r="O380" s="89">
        <v>447505.62</v>
      </c>
      <c r="P380" s="89">
        <v>1111578.3700000001</v>
      </c>
      <c r="Q380" s="89">
        <v>435332.26000000007</v>
      </c>
      <c r="R380" s="89">
        <v>0</v>
      </c>
      <c r="S380" s="89">
        <v>12258.510000000002</v>
      </c>
      <c r="T380" s="89">
        <v>1322981.6099999999</v>
      </c>
      <c r="U380" s="89">
        <v>0</v>
      </c>
      <c r="V380" s="89">
        <v>0</v>
      </c>
      <c r="W380" s="89">
        <v>0</v>
      </c>
      <c r="X380" s="89">
        <v>0</v>
      </c>
      <c r="Y380" s="89">
        <v>0</v>
      </c>
      <c r="Z380" s="89">
        <v>0</v>
      </c>
      <c r="AA380" s="89">
        <v>0</v>
      </c>
      <c r="AB380" s="89">
        <v>0</v>
      </c>
      <c r="AC380" s="89">
        <v>0</v>
      </c>
      <c r="AD380" s="89">
        <v>0</v>
      </c>
      <c r="AE380" s="89">
        <v>8364.07</v>
      </c>
      <c r="AF380" s="89">
        <v>0</v>
      </c>
      <c r="AG380" s="89">
        <v>246645</v>
      </c>
      <c r="AH380" s="90">
        <v>5045523.16</v>
      </c>
      <c r="AI380" s="90">
        <v>5009211.54</v>
      </c>
      <c r="AJ380" s="90">
        <v>0</v>
      </c>
      <c r="AK380" s="90">
        <v>5009211.54</v>
      </c>
      <c r="AL380" s="90">
        <v>647181.11</v>
      </c>
      <c r="AM380" s="90">
        <v>0</v>
      </c>
      <c r="AN380" s="90">
        <v>647181.11</v>
      </c>
      <c r="AP380" s="91">
        <f t="shared" si="47"/>
        <v>102500.92000000001</v>
      </c>
      <c r="AQ380" s="92">
        <f>SUMIF('20-1'!K:K,$A:$A,'20-1'!$E:$E)</f>
        <v>0</v>
      </c>
      <c r="AR380" s="92">
        <f>SUMIF('20-1'!L:L,$A:$A,'20-1'!$E:$E)</f>
        <v>0</v>
      </c>
      <c r="AS380" s="92">
        <f>SUMIF('20-1'!M:M,$A:$A,'20-1'!$E:$E)</f>
        <v>88077.88</v>
      </c>
      <c r="AT380" s="92">
        <f>SUMIF('20-1'!N:N,$A:$A,'20-1'!$E:$E)</f>
        <v>0</v>
      </c>
      <c r="AU380" s="92">
        <f>SUMIF('20-1'!O:O,$A:$A,'20-1'!$E:$E)</f>
        <v>0</v>
      </c>
      <c r="AV380" s="92">
        <f>SUMIF('20-1'!P:P,$A:$A,'20-1'!$E:$E)</f>
        <v>14423.04</v>
      </c>
      <c r="AW380" s="92">
        <f>SUMIF('20-1'!Q:Q,$A:$A,'20-1'!$E:$E)</f>
        <v>0</v>
      </c>
      <c r="AX380" s="92">
        <f>SUMIF('20-1'!R:R,$A:$A,'20-1'!$E:$E)</f>
        <v>0</v>
      </c>
      <c r="AY380" s="92">
        <f>SUMIF('20-1'!S:S,$A:$A,'20-1'!$E:$E)</f>
        <v>0</v>
      </c>
      <c r="AZ380" s="92">
        <f>SUMIF('20-1'!T:T,$A:$A,'20-1'!$E:$E)</f>
        <v>0</v>
      </c>
      <c r="BA380" s="92">
        <f>SUMIF('20-1'!U:U,$A:$A,'20-1'!$E:$E)</f>
        <v>0</v>
      </c>
      <c r="BB380" s="92">
        <f>SUMIF('20-1'!V:V,$A:$A,'20-1'!$E:$E)</f>
        <v>0</v>
      </c>
      <c r="BC380" s="92">
        <f>SUMIF('20-1'!W:W,$A:$A,'20-1'!$E:$E)</f>
        <v>0</v>
      </c>
      <c r="BD380" s="92">
        <f>SUMIF('20-1'!X:X,$A:$A,'20-1'!$E:$E)</f>
        <v>0</v>
      </c>
      <c r="BE380" s="92">
        <f>SUMIF('20-1'!Y:Y,$A:$A,'20-1'!$E:$E)</f>
        <v>0</v>
      </c>
      <c r="BF380" s="92">
        <f>SUMIF('20-1'!Z:Z,$A:$A,'20-1'!$E:$E)</f>
        <v>0</v>
      </c>
      <c r="BG380" s="92">
        <f>SUMIF('20-1'!AA:AA,$A:$A,'20-1'!$E:$E)</f>
        <v>0</v>
      </c>
      <c r="BH380" s="92">
        <f>SUMIF('20-1'!AB:AB,$A:$A,'20-1'!$E:$E)</f>
        <v>49134.51</v>
      </c>
      <c r="BI380" s="89">
        <f>SUMIF(Об!$A:$A,$A:$A,Об!AB:AB)*BI$455</f>
        <v>977590.7225096965</v>
      </c>
      <c r="BJ380" s="89">
        <f>SUMIF(Об!$A:$A,$A:$A,Об!AC:AC)*BJ$455</f>
        <v>927699.19944227417</v>
      </c>
      <c r="BK380" s="84">
        <f>SUMIF(ПП1!$H:$H,$A:$A,ПП1!$M:$M)</f>
        <v>0</v>
      </c>
      <c r="BL380" s="89">
        <f t="shared" si="48"/>
        <v>219275.42444359386</v>
      </c>
      <c r="BM380" s="89">
        <f t="shared" si="58"/>
        <v>30810.017706996008</v>
      </c>
      <c r="BN380" s="89">
        <f t="shared" si="49"/>
        <v>8591.1878676807064</v>
      </c>
      <c r="BO380" s="89">
        <f>SUMIF(Об!$A:$A,$A:$A,Об!$AG:$AG)*$BO$455</f>
        <v>0</v>
      </c>
      <c r="BP380" s="89">
        <f>SUMIF(Об!$A:$A,$A:$A,Об!$AE:$AE)*BP$455</f>
        <v>7570.4139417446659</v>
      </c>
      <c r="BQ380" s="89">
        <f>SUMIF(Об!$A:$A,$A:$A,Об!AI:AI)*BQ$455</f>
        <v>687453.83637939987</v>
      </c>
      <c r="BR380" s="89">
        <f>SUMIF(Об!$A:$A,$A:$A,Об!AJ:AJ)*BR$455</f>
        <v>256837.10446089285</v>
      </c>
      <c r="BS380" s="89">
        <f>SUMIF(Об!$A:$A,$A:$A,Об!AK:AK)*BS$455</f>
        <v>375974.70081751101</v>
      </c>
      <c r="BT380" s="89">
        <f>SUMIF(Об!$A:$A,$A:$A,Об!AL:AL)*BT$455</f>
        <v>338436.72216090781</v>
      </c>
      <c r="BU380" s="89">
        <f>SUMIF(Об!$A:$A,$A:$A,Об!AM:AM)*BU$455</f>
        <v>213091.3258181999</v>
      </c>
      <c r="BV380" s="89">
        <f>SUMIF(Об!$A:$A,$A:$A,Об!AN:AN)*BV$455</f>
        <v>141486.37287738864</v>
      </c>
    </row>
    <row r="381" spans="1:74" ht="32.25" hidden="1" customHeight="1" x14ac:dyDescent="0.25">
      <c r="A381" s="84" t="s">
        <v>417</v>
      </c>
      <c r="B381" s="84">
        <f>SUMIF(Об!$A:$A,$A:$A,Об!B:B)</f>
        <v>9331.59</v>
      </c>
      <c r="C381" s="84">
        <f>SUMIF(Об!$A:$A,$A:$A,Об!C:C)</f>
        <v>9331.59</v>
      </c>
      <c r="D381" s="84">
        <v>12</v>
      </c>
      <c r="E381" s="84">
        <f>SUMIF(Об!$A:$A,$A:$A,Об!F:F)</f>
        <v>41.2</v>
      </c>
      <c r="F381" s="84">
        <f t="shared" si="50"/>
        <v>41.2</v>
      </c>
      <c r="G381" s="89">
        <v>4274639.8900000006</v>
      </c>
      <c r="H381" s="89">
        <v>4005121.26</v>
      </c>
      <c r="I381" s="89">
        <v>0</v>
      </c>
      <c r="J381" s="89">
        <v>485151.94</v>
      </c>
      <c r="K381" s="89">
        <v>220610.77999999997</v>
      </c>
      <c r="L381" s="89">
        <v>0</v>
      </c>
      <c r="M381" s="89">
        <v>3400.5200000000004</v>
      </c>
      <c r="N381" s="89">
        <v>3400.5200000000004</v>
      </c>
      <c r="O381" s="89">
        <v>0</v>
      </c>
      <c r="P381" s="89">
        <v>843554.16999999993</v>
      </c>
      <c r="Q381" s="89">
        <v>322767.01</v>
      </c>
      <c r="R381" s="89">
        <v>0</v>
      </c>
      <c r="S381" s="89">
        <v>8437.3700000000008</v>
      </c>
      <c r="T381" s="89">
        <v>976580.55</v>
      </c>
      <c r="U381" s="89">
        <v>0</v>
      </c>
      <c r="V381" s="89">
        <v>0</v>
      </c>
      <c r="W381" s="89">
        <v>0</v>
      </c>
      <c r="X381" s="89">
        <v>0</v>
      </c>
      <c r="Y381" s="89">
        <v>0</v>
      </c>
      <c r="Z381" s="89">
        <v>0</v>
      </c>
      <c r="AA381" s="89">
        <v>0</v>
      </c>
      <c r="AB381" s="89">
        <v>0</v>
      </c>
      <c r="AC381" s="89">
        <v>0</v>
      </c>
      <c r="AD381" s="89">
        <v>0</v>
      </c>
      <c r="AE381" s="89">
        <v>5829.9199999999983</v>
      </c>
      <c r="AF381" s="89">
        <v>0</v>
      </c>
      <c r="AG381" s="89">
        <v>0</v>
      </c>
      <c r="AH381" s="90">
        <v>4274639.8900000006</v>
      </c>
      <c r="AI381" s="90">
        <v>4321229.3600000013</v>
      </c>
      <c r="AJ381" s="90">
        <v>0</v>
      </c>
      <c r="AK381" s="90">
        <v>4321229.3600000013</v>
      </c>
      <c r="AL381" s="90">
        <v>516887.47000000003</v>
      </c>
      <c r="AM381" s="90">
        <v>0</v>
      </c>
      <c r="AN381" s="90">
        <v>516887.47000000003</v>
      </c>
      <c r="AP381" s="91">
        <f t="shared" si="47"/>
        <v>16701.72</v>
      </c>
      <c r="AQ381" s="92">
        <f>SUMIF('20-1'!K:K,$A:$A,'20-1'!$E:$E)</f>
        <v>0</v>
      </c>
      <c r="AR381" s="92">
        <f>SUMIF('20-1'!L:L,$A:$A,'20-1'!$E:$E)</f>
        <v>0</v>
      </c>
      <c r="AS381" s="92">
        <f>SUMIF('20-1'!M:M,$A:$A,'20-1'!$E:$E)</f>
        <v>0</v>
      </c>
      <c r="AT381" s="92">
        <f>SUMIF('20-1'!N:N,$A:$A,'20-1'!$E:$E)</f>
        <v>0</v>
      </c>
      <c r="AU381" s="92">
        <f>SUMIF('20-1'!O:O,$A:$A,'20-1'!$E:$E)</f>
        <v>0</v>
      </c>
      <c r="AV381" s="92">
        <f>SUMIF('20-1'!P:P,$A:$A,'20-1'!$E:$E)</f>
        <v>16701.72</v>
      </c>
      <c r="AW381" s="92">
        <f>SUMIF('20-1'!Q:Q,$A:$A,'20-1'!$E:$E)</f>
        <v>0</v>
      </c>
      <c r="AX381" s="92">
        <f>SUMIF('20-1'!R:R,$A:$A,'20-1'!$E:$E)</f>
        <v>0</v>
      </c>
      <c r="AY381" s="92">
        <f>SUMIF('20-1'!S:S,$A:$A,'20-1'!$E:$E)</f>
        <v>0</v>
      </c>
      <c r="AZ381" s="92">
        <f>SUMIF('20-1'!T:T,$A:$A,'20-1'!$E:$E)</f>
        <v>0</v>
      </c>
      <c r="BA381" s="92">
        <f>SUMIF('20-1'!U:U,$A:$A,'20-1'!$E:$E)</f>
        <v>0</v>
      </c>
      <c r="BB381" s="92">
        <f>SUMIF('20-1'!V:V,$A:$A,'20-1'!$E:$E)</f>
        <v>0</v>
      </c>
      <c r="BC381" s="92">
        <f>SUMIF('20-1'!W:W,$A:$A,'20-1'!$E:$E)</f>
        <v>0</v>
      </c>
      <c r="BD381" s="92">
        <f>SUMIF('20-1'!X:X,$A:$A,'20-1'!$E:$E)</f>
        <v>0</v>
      </c>
      <c r="BE381" s="92">
        <f>SUMIF('20-1'!Y:Y,$A:$A,'20-1'!$E:$E)</f>
        <v>0</v>
      </c>
      <c r="BF381" s="92">
        <f>SUMIF('20-1'!Z:Z,$A:$A,'20-1'!$E:$E)</f>
        <v>0</v>
      </c>
      <c r="BG381" s="92">
        <f>SUMIF('20-1'!AA:AA,$A:$A,'20-1'!$E:$E)</f>
        <v>0</v>
      </c>
      <c r="BH381" s="92">
        <f>SUMIF('20-1'!AB:AB,$A:$A,'20-1'!$E:$E)</f>
        <v>35974.29</v>
      </c>
      <c r="BI381" s="89">
        <f>SUMIF(Об!$A:$A,$A:$A,Об!AB:AB)*BI$455</f>
        <v>862188.89384952257</v>
      </c>
      <c r="BJ381" s="89">
        <f>SUMIF(Об!$A:$A,$A:$A,Об!AC:AC)*BJ$455</f>
        <v>818186.92442049901</v>
      </c>
      <c r="BK381" s="89">
        <f>SUMIF(ПП1!$H:$H,$A:$A,ПП1!$M:$M)*$BK$454/$BK$455*B381</f>
        <v>126885.36809720297</v>
      </c>
      <c r="BL381" s="89">
        <f t="shared" si="48"/>
        <v>193390.578793603</v>
      </c>
      <c r="BM381" s="84">
        <f>SUMIF(Об!$A:$A,$A:$A,Об!Z:Z)</f>
        <v>0</v>
      </c>
      <c r="BN381" s="89">
        <f t="shared" si="49"/>
        <v>7577.0223611298607</v>
      </c>
      <c r="BO381" s="89">
        <f>SUMIF(Об!$A:$A,$A:$A,Об!$AG:$AG)*$BO$455</f>
        <v>0</v>
      </c>
      <c r="BP381" s="89">
        <f>SUMIF(Об!$A:$A,$A:$A,Об!$AE:$AE)*BP$455</f>
        <v>0</v>
      </c>
      <c r="BQ381" s="89">
        <f>SUMIF(Об!$A:$A,$A:$A,Об!AI:AI)*BQ$455</f>
        <v>606301.84914084687</v>
      </c>
      <c r="BR381" s="89">
        <f>SUMIF(Об!$A:$A,$A:$A,Об!AJ:AJ)*BR$455</f>
        <v>226518.20838291052</v>
      </c>
      <c r="BS381" s="89">
        <f>SUMIF(Об!$A:$A,$A:$A,Об!AK:AK)*BS$455</f>
        <v>331591.94737554365</v>
      </c>
      <c r="BT381" s="89">
        <f>SUMIF(Об!$A:$A,$A:$A,Об!AL:AL)*BT$455</f>
        <v>298485.22126812331</v>
      </c>
      <c r="BU381" s="89">
        <f>SUMIF(Об!$A:$A,$A:$A,Об!AM:AM)*BU$455</f>
        <v>187936.49557604067</v>
      </c>
      <c r="BV381" s="89">
        <f>SUMIF(Об!$A:$A,$A:$A,Об!AN:AN)*BV$455</f>
        <v>124784.30545327401</v>
      </c>
    </row>
    <row r="382" spans="1:74" ht="32.25" hidden="1" customHeight="1" x14ac:dyDescent="0.25">
      <c r="A382" s="84" t="s">
        <v>418</v>
      </c>
      <c r="B382" s="84">
        <f>SUMIF(Об!$A:$A,$A:$A,Об!B:B)</f>
        <v>3384.57</v>
      </c>
      <c r="C382" s="84">
        <f>SUMIF(Об!$A:$A,$A:$A,Об!C:C)</f>
        <v>3384.57</v>
      </c>
      <c r="D382" s="84">
        <v>12</v>
      </c>
      <c r="E382" s="84">
        <f>SUMIF(Об!$A:$A,$A:$A,Об!F:F)</f>
        <v>30.14</v>
      </c>
      <c r="F382" s="84">
        <f t="shared" si="50"/>
        <v>30.14</v>
      </c>
      <c r="G382" s="89">
        <v>1187200.4099999999</v>
      </c>
      <c r="H382" s="89">
        <v>1537199.9200000002</v>
      </c>
      <c r="I382" s="89">
        <v>0</v>
      </c>
      <c r="J382" s="89">
        <v>244824.91000000006</v>
      </c>
      <c r="K382" s="89">
        <v>11750.160000000002</v>
      </c>
      <c r="L382" s="89">
        <v>0</v>
      </c>
      <c r="M382" s="89">
        <v>617.69999999999993</v>
      </c>
      <c r="N382" s="89">
        <v>617.69999999999993</v>
      </c>
      <c r="O382" s="89">
        <v>128133.89</v>
      </c>
      <c r="P382" s="89">
        <v>421767.36000000004</v>
      </c>
      <c r="Q382" s="89">
        <v>159132.93</v>
      </c>
      <c r="R382" s="89">
        <v>0</v>
      </c>
      <c r="S382" s="89">
        <v>1856.4400000000005</v>
      </c>
      <c r="T382" s="89">
        <v>483604.63999999996</v>
      </c>
      <c r="U382" s="89">
        <v>0</v>
      </c>
      <c r="V382" s="89">
        <v>0</v>
      </c>
      <c r="W382" s="89">
        <v>0</v>
      </c>
      <c r="X382" s="89">
        <v>0</v>
      </c>
      <c r="Y382" s="89">
        <v>0</v>
      </c>
      <c r="Z382" s="89">
        <v>0</v>
      </c>
      <c r="AA382" s="89">
        <v>0</v>
      </c>
      <c r="AB382" s="89">
        <v>0</v>
      </c>
      <c r="AC382" s="89">
        <v>0</v>
      </c>
      <c r="AD382" s="89">
        <v>0</v>
      </c>
      <c r="AE382" s="89">
        <v>1274.4000000000003</v>
      </c>
      <c r="AF382" s="89">
        <v>0</v>
      </c>
      <c r="AG382" s="89">
        <v>102060</v>
      </c>
      <c r="AH382" s="90">
        <v>1187200.4099999999</v>
      </c>
      <c r="AI382" s="90">
        <v>1207192.8599999999</v>
      </c>
      <c r="AJ382" s="90">
        <v>0</v>
      </c>
      <c r="AK382" s="90">
        <v>1207192.8599999999</v>
      </c>
      <c r="AL382" s="90">
        <v>148911.66999999998</v>
      </c>
      <c r="AM382" s="90">
        <v>0</v>
      </c>
      <c r="AN382" s="90">
        <v>148911.66999999998</v>
      </c>
      <c r="AP382" s="91">
        <f t="shared" si="47"/>
        <v>0</v>
      </c>
      <c r="AQ382" s="92">
        <f>SUMIF('20-1'!K:K,$A:$A,'20-1'!$E:$E)</f>
        <v>0</v>
      </c>
      <c r="AR382" s="92">
        <f>SUMIF('20-1'!L:L,$A:$A,'20-1'!$E:$E)</f>
        <v>0</v>
      </c>
      <c r="AS382" s="92">
        <f>SUMIF('20-1'!M:M,$A:$A,'20-1'!$E:$E)</f>
        <v>0</v>
      </c>
      <c r="AT382" s="92">
        <f>SUMIF('20-1'!N:N,$A:$A,'20-1'!$E:$E)</f>
        <v>0</v>
      </c>
      <c r="AU382" s="92">
        <f>SUMIF('20-1'!O:O,$A:$A,'20-1'!$E:$E)</f>
        <v>0</v>
      </c>
      <c r="AV382" s="92">
        <f>SUMIF('20-1'!P:P,$A:$A,'20-1'!$E:$E)</f>
        <v>0</v>
      </c>
      <c r="AW382" s="92">
        <f>SUMIF('20-1'!Q:Q,$A:$A,'20-1'!$E:$E)</f>
        <v>0</v>
      </c>
      <c r="AX382" s="92">
        <f>SUMIF('20-1'!R:R,$A:$A,'20-1'!$E:$E)</f>
        <v>0</v>
      </c>
      <c r="AY382" s="92">
        <f>SUMIF('20-1'!S:S,$A:$A,'20-1'!$E:$E)</f>
        <v>0</v>
      </c>
      <c r="AZ382" s="92">
        <f>SUMIF('20-1'!T:T,$A:$A,'20-1'!$E:$E)</f>
        <v>0</v>
      </c>
      <c r="BA382" s="92">
        <f>SUMIF('20-1'!U:U,$A:$A,'20-1'!$E:$E)</f>
        <v>0</v>
      </c>
      <c r="BB382" s="92">
        <f>SUMIF('20-1'!V:V,$A:$A,'20-1'!$E:$E)</f>
        <v>0</v>
      </c>
      <c r="BC382" s="92">
        <f>SUMIF('20-1'!W:W,$A:$A,'20-1'!$E:$E)</f>
        <v>0</v>
      </c>
      <c r="BD382" s="92">
        <f>SUMIF('20-1'!X:X,$A:$A,'20-1'!$E:$E)</f>
        <v>0</v>
      </c>
      <c r="BE382" s="92">
        <f>SUMIF('20-1'!Y:Y,$A:$A,'20-1'!$E:$E)</f>
        <v>0</v>
      </c>
      <c r="BF382" s="92">
        <f>SUMIF('20-1'!Z:Z,$A:$A,'20-1'!$E:$E)</f>
        <v>0</v>
      </c>
      <c r="BG382" s="92">
        <f>SUMIF('20-1'!AA:AA,$A:$A,'20-1'!$E:$E)</f>
        <v>0</v>
      </c>
      <c r="BH382" s="92">
        <f>SUMIF('20-1'!AB:AB,$A:$A,'20-1'!$E:$E)</f>
        <v>35616.97</v>
      </c>
      <c r="BI382" s="89">
        <f>SUMIF(Об!$A:$A,$A:$A,Об!AB:AB)*BI$455</f>
        <v>312716.12495365512</v>
      </c>
      <c r="BJ382" s="89">
        <f>SUMIF(Об!$A:$A,$A:$A,Об!AC:AC)*BJ$455</f>
        <v>296756.59976337239</v>
      </c>
      <c r="BK382" s="84">
        <f>SUMIF(ПП1!$H:$H,$A:$A,ПП1!$M:$M)</f>
        <v>0</v>
      </c>
      <c r="BL382" s="89">
        <f t="shared" si="48"/>
        <v>70142.810739377208</v>
      </c>
      <c r="BM382" s="89">
        <f>$BM$454*B382/$BM$455</f>
        <v>9855.6472818713009</v>
      </c>
      <c r="BN382" s="89">
        <f t="shared" si="49"/>
        <v>2748.187883609256</v>
      </c>
      <c r="BO382" s="89">
        <f>SUMIF(Об!$A:$A,$A:$A,Об!$AG:$AG)*$BO$455</f>
        <v>0</v>
      </c>
      <c r="BP382" s="89">
        <f>SUMIF(Об!$A:$A,$A:$A,Об!$AE:$AE)*BP$455</f>
        <v>2421.6581209771416</v>
      </c>
      <c r="BQ382" s="89">
        <f>SUMIF(Об!$A:$A,$A:$A,Об!AI:AI)*BQ$455</f>
        <v>219905.8305762079</v>
      </c>
      <c r="BR382" s="89">
        <f>SUMIF(Об!$A:$A,$A:$A,Об!AJ:AJ)*BR$455</f>
        <v>0</v>
      </c>
      <c r="BS382" s="89">
        <f>SUMIF(Об!$A:$A,$A:$A,Об!AK:AK)*BS$455</f>
        <v>120268.4812908458</v>
      </c>
      <c r="BT382" s="89">
        <f>SUMIF(Об!$A:$A,$A:$A,Об!AL:AL)*BT$455</f>
        <v>108260.66354688238</v>
      </c>
      <c r="BU382" s="89">
        <f>SUMIF(Об!$A:$A,$A:$A,Об!AM:AM)*BU$455</f>
        <v>0</v>
      </c>
      <c r="BV382" s="89">
        <f>SUMIF(Об!$A:$A,$A:$A,Об!AN:AN)*BV$455</f>
        <v>45259.298437671132</v>
      </c>
    </row>
    <row r="383" spans="1:74" ht="32.25" hidden="1" customHeight="1" x14ac:dyDescent="0.25">
      <c r="A383" s="84" t="s">
        <v>419</v>
      </c>
      <c r="B383" s="84">
        <f>SUMIF(Об!$A:$A,$A:$A,Об!B:B)</f>
        <v>5287.81</v>
      </c>
      <c r="C383" s="84">
        <f>SUMIF(Об!$A:$A,$A:$A,Об!C:C)</f>
        <v>5287.81</v>
      </c>
      <c r="D383" s="84">
        <v>12</v>
      </c>
      <c r="E383" s="84">
        <f>SUMIF(Об!$A:$A,$A:$A,Об!F:F)</f>
        <v>41.2</v>
      </c>
      <c r="F383" s="84">
        <f t="shared" si="50"/>
        <v>41.2</v>
      </c>
      <c r="G383" s="89">
        <v>2493370.25</v>
      </c>
      <c r="H383" s="89">
        <v>2389432.7600000002</v>
      </c>
      <c r="I383" s="89">
        <v>0</v>
      </c>
      <c r="J383" s="89">
        <v>282280.35000000003</v>
      </c>
      <c r="K383" s="89">
        <v>127121.16999999998</v>
      </c>
      <c r="L383" s="89">
        <v>0</v>
      </c>
      <c r="M383" s="89">
        <v>1614.2699999999995</v>
      </c>
      <c r="N383" s="89">
        <v>1614.2699999999995</v>
      </c>
      <c r="O383" s="89">
        <v>0</v>
      </c>
      <c r="P383" s="89">
        <v>483390.00000000006</v>
      </c>
      <c r="Q383" s="89">
        <v>180703.50999999998</v>
      </c>
      <c r="R383" s="89">
        <v>0</v>
      </c>
      <c r="S383" s="89">
        <v>4912.4599999999982</v>
      </c>
      <c r="T383" s="89">
        <v>549159.5199999999</v>
      </c>
      <c r="U383" s="89">
        <v>0</v>
      </c>
      <c r="V383" s="89">
        <v>0</v>
      </c>
      <c r="W383" s="89">
        <v>0</v>
      </c>
      <c r="X383" s="89">
        <v>0</v>
      </c>
      <c r="Y383" s="89">
        <v>0</v>
      </c>
      <c r="Z383" s="89">
        <v>0</v>
      </c>
      <c r="AA383" s="89">
        <v>0</v>
      </c>
      <c r="AB383" s="89">
        <v>0</v>
      </c>
      <c r="AC383" s="89">
        <v>0</v>
      </c>
      <c r="AD383" s="89">
        <v>0</v>
      </c>
      <c r="AE383" s="89">
        <v>3370.8000000000011</v>
      </c>
      <c r="AF383" s="89">
        <v>0</v>
      </c>
      <c r="AG383" s="89">
        <v>0</v>
      </c>
      <c r="AH383" s="90">
        <v>2493370.25</v>
      </c>
      <c r="AI383" s="90">
        <v>2518094.7799999998</v>
      </c>
      <c r="AJ383" s="90">
        <v>0</v>
      </c>
      <c r="AK383" s="90">
        <v>2518094.7799999998</v>
      </c>
      <c r="AL383" s="90">
        <v>370905.38</v>
      </c>
      <c r="AM383" s="90">
        <v>0</v>
      </c>
      <c r="AN383" s="90">
        <v>370905.38</v>
      </c>
      <c r="AP383" s="91">
        <f t="shared" si="47"/>
        <v>23422.66</v>
      </c>
      <c r="AQ383" s="92">
        <f>SUMIF('20-1'!K:K,$A:$A,'20-1'!$E:$E)</f>
        <v>0</v>
      </c>
      <c r="AR383" s="92">
        <f>SUMIF('20-1'!L:L,$A:$A,'20-1'!$E:$E)</f>
        <v>0</v>
      </c>
      <c r="AS383" s="92">
        <f>SUMIF('20-1'!M:M,$A:$A,'20-1'!$E:$E)</f>
        <v>16842.66</v>
      </c>
      <c r="AT383" s="92">
        <f>SUMIF('20-1'!N:N,$A:$A,'20-1'!$E:$E)</f>
        <v>0</v>
      </c>
      <c r="AU383" s="92">
        <f>SUMIF('20-1'!O:O,$A:$A,'20-1'!$E:$E)</f>
        <v>0</v>
      </c>
      <c r="AV383" s="92">
        <f>SUMIF('20-1'!P:P,$A:$A,'20-1'!$E:$E)</f>
        <v>6580</v>
      </c>
      <c r="AW383" s="92">
        <f>SUMIF('20-1'!Q:Q,$A:$A,'20-1'!$E:$E)</f>
        <v>0</v>
      </c>
      <c r="AX383" s="92">
        <f>SUMIF('20-1'!R:R,$A:$A,'20-1'!$E:$E)</f>
        <v>0</v>
      </c>
      <c r="AY383" s="92">
        <f>SUMIF('20-1'!S:S,$A:$A,'20-1'!$E:$E)</f>
        <v>0</v>
      </c>
      <c r="AZ383" s="92">
        <f>SUMIF('20-1'!T:T,$A:$A,'20-1'!$E:$E)</f>
        <v>0</v>
      </c>
      <c r="BA383" s="92">
        <f>SUMIF('20-1'!U:U,$A:$A,'20-1'!$E:$E)</f>
        <v>0</v>
      </c>
      <c r="BB383" s="92">
        <f>SUMIF('20-1'!V:V,$A:$A,'20-1'!$E:$E)</f>
        <v>0</v>
      </c>
      <c r="BC383" s="92">
        <f>SUMIF('20-1'!W:W,$A:$A,'20-1'!$E:$E)</f>
        <v>0</v>
      </c>
      <c r="BD383" s="92">
        <f>SUMIF('20-1'!X:X,$A:$A,'20-1'!$E:$E)</f>
        <v>0</v>
      </c>
      <c r="BE383" s="92">
        <f>SUMIF('20-1'!Y:Y,$A:$A,'20-1'!$E:$E)</f>
        <v>0</v>
      </c>
      <c r="BF383" s="92">
        <f>SUMIF('20-1'!Z:Z,$A:$A,'20-1'!$E:$E)</f>
        <v>0</v>
      </c>
      <c r="BG383" s="92">
        <f>SUMIF('20-1'!AA:AA,$A:$A,'20-1'!$E:$E)</f>
        <v>0</v>
      </c>
      <c r="BH383" s="92">
        <f>SUMIF('20-1'!AB:AB,$A:$A,'20-1'!$E:$E)</f>
        <v>32611.01</v>
      </c>
      <c r="BI383" s="89">
        <f>SUMIF(Об!$A:$A,$A:$A,Об!AB:AB)*BI$455</f>
        <v>488565.29860253655</v>
      </c>
      <c r="BJ383" s="89">
        <f>SUMIF(Об!$A:$A,$A:$A,Об!AC:AC)*BJ$455</f>
        <v>463631.27835877473</v>
      </c>
      <c r="BK383" s="89">
        <f>SUMIF(ПП1!$H:$H,$A:$A,ПП1!$M:$M)*$BK$454/$BK$455*B383</f>
        <v>71900.47122495425</v>
      </c>
      <c r="BL383" s="89">
        <f t="shared" si="48"/>
        <v>109586.10873930401</v>
      </c>
      <c r="BM383" s="84">
        <f>SUMIF(Об!$A:$A,$A:$A,Об!Z:Z)</f>
        <v>0</v>
      </c>
      <c r="BN383" s="89">
        <f t="shared" si="49"/>
        <v>4293.5721148706798</v>
      </c>
      <c r="BO383" s="89">
        <f>SUMIF(Об!$A:$A,$A:$A,Об!$AG:$AG)*$BO$455</f>
        <v>0</v>
      </c>
      <c r="BP383" s="89">
        <f>SUMIF(Об!$A:$A,$A:$A,Об!$AE:$AE)*BP$455</f>
        <v>0</v>
      </c>
      <c r="BQ383" s="89">
        <f>SUMIF(Об!$A:$A,$A:$A,Об!AI:AI)*BQ$455</f>
        <v>343565.13529907138</v>
      </c>
      <c r="BR383" s="89">
        <f>SUMIF(Об!$A:$A,$A:$A,Об!AJ:AJ)*BR$455</f>
        <v>128358.10911851448</v>
      </c>
      <c r="BS383" s="89">
        <f>SUMIF(Об!$A:$A,$A:$A,Об!AK:AK)*BS$455</f>
        <v>187898.86988732612</v>
      </c>
      <c r="BT383" s="89">
        <f>SUMIF(Об!$A:$A,$A:$A,Об!AL:AL)*BT$455</f>
        <v>169138.71461067139</v>
      </c>
      <c r="BU383" s="89">
        <f>SUMIF(Об!$A:$A,$A:$A,Об!AM:AM)*BU$455</f>
        <v>106495.51476993135</v>
      </c>
      <c r="BV383" s="89">
        <f>SUMIF(Об!$A:$A,$A:$A,Об!AN:AN)*BV$455</f>
        <v>70709.889549249041</v>
      </c>
    </row>
    <row r="384" spans="1:74" ht="32.25" hidden="1" customHeight="1" x14ac:dyDescent="0.25">
      <c r="A384" s="84" t="s">
        <v>420</v>
      </c>
      <c r="B384" s="84">
        <f>SUMIF(Об!$A:$A,$A:$A,Об!B:B)</f>
        <v>5268.9</v>
      </c>
      <c r="C384" s="84">
        <f>SUMIF(Об!$A:$A,$A:$A,Об!C:C)</f>
        <v>5268.9</v>
      </c>
      <c r="D384" s="84">
        <v>12</v>
      </c>
      <c r="E384" s="84">
        <f>SUMIF(Об!$A:$A,$A:$A,Об!F:F)</f>
        <v>41.2</v>
      </c>
      <c r="F384" s="84">
        <f t="shared" si="50"/>
        <v>41.2</v>
      </c>
      <c r="G384" s="89">
        <v>2532393.350000001</v>
      </c>
      <c r="H384" s="89">
        <v>2403347.91</v>
      </c>
      <c r="I384" s="89">
        <v>0</v>
      </c>
      <c r="J384" s="89">
        <v>301684.87000000005</v>
      </c>
      <c r="K384" s="89">
        <v>127322.92999999996</v>
      </c>
      <c r="L384" s="89">
        <v>0</v>
      </c>
      <c r="M384" s="89">
        <v>1458.7600000000002</v>
      </c>
      <c r="N384" s="89">
        <v>1458.7600000000002</v>
      </c>
      <c r="O384" s="89">
        <v>0</v>
      </c>
      <c r="P384" s="89">
        <v>513736.49</v>
      </c>
      <c r="Q384" s="89">
        <v>190374.99</v>
      </c>
      <c r="R384" s="89">
        <v>0</v>
      </c>
      <c r="S384" s="89">
        <v>4439.5300000000007</v>
      </c>
      <c r="T384" s="89">
        <v>578562.75</v>
      </c>
      <c r="U384" s="89">
        <v>0</v>
      </c>
      <c r="V384" s="89">
        <v>0</v>
      </c>
      <c r="W384" s="89">
        <v>0</v>
      </c>
      <c r="X384" s="89">
        <v>0</v>
      </c>
      <c r="Y384" s="89">
        <v>0</v>
      </c>
      <c r="Z384" s="89">
        <v>0</v>
      </c>
      <c r="AA384" s="89">
        <v>0</v>
      </c>
      <c r="AB384" s="89">
        <v>0</v>
      </c>
      <c r="AC384" s="89">
        <v>0</v>
      </c>
      <c r="AD384" s="89">
        <v>0</v>
      </c>
      <c r="AE384" s="89">
        <v>2980.1099999999997</v>
      </c>
      <c r="AF384" s="89">
        <v>0</v>
      </c>
      <c r="AG384" s="89">
        <v>0</v>
      </c>
      <c r="AH384" s="90">
        <v>2532393.350000001</v>
      </c>
      <c r="AI384" s="90">
        <v>2506814.5000000005</v>
      </c>
      <c r="AJ384" s="90">
        <v>0</v>
      </c>
      <c r="AK384" s="90">
        <v>2506814.5000000005</v>
      </c>
      <c r="AL384" s="90">
        <v>394051.52</v>
      </c>
      <c r="AM384" s="90">
        <v>0</v>
      </c>
      <c r="AN384" s="90">
        <v>394051.52</v>
      </c>
      <c r="AP384" s="91">
        <f t="shared" si="47"/>
        <v>45974.720000000001</v>
      </c>
      <c r="AQ384" s="92">
        <f>SUMIF('20-1'!K:K,$A:$A,'20-1'!$E:$E)</f>
        <v>0</v>
      </c>
      <c r="AR384" s="92">
        <f>SUMIF('20-1'!L:L,$A:$A,'20-1'!$E:$E)</f>
        <v>0</v>
      </c>
      <c r="AS384" s="92">
        <f>SUMIF('20-1'!M:M,$A:$A,'20-1'!$E:$E)</f>
        <v>13749.58</v>
      </c>
      <c r="AT384" s="92">
        <f>SUMIF('20-1'!N:N,$A:$A,'20-1'!$E:$E)</f>
        <v>0</v>
      </c>
      <c r="AU384" s="92">
        <f>SUMIF('20-1'!O:O,$A:$A,'20-1'!$E:$E)</f>
        <v>0</v>
      </c>
      <c r="AV384" s="92">
        <f>SUMIF('20-1'!P:P,$A:$A,'20-1'!$E:$E)</f>
        <v>32225.14</v>
      </c>
      <c r="AW384" s="92">
        <f>SUMIF('20-1'!Q:Q,$A:$A,'20-1'!$E:$E)</f>
        <v>0</v>
      </c>
      <c r="AX384" s="92">
        <f>SUMIF('20-1'!R:R,$A:$A,'20-1'!$E:$E)</f>
        <v>0</v>
      </c>
      <c r="AY384" s="92">
        <f>SUMIF('20-1'!S:S,$A:$A,'20-1'!$E:$E)</f>
        <v>0</v>
      </c>
      <c r="AZ384" s="92">
        <f>SUMIF('20-1'!T:T,$A:$A,'20-1'!$E:$E)</f>
        <v>0</v>
      </c>
      <c r="BA384" s="92">
        <f>SUMIF('20-1'!U:U,$A:$A,'20-1'!$E:$E)</f>
        <v>0</v>
      </c>
      <c r="BB384" s="92">
        <f>SUMIF('20-1'!V:V,$A:$A,'20-1'!$E:$E)</f>
        <v>0</v>
      </c>
      <c r="BC384" s="92">
        <f>SUMIF('20-1'!W:W,$A:$A,'20-1'!$E:$E)</f>
        <v>0</v>
      </c>
      <c r="BD384" s="92">
        <f>SUMIF('20-1'!X:X,$A:$A,'20-1'!$E:$E)</f>
        <v>0</v>
      </c>
      <c r="BE384" s="92">
        <f>SUMIF('20-1'!Y:Y,$A:$A,'20-1'!$E:$E)</f>
        <v>0</v>
      </c>
      <c r="BF384" s="92">
        <f>SUMIF('20-1'!Z:Z,$A:$A,'20-1'!$E:$E)</f>
        <v>0</v>
      </c>
      <c r="BG384" s="92">
        <f>SUMIF('20-1'!AA:AA,$A:$A,'20-1'!$E:$E)</f>
        <v>0</v>
      </c>
      <c r="BH384" s="92">
        <f>SUMIF('20-1'!AB:AB,$A:$A,'20-1'!$E:$E)</f>
        <v>42034.6</v>
      </c>
      <c r="BI384" s="89">
        <f>SUMIF(Об!$A:$A,$A:$A,Об!AB:AB)*BI$455</f>
        <v>486818.11596992036</v>
      </c>
      <c r="BJ384" s="89">
        <f>SUMIF(Об!$A:$A,$A:$A,Об!AC:AC)*BJ$455</f>
        <v>461973.26351448859</v>
      </c>
      <c r="BK384" s="89">
        <f>SUMIF(ПП1!$H:$H,$A:$A,ПП1!$M:$M)*$BK$454/$BK$455*B384</f>
        <v>71643.34437832702</v>
      </c>
      <c r="BL384" s="89">
        <f t="shared" si="48"/>
        <v>109194.21241242005</v>
      </c>
      <c r="BM384" s="84">
        <f>SUMIF(Об!$A:$A,$A:$A,Об!Z:Z)</f>
        <v>0</v>
      </c>
      <c r="BN384" s="89">
        <f t="shared" si="49"/>
        <v>4278.2176583580203</v>
      </c>
      <c r="BO384" s="89">
        <f>SUMIF(Об!$A:$A,$A:$A,Об!$AG:$AG)*$BO$455</f>
        <v>0</v>
      </c>
      <c r="BP384" s="89">
        <f>SUMIF(Об!$A:$A,$A:$A,Об!$AE:$AE)*BP$455</f>
        <v>0</v>
      </c>
      <c r="BQ384" s="89">
        <f>SUMIF(Об!$A:$A,$A:$A,Об!AI:AI)*BQ$455</f>
        <v>342336.49495297234</v>
      </c>
      <c r="BR384" s="89">
        <f>SUMIF(Об!$A:$A,$A:$A,Об!AJ:AJ)*BR$455</f>
        <v>127899.08130862126</v>
      </c>
      <c r="BS384" s="89">
        <f>SUMIF(Об!$A:$A,$A:$A,Об!AK:AK)*BS$455</f>
        <v>187226.91540530627</v>
      </c>
      <c r="BT384" s="89">
        <f>SUMIF(Об!$A:$A,$A:$A,Об!AL:AL)*BT$455</f>
        <v>168533.84925180115</v>
      </c>
      <c r="BU384" s="89">
        <f>SUMIF(Об!$A:$A,$A:$A,Об!AM:AM)*BU$455</f>
        <v>106114.67086965895</v>
      </c>
      <c r="BV384" s="89">
        <f>SUMIF(Об!$A:$A,$A:$A,Об!AN:AN)*BV$455</f>
        <v>70457.020400891532</v>
      </c>
    </row>
    <row r="385" spans="1:74" ht="32.25" hidden="1" customHeight="1" x14ac:dyDescent="0.25">
      <c r="A385" s="84" t="s">
        <v>421</v>
      </c>
      <c r="B385" s="84">
        <f>SUMIF(Об!$A:$A,$A:$A,Об!B:B)</f>
        <v>5196.46</v>
      </c>
      <c r="C385" s="84">
        <f>SUMIF(Об!$A:$A,$A:$A,Об!C:C)</f>
        <v>5196.46</v>
      </c>
      <c r="D385" s="84">
        <v>12</v>
      </c>
      <c r="E385" s="84">
        <f>SUMIF(Об!$A:$A,$A:$A,Об!F:F)</f>
        <v>41.2</v>
      </c>
      <c r="F385" s="84">
        <f t="shared" si="50"/>
        <v>41.2</v>
      </c>
      <c r="G385" s="89">
        <v>2518678.12</v>
      </c>
      <c r="H385" s="89">
        <v>2382400.7300000004</v>
      </c>
      <c r="I385" s="89">
        <v>0</v>
      </c>
      <c r="J385" s="89">
        <v>215160.13999999998</v>
      </c>
      <c r="K385" s="89">
        <v>97602.66</v>
      </c>
      <c r="L385" s="89">
        <v>0</v>
      </c>
      <c r="M385" s="89">
        <v>1418.9900000000002</v>
      </c>
      <c r="N385" s="89">
        <v>1418.9900000000002</v>
      </c>
      <c r="O385" s="89">
        <v>0</v>
      </c>
      <c r="P385" s="89">
        <v>379081.37999999995</v>
      </c>
      <c r="Q385" s="89">
        <v>147924.81999999998</v>
      </c>
      <c r="R385" s="89">
        <v>0</v>
      </c>
      <c r="S385" s="89">
        <v>4318.75</v>
      </c>
      <c r="T385" s="89">
        <v>449556.30999999988</v>
      </c>
      <c r="U385" s="89">
        <v>0</v>
      </c>
      <c r="V385" s="89">
        <v>0</v>
      </c>
      <c r="W385" s="89">
        <v>0</v>
      </c>
      <c r="X385" s="89">
        <v>0</v>
      </c>
      <c r="Y385" s="89">
        <v>0</v>
      </c>
      <c r="Z385" s="89">
        <v>0</v>
      </c>
      <c r="AA385" s="89">
        <v>0</v>
      </c>
      <c r="AB385" s="89">
        <v>0</v>
      </c>
      <c r="AC385" s="89">
        <v>0</v>
      </c>
      <c r="AD385" s="89">
        <v>0</v>
      </c>
      <c r="AE385" s="89">
        <v>2963.8200000000006</v>
      </c>
      <c r="AF385" s="89">
        <v>0</v>
      </c>
      <c r="AG385" s="89">
        <v>0</v>
      </c>
      <c r="AH385" s="90">
        <v>2518678.12</v>
      </c>
      <c r="AI385" s="90">
        <v>2612519.67</v>
      </c>
      <c r="AJ385" s="90">
        <v>0</v>
      </c>
      <c r="AK385" s="90">
        <v>2612519.67</v>
      </c>
      <c r="AL385" s="90">
        <v>194194.33000000002</v>
      </c>
      <c r="AM385" s="90">
        <v>0</v>
      </c>
      <c r="AN385" s="90">
        <v>194194.33000000002</v>
      </c>
      <c r="AP385" s="91">
        <f t="shared" si="47"/>
        <v>12147.24</v>
      </c>
      <c r="AQ385" s="92">
        <f>SUMIF('20-1'!K:K,$A:$A,'20-1'!$E:$E)</f>
        <v>0</v>
      </c>
      <c r="AR385" s="92">
        <f>SUMIF('20-1'!L:L,$A:$A,'20-1'!$E:$E)</f>
        <v>0</v>
      </c>
      <c r="AS385" s="92">
        <f>SUMIF('20-1'!M:M,$A:$A,'20-1'!$E:$E)</f>
        <v>0</v>
      </c>
      <c r="AT385" s="92">
        <f>SUMIF('20-1'!N:N,$A:$A,'20-1'!$E:$E)</f>
        <v>0</v>
      </c>
      <c r="AU385" s="92">
        <f>SUMIF('20-1'!O:O,$A:$A,'20-1'!$E:$E)</f>
        <v>0</v>
      </c>
      <c r="AV385" s="92">
        <f>SUMIF('20-1'!P:P,$A:$A,'20-1'!$E:$E)</f>
        <v>12147.24</v>
      </c>
      <c r="AW385" s="92">
        <f>SUMIF('20-1'!Q:Q,$A:$A,'20-1'!$E:$E)</f>
        <v>0</v>
      </c>
      <c r="AX385" s="92">
        <f>SUMIF('20-1'!R:R,$A:$A,'20-1'!$E:$E)</f>
        <v>0</v>
      </c>
      <c r="AY385" s="92">
        <f>SUMIF('20-1'!S:S,$A:$A,'20-1'!$E:$E)</f>
        <v>0</v>
      </c>
      <c r="AZ385" s="92">
        <f>SUMIF('20-1'!T:T,$A:$A,'20-1'!$E:$E)</f>
        <v>0</v>
      </c>
      <c r="BA385" s="92">
        <f>SUMIF('20-1'!U:U,$A:$A,'20-1'!$E:$E)</f>
        <v>0</v>
      </c>
      <c r="BB385" s="92">
        <f>SUMIF('20-1'!V:V,$A:$A,'20-1'!$E:$E)</f>
        <v>0</v>
      </c>
      <c r="BC385" s="92">
        <f>SUMIF('20-1'!W:W,$A:$A,'20-1'!$E:$E)</f>
        <v>0</v>
      </c>
      <c r="BD385" s="92">
        <f>SUMIF('20-1'!X:X,$A:$A,'20-1'!$E:$E)</f>
        <v>0</v>
      </c>
      <c r="BE385" s="92">
        <f>SUMIF('20-1'!Y:Y,$A:$A,'20-1'!$E:$E)</f>
        <v>0</v>
      </c>
      <c r="BF385" s="92">
        <f>SUMIF('20-1'!Z:Z,$A:$A,'20-1'!$E:$E)</f>
        <v>0</v>
      </c>
      <c r="BG385" s="92">
        <f>SUMIF('20-1'!AA:AA,$A:$A,'20-1'!$E:$E)</f>
        <v>0</v>
      </c>
      <c r="BH385" s="92">
        <f>SUMIF('20-1'!AB:AB,$A:$A,'20-1'!$E:$E)</f>
        <v>56610.42</v>
      </c>
      <c r="BI385" s="89">
        <f>SUMIF(Об!$A:$A,$A:$A,Об!AB:AB)*BI$455</f>
        <v>480125.04828580015</v>
      </c>
      <c r="BJ385" s="89">
        <f>SUMIF(Об!$A:$A,$A:$A,Об!AC:AC)*BJ$455</f>
        <v>455621.77777572157</v>
      </c>
      <c r="BK385" s="89">
        <f>SUMIF(ПП1!$H:$H,$A:$A,ПП1!$M:$M)*$BK$454/$BK$455*B385</f>
        <v>70658.348673954955</v>
      </c>
      <c r="BL385" s="89">
        <f t="shared" si="48"/>
        <v>107692.94483338919</v>
      </c>
      <c r="BM385" s="84">
        <f>SUMIF(Об!$A:$A,$A:$A,Об!Z:Z)</f>
        <v>0</v>
      </c>
      <c r="BN385" s="89">
        <f t="shared" si="49"/>
        <v>4219.3981538748358</v>
      </c>
      <c r="BO385" s="89">
        <f>SUMIF(Об!$A:$A,$A:$A,Об!$AG:$AG)*$BO$455</f>
        <v>0</v>
      </c>
      <c r="BP385" s="89">
        <f>SUMIF(Об!$A:$A,$A:$A,Об!$AE:$AE)*BP$455</f>
        <v>0</v>
      </c>
      <c r="BQ385" s="89">
        <f>SUMIF(Об!$A:$A,$A:$A,Об!AI:AI)*BQ$455</f>
        <v>337629.84732360137</v>
      </c>
      <c r="BR385" s="89">
        <f>SUMIF(Об!$A:$A,$A:$A,Об!AJ:AJ)*BR$455</f>
        <v>126140.64796390104</v>
      </c>
      <c r="BS385" s="89">
        <f>SUMIF(Об!$A:$A,$A:$A,Об!AK:AK)*BS$455</f>
        <v>184652.80738428474</v>
      </c>
      <c r="BT385" s="89">
        <f>SUMIF(Об!$A:$A,$A:$A,Об!AL:AL)*BT$455</f>
        <v>166216.74472527747</v>
      </c>
      <c r="BU385" s="89">
        <f>SUMIF(Об!$A:$A,$A:$A,Об!AM:AM)*BU$455</f>
        <v>104655.7426763362</v>
      </c>
      <c r="BV385" s="89">
        <f>SUMIF(Об!$A:$A,$A:$A,Об!AN:AN)*BV$455</f>
        <v>69488.33499068435</v>
      </c>
    </row>
    <row r="386" spans="1:74" ht="32.25" hidden="1" customHeight="1" x14ac:dyDescent="0.25">
      <c r="A386" s="84" t="s">
        <v>422</v>
      </c>
      <c r="B386" s="84">
        <f>SUMIF(Об!$A:$A,$A:$A,Об!B:B)</f>
        <v>3355.6</v>
      </c>
      <c r="C386" s="84">
        <f>SUMIF(Об!$A:$A,$A:$A,Об!C:C)</f>
        <v>3355.6</v>
      </c>
      <c r="D386" s="84">
        <v>12</v>
      </c>
      <c r="E386" s="84">
        <f>SUMIF(Об!$A:$A,$A:$A,Об!F:F)</f>
        <v>30.14</v>
      </c>
      <c r="F386" s="84">
        <f t="shared" si="50"/>
        <v>30.14</v>
      </c>
      <c r="G386" s="89">
        <v>1198279.19</v>
      </c>
      <c r="H386" s="89">
        <v>1525456.0800000003</v>
      </c>
      <c r="I386" s="89">
        <v>0</v>
      </c>
      <c r="J386" s="89">
        <v>236233.08000000002</v>
      </c>
      <c r="K386" s="89">
        <v>9606.84</v>
      </c>
      <c r="L386" s="89">
        <v>0</v>
      </c>
      <c r="M386" s="89">
        <v>470.22000000000008</v>
      </c>
      <c r="N386" s="89">
        <v>470.22000000000008</v>
      </c>
      <c r="O386" s="89">
        <v>136379.50000000003</v>
      </c>
      <c r="P386" s="89">
        <v>417839.4</v>
      </c>
      <c r="Q386" s="89">
        <v>163960.90999999997</v>
      </c>
      <c r="R386" s="89">
        <v>0</v>
      </c>
      <c r="S386" s="89">
        <v>1429.8000000000002</v>
      </c>
      <c r="T386" s="89">
        <v>498279.82000000007</v>
      </c>
      <c r="U386" s="89">
        <v>0</v>
      </c>
      <c r="V386" s="89">
        <v>0</v>
      </c>
      <c r="W386" s="89">
        <v>0</v>
      </c>
      <c r="X386" s="89">
        <v>0</v>
      </c>
      <c r="Y386" s="89">
        <v>0</v>
      </c>
      <c r="Z386" s="89">
        <v>0</v>
      </c>
      <c r="AA386" s="89">
        <v>0</v>
      </c>
      <c r="AB386" s="89">
        <v>0</v>
      </c>
      <c r="AC386" s="89">
        <v>0</v>
      </c>
      <c r="AD386" s="89">
        <v>0</v>
      </c>
      <c r="AE386" s="89">
        <v>981.67</v>
      </c>
      <c r="AF386" s="89">
        <v>0</v>
      </c>
      <c r="AG386" s="89">
        <v>98415</v>
      </c>
      <c r="AH386" s="90">
        <v>1198279.19</v>
      </c>
      <c r="AI386" s="90">
        <v>1234463.2800000003</v>
      </c>
      <c r="AJ386" s="90">
        <v>0</v>
      </c>
      <c r="AK386" s="90">
        <v>1234463.2800000003</v>
      </c>
      <c r="AL386" s="90">
        <v>122753.34</v>
      </c>
      <c r="AM386" s="90">
        <v>0</v>
      </c>
      <c r="AN386" s="90">
        <v>122753.34</v>
      </c>
      <c r="AP386" s="91">
        <f t="shared" ref="AP386:AP449" si="59">SUM(AQ386:BE386)</f>
        <v>2711.86</v>
      </c>
      <c r="AQ386" s="92">
        <f>SUMIF('20-1'!K:K,$A:$A,'20-1'!$E:$E)</f>
        <v>0</v>
      </c>
      <c r="AR386" s="92">
        <f>SUMIF('20-1'!L:L,$A:$A,'20-1'!$E:$E)</f>
        <v>0</v>
      </c>
      <c r="AS386" s="92">
        <f>SUMIF('20-1'!M:M,$A:$A,'20-1'!$E:$E)</f>
        <v>0</v>
      </c>
      <c r="AT386" s="92">
        <f>SUMIF('20-1'!N:N,$A:$A,'20-1'!$E:$E)</f>
        <v>0</v>
      </c>
      <c r="AU386" s="92">
        <f>SUMIF('20-1'!O:O,$A:$A,'20-1'!$E:$E)</f>
        <v>0</v>
      </c>
      <c r="AV386" s="92">
        <f>SUMIF('20-1'!P:P,$A:$A,'20-1'!$E:$E)</f>
        <v>0</v>
      </c>
      <c r="AW386" s="92">
        <f>SUMIF('20-1'!Q:Q,$A:$A,'20-1'!$E:$E)</f>
        <v>0</v>
      </c>
      <c r="AX386" s="92">
        <f>SUMIF('20-1'!R:R,$A:$A,'20-1'!$E:$E)</f>
        <v>0</v>
      </c>
      <c r="AY386" s="92">
        <f>SUMIF('20-1'!S:S,$A:$A,'20-1'!$E:$E)</f>
        <v>0</v>
      </c>
      <c r="AZ386" s="92">
        <f>SUMIF('20-1'!T:T,$A:$A,'20-1'!$E:$E)</f>
        <v>0</v>
      </c>
      <c r="BA386" s="92">
        <f>SUMIF('20-1'!U:U,$A:$A,'20-1'!$E:$E)</f>
        <v>2711.86</v>
      </c>
      <c r="BB386" s="92">
        <f>SUMIF('20-1'!V:V,$A:$A,'20-1'!$E:$E)</f>
        <v>0</v>
      </c>
      <c r="BC386" s="92">
        <f>SUMIF('20-1'!W:W,$A:$A,'20-1'!$E:$E)</f>
        <v>0</v>
      </c>
      <c r="BD386" s="92">
        <f>SUMIF('20-1'!X:X,$A:$A,'20-1'!$E:$E)</f>
        <v>0</v>
      </c>
      <c r="BE386" s="92">
        <f>SUMIF('20-1'!Y:Y,$A:$A,'20-1'!$E:$E)</f>
        <v>0</v>
      </c>
      <c r="BF386" s="92">
        <f>SUMIF('20-1'!Z:Z,$A:$A,'20-1'!$E:$E)</f>
        <v>0</v>
      </c>
      <c r="BG386" s="92">
        <f>SUMIF('20-1'!AA:AA,$A:$A,'20-1'!$E:$E)</f>
        <v>0</v>
      </c>
      <c r="BH386" s="92">
        <f>SUMIF('20-1'!AB:AB,$A:$A,'20-1'!$E:$E)</f>
        <v>23348.42</v>
      </c>
      <c r="BI386" s="89">
        <f>SUMIF(Об!$A:$A,$A:$A,Об!AB:AB)*BI$455</f>
        <v>310039.4522478439</v>
      </c>
      <c r="BJ386" s="89">
        <f>SUMIF(Об!$A:$A,$A:$A,Об!AC:AC)*BJ$455</f>
        <v>294216.53154343745</v>
      </c>
      <c r="BK386" s="84">
        <f>SUMIF(ПП1!$H:$H,$A:$A,ПП1!$M:$M)</f>
        <v>0</v>
      </c>
      <c r="BL386" s="89">
        <f t="shared" ref="BL386:BL446" si="60">B386/$B$454*$BL$454</f>
        <v>69542.428053505791</v>
      </c>
      <c r="BM386" s="89">
        <f>$BM$454*B386/$BM$455</f>
        <v>9771.2885297238154</v>
      </c>
      <c r="BN386" s="89">
        <f t="shared" ref="BN386:BN446" si="61">$B386/$B$454*BN$454</f>
        <v>2724.6649536689201</v>
      </c>
      <c r="BO386" s="89">
        <f>SUMIF(Об!$A:$A,$A:$A,Об!$AG:$AG)*$BO$455</f>
        <v>0</v>
      </c>
      <c r="BP386" s="89">
        <f>SUMIF(Об!$A:$A,$A:$A,Об!$AE:$AE)*BP$455</f>
        <v>2400.9301006482051</v>
      </c>
      <c r="BQ386" s="89">
        <f>SUMIF(Об!$A:$A,$A:$A,Об!AI:AI)*BQ$455</f>
        <v>218023.5613627501</v>
      </c>
      <c r="BR386" s="89">
        <f>SUMIF(Об!$A:$A,$A:$A,Об!AJ:AJ)*BR$455</f>
        <v>0</v>
      </c>
      <c r="BS386" s="89">
        <f>SUMIF(Об!$A:$A,$A:$A,Об!AK:AK)*BS$455</f>
        <v>119239.05128851291</v>
      </c>
      <c r="BT386" s="89">
        <f>SUMIF(Об!$A:$A,$A:$A,Об!AL:AL)*BT$455</f>
        <v>107334.0136554772</v>
      </c>
      <c r="BU386" s="89">
        <f>SUMIF(Об!$A:$A,$A:$A,Об!AM:AM)*BU$455</f>
        <v>0</v>
      </c>
      <c r="BV386" s="89">
        <f>SUMIF(Об!$A:$A,$A:$A,Об!AN:AN)*BV$455</f>
        <v>44871.904507056803</v>
      </c>
    </row>
    <row r="387" spans="1:74" ht="32.25" hidden="1" customHeight="1" x14ac:dyDescent="0.25">
      <c r="A387" s="84" t="s">
        <v>423</v>
      </c>
      <c r="B387" s="84">
        <f>SUMIF(Об!$A:$A,$A:$A,Об!B:B)</f>
        <v>5324.6</v>
      </c>
      <c r="C387" s="84">
        <f>SUMIF(Об!$A:$A,$A:$A,Об!C:C)</f>
        <v>5324.6</v>
      </c>
      <c r="D387" s="84">
        <v>12</v>
      </c>
      <c r="E387" s="84">
        <f>SUMIF(Об!$A:$A,$A:$A,Об!F:F)</f>
        <v>41.2</v>
      </c>
      <c r="F387" s="84">
        <f t="shared" ref="F387:F450" si="62">E387</f>
        <v>41.2</v>
      </c>
      <c r="G387" s="89">
        <v>2602204.3499999996</v>
      </c>
      <c r="H387" s="89">
        <v>2428320.8899999992</v>
      </c>
      <c r="I387" s="89">
        <v>0</v>
      </c>
      <c r="J387" s="89">
        <v>251723.96999999997</v>
      </c>
      <c r="K387" s="89">
        <v>126933.18</v>
      </c>
      <c r="L387" s="89">
        <v>0</v>
      </c>
      <c r="M387" s="89">
        <v>1629.46</v>
      </c>
      <c r="N387" s="89">
        <v>1629.46</v>
      </c>
      <c r="O387" s="89">
        <v>0</v>
      </c>
      <c r="P387" s="89">
        <v>455997.01000000007</v>
      </c>
      <c r="Q387" s="89">
        <v>184920.94</v>
      </c>
      <c r="R387" s="89">
        <v>0</v>
      </c>
      <c r="S387" s="89">
        <v>4958.84</v>
      </c>
      <c r="T387" s="89">
        <v>562401.05999999994</v>
      </c>
      <c r="U387" s="89">
        <v>0</v>
      </c>
      <c r="V387" s="89">
        <v>0</v>
      </c>
      <c r="W387" s="89">
        <v>0</v>
      </c>
      <c r="X387" s="89">
        <v>0</v>
      </c>
      <c r="Y387" s="89">
        <v>0</v>
      </c>
      <c r="Z387" s="89">
        <v>0</v>
      </c>
      <c r="AA387" s="89">
        <v>0</v>
      </c>
      <c r="AB387" s="89">
        <v>0</v>
      </c>
      <c r="AC387" s="89">
        <v>0</v>
      </c>
      <c r="AD387" s="89">
        <v>0</v>
      </c>
      <c r="AE387" s="89">
        <v>3402.4999999999995</v>
      </c>
      <c r="AF387" s="89">
        <v>0</v>
      </c>
      <c r="AG387" s="89">
        <v>0</v>
      </c>
      <c r="AH387" s="90">
        <v>2602204.3499999996</v>
      </c>
      <c r="AI387" s="90">
        <v>2506398.48</v>
      </c>
      <c r="AJ387" s="90">
        <v>0</v>
      </c>
      <c r="AK387" s="90">
        <v>2506398.48</v>
      </c>
      <c r="AL387" s="90">
        <v>508819.49</v>
      </c>
      <c r="AM387" s="90">
        <v>0</v>
      </c>
      <c r="AN387" s="90">
        <v>508819.49</v>
      </c>
      <c r="AP387" s="91">
        <f t="shared" si="59"/>
        <v>35515.14</v>
      </c>
      <c r="AQ387" s="92">
        <f>SUMIF('20-1'!K:K,$A:$A,'20-1'!$E:$E)</f>
        <v>0</v>
      </c>
      <c r="AR387" s="92">
        <f>SUMIF('20-1'!L:L,$A:$A,'20-1'!$E:$E)</f>
        <v>0</v>
      </c>
      <c r="AS387" s="92">
        <f>SUMIF('20-1'!M:M,$A:$A,'20-1'!$E:$E)</f>
        <v>0</v>
      </c>
      <c r="AT387" s="92">
        <f>SUMIF('20-1'!N:N,$A:$A,'20-1'!$E:$E)</f>
        <v>0</v>
      </c>
      <c r="AU387" s="92">
        <f>SUMIF('20-1'!O:O,$A:$A,'20-1'!$E:$E)</f>
        <v>0</v>
      </c>
      <c r="AV387" s="92">
        <f>SUMIF('20-1'!P:P,$A:$A,'20-1'!$E:$E)</f>
        <v>35515.14</v>
      </c>
      <c r="AW387" s="92">
        <f>SUMIF('20-1'!Q:Q,$A:$A,'20-1'!$E:$E)</f>
        <v>0</v>
      </c>
      <c r="AX387" s="92">
        <f>SUMIF('20-1'!R:R,$A:$A,'20-1'!$E:$E)</f>
        <v>0</v>
      </c>
      <c r="AY387" s="92">
        <f>SUMIF('20-1'!S:S,$A:$A,'20-1'!$E:$E)</f>
        <v>0</v>
      </c>
      <c r="AZ387" s="92">
        <f>SUMIF('20-1'!T:T,$A:$A,'20-1'!$E:$E)</f>
        <v>0</v>
      </c>
      <c r="BA387" s="92">
        <f>SUMIF('20-1'!U:U,$A:$A,'20-1'!$E:$E)</f>
        <v>0</v>
      </c>
      <c r="BB387" s="92">
        <f>SUMIF('20-1'!V:V,$A:$A,'20-1'!$E:$E)</f>
        <v>0</v>
      </c>
      <c r="BC387" s="92">
        <f>SUMIF('20-1'!W:W,$A:$A,'20-1'!$E:$E)</f>
        <v>0</v>
      </c>
      <c r="BD387" s="92">
        <f>SUMIF('20-1'!X:X,$A:$A,'20-1'!$E:$E)</f>
        <v>0</v>
      </c>
      <c r="BE387" s="92">
        <f>SUMIF('20-1'!Y:Y,$A:$A,'20-1'!$E:$E)</f>
        <v>0</v>
      </c>
      <c r="BF387" s="92">
        <f>SUMIF('20-1'!Z:Z,$A:$A,'20-1'!$E:$E)</f>
        <v>0</v>
      </c>
      <c r="BG387" s="92">
        <f>SUMIF('20-1'!AA:AA,$A:$A,'20-1'!$E:$E)</f>
        <v>0</v>
      </c>
      <c r="BH387" s="92">
        <f>SUMIF('20-1'!AB:AB,$A:$A,'20-1'!$E:$E)</f>
        <v>25866.44</v>
      </c>
      <c r="BI387" s="89">
        <f>SUMIF(Об!$A:$A,$A:$A,Об!AB:AB)*BI$455</f>
        <v>491964.49738910171</v>
      </c>
      <c r="BJ387" s="89">
        <f>SUMIF(Об!$A:$A,$A:$A,Об!AC:AC)*BJ$455</f>
        <v>466856.9984074941</v>
      </c>
      <c r="BK387" s="89">
        <f>SUMIF(ПП1!$H:$H,$A:$A,ПП1!$M:$M)*$BK$454/$BK$455*B387</f>
        <v>72400.719595520917</v>
      </c>
      <c r="BL387" s="89">
        <f t="shared" si="60"/>
        <v>110348.55537420939</v>
      </c>
      <c r="BM387" s="84">
        <f>SUMIF(Об!$A:$A,$A:$A,Об!Z:Z)</f>
        <v>0</v>
      </c>
      <c r="BN387" s="89">
        <f t="shared" si="61"/>
        <v>4323.4446931414759</v>
      </c>
      <c r="BO387" s="89">
        <f>SUMIF(Об!$A:$A,$A:$A,Об!$AG:$AG)*$BO$455</f>
        <v>0</v>
      </c>
      <c r="BP387" s="89">
        <f>SUMIF(Об!$A:$A,$A:$A,Об!$AE:$AE)*BP$455</f>
        <v>0</v>
      </c>
      <c r="BQ387" s="89">
        <f>SUMIF(Об!$A:$A,$A:$A,Об!AI:AI)*BQ$455</f>
        <v>345955.49375137064</v>
      </c>
      <c r="BR387" s="89">
        <f>SUMIF(Об!$A:$A,$A:$A,Об!AJ:AJ)*BR$455</f>
        <v>129251.16216589516</v>
      </c>
      <c r="BS387" s="89">
        <f>SUMIF(Об!$A:$A,$A:$A,Об!AK:AK)*BS$455</f>
        <v>189206.17847503157</v>
      </c>
      <c r="BT387" s="89">
        <f>SUMIF(Об!$A:$A,$A:$A,Об!AL:AL)*BT$455</f>
        <v>170315.49919834128</v>
      </c>
      <c r="BU387" s="89">
        <f>SUMIF(Об!$A:$A,$A:$A,Об!AM:AM)*BU$455</f>
        <v>107236.45856110117</v>
      </c>
      <c r="BV387" s="89">
        <f>SUMIF(Об!$A:$A,$A:$A,Об!AN:AN)*BV$455</f>
        <v>71201.854433864195</v>
      </c>
    </row>
    <row r="388" spans="1:74" ht="32.25" hidden="1" customHeight="1" x14ac:dyDescent="0.25">
      <c r="A388" s="84" t="s">
        <v>424</v>
      </c>
      <c r="B388" s="84">
        <f>SUMIF(Об!$A:$A,$A:$A,Об!B:B)</f>
        <v>17423</v>
      </c>
      <c r="C388" s="84">
        <f>SUMIF(Об!$A:$A,$A:$A,Об!C:C)</f>
        <v>17423</v>
      </c>
      <c r="D388" s="84">
        <v>12</v>
      </c>
      <c r="E388" s="84">
        <f>SUMIF(Об!$A:$A,$A:$A,Об!F:F)</f>
        <v>41.2</v>
      </c>
      <c r="F388" s="84">
        <f t="shared" si="62"/>
        <v>41.2</v>
      </c>
      <c r="G388" s="89">
        <v>8173170.5999999987</v>
      </c>
      <c r="H388" s="89">
        <v>4256982.13</v>
      </c>
      <c r="I388" s="89">
        <v>0</v>
      </c>
      <c r="J388" s="89">
        <v>595917.1399999999</v>
      </c>
      <c r="K388" s="89">
        <v>536978.22</v>
      </c>
      <c r="L388" s="89">
        <v>0</v>
      </c>
      <c r="M388" s="89">
        <v>8841.6099999999988</v>
      </c>
      <c r="N388" s="89">
        <v>8841.6099999999988</v>
      </c>
      <c r="O388" s="89">
        <v>0</v>
      </c>
      <c r="P388" s="89">
        <v>1038677.9299999999</v>
      </c>
      <c r="Q388" s="89">
        <v>398924.44000000006</v>
      </c>
      <c r="R388" s="89">
        <v>0</v>
      </c>
      <c r="S388" s="89">
        <v>26870.480000000003</v>
      </c>
      <c r="T388" s="89">
        <v>1212360.4400000002</v>
      </c>
      <c r="U388" s="89">
        <v>0</v>
      </c>
      <c r="V388" s="89">
        <v>0</v>
      </c>
      <c r="W388" s="89">
        <v>0</v>
      </c>
      <c r="X388" s="89">
        <v>0</v>
      </c>
      <c r="Y388" s="89">
        <v>0</v>
      </c>
      <c r="Z388" s="89">
        <v>0</v>
      </c>
      <c r="AA388" s="89">
        <v>0</v>
      </c>
      <c r="AB388" s="89">
        <v>0</v>
      </c>
      <c r="AC388" s="89">
        <v>0</v>
      </c>
      <c r="AD388" s="89">
        <v>0</v>
      </c>
      <c r="AE388" s="89">
        <v>18462.129999999997</v>
      </c>
      <c r="AF388" s="89">
        <v>0</v>
      </c>
      <c r="AG388" s="89">
        <v>0</v>
      </c>
      <c r="AH388" s="90">
        <v>8173170.5999999987</v>
      </c>
      <c r="AI388" s="90">
        <v>8261342.5299999993</v>
      </c>
      <c r="AJ388" s="90">
        <v>0</v>
      </c>
      <c r="AK388" s="90">
        <v>8261342.5299999993</v>
      </c>
      <c r="AL388" s="90">
        <v>612623.04</v>
      </c>
      <c r="AM388" s="90">
        <v>0</v>
      </c>
      <c r="AN388" s="90">
        <v>612623.04</v>
      </c>
      <c r="AP388" s="91">
        <f t="shared" si="59"/>
        <v>27332.720000000001</v>
      </c>
      <c r="AQ388" s="92">
        <f>SUMIF('20-1'!K:K,$A:$A,'20-1'!$E:$E)</f>
        <v>0</v>
      </c>
      <c r="AR388" s="92">
        <f>SUMIF('20-1'!L:L,$A:$A,'20-1'!$E:$E)</f>
        <v>0</v>
      </c>
      <c r="AS388" s="92">
        <f>SUMIF('20-1'!M:M,$A:$A,'20-1'!$E:$E)</f>
        <v>0</v>
      </c>
      <c r="AT388" s="92">
        <f>SUMIF('20-1'!N:N,$A:$A,'20-1'!$E:$E)</f>
        <v>0</v>
      </c>
      <c r="AU388" s="92">
        <f>SUMIF('20-1'!O:O,$A:$A,'20-1'!$E:$E)</f>
        <v>0</v>
      </c>
      <c r="AV388" s="92">
        <f>SUMIF('20-1'!P:P,$A:$A,'20-1'!$E:$E)</f>
        <v>27332.720000000001</v>
      </c>
      <c r="AW388" s="92">
        <f>SUMIF('20-1'!Q:Q,$A:$A,'20-1'!$E:$E)</f>
        <v>0</v>
      </c>
      <c r="AX388" s="92">
        <f>SUMIF('20-1'!R:R,$A:$A,'20-1'!$E:$E)</f>
        <v>0</v>
      </c>
      <c r="AY388" s="92">
        <f>SUMIF('20-1'!S:S,$A:$A,'20-1'!$E:$E)</f>
        <v>0</v>
      </c>
      <c r="AZ388" s="92">
        <f>SUMIF('20-1'!T:T,$A:$A,'20-1'!$E:$E)</f>
        <v>0</v>
      </c>
      <c r="BA388" s="92">
        <f>SUMIF('20-1'!U:U,$A:$A,'20-1'!$E:$E)</f>
        <v>0</v>
      </c>
      <c r="BB388" s="92">
        <f>SUMIF('20-1'!V:V,$A:$A,'20-1'!$E:$E)</f>
        <v>0</v>
      </c>
      <c r="BC388" s="92">
        <f>SUMIF('20-1'!W:W,$A:$A,'20-1'!$E:$E)</f>
        <v>0</v>
      </c>
      <c r="BD388" s="92">
        <f>SUMIF('20-1'!X:X,$A:$A,'20-1'!$E:$E)</f>
        <v>0</v>
      </c>
      <c r="BE388" s="92">
        <f>SUMIF('20-1'!Y:Y,$A:$A,'20-1'!$E:$E)</f>
        <v>0</v>
      </c>
      <c r="BF388" s="92">
        <f>SUMIF('20-1'!Z:Z,$A:$A,'20-1'!$E:$E)</f>
        <v>0</v>
      </c>
      <c r="BG388" s="92">
        <f>SUMIF('20-1'!AA:AA,$A:$A,'20-1'!$E:$E)</f>
        <v>0</v>
      </c>
      <c r="BH388" s="92">
        <f>SUMIF('20-1'!AB:AB,$A:$A,'20-1'!$E:$E)</f>
        <v>98651.02</v>
      </c>
      <c r="BI388" s="89">
        <f>SUMIF(Об!$A:$A,$A:$A,Об!AB:AB)*BI$455</f>
        <v>1609791.8037055028</v>
      </c>
      <c r="BJ388" s="89">
        <f>SUMIF(Об!$A:$A,$A:$A,Об!AC:AC)*BJ$455</f>
        <v>1527635.78170262</v>
      </c>
      <c r="BK388" s="89">
        <f>SUMIF(ПП1!$H:$H,$A:$A,ПП1!$M:$M)*$BK$454/$BK$455*B388</f>
        <v>236907.51183427125</v>
      </c>
      <c r="BL388" s="89">
        <f t="shared" si="60"/>
        <v>361079.30741930852</v>
      </c>
      <c r="BM388" s="84">
        <f>SUMIF(Об!$A:$A,$A:$A,Об!Z:Z)</f>
        <v>0</v>
      </c>
      <c r="BN388" s="89">
        <f t="shared" si="61"/>
        <v>14147.048959284062</v>
      </c>
      <c r="BO388" s="89">
        <f>SUMIF(Об!$A:$A,$A:$A,Об!$AG:$AG)*$BO$455</f>
        <v>0</v>
      </c>
      <c r="BP388" s="89">
        <f>SUMIF(Об!$A:$A,$A:$A,Об!$AE:$AE)*BP$455</f>
        <v>0</v>
      </c>
      <c r="BQ388" s="89">
        <f>SUMIF(Об!$A:$A,$A:$A,Об!AI:AI)*BQ$455</f>
        <v>1132025.4230609117</v>
      </c>
      <c r="BR388" s="89">
        <f>SUMIF(Об!$A:$A,$A:$A,Об!AJ:AJ)*BR$455</f>
        <v>422931.86312894692</v>
      </c>
      <c r="BS388" s="89">
        <f>SUMIF(Об!$A:$A,$A:$A,Об!AK:AK)*BS$455</f>
        <v>619114.90958390769</v>
      </c>
      <c r="BT388" s="89">
        <f>SUMIF(Об!$A:$A,$A:$A,Об!AL:AL)*BT$455</f>
        <v>557301.38273911644</v>
      </c>
      <c r="BU388" s="89">
        <f>SUMIF(Об!$A:$A,$A:$A,Об!AM:AM)*BU$455</f>
        <v>350895.99547572882</v>
      </c>
      <c r="BV388" s="89">
        <f>SUMIF(Об!$A:$A,$A:$A,Об!AN:AN)*BV$455</f>
        <v>232984.6204036389</v>
      </c>
    </row>
    <row r="389" spans="1:74" ht="32.25" hidden="1" customHeight="1" x14ac:dyDescent="0.25">
      <c r="A389" s="84" t="s">
        <v>425</v>
      </c>
      <c r="B389" s="84">
        <f>SUMIF(Об!$A:$A,$A:$A,Об!B:B)</f>
        <v>7831.3</v>
      </c>
      <c r="C389" s="84">
        <f>SUMIF(Об!$A:$A,$A:$A,Об!C:C)</f>
        <v>7831.3</v>
      </c>
      <c r="D389" s="84">
        <v>12</v>
      </c>
      <c r="E389" s="84">
        <f>SUMIF(Об!$A:$A,$A:$A,Об!F:F)</f>
        <v>41.41</v>
      </c>
      <c r="F389" s="84">
        <f t="shared" si="62"/>
        <v>41.41</v>
      </c>
      <c r="G389" s="89">
        <v>3624864.6199999996</v>
      </c>
      <c r="H389" s="89">
        <v>3404461.63</v>
      </c>
      <c r="I389" s="89">
        <v>0</v>
      </c>
      <c r="J389" s="89">
        <v>359767.07</v>
      </c>
      <c r="K389" s="89">
        <v>225264.22000000003</v>
      </c>
      <c r="L389" s="89">
        <v>0</v>
      </c>
      <c r="M389" s="89">
        <v>2274.3899999999994</v>
      </c>
      <c r="N389" s="89">
        <v>2274.3899999999994</v>
      </c>
      <c r="O389" s="89">
        <v>234914.98</v>
      </c>
      <c r="P389" s="89">
        <v>648631.88</v>
      </c>
      <c r="Q389" s="89">
        <v>261494.85000000003</v>
      </c>
      <c r="R389" s="89">
        <v>0</v>
      </c>
      <c r="S389" s="89">
        <v>5368.86</v>
      </c>
      <c r="T389" s="89">
        <v>794709.67000000016</v>
      </c>
      <c r="U389" s="89">
        <v>0</v>
      </c>
      <c r="V389" s="89">
        <v>0</v>
      </c>
      <c r="W389" s="89">
        <v>0</v>
      </c>
      <c r="X389" s="89">
        <v>0</v>
      </c>
      <c r="Y389" s="89">
        <v>0</v>
      </c>
      <c r="Z389" s="89">
        <v>0</v>
      </c>
      <c r="AA389" s="89">
        <v>0</v>
      </c>
      <c r="AB389" s="89">
        <v>0</v>
      </c>
      <c r="AC389" s="89">
        <v>0</v>
      </c>
      <c r="AD389" s="89">
        <v>0</v>
      </c>
      <c r="AE389" s="89">
        <v>3736.5</v>
      </c>
      <c r="AF389" s="89">
        <v>0</v>
      </c>
      <c r="AG389" s="89">
        <v>188223.75</v>
      </c>
      <c r="AH389" s="90">
        <v>3624864.6199999996</v>
      </c>
      <c r="AI389" s="90">
        <v>3630485.54</v>
      </c>
      <c r="AJ389" s="90">
        <v>0</v>
      </c>
      <c r="AK389" s="90">
        <v>3630485.54</v>
      </c>
      <c r="AL389" s="90">
        <v>272980.53000000003</v>
      </c>
      <c r="AM389" s="90">
        <v>0</v>
      </c>
      <c r="AN389" s="90">
        <v>272980.53000000003</v>
      </c>
      <c r="AP389" s="91">
        <f t="shared" si="59"/>
        <v>29677.67</v>
      </c>
      <c r="AQ389" s="92">
        <f>SUMIF('20-1'!K:K,$A:$A,'20-1'!$E:$E)</f>
        <v>0</v>
      </c>
      <c r="AR389" s="92">
        <f>SUMIF('20-1'!L:L,$A:$A,'20-1'!$E:$E)</f>
        <v>15000</v>
      </c>
      <c r="AS389" s="92">
        <f>SUMIF('20-1'!M:M,$A:$A,'20-1'!$E:$E)</f>
        <v>0</v>
      </c>
      <c r="AT389" s="92">
        <f>SUMIF('20-1'!N:N,$A:$A,'20-1'!$E:$E)</f>
        <v>0</v>
      </c>
      <c r="AU389" s="92">
        <f>SUMIF('20-1'!O:O,$A:$A,'20-1'!$E:$E)</f>
        <v>0</v>
      </c>
      <c r="AV389" s="92">
        <f>SUMIF('20-1'!P:P,$A:$A,'20-1'!$E:$E)</f>
        <v>14677.669999999998</v>
      </c>
      <c r="AW389" s="92">
        <f>SUMIF('20-1'!Q:Q,$A:$A,'20-1'!$E:$E)</f>
        <v>0</v>
      </c>
      <c r="AX389" s="92">
        <f>SUMIF('20-1'!R:R,$A:$A,'20-1'!$E:$E)</f>
        <v>0</v>
      </c>
      <c r="AY389" s="92">
        <f>SUMIF('20-1'!S:S,$A:$A,'20-1'!$E:$E)</f>
        <v>0</v>
      </c>
      <c r="AZ389" s="92">
        <f>SUMIF('20-1'!T:T,$A:$A,'20-1'!$E:$E)</f>
        <v>0</v>
      </c>
      <c r="BA389" s="92">
        <f>SUMIF('20-1'!U:U,$A:$A,'20-1'!$E:$E)</f>
        <v>0</v>
      </c>
      <c r="BB389" s="92">
        <f>SUMIF('20-1'!V:V,$A:$A,'20-1'!$E:$E)</f>
        <v>0</v>
      </c>
      <c r="BC389" s="92">
        <f>SUMIF('20-1'!W:W,$A:$A,'20-1'!$E:$E)</f>
        <v>0</v>
      </c>
      <c r="BD389" s="92">
        <f>SUMIF('20-1'!X:X,$A:$A,'20-1'!$E:$E)</f>
        <v>0</v>
      </c>
      <c r="BE389" s="92">
        <f>SUMIF('20-1'!Y:Y,$A:$A,'20-1'!$E:$E)</f>
        <v>0</v>
      </c>
      <c r="BF389" s="92">
        <f>SUMIF('20-1'!Z:Z,$A:$A,'20-1'!$E:$E)</f>
        <v>0</v>
      </c>
      <c r="BG389" s="92">
        <f>SUMIF('20-1'!AA:AA,$A:$A,'20-1'!$E:$E)</f>
        <v>0</v>
      </c>
      <c r="BH389" s="92">
        <f>SUMIF('20-1'!AB:AB,$A:$A,'20-1'!$E:$E)</f>
        <v>40822.199999999997</v>
      </c>
      <c r="BI389" s="89">
        <f>SUMIF(Об!$A:$A,$A:$A,Об!AB:AB)*BI$455</f>
        <v>723570.14018015855</v>
      </c>
      <c r="BJ389" s="89">
        <f>SUMIF(Об!$A:$A,$A:$A,Об!AC:AC)*BJ$455</f>
        <v>686642.60444514314</v>
      </c>
      <c r="BK389" s="89">
        <f>SUMIF(ПП1!$H:$H,$A:$A,ПП1!$M:$M)*$BK$454/$BK$455*B389</f>
        <v>106485.3238493789</v>
      </c>
      <c r="BL389" s="89">
        <f t="shared" si="60"/>
        <v>162298.13351276077</v>
      </c>
      <c r="BM389" s="89">
        <f t="shared" ref="BM389:BM391" si="63">$BM$454*B389/$BM$455</f>
        <v>22804.235267262524</v>
      </c>
      <c r="BN389" s="89">
        <f t="shared" si="61"/>
        <v>6358.8236534948792</v>
      </c>
      <c r="BO389" s="89">
        <f>SUMIF(Об!$A:$A,$A:$A,Об!$AG:$AG)*$BO$455</f>
        <v>0</v>
      </c>
      <c r="BP389" s="89">
        <f>SUMIF(Об!$A:$A,$A:$A,Об!$AE:$AE)*BP$455</f>
        <v>5603.2911840524166</v>
      </c>
      <c r="BQ389" s="89">
        <f>SUMIF(Об!$A:$A,$A:$A,Об!AI:AI)*BQ$455</f>
        <v>508823.43428898108</v>
      </c>
      <c r="BR389" s="89">
        <f>SUMIF(Об!$A:$A,$A:$A,Об!AJ:AJ)*BR$455</f>
        <v>190099.65561164683</v>
      </c>
      <c r="BS389" s="89">
        <f>SUMIF(Об!$A:$A,$A:$A,Об!AK:AK)*BS$455</f>
        <v>278280.12348186056</v>
      </c>
      <c r="BT389" s="89">
        <f>SUMIF(Об!$A:$A,$A:$A,Об!AL:AL)*BT$455</f>
        <v>250496.14409945722</v>
      </c>
      <c r="BU389" s="89">
        <f>SUMIF(Об!$A:$A,$A:$A,Об!AM:AM)*BU$455</f>
        <v>157720.93263898729</v>
      </c>
      <c r="BV389" s="89">
        <f>SUMIF(Об!$A:$A,$A:$A,Об!AN:AN)*BV$455</f>
        <v>104722.0603665854</v>
      </c>
    </row>
    <row r="390" spans="1:74" ht="32.25" hidden="1" customHeight="1" x14ac:dyDescent="0.25">
      <c r="A390" s="84" t="s">
        <v>426</v>
      </c>
      <c r="B390" s="84">
        <f>SUMIF(Об!$A:$A,$A:$A,Об!B:B)</f>
        <v>7410.17</v>
      </c>
      <c r="C390" s="84">
        <f>SUMIF(Об!$A:$A,$A:$A,Об!C:C)</f>
        <v>7410.170000000001</v>
      </c>
      <c r="D390" s="84">
        <v>12</v>
      </c>
      <c r="E390" s="84">
        <f>SUMIF(Об!$A:$A,$A:$A,Об!F:F)</f>
        <v>41.41</v>
      </c>
      <c r="F390" s="84">
        <f t="shared" si="62"/>
        <v>41.41</v>
      </c>
      <c r="G390" s="89">
        <v>3574502.6300000004</v>
      </c>
      <c r="H390" s="89">
        <v>3342942.35</v>
      </c>
      <c r="I390" s="89">
        <v>0</v>
      </c>
      <c r="J390" s="89">
        <v>390743.37000000005</v>
      </c>
      <c r="K390" s="89">
        <v>350182.81999999995</v>
      </c>
      <c r="L390" s="89">
        <v>0</v>
      </c>
      <c r="M390" s="89">
        <v>5181.0800000000008</v>
      </c>
      <c r="N390" s="89">
        <v>5351.96</v>
      </c>
      <c r="O390" s="89">
        <v>258701.46000000002</v>
      </c>
      <c r="P390" s="89">
        <v>679323.58000000007</v>
      </c>
      <c r="Q390" s="89">
        <v>259984.18000000002</v>
      </c>
      <c r="R390" s="89">
        <v>0</v>
      </c>
      <c r="S390" s="89">
        <v>15740.890000000001</v>
      </c>
      <c r="T390" s="89">
        <v>790089.21000000008</v>
      </c>
      <c r="U390" s="89">
        <v>0</v>
      </c>
      <c r="V390" s="89">
        <v>0</v>
      </c>
      <c r="W390" s="89">
        <v>0</v>
      </c>
      <c r="X390" s="89">
        <v>0</v>
      </c>
      <c r="Y390" s="89">
        <v>0</v>
      </c>
      <c r="Z390" s="89">
        <v>0</v>
      </c>
      <c r="AA390" s="89">
        <v>0</v>
      </c>
      <c r="AB390" s="89">
        <v>0</v>
      </c>
      <c r="AC390" s="89">
        <v>0</v>
      </c>
      <c r="AD390" s="89">
        <v>0</v>
      </c>
      <c r="AE390" s="89">
        <v>10996.890000000001</v>
      </c>
      <c r="AF390" s="89">
        <v>0</v>
      </c>
      <c r="AG390" s="89">
        <v>150660</v>
      </c>
      <c r="AH390" s="90">
        <v>3574502.6300000004</v>
      </c>
      <c r="AI390" s="90">
        <v>3564233.95</v>
      </c>
      <c r="AJ390" s="90">
        <v>0</v>
      </c>
      <c r="AK390" s="90">
        <v>3564233.95</v>
      </c>
      <c r="AL390" s="90">
        <v>305437.42</v>
      </c>
      <c r="AM390" s="90">
        <v>0</v>
      </c>
      <c r="AN390" s="90">
        <v>305437.42</v>
      </c>
      <c r="AP390" s="91">
        <f t="shared" si="59"/>
        <v>9615.36</v>
      </c>
      <c r="AQ390" s="92">
        <f>SUMIF('20-1'!K:K,$A:$A,'20-1'!$E:$E)</f>
        <v>0</v>
      </c>
      <c r="AR390" s="92">
        <f>SUMIF('20-1'!L:L,$A:$A,'20-1'!$E:$E)</f>
        <v>0</v>
      </c>
      <c r="AS390" s="92">
        <f>SUMIF('20-1'!M:M,$A:$A,'20-1'!$E:$E)</f>
        <v>0</v>
      </c>
      <c r="AT390" s="92">
        <f>SUMIF('20-1'!N:N,$A:$A,'20-1'!$E:$E)</f>
        <v>0</v>
      </c>
      <c r="AU390" s="92">
        <f>SUMIF('20-1'!O:O,$A:$A,'20-1'!$E:$E)</f>
        <v>0</v>
      </c>
      <c r="AV390" s="92">
        <f>SUMIF('20-1'!P:P,$A:$A,'20-1'!$E:$E)</f>
        <v>9615.36</v>
      </c>
      <c r="AW390" s="92">
        <f>SUMIF('20-1'!Q:Q,$A:$A,'20-1'!$E:$E)</f>
        <v>0</v>
      </c>
      <c r="AX390" s="92">
        <f>SUMIF('20-1'!R:R,$A:$A,'20-1'!$E:$E)</f>
        <v>0</v>
      </c>
      <c r="AY390" s="92">
        <f>SUMIF('20-1'!S:S,$A:$A,'20-1'!$E:$E)</f>
        <v>0</v>
      </c>
      <c r="AZ390" s="92">
        <f>SUMIF('20-1'!T:T,$A:$A,'20-1'!$E:$E)</f>
        <v>0</v>
      </c>
      <c r="BA390" s="92">
        <f>SUMIF('20-1'!U:U,$A:$A,'20-1'!$E:$E)</f>
        <v>0</v>
      </c>
      <c r="BB390" s="92">
        <f>SUMIF('20-1'!V:V,$A:$A,'20-1'!$E:$E)</f>
        <v>0</v>
      </c>
      <c r="BC390" s="92">
        <f>SUMIF('20-1'!W:W,$A:$A,'20-1'!$E:$E)</f>
        <v>0</v>
      </c>
      <c r="BD390" s="92">
        <f>SUMIF('20-1'!X:X,$A:$A,'20-1'!$E:$E)</f>
        <v>0</v>
      </c>
      <c r="BE390" s="92">
        <f>SUMIF('20-1'!Y:Y,$A:$A,'20-1'!$E:$E)</f>
        <v>0</v>
      </c>
      <c r="BF390" s="92">
        <f>SUMIF('20-1'!Z:Z,$A:$A,'20-1'!$E:$E)</f>
        <v>0</v>
      </c>
      <c r="BG390" s="92">
        <f>SUMIF('20-1'!AA:AA,$A:$A,'20-1'!$E:$E)</f>
        <v>0</v>
      </c>
      <c r="BH390" s="92">
        <f>SUMIF('20-1'!AB:AB,$A:$A,'20-1'!$E:$E)</f>
        <v>27545.47</v>
      </c>
      <c r="BI390" s="89">
        <f>SUMIF(Об!$A:$A,$A:$A,Об!AB:AB)*BI$455</f>
        <v>684659.98565484735</v>
      </c>
      <c r="BJ390" s="89">
        <f>SUMIF(Об!$A:$A,$A:$A,Об!AC:AC)*BJ$455</f>
        <v>649718.23684206535</v>
      </c>
      <c r="BK390" s="84">
        <f>SUMIF(ПП1!$H:$H,$A:$A,ПП1!$M:$M)</f>
        <v>0</v>
      </c>
      <c r="BL390" s="89">
        <f t="shared" si="60"/>
        <v>153570.51319860743</v>
      </c>
      <c r="BM390" s="89">
        <f t="shared" si="63"/>
        <v>21577.93215052555</v>
      </c>
      <c r="BN390" s="89">
        <f t="shared" si="61"/>
        <v>6016.8764154633527</v>
      </c>
      <c r="BO390" s="89">
        <f>SUMIF(Об!$A:$A,$A:$A,Об!$AG:$AG)*$BO$455</f>
        <v>0</v>
      </c>
      <c r="BP390" s="89">
        <f>SUMIF(Об!$A:$A,$A:$A,Об!$AE:$AE)*BP$455</f>
        <v>5301.9728823221812</v>
      </c>
      <c r="BQ390" s="89">
        <f>SUMIF(Об!$A:$A,$A:$A,Об!AI:AI)*BQ$455</f>
        <v>481461.33439724951</v>
      </c>
      <c r="BR390" s="89">
        <f>SUMIF(Об!$A:$A,$A:$A,Об!AJ:AJ)*BR$455</f>
        <v>179877.00190565514</v>
      </c>
      <c r="BS390" s="89">
        <f>SUMIF(Об!$A:$A,$A:$A,Об!AK:AK)*BS$455</f>
        <v>263315.54436959111</v>
      </c>
      <c r="BT390" s="89">
        <f>SUMIF(Об!$A:$A,$A:$A,Об!AL:AL)*BT$455</f>
        <v>237025.65501531996</v>
      </c>
      <c r="BU390" s="89">
        <f>SUMIF(Об!$A:$A,$A:$A,Об!AM:AM)*BU$455</f>
        <v>149239.45237871676</v>
      </c>
      <c r="BV390" s="89">
        <f>SUMIF(Об!$A:$A,$A:$A,Об!AN:AN)*BV$455</f>
        <v>99090.606932011331</v>
      </c>
    </row>
    <row r="391" spans="1:74" ht="32.25" hidden="1" customHeight="1" x14ac:dyDescent="0.25">
      <c r="A391" s="84" t="s">
        <v>427</v>
      </c>
      <c r="B391" s="84">
        <f>SUMIF(Об!$A:$A,$A:$A,Об!B:B)</f>
        <v>27.48</v>
      </c>
      <c r="C391" s="84">
        <f>SUMIF(Об!$A:$A,$A:$A,Об!C:C)</f>
        <v>27.48</v>
      </c>
      <c r="D391" s="84">
        <v>12</v>
      </c>
      <c r="E391" s="84">
        <f>SUMIF(Об!$A:$A,$A:$A,Об!F:F)</f>
        <v>25.37</v>
      </c>
      <c r="F391" s="84">
        <f t="shared" si="62"/>
        <v>25.37</v>
      </c>
      <c r="G391" s="89">
        <v>7668.87</v>
      </c>
      <c r="H391" s="89">
        <v>0</v>
      </c>
      <c r="I391" s="89">
        <v>0</v>
      </c>
      <c r="J391" s="89">
        <v>0</v>
      </c>
      <c r="K391" s="89">
        <v>0</v>
      </c>
      <c r="L391" s="89">
        <v>0</v>
      </c>
      <c r="M391" s="89">
        <v>0</v>
      </c>
      <c r="N391" s="89">
        <v>0</v>
      </c>
      <c r="O391" s="89">
        <v>747.66999999999985</v>
      </c>
      <c r="P391" s="89">
        <v>0</v>
      </c>
      <c r="Q391" s="89">
        <v>0</v>
      </c>
      <c r="R391" s="89">
        <v>0</v>
      </c>
      <c r="S391" s="89">
        <v>0</v>
      </c>
      <c r="T391" s="89">
        <v>0</v>
      </c>
      <c r="U391" s="89">
        <v>11476.34</v>
      </c>
      <c r="V391" s="89">
        <v>0</v>
      </c>
      <c r="W391" s="89">
        <v>352.77</v>
      </c>
      <c r="X391" s="89">
        <v>0</v>
      </c>
      <c r="Y391" s="89">
        <v>0</v>
      </c>
      <c r="Z391" s="89">
        <v>0</v>
      </c>
      <c r="AA391" s="89">
        <v>0</v>
      </c>
      <c r="AB391" s="89">
        <v>0</v>
      </c>
      <c r="AC391" s="89">
        <v>0</v>
      </c>
      <c r="AD391" s="89">
        <v>0</v>
      </c>
      <c r="AE391" s="89">
        <v>0</v>
      </c>
      <c r="AF391" s="89">
        <v>0</v>
      </c>
      <c r="AG391" s="89">
        <v>1902.9599999999998</v>
      </c>
      <c r="AH391" s="90">
        <v>7668.87</v>
      </c>
      <c r="AI391" s="90">
        <v>8366.0399999999991</v>
      </c>
      <c r="AJ391" s="90">
        <v>0</v>
      </c>
      <c r="AK391" s="90">
        <v>8366.0399999999991</v>
      </c>
      <c r="AL391" s="90">
        <v>0</v>
      </c>
      <c r="AM391" s="90">
        <v>0</v>
      </c>
      <c r="AN391" s="90">
        <v>0</v>
      </c>
      <c r="AP391" s="91">
        <f t="shared" si="59"/>
        <v>0</v>
      </c>
      <c r="AQ391" s="92">
        <f>SUMIF('20-1'!K:K,$A:$A,'20-1'!$E:$E)</f>
        <v>0</v>
      </c>
      <c r="AR391" s="92">
        <f>SUMIF('20-1'!L:L,$A:$A,'20-1'!$E:$E)</f>
        <v>0</v>
      </c>
      <c r="AS391" s="92">
        <f>SUMIF('20-1'!M:M,$A:$A,'20-1'!$E:$E)</f>
        <v>0</v>
      </c>
      <c r="AT391" s="92">
        <f>SUMIF('20-1'!N:N,$A:$A,'20-1'!$E:$E)</f>
        <v>0</v>
      </c>
      <c r="AU391" s="92">
        <f>SUMIF('20-1'!O:O,$A:$A,'20-1'!$E:$E)</f>
        <v>0</v>
      </c>
      <c r="AV391" s="92">
        <f>SUMIF('20-1'!P:P,$A:$A,'20-1'!$E:$E)</f>
        <v>0</v>
      </c>
      <c r="AW391" s="92">
        <f>SUMIF('20-1'!Q:Q,$A:$A,'20-1'!$E:$E)</f>
        <v>0</v>
      </c>
      <c r="AX391" s="92">
        <f>SUMIF('20-1'!R:R,$A:$A,'20-1'!$E:$E)</f>
        <v>0</v>
      </c>
      <c r="AY391" s="92">
        <f>SUMIF('20-1'!S:S,$A:$A,'20-1'!$E:$E)</f>
        <v>0</v>
      </c>
      <c r="AZ391" s="92">
        <f>SUMIF('20-1'!T:T,$A:$A,'20-1'!$E:$E)</f>
        <v>0</v>
      </c>
      <c r="BA391" s="92">
        <f>SUMIF('20-1'!U:U,$A:$A,'20-1'!$E:$E)</f>
        <v>0</v>
      </c>
      <c r="BB391" s="92">
        <f>SUMIF('20-1'!V:V,$A:$A,'20-1'!$E:$E)</f>
        <v>0</v>
      </c>
      <c r="BC391" s="92">
        <f>SUMIF('20-1'!W:W,$A:$A,'20-1'!$E:$E)</f>
        <v>0</v>
      </c>
      <c r="BD391" s="92">
        <f>SUMIF('20-1'!X:X,$A:$A,'20-1'!$E:$E)</f>
        <v>0</v>
      </c>
      <c r="BE391" s="92">
        <f>SUMIF('20-1'!Y:Y,$A:$A,'20-1'!$E:$E)</f>
        <v>0</v>
      </c>
      <c r="BF391" s="92">
        <f>SUMIF('20-1'!Z:Z,$A:$A,'20-1'!$E:$E)</f>
        <v>0</v>
      </c>
      <c r="BG391" s="92">
        <f>SUMIF('20-1'!AA:AA,$A:$A,'20-1'!$E:$E)</f>
        <v>0</v>
      </c>
      <c r="BH391" s="92">
        <f>SUMIF('20-1'!AB:AB,$A:$A,'20-1'!$E:$E)</f>
        <v>0</v>
      </c>
      <c r="BI391" s="89">
        <f>SUMIF(Об!$A:$A,$A:$A,Об!AB:AB)*BI$455</f>
        <v>2539.0046929821056</v>
      </c>
      <c r="BJ391" s="89">
        <f>SUMIF(Об!$A:$A,$A:$A,Об!AC:AC)*BJ$455</f>
        <v>2409.4261195654021</v>
      </c>
      <c r="BK391" s="84">
        <f>SUMIF(ПП1!$H:$H,$A:$A,ПП1!$M:$M)</f>
        <v>0</v>
      </c>
      <c r="BL391" s="89">
        <f t="shared" si="60"/>
        <v>569.50349353627951</v>
      </c>
      <c r="BM391" s="89">
        <f t="shared" si="63"/>
        <v>80.019969244489943</v>
      </c>
      <c r="BN391" s="89">
        <f t="shared" si="61"/>
        <v>22.313086460490503</v>
      </c>
      <c r="BO391" s="89">
        <f>SUMIF(Об!$A:$A,$A:$A,Об!$AG:$AG)*$BO$455</f>
        <v>0</v>
      </c>
      <c r="BP391" s="89">
        <f>SUMIF(Об!$A:$A,$A:$A,Об!$AE:$AE)*BP$455</f>
        <v>19.661926083505982</v>
      </c>
      <c r="BQ391" s="89">
        <f>SUMIF(Об!$A:$A,$A:$A,Об!AI:AI)*BQ$455</f>
        <v>1785.4593712743992</v>
      </c>
      <c r="BR391" s="89">
        <f>SUMIF(Об!$A:$A,$A:$A,Об!AJ:AJ)*BR$455</f>
        <v>0</v>
      </c>
      <c r="BS391" s="89">
        <f>SUMIF(Об!$A:$A,$A:$A,Об!AK:AK)*BS$455</f>
        <v>976.48382685908177</v>
      </c>
      <c r="BT391" s="89">
        <f>SUMIF(Об!$A:$A,$A:$A,Об!AL:AL)*BT$455</f>
        <v>878.98995567186603</v>
      </c>
      <c r="BU391" s="89">
        <f>SUMIF(Об!$A:$A,$A:$A,Об!AM:AM)*BU$455</f>
        <v>0</v>
      </c>
      <c r="BV391" s="89">
        <f>SUMIF(Об!$A:$A,$A:$A,Об!AN:AN)*BV$455</f>
        <v>367.46928592618934</v>
      </c>
    </row>
    <row r="392" spans="1:74" ht="32.25" customHeight="1" x14ac:dyDescent="0.25">
      <c r="A392" s="84" t="s">
        <v>428</v>
      </c>
      <c r="B392" s="84">
        <f>SUMIF(Об!$A:$A,$A:$A,Об!B:B)</f>
        <v>150.83000000000001</v>
      </c>
      <c r="C392" s="84">
        <f>SUMIF(Об!$A:$A,$A:$A,Об!C:C)</f>
        <v>150.83000000000001</v>
      </c>
      <c r="D392" s="84">
        <v>12</v>
      </c>
      <c r="E392" s="84">
        <f>SUMIF(Об!$A:$A,$A:$A,Об!F:F)</f>
        <v>25.37</v>
      </c>
      <c r="F392" s="84">
        <f t="shared" si="62"/>
        <v>25.37</v>
      </c>
      <c r="G392" s="89">
        <v>0</v>
      </c>
      <c r="H392" s="89">
        <v>0</v>
      </c>
      <c r="I392" s="89">
        <v>0</v>
      </c>
      <c r="J392" s="89">
        <v>0</v>
      </c>
      <c r="K392" s="89">
        <v>0</v>
      </c>
      <c r="L392" s="89">
        <v>0</v>
      </c>
      <c r="M392" s="89">
        <v>0</v>
      </c>
      <c r="N392" s="89">
        <v>0</v>
      </c>
      <c r="O392" s="89">
        <v>0</v>
      </c>
      <c r="P392" s="89">
        <v>0</v>
      </c>
      <c r="Q392" s="89">
        <v>0</v>
      </c>
      <c r="R392" s="89">
        <v>0</v>
      </c>
      <c r="S392" s="89">
        <v>0</v>
      </c>
      <c r="T392" s="89">
        <v>0</v>
      </c>
      <c r="U392" s="89">
        <v>0</v>
      </c>
      <c r="V392" s="89">
        <v>0</v>
      </c>
      <c r="W392" s="89">
        <v>0</v>
      </c>
      <c r="X392" s="89">
        <v>0</v>
      </c>
      <c r="Y392" s="89">
        <v>0</v>
      </c>
      <c r="Z392" s="89">
        <v>0</v>
      </c>
      <c r="AA392" s="89">
        <v>0</v>
      </c>
      <c r="AB392" s="89">
        <v>0</v>
      </c>
      <c r="AC392" s="89">
        <v>0</v>
      </c>
      <c r="AD392" s="89">
        <v>0</v>
      </c>
      <c r="AE392" s="89">
        <v>0</v>
      </c>
      <c r="AF392" s="89">
        <v>0</v>
      </c>
      <c r="AG392" s="89">
        <v>0</v>
      </c>
      <c r="AH392" s="90">
        <v>0</v>
      </c>
      <c r="AI392" s="90">
        <v>0</v>
      </c>
      <c r="AJ392" s="90">
        <v>0</v>
      </c>
      <c r="AK392" s="90">
        <v>0</v>
      </c>
      <c r="AL392" s="90">
        <v>17341.53</v>
      </c>
      <c r="AM392" s="90">
        <v>0</v>
      </c>
      <c r="AN392" s="90">
        <v>17341.53</v>
      </c>
      <c r="AP392" s="91">
        <f t="shared" si="59"/>
        <v>0</v>
      </c>
      <c r="AQ392" s="92">
        <f>SUMIF('20-1'!K:K,$A:$A,'20-1'!$E:$E)</f>
        <v>0</v>
      </c>
      <c r="AR392" s="92">
        <f>SUMIF('20-1'!L:L,$A:$A,'20-1'!$E:$E)</f>
        <v>0</v>
      </c>
      <c r="AS392" s="92">
        <f>SUMIF('20-1'!M:M,$A:$A,'20-1'!$E:$E)</f>
        <v>0</v>
      </c>
      <c r="AT392" s="92">
        <f>SUMIF('20-1'!N:N,$A:$A,'20-1'!$E:$E)</f>
        <v>0</v>
      </c>
      <c r="AU392" s="92">
        <f>SUMIF('20-1'!O:O,$A:$A,'20-1'!$E:$E)</f>
        <v>0</v>
      </c>
      <c r="AV392" s="92">
        <f>SUMIF('20-1'!P:P,$A:$A,'20-1'!$E:$E)</f>
        <v>0</v>
      </c>
      <c r="AW392" s="92">
        <f>SUMIF('20-1'!Q:Q,$A:$A,'20-1'!$E:$E)</f>
        <v>0</v>
      </c>
      <c r="AX392" s="92">
        <f>SUMIF('20-1'!R:R,$A:$A,'20-1'!$E:$E)</f>
        <v>0</v>
      </c>
      <c r="AY392" s="92">
        <f>SUMIF('20-1'!S:S,$A:$A,'20-1'!$E:$E)</f>
        <v>0</v>
      </c>
      <c r="AZ392" s="92">
        <f>SUMIF('20-1'!T:T,$A:$A,'20-1'!$E:$E)</f>
        <v>0</v>
      </c>
      <c r="BA392" s="92">
        <f>SUMIF('20-1'!U:U,$A:$A,'20-1'!$E:$E)</f>
        <v>0</v>
      </c>
      <c r="BB392" s="92">
        <f>SUMIF('20-1'!V:V,$A:$A,'20-1'!$E:$E)</f>
        <v>0</v>
      </c>
      <c r="BC392" s="92">
        <f>SUMIF('20-1'!W:W,$A:$A,'20-1'!$E:$E)</f>
        <v>0</v>
      </c>
      <c r="BD392" s="92">
        <f>SUMIF('20-1'!X:X,$A:$A,'20-1'!$E:$E)</f>
        <v>0</v>
      </c>
      <c r="BE392" s="92">
        <f>SUMIF('20-1'!Y:Y,$A:$A,'20-1'!$E:$E)</f>
        <v>0</v>
      </c>
      <c r="BF392" s="92">
        <f>SUMIF('20-1'!Z:Z,$A:$A,'20-1'!$E:$E)</f>
        <v>0</v>
      </c>
      <c r="BG392" s="92">
        <f>SUMIF('20-1'!AA:AA,$A:$A,'20-1'!$E:$E)</f>
        <v>0</v>
      </c>
      <c r="BH392" s="92">
        <f>SUMIF('20-1'!AB:AB,$A:$A,'20-1'!$E:$E)</f>
        <v>0</v>
      </c>
      <c r="BI392" s="89">
        <f>SUMIF(Об!$A:$A,$A:$A,Об!AB:AB)*BI$455</f>
        <v>13935.883473161968</v>
      </c>
      <c r="BJ392" s="89">
        <f>SUMIF(Об!$A:$A,$A:$A,Об!AC:AC)*BJ$455</f>
        <v>13224.663086391909</v>
      </c>
      <c r="BK392" s="84">
        <f>SUMIF(ПП1!$H:$H,$A:$A,ПП1!$M:$M)</f>
        <v>0</v>
      </c>
      <c r="BL392" s="89">
        <f t="shared" si="60"/>
        <v>3125.8446845006201</v>
      </c>
      <c r="BM392" s="84">
        <f>SUMIF(Об!$A:$A,$A:$A,Об!Z:Z)</f>
        <v>0</v>
      </c>
      <c r="BN392" s="89">
        <f t="shared" si="61"/>
        <v>122.4702631308509</v>
      </c>
      <c r="BO392" s="89">
        <f>SUMIF(Об!$A:$A,$A:$A,Об!$AG:$AG)*$BO$455</f>
        <v>0</v>
      </c>
      <c r="BP392" s="89">
        <f>SUMIF(Об!$A:$A,$A:$A,Об!$AE:$AE)*BP$455</f>
        <v>107.91878861627393</v>
      </c>
      <c r="BQ392" s="89">
        <f>SUMIF(Об!$A:$A,$A:$A,Об!AI:AI)*BQ$455</f>
        <v>9799.8848969911814</v>
      </c>
      <c r="BR392" s="89">
        <f>SUMIF(Об!$A:$A,$A:$A,Об!AJ:AJ)*BR$455</f>
        <v>0</v>
      </c>
      <c r="BS392" s="89">
        <f>SUMIF(Об!$A:$A,$A:$A,Об!AK:AK)*BS$455</f>
        <v>5359.6454004787229</v>
      </c>
      <c r="BT392" s="89">
        <f>SUMIF(Об!$A:$A,$A:$A,Об!AL:AL)*BT$455</f>
        <v>4824.5289306400127</v>
      </c>
      <c r="BU392" s="89">
        <f>SUMIF(Об!$A:$A,$A:$A,Об!AM:AM)*BU$455</f>
        <v>0</v>
      </c>
      <c r="BV392" s="89">
        <f>SUMIF(Об!$A:$A,$A:$A,Об!AN:AN)*BV$455</f>
        <v>2016.9356767193287</v>
      </c>
    </row>
    <row r="393" spans="1:74" ht="32.25" hidden="1" customHeight="1" x14ac:dyDescent="0.25">
      <c r="A393" s="84" t="s">
        <v>429</v>
      </c>
      <c r="B393" s="84">
        <f>SUMIF(Об!$A:$A,$A:$A,Об!B:B)</f>
        <v>121.3</v>
      </c>
      <c r="C393" s="84">
        <f>SUMIF(Об!$A:$A,$A:$A,Об!C:C)</f>
        <v>121.3</v>
      </c>
      <c r="D393" s="84">
        <v>12</v>
      </c>
      <c r="E393" s="84">
        <f>SUMIF(Об!$A:$A,$A:$A,Об!F:F)</f>
        <v>25.37</v>
      </c>
      <c r="F393" s="84">
        <f t="shared" si="62"/>
        <v>25.37</v>
      </c>
      <c r="G393" s="89">
        <v>36928.560000000005</v>
      </c>
      <c r="H393" s="89">
        <v>0</v>
      </c>
      <c r="I393" s="89">
        <v>0</v>
      </c>
      <c r="J393" s="89">
        <v>0</v>
      </c>
      <c r="K393" s="89">
        <v>0</v>
      </c>
      <c r="L393" s="89">
        <v>0</v>
      </c>
      <c r="M393" s="89">
        <v>0</v>
      </c>
      <c r="N393" s="89">
        <v>0</v>
      </c>
      <c r="O393" s="89">
        <v>4870.4399999999987</v>
      </c>
      <c r="P393" s="89">
        <v>0</v>
      </c>
      <c r="Q393" s="89">
        <v>0</v>
      </c>
      <c r="R393" s="89">
        <v>0</v>
      </c>
      <c r="S393" s="89">
        <v>0</v>
      </c>
      <c r="T393" s="89">
        <v>0</v>
      </c>
      <c r="U393" s="89">
        <v>54845.87999999999</v>
      </c>
      <c r="V393" s="89">
        <v>603.36</v>
      </c>
      <c r="W393" s="89">
        <v>0</v>
      </c>
      <c r="X393" s="89">
        <v>0</v>
      </c>
      <c r="Y393" s="89">
        <v>0</v>
      </c>
      <c r="Z393" s="89">
        <v>0</v>
      </c>
      <c r="AA393" s="89">
        <v>0</v>
      </c>
      <c r="AB393" s="89">
        <v>0</v>
      </c>
      <c r="AC393" s="89">
        <v>0</v>
      </c>
      <c r="AD393" s="89">
        <v>0</v>
      </c>
      <c r="AE393" s="89">
        <v>0</v>
      </c>
      <c r="AF393" s="89">
        <v>0</v>
      </c>
      <c r="AG393" s="89">
        <v>7611.8399999999992</v>
      </c>
      <c r="AH393" s="90">
        <v>36928.560000000005</v>
      </c>
      <c r="AI393" s="90">
        <v>36748.19</v>
      </c>
      <c r="AJ393" s="90">
        <v>0</v>
      </c>
      <c r="AK393" s="90">
        <v>36748.19</v>
      </c>
      <c r="AL393" s="90">
        <v>34046.230000000003</v>
      </c>
      <c r="AM393" s="90">
        <v>0</v>
      </c>
      <c r="AN393" s="90">
        <v>34046.230000000003</v>
      </c>
      <c r="AP393" s="91">
        <f t="shared" si="59"/>
        <v>0</v>
      </c>
      <c r="AQ393" s="92">
        <f>SUMIF('20-1'!K:K,$A:$A,'20-1'!$E:$E)</f>
        <v>0</v>
      </c>
      <c r="AR393" s="92">
        <f>SUMIF('20-1'!L:L,$A:$A,'20-1'!$E:$E)</f>
        <v>0</v>
      </c>
      <c r="AS393" s="92">
        <f>SUMIF('20-1'!M:M,$A:$A,'20-1'!$E:$E)</f>
        <v>0</v>
      </c>
      <c r="AT393" s="92">
        <f>SUMIF('20-1'!N:N,$A:$A,'20-1'!$E:$E)</f>
        <v>0</v>
      </c>
      <c r="AU393" s="92">
        <f>SUMIF('20-1'!O:O,$A:$A,'20-1'!$E:$E)</f>
        <v>0</v>
      </c>
      <c r="AV393" s="92">
        <f>SUMIF('20-1'!P:P,$A:$A,'20-1'!$E:$E)</f>
        <v>0</v>
      </c>
      <c r="AW393" s="92">
        <f>SUMIF('20-1'!Q:Q,$A:$A,'20-1'!$E:$E)</f>
        <v>0</v>
      </c>
      <c r="AX393" s="92">
        <f>SUMIF('20-1'!R:R,$A:$A,'20-1'!$E:$E)</f>
        <v>0</v>
      </c>
      <c r="AY393" s="92">
        <f>SUMIF('20-1'!S:S,$A:$A,'20-1'!$E:$E)</f>
        <v>0</v>
      </c>
      <c r="AZ393" s="92">
        <f>SUMIF('20-1'!T:T,$A:$A,'20-1'!$E:$E)</f>
        <v>0</v>
      </c>
      <c r="BA393" s="92">
        <f>SUMIF('20-1'!U:U,$A:$A,'20-1'!$E:$E)</f>
        <v>0</v>
      </c>
      <c r="BB393" s="92">
        <f>SUMIF('20-1'!V:V,$A:$A,'20-1'!$E:$E)</f>
        <v>0</v>
      </c>
      <c r="BC393" s="92">
        <f>SUMIF('20-1'!W:W,$A:$A,'20-1'!$E:$E)</f>
        <v>0</v>
      </c>
      <c r="BD393" s="92">
        <f>SUMIF('20-1'!X:X,$A:$A,'20-1'!$E:$E)</f>
        <v>0</v>
      </c>
      <c r="BE393" s="92">
        <f>SUMIF('20-1'!Y:Y,$A:$A,'20-1'!$E:$E)</f>
        <v>0</v>
      </c>
      <c r="BF393" s="92">
        <f>SUMIF('20-1'!Z:Z,$A:$A,'20-1'!$E:$E)</f>
        <v>0</v>
      </c>
      <c r="BG393" s="92">
        <f>SUMIF('20-1'!AA:AA,$A:$A,'20-1'!$E:$E)</f>
        <v>0</v>
      </c>
      <c r="BH393" s="92">
        <f>SUMIF('20-1'!AB:AB,$A:$A,'20-1'!$E:$E)</f>
        <v>0</v>
      </c>
      <c r="BI393" s="89">
        <f>SUMIF(Об!$A:$A,$A:$A,Об!AB:AB)*BI$455</f>
        <v>11207.469769240513</v>
      </c>
      <c r="BJ393" s="89">
        <f>SUMIF(Об!$A:$A,$A:$A,Об!AC:AC)*BJ$455</f>
        <v>10635.494479741023</v>
      </c>
      <c r="BK393" s="84">
        <f>SUMIF(ПП1!$H:$H,$A:$A,ПП1!$M:$M)</f>
        <v>0</v>
      </c>
      <c r="BL393" s="89">
        <f t="shared" si="60"/>
        <v>2513.8563961408549</v>
      </c>
      <c r="BM393" s="89">
        <f>$BM$454*B393/$BM$455</f>
        <v>353.21769539143486</v>
      </c>
      <c r="BN393" s="89">
        <f t="shared" si="61"/>
        <v>98.492626916211719</v>
      </c>
      <c r="BO393" s="89">
        <f>SUMIF(Об!$A:$A,$A:$A,Об!$AG:$AG)*$BO$455</f>
        <v>0</v>
      </c>
      <c r="BP393" s="89">
        <f>SUMIF(Об!$A:$A,$A:$A,Об!$AE:$AE)*BP$455</f>
        <v>86.790088570934344</v>
      </c>
      <c r="BQ393" s="89">
        <f>SUMIF(Об!$A:$A,$A:$A,Об!AI:AI)*BQ$455</f>
        <v>7881.2307764040988</v>
      </c>
      <c r="BR393" s="89">
        <f>SUMIF(Об!$A:$A,$A:$A,Об!AJ:AJ)*BR$455</f>
        <v>0</v>
      </c>
      <c r="BS393" s="89">
        <f>SUMIF(Об!$A:$A,$A:$A,Об!AK:AK)*BS$455</f>
        <v>4310.3161644107213</v>
      </c>
      <c r="BT393" s="89">
        <f>SUMIF(Об!$A:$A,$A:$A,Об!AL:AL)*BT$455</f>
        <v>3879.9665801672977</v>
      </c>
      <c r="BU393" s="89">
        <f>SUMIF(Об!$A:$A,$A:$A,Об!AM:AM)*BU$455</f>
        <v>0</v>
      </c>
      <c r="BV393" s="89">
        <f>SUMIF(Об!$A:$A,$A:$A,Об!AN:AN)*BV$455</f>
        <v>1622.0532890410034</v>
      </c>
    </row>
    <row r="394" spans="1:74" ht="32.25" customHeight="1" x14ac:dyDescent="0.25">
      <c r="A394" s="84" t="s">
        <v>430</v>
      </c>
      <c r="B394" s="84">
        <f>SUMIF(Об!$A:$A,$A:$A,Об!B:B)</f>
        <v>122.7</v>
      </c>
      <c r="C394" s="84">
        <f>SUMIF(Об!$A:$A,$A:$A,Об!C:C)</f>
        <v>122.7</v>
      </c>
      <c r="D394" s="84">
        <v>12</v>
      </c>
      <c r="E394" s="84">
        <f>SUMIF(Об!$A:$A,$A:$A,Об!F:F)</f>
        <v>25.37</v>
      </c>
      <c r="F394" s="84">
        <f t="shared" si="62"/>
        <v>25.37</v>
      </c>
      <c r="G394" s="89">
        <v>0</v>
      </c>
      <c r="H394" s="89">
        <v>0</v>
      </c>
      <c r="I394" s="89">
        <v>0</v>
      </c>
      <c r="J394" s="89">
        <v>0</v>
      </c>
      <c r="K394" s="89">
        <v>0</v>
      </c>
      <c r="L394" s="89">
        <v>0</v>
      </c>
      <c r="M394" s="89">
        <v>0</v>
      </c>
      <c r="N394" s="89">
        <v>0</v>
      </c>
      <c r="O394" s="89">
        <v>0</v>
      </c>
      <c r="P394" s="89">
        <v>0</v>
      </c>
      <c r="Q394" s="89">
        <v>0</v>
      </c>
      <c r="R394" s="89">
        <v>0</v>
      </c>
      <c r="S394" s="89">
        <v>0</v>
      </c>
      <c r="T394" s="89">
        <v>0</v>
      </c>
      <c r="U394" s="89">
        <v>0</v>
      </c>
      <c r="V394" s="89">
        <v>0</v>
      </c>
      <c r="W394" s="89">
        <v>0</v>
      </c>
      <c r="X394" s="89">
        <v>0</v>
      </c>
      <c r="Y394" s="89">
        <v>0</v>
      </c>
      <c r="Z394" s="89">
        <v>0</v>
      </c>
      <c r="AA394" s="89">
        <v>0</v>
      </c>
      <c r="AB394" s="89">
        <v>0</v>
      </c>
      <c r="AC394" s="89">
        <v>0</v>
      </c>
      <c r="AD394" s="89">
        <v>0</v>
      </c>
      <c r="AE394" s="89">
        <v>0</v>
      </c>
      <c r="AF394" s="89">
        <v>0</v>
      </c>
      <c r="AG394" s="89">
        <v>0</v>
      </c>
      <c r="AH394" s="90">
        <v>0</v>
      </c>
      <c r="AI394" s="90">
        <v>0</v>
      </c>
      <c r="AJ394" s="90">
        <v>0</v>
      </c>
      <c r="AK394" s="90">
        <v>0</v>
      </c>
      <c r="AL394" s="90">
        <v>-423.68</v>
      </c>
      <c r="AM394" s="90">
        <v>0</v>
      </c>
      <c r="AN394" s="90">
        <v>-423.68</v>
      </c>
      <c r="AP394" s="91">
        <f t="shared" si="59"/>
        <v>0</v>
      </c>
      <c r="AQ394" s="92">
        <f>SUMIF('20-1'!K:K,$A:$A,'20-1'!$E:$E)</f>
        <v>0</v>
      </c>
      <c r="AR394" s="92">
        <f>SUMIF('20-1'!L:L,$A:$A,'20-1'!$E:$E)</f>
        <v>0</v>
      </c>
      <c r="AS394" s="92">
        <f>SUMIF('20-1'!M:M,$A:$A,'20-1'!$E:$E)</f>
        <v>0</v>
      </c>
      <c r="AT394" s="92">
        <f>SUMIF('20-1'!N:N,$A:$A,'20-1'!$E:$E)</f>
        <v>0</v>
      </c>
      <c r="AU394" s="92">
        <f>SUMIF('20-1'!O:O,$A:$A,'20-1'!$E:$E)</f>
        <v>0</v>
      </c>
      <c r="AV394" s="92">
        <f>SUMIF('20-1'!P:P,$A:$A,'20-1'!$E:$E)</f>
        <v>0</v>
      </c>
      <c r="AW394" s="92">
        <f>SUMIF('20-1'!Q:Q,$A:$A,'20-1'!$E:$E)</f>
        <v>0</v>
      </c>
      <c r="AX394" s="92">
        <f>SUMIF('20-1'!R:R,$A:$A,'20-1'!$E:$E)</f>
        <v>0</v>
      </c>
      <c r="AY394" s="92">
        <f>SUMIF('20-1'!S:S,$A:$A,'20-1'!$E:$E)</f>
        <v>0</v>
      </c>
      <c r="AZ394" s="92">
        <f>SUMIF('20-1'!T:T,$A:$A,'20-1'!$E:$E)</f>
        <v>0</v>
      </c>
      <c r="BA394" s="92">
        <f>SUMIF('20-1'!U:U,$A:$A,'20-1'!$E:$E)</f>
        <v>0</v>
      </c>
      <c r="BB394" s="92">
        <f>SUMIF('20-1'!V:V,$A:$A,'20-1'!$E:$E)</f>
        <v>0</v>
      </c>
      <c r="BC394" s="92">
        <f>SUMIF('20-1'!W:W,$A:$A,'20-1'!$E:$E)</f>
        <v>0</v>
      </c>
      <c r="BD394" s="92">
        <f>SUMIF('20-1'!X:X,$A:$A,'20-1'!$E:$E)</f>
        <v>0</v>
      </c>
      <c r="BE394" s="92">
        <f>SUMIF('20-1'!Y:Y,$A:$A,'20-1'!$E:$E)</f>
        <v>0</v>
      </c>
      <c r="BF394" s="92">
        <f>SUMIF('20-1'!Z:Z,$A:$A,'20-1'!$E:$E)</f>
        <v>0</v>
      </c>
      <c r="BG394" s="92">
        <f>SUMIF('20-1'!AA:AA,$A:$A,'20-1'!$E:$E)</f>
        <v>0</v>
      </c>
      <c r="BH394" s="92">
        <f>SUMIF('20-1'!AB:AB,$A:$A,'20-1'!$E:$E)</f>
        <v>0</v>
      </c>
      <c r="BI394" s="89">
        <f>SUMIF(Об!$A:$A,$A:$A,Об!AB:AB)*BI$455</f>
        <v>11336.822264516168</v>
      </c>
      <c r="BJ394" s="89">
        <f>SUMIF(Об!$A:$A,$A:$A,Об!AC:AC)*BJ$455</f>
        <v>10758.245446531106</v>
      </c>
      <c r="BK394" s="84">
        <f>SUMIF(ПП1!$H:$H,$A:$A,ПП1!$M:$M)</f>
        <v>0</v>
      </c>
      <c r="BL394" s="89">
        <f t="shared" si="60"/>
        <v>2542.870402361772</v>
      </c>
      <c r="BM394" s="84">
        <f>SUMIF(Об!$A:$A,$A:$A,Об!Z:Z)</f>
        <v>0</v>
      </c>
      <c r="BN394" s="89">
        <f t="shared" si="61"/>
        <v>99.629392601971787</v>
      </c>
      <c r="BO394" s="89">
        <f>SUMIF(Об!$A:$A,$A:$A,Об!$AG:$AG)*$BO$455</f>
        <v>0</v>
      </c>
      <c r="BP394" s="89">
        <f>SUMIF(Об!$A:$A,$A:$A,Об!$AE:$AE)*BP$455</f>
        <v>87.791787861942638</v>
      </c>
      <c r="BQ394" s="89">
        <f>SUMIF(Об!$A:$A,$A:$A,Об!AI:AI)*BQ$455</f>
        <v>7972.1930442273933</v>
      </c>
      <c r="BR394" s="89">
        <f>SUMIF(Об!$A:$A,$A:$A,Об!AJ:AJ)*BR$455</f>
        <v>0</v>
      </c>
      <c r="BS394" s="89">
        <f>SUMIF(Об!$A:$A,$A:$A,Об!AK:AK)*BS$455</f>
        <v>4360.0642487485202</v>
      </c>
      <c r="BT394" s="89">
        <f>SUMIF(Об!$A:$A,$A:$A,Об!AL:AL)*BT$455</f>
        <v>3924.7477278361707</v>
      </c>
      <c r="BU394" s="89">
        <f>SUMIF(Об!$A:$A,$A:$A,Об!AM:AM)*BU$455</f>
        <v>0</v>
      </c>
      <c r="BV394" s="89">
        <f>SUMIF(Об!$A:$A,$A:$A,Об!AN:AN)*BV$455</f>
        <v>1640.7744317009985</v>
      </c>
    </row>
    <row r="395" spans="1:74" ht="32.25" hidden="1" customHeight="1" x14ac:dyDescent="0.25">
      <c r="A395" s="84" t="s">
        <v>431</v>
      </c>
      <c r="B395" s="84">
        <f>SUMIF(Об!$A:$A,$A:$A,Об!B:B)</f>
        <v>19</v>
      </c>
      <c r="C395" s="84">
        <f>SUMIF(Об!$A:$A,$A:$A,Об!C:C)</f>
        <v>19</v>
      </c>
      <c r="D395" s="84">
        <v>12</v>
      </c>
      <c r="E395" s="84">
        <f>SUMIF(Об!$A:$A,$A:$A,Об!F:F)</f>
        <v>25.37</v>
      </c>
      <c r="F395" s="84">
        <f t="shared" si="62"/>
        <v>25.37</v>
      </c>
      <c r="G395" s="89">
        <v>5302.3299999999981</v>
      </c>
      <c r="H395" s="89">
        <v>0</v>
      </c>
      <c r="I395" s="89">
        <v>0</v>
      </c>
      <c r="J395" s="89">
        <v>0</v>
      </c>
      <c r="K395" s="89">
        <v>0</v>
      </c>
      <c r="L395" s="89">
        <v>0</v>
      </c>
      <c r="M395" s="89">
        <v>0</v>
      </c>
      <c r="N395" s="89">
        <v>0</v>
      </c>
      <c r="O395" s="89">
        <v>1495.35</v>
      </c>
      <c r="P395" s="89">
        <v>0</v>
      </c>
      <c r="Q395" s="89">
        <v>0</v>
      </c>
      <c r="R395" s="89">
        <v>0</v>
      </c>
      <c r="S395" s="89">
        <v>0</v>
      </c>
      <c r="T395" s="89">
        <v>0</v>
      </c>
      <c r="U395" s="89">
        <v>7934.8999999999978</v>
      </c>
      <c r="V395" s="89">
        <v>0</v>
      </c>
      <c r="W395" s="89">
        <v>705.54</v>
      </c>
      <c r="X395" s="89">
        <v>0</v>
      </c>
      <c r="Y395" s="89">
        <v>0</v>
      </c>
      <c r="Z395" s="89">
        <v>0</v>
      </c>
      <c r="AA395" s="89">
        <v>0</v>
      </c>
      <c r="AB395" s="89">
        <v>0</v>
      </c>
      <c r="AC395" s="89">
        <v>0</v>
      </c>
      <c r="AD395" s="89">
        <v>0</v>
      </c>
      <c r="AE395" s="89">
        <v>0</v>
      </c>
      <c r="AF395" s="89">
        <v>0</v>
      </c>
      <c r="AG395" s="89">
        <v>1902.9599999999998</v>
      </c>
      <c r="AH395" s="90">
        <v>5302.3299999999981</v>
      </c>
      <c r="AI395" s="90">
        <v>5302.329999999999</v>
      </c>
      <c r="AJ395" s="90">
        <v>0</v>
      </c>
      <c r="AK395" s="90">
        <v>5302.329999999999</v>
      </c>
      <c r="AL395" s="90">
        <v>482.03</v>
      </c>
      <c r="AM395" s="90">
        <v>0</v>
      </c>
      <c r="AN395" s="90">
        <v>482.03</v>
      </c>
      <c r="AP395" s="91">
        <f t="shared" si="59"/>
        <v>0</v>
      </c>
      <c r="AQ395" s="92">
        <f>SUMIF('20-1'!K:K,$A:$A,'20-1'!$E:$E)</f>
        <v>0</v>
      </c>
      <c r="AR395" s="92">
        <f>SUMIF('20-1'!L:L,$A:$A,'20-1'!$E:$E)</f>
        <v>0</v>
      </c>
      <c r="AS395" s="92">
        <f>SUMIF('20-1'!M:M,$A:$A,'20-1'!$E:$E)</f>
        <v>0</v>
      </c>
      <c r="AT395" s="92">
        <f>SUMIF('20-1'!N:N,$A:$A,'20-1'!$E:$E)</f>
        <v>0</v>
      </c>
      <c r="AU395" s="92">
        <f>SUMIF('20-1'!O:O,$A:$A,'20-1'!$E:$E)</f>
        <v>0</v>
      </c>
      <c r="AV395" s="92">
        <f>SUMIF('20-1'!P:P,$A:$A,'20-1'!$E:$E)</f>
        <v>0</v>
      </c>
      <c r="AW395" s="92">
        <f>SUMIF('20-1'!Q:Q,$A:$A,'20-1'!$E:$E)</f>
        <v>0</v>
      </c>
      <c r="AX395" s="92">
        <f>SUMIF('20-1'!R:R,$A:$A,'20-1'!$E:$E)</f>
        <v>0</v>
      </c>
      <c r="AY395" s="92">
        <f>SUMIF('20-1'!S:S,$A:$A,'20-1'!$E:$E)</f>
        <v>0</v>
      </c>
      <c r="AZ395" s="92">
        <f>SUMIF('20-1'!T:T,$A:$A,'20-1'!$E:$E)</f>
        <v>0</v>
      </c>
      <c r="BA395" s="92">
        <f>SUMIF('20-1'!U:U,$A:$A,'20-1'!$E:$E)</f>
        <v>0</v>
      </c>
      <c r="BB395" s="92">
        <f>SUMIF('20-1'!V:V,$A:$A,'20-1'!$E:$E)</f>
        <v>0</v>
      </c>
      <c r="BC395" s="92">
        <f>SUMIF('20-1'!W:W,$A:$A,'20-1'!$E:$E)</f>
        <v>0</v>
      </c>
      <c r="BD395" s="92">
        <f>SUMIF('20-1'!X:X,$A:$A,'20-1'!$E:$E)</f>
        <v>0</v>
      </c>
      <c r="BE395" s="92">
        <f>SUMIF('20-1'!Y:Y,$A:$A,'20-1'!$E:$E)</f>
        <v>0</v>
      </c>
      <c r="BF395" s="92">
        <f>SUMIF('20-1'!Z:Z,$A:$A,'20-1'!$E:$E)</f>
        <v>0</v>
      </c>
      <c r="BG395" s="92">
        <f>SUMIF('20-1'!AA:AA,$A:$A,'20-1'!$E:$E)</f>
        <v>0</v>
      </c>
      <c r="BH395" s="92">
        <f>SUMIF('20-1'!AB:AB,$A:$A,'20-1'!$E:$E)</f>
        <v>0</v>
      </c>
      <c r="BI395" s="89">
        <f>SUMIF(Об!$A:$A,$A:$A,Об!AB:AB)*BI$455</f>
        <v>1755.4981501695777</v>
      </c>
      <c r="BJ395" s="89">
        <f>SUMIF(Об!$A:$A,$A:$A,Об!AC:AC)*BJ$455</f>
        <v>1665.9059778654523</v>
      </c>
      <c r="BK395" s="84">
        <f>SUMIF(ПП1!$H:$H,$A:$A,ПП1!$M:$M)</f>
        <v>0</v>
      </c>
      <c r="BL395" s="89">
        <f t="shared" si="60"/>
        <v>393.76151299815541</v>
      </c>
      <c r="BM395" s="89">
        <f>$BM$454*B395/$BM$455</f>
        <v>55.326761850265974</v>
      </c>
      <c r="BN395" s="89">
        <f t="shared" si="61"/>
        <v>15.427534306743798</v>
      </c>
      <c r="BO395" s="89">
        <f>SUMIF(Об!$A:$A,$A:$A,Об!$AG:$AG)*$BO$455</f>
        <v>0</v>
      </c>
      <c r="BP395" s="89">
        <f>SUMIF(Об!$A:$A,$A:$A,Об!$AE:$AE)*BP$455</f>
        <v>13.59449037796993</v>
      </c>
      <c r="BQ395" s="89">
        <f>SUMIF(Об!$A:$A,$A:$A,Об!AI:AI)*BQ$455</f>
        <v>1234.4879204590095</v>
      </c>
      <c r="BR395" s="89">
        <f>SUMIF(Об!$A:$A,$A:$A,Об!AJ:AJ)*BR$455</f>
        <v>0</v>
      </c>
      <c r="BS395" s="89">
        <f>SUMIF(Об!$A:$A,$A:$A,Об!AK:AK)*BS$455</f>
        <v>675.15257315584256</v>
      </c>
      <c r="BT395" s="89">
        <f>SUMIF(Об!$A:$A,$A:$A,Об!AL:AL)*BT$455</f>
        <v>607.74414693469635</v>
      </c>
      <c r="BU395" s="89">
        <f>SUMIF(Об!$A:$A,$A:$A,Об!AM:AM)*BU$455</f>
        <v>0</v>
      </c>
      <c r="BV395" s="89">
        <f>SUMIF(Об!$A:$A,$A:$A,Об!AN:AN)*BV$455</f>
        <v>254.07265038564771</v>
      </c>
    </row>
    <row r="396" spans="1:74" ht="32.25" hidden="1" customHeight="1" x14ac:dyDescent="0.25">
      <c r="A396" s="84" t="s">
        <v>135</v>
      </c>
      <c r="B396" s="84">
        <f>SUMIF(Об!$A:$A,$A:$A,Об!B:B)</f>
        <v>3703.9</v>
      </c>
      <c r="C396" s="84">
        <f>SUMIF(Об!$A:$A,$A:$A,Об!C:C)</f>
        <v>3703.9</v>
      </c>
      <c r="D396" s="84">
        <v>12</v>
      </c>
      <c r="E396" s="84">
        <f>SUMIF(Об!$A:$A,$A:$A,Об!F:F)</f>
        <v>41.2</v>
      </c>
      <c r="F396" s="84">
        <f t="shared" si="62"/>
        <v>41.2</v>
      </c>
      <c r="G396" s="89">
        <v>1781333.3400000003</v>
      </c>
      <c r="H396" s="89">
        <v>1673122.0499999996</v>
      </c>
      <c r="I396" s="89">
        <v>0</v>
      </c>
      <c r="J396" s="89">
        <v>250085.77000000002</v>
      </c>
      <c r="K396" s="89">
        <v>126155.01999999999</v>
      </c>
      <c r="L396" s="89">
        <v>0</v>
      </c>
      <c r="M396" s="89">
        <v>1043.9699999999998</v>
      </c>
      <c r="N396" s="89">
        <v>1043.9699999999998</v>
      </c>
      <c r="O396" s="89">
        <v>0</v>
      </c>
      <c r="P396" s="89">
        <v>437610.77</v>
      </c>
      <c r="Q396" s="89">
        <v>169027.34000000003</v>
      </c>
      <c r="R396" s="89">
        <v>0</v>
      </c>
      <c r="S396" s="89">
        <v>3127.76</v>
      </c>
      <c r="T396" s="89">
        <v>513723.66</v>
      </c>
      <c r="U396" s="89">
        <v>0</v>
      </c>
      <c r="V396" s="89">
        <v>0</v>
      </c>
      <c r="W396" s="89">
        <v>0</v>
      </c>
      <c r="X396" s="89">
        <v>0</v>
      </c>
      <c r="Y396" s="89">
        <v>0</v>
      </c>
      <c r="Z396" s="89">
        <v>0</v>
      </c>
      <c r="AA396" s="89">
        <v>0</v>
      </c>
      <c r="AB396" s="89">
        <v>0</v>
      </c>
      <c r="AC396" s="89">
        <v>0</v>
      </c>
      <c r="AD396" s="89">
        <v>0</v>
      </c>
      <c r="AE396" s="89">
        <v>1972.07</v>
      </c>
      <c r="AF396" s="89">
        <v>0</v>
      </c>
      <c r="AG396" s="89">
        <v>0</v>
      </c>
      <c r="AH396" s="90">
        <v>1781333.3400000003</v>
      </c>
      <c r="AI396" s="90">
        <v>1842819.7</v>
      </c>
      <c r="AJ396" s="90">
        <v>0</v>
      </c>
      <c r="AK396" s="90">
        <v>1842819.7</v>
      </c>
      <c r="AL396" s="90">
        <v>199246.47</v>
      </c>
      <c r="AM396" s="90">
        <v>0</v>
      </c>
      <c r="AN396" s="90">
        <v>199246.47</v>
      </c>
      <c r="AP396" s="91">
        <f t="shared" si="59"/>
        <v>32468.58</v>
      </c>
      <c r="AQ396" s="92">
        <f>SUMIF('20-1'!K:K,$A:$A,'20-1'!$E:$E)</f>
        <v>0</v>
      </c>
      <c r="AR396" s="92">
        <f>SUMIF('20-1'!L:L,$A:$A,'20-1'!$E:$E)</f>
        <v>0</v>
      </c>
      <c r="AS396" s="92">
        <f>SUMIF('20-1'!M:M,$A:$A,'20-1'!$E:$E)</f>
        <v>0</v>
      </c>
      <c r="AT396" s="92">
        <f>SUMIF('20-1'!N:N,$A:$A,'20-1'!$E:$E)</f>
        <v>0</v>
      </c>
      <c r="AU396" s="92">
        <f>SUMIF('20-1'!O:O,$A:$A,'20-1'!$E:$E)</f>
        <v>0</v>
      </c>
      <c r="AV396" s="92">
        <f>SUMIF('20-1'!P:P,$A:$A,'20-1'!$E:$E)</f>
        <v>32468.58</v>
      </c>
      <c r="AW396" s="92">
        <f>SUMIF('20-1'!Q:Q,$A:$A,'20-1'!$E:$E)</f>
        <v>0</v>
      </c>
      <c r="AX396" s="92">
        <f>SUMIF('20-1'!R:R,$A:$A,'20-1'!$E:$E)</f>
        <v>0</v>
      </c>
      <c r="AY396" s="92">
        <f>SUMIF('20-1'!S:S,$A:$A,'20-1'!$E:$E)</f>
        <v>0</v>
      </c>
      <c r="AZ396" s="92">
        <f>SUMIF('20-1'!T:T,$A:$A,'20-1'!$E:$E)</f>
        <v>0</v>
      </c>
      <c r="BA396" s="92">
        <f>SUMIF('20-1'!U:U,$A:$A,'20-1'!$E:$E)</f>
        <v>0</v>
      </c>
      <c r="BB396" s="92">
        <f>SUMIF('20-1'!V:V,$A:$A,'20-1'!$E:$E)</f>
        <v>0</v>
      </c>
      <c r="BC396" s="92">
        <f>SUMIF('20-1'!W:W,$A:$A,'20-1'!$E:$E)</f>
        <v>0</v>
      </c>
      <c r="BD396" s="92">
        <f>SUMIF('20-1'!X:X,$A:$A,'20-1'!$E:$E)</f>
        <v>0</v>
      </c>
      <c r="BE396" s="92">
        <f>SUMIF('20-1'!Y:Y,$A:$A,'20-1'!$E:$E)</f>
        <v>0</v>
      </c>
      <c r="BF396" s="92">
        <f>SUMIF('20-1'!Z:Z,$A:$A,'20-1'!$E:$E)</f>
        <v>0</v>
      </c>
      <c r="BG396" s="92">
        <f>SUMIF('20-1'!AA:AA,$A:$A,'20-1'!$E:$E)</f>
        <v>0</v>
      </c>
      <c r="BH396" s="92">
        <f>SUMIF('20-1'!AB:AB,$A:$A,'20-1'!$E:$E)</f>
        <v>110576.23999999999</v>
      </c>
      <c r="BI396" s="89">
        <f>SUMIF(Об!$A:$A,$A:$A,Об!AB:AB)*BI$455</f>
        <v>342220.50517963676</v>
      </c>
      <c r="BJ396" s="89">
        <f>SUMIF(Об!$A:$A,$A:$A,Об!AC:AC)*BJ$455</f>
        <v>324755.21849557105</v>
      </c>
      <c r="BK396" s="89">
        <f>SUMIF(ПП1!$H:$H,$A:$A,ПП1!$M:$M)*$BK$454/$BK$455*B396</f>
        <v>50363.412333292617</v>
      </c>
      <c r="BL396" s="89">
        <f t="shared" si="60"/>
        <v>76760.698315466725</v>
      </c>
      <c r="BM396" s="84">
        <f>SUMIF(Об!$A:$A,$A:$A,Об!Z:Z)</f>
        <v>0</v>
      </c>
      <c r="BN396" s="89">
        <f t="shared" si="61"/>
        <v>3007.4760167762292</v>
      </c>
      <c r="BO396" s="89">
        <f>SUMIF(Об!$A:$A,$A:$A,Об!$AG:$AG)*$BO$455</f>
        <v>0</v>
      </c>
      <c r="BP396" s="89">
        <f>SUMIF(Об!$A:$A,$A:$A,Об!$AE:$AE)*BP$455</f>
        <v>0</v>
      </c>
      <c r="BQ396" s="89">
        <f>SUMIF(Об!$A:$A,$A:$A,Об!AI:AI)*BQ$455</f>
        <v>240653.67413621713</v>
      </c>
      <c r="BR396" s="89">
        <f>SUMIF(Об!$A:$A,$A:$A,Об!AJ:AJ)*BR$455</f>
        <v>89909.735857390042</v>
      </c>
      <c r="BS396" s="89">
        <f>SUMIF(Об!$A:$A,$A:$A,Об!AK:AK)*BS$455</f>
        <v>131615.66398483815</v>
      </c>
      <c r="BT396" s="89">
        <f>SUMIF(Об!$A:$A,$A:$A,Об!AL:AL)*BT$455</f>
        <v>118474.92346481167</v>
      </c>
      <c r="BU396" s="89">
        <f>SUMIF(Об!$A:$A,$A:$A,Об!AM:AM)*BU$455</f>
        <v>74595.860508669692</v>
      </c>
      <c r="BV396" s="89">
        <f>SUMIF(Об!$A:$A,$A:$A,Об!AN:AN)*BV$455</f>
        <v>49529.457355968443</v>
      </c>
    </row>
    <row r="397" spans="1:74" ht="32.25" customHeight="1" x14ac:dyDescent="0.25">
      <c r="A397" s="84" t="s">
        <v>136</v>
      </c>
      <c r="B397" s="84">
        <f>SUMIF(Об!$A:$A,$A:$A,Об!B:B)</f>
        <v>0</v>
      </c>
      <c r="C397" s="84">
        <f>SUMIF(Об!$A:$A,$A:$A,Об!C:C)</f>
        <v>0</v>
      </c>
      <c r="D397" s="84">
        <v>0</v>
      </c>
      <c r="E397" s="84">
        <f>SUMIF(Об!$A:$A,$A:$A,Об!F:F)</f>
        <v>0</v>
      </c>
      <c r="F397" s="84">
        <f t="shared" si="62"/>
        <v>0</v>
      </c>
      <c r="G397" s="89">
        <v>0</v>
      </c>
      <c r="H397" s="89">
        <v>0</v>
      </c>
      <c r="I397" s="89">
        <v>0</v>
      </c>
      <c r="J397" s="89">
        <v>0</v>
      </c>
      <c r="K397" s="89">
        <v>0</v>
      </c>
      <c r="L397" s="89">
        <v>0</v>
      </c>
      <c r="M397" s="89">
        <v>0</v>
      </c>
      <c r="N397" s="89">
        <v>0</v>
      </c>
      <c r="O397" s="89">
        <v>0</v>
      </c>
      <c r="P397" s="89">
        <v>0</v>
      </c>
      <c r="Q397" s="89">
        <v>0</v>
      </c>
      <c r="R397" s="89">
        <v>0</v>
      </c>
      <c r="S397" s="89">
        <v>0</v>
      </c>
      <c r="T397" s="89">
        <v>0</v>
      </c>
      <c r="U397" s="89">
        <v>0</v>
      </c>
      <c r="V397" s="89">
        <v>0</v>
      </c>
      <c r="W397" s="89">
        <v>0</v>
      </c>
      <c r="X397" s="89">
        <v>0</v>
      </c>
      <c r="Y397" s="89">
        <v>0</v>
      </c>
      <c r="Z397" s="89">
        <v>0</v>
      </c>
      <c r="AA397" s="89">
        <v>0</v>
      </c>
      <c r="AB397" s="89">
        <v>0</v>
      </c>
      <c r="AC397" s="89">
        <v>0</v>
      </c>
      <c r="AD397" s="89">
        <v>0</v>
      </c>
      <c r="AE397" s="89">
        <v>0</v>
      </c>
      <c r="AF397" s="89">
        <v>0</v>
      </c>
      <c r="AG397" s="89">
        <v>0</v>
      </c>
      <c r="AH397" s="90">
        <v>0</v>
      </c>
      <c r="AI397" s="90">
        <v>0</v>
      </c>
      <c r="AJ397" s="90">
        <v>0</v>
      </c>
      <c r="AK397" s="90">
        <v>0</v>
      </c>
      <c r="AL397" s="90">
        <v>-92987.94</v>
      </c>
      <c r="AM397" s="90">
        <v>0</v>
      </c>
      <c r="AN397" s="90">
        <v>-92987.94</v>
      </c>
      <c r="AP397" s="91">
        <f t="shared" si="59"/>
        <v>0</v>
      </c>
      <c r="AQ397" s="92">
        <f>SUMIF('20-1'!K:K,$A:$A,'20-1'!$E:$E)</f>
        <v>0</v>
      </c>
      <c r="AR397" s="92">
        <f>SUMIF('20-1'!L:L,$A:$A,'20-1'!$E:$E)</f>
        <v>0</v>
      </c>
      <c r="AS397" s="92">
        <f>SUMIF('20-1'!M:M,$A:$A,'20-1'!$E:$E)</f>
        <v>0</v>
      </c>
      <c r="AT397" s="92">
        <f>SUMIF('20-1'!N:N,$A:$A,'20-1'!$E:$E)</f>
        <v>0</v>
      </c>
      <c r="AU397" s="92">
        <f>SUMIF('20-1'!O:O,$A:$A,'20-1'!$E:$E)</f>
        <v>0</v>
      </c>
      <c r="AV397" s="92">
        <f>SUMIF('20-1'!P:P,$A:$A,'20-1'!$E:$E)</f>
        <v>0</v>
      </c>
      <c r="AW397" s="92">
        <f>SUMIF('20-1'!Q:Q,$A:$A,'20-1'!$E:$E)</f>
        <v>0</v>
      </c>
      <c r="AX397" s="92">
        <f>SUMIF('20-1'!R:R,$A:$A,'20-1'!$E:$E)</f>
        <v>0</v>
      </c>
      <c r="AY397" s="92">
        <f>SUMIF('20-1'!S:S,$A:$A,'20-1'!$E:$E)</f>
        <v>0</v>
      </c>
      <c r="AZ397" s="92">
        <f>SUMIF('20-1'!T:T,$A:$A,'20-1'!$E:$E)</f>
        <v>0</v>
      </c>
      <c r="BA397" s="92">
        <f>SUMIF('20-1'!U:U,$A:$A,'20-1'!$E:$E)</f>
        <v>0</v>
      </c>
      <c r="BB397" s="92">
        <f>SUMIF('20-1'!V:V,$A:$A,'20-1'!$E:$E)</f>
        <v>0</v>
      </c>
      <c r="BC397" s="92">
        <f>SUMIF('20-1'!W:W,$A:$A,'20-1'!$E:$E)</f>
        <v>0</v>
      </c>
      <c r="BD397" s="92">
        <f>SUMIF('20-1'!X:X,$A:$A,'20-1'!$E:$E)</f>
        <v>0</v>
      </c>
      <c r="BE397" s="92">
        <f>SUMIF('20-1'!Y:Y,$A:$A,'20-1'!$E:$E)</f>
        <v>0</v>
      </c>
      <c r="BF397" s="92">
        <f>SUMIF('20-1'!Z:Z,$A:$A,'20-1'!$E:$E)</f>
        <v>0</v>
      </c>
      <c r="BG397" s="92">
        <f>SUMIF('20-1'!AA:AA,$A:$A,'20-1'!$E:$E)</f>
        <v>0</v>
      </c>
      <c r="BH397" s="92">
        <f>SUMIF('20-1'!AB:AB,$A:$A,'20-1'!$E:$E)</f>
        <v>0</v>
      </c>
      <c r="BI397" s="89">
        <f>SUMIF(Об!$A:$A,$A:$A,Об!AB:AB)*BI$455</f>
        <v>0</v>
      </c>
      <c r="BJ397" s="89">
        <f>SUMIF(Об!$A:$A,$A:$A,Об!AC:AC)*BJ$455</f>
        <v>0</v>
      </c>
      <c r="BK397" s="84">
        <f>SUMIF(ПП1!$H:$H,$A:$A,ПП1!$M:$M)</f>
        <v>0</v>
      </c>
      <c r="BL397" s="89">
        <f t="shared" si="60"/>
        <v>0</v>
      </c>
      <c r="BM397" s="84">
        <f>SUMIF(Об!$A:$A,$A:$A,Об!Z:Z)</f>
        <v>0</v>
      </c>
      <c r="BN397" s="89">
        <f t="shared" si="61"/>
        <v>0</v>
      </c>
      <c r="BO397" s="89">
        <f>SUMIF(Об!$A:$A,$A:$A,Об!$AG:$AG)*$BO$455</f>
        <v>0</v>
      </c>
      <c r="BP397" s="89">
        <f>SUMIF(Об!$A:$A,$A:$A,Об!$AE:$AE)*BP$455</f>
        <v>0</v>
      </c>
      <c r="BQ397" s="89">
        <f>SUMIF(Об!$A:$A,$A:$A,Об!AI:AI)*BQ$455</f>
        <v>0</v>
      </c>
      <c r="BR397" s="89">
        <f>SUMIF(Об!$A:$A,$A:$A,Об!AJ:AJ)*BR$455</f>
        <v>0</v>
      </c>
      <c r="BS397" s="89">
        <f>SUMIF(Об!$A:$A,$A:$A,Об!AK:AK)*BS$455</f>
        <v>0</v>
      </c>
      <c r="BT397" s="89">
        <f>SUMIF(Об!$A:$A,$A:$A,Об!AL:AL)*BT$455</f>
        <v>0</v>
      </c>
      <c r="BU397" s="89">
        <f>SUMIF(Об!$A:$A,$A:$A,Об!AM:AM)*BU$455</f>
        <v>0</v>
      </c>
      <c r="BV397" s="89">
        <f>SUMIF(Об!$A:$A,$A:$A,Об!AN:AN)*BV$455</f>
        <v>0</v>
      </c>
    </row>
    <row r="398" spans="1:74" ht="32.25" customHeight="1" x14ac:dyDescent="0.25">
      <c r="A398" s="84" t="s">
        <v>137</v>
      </c>
      <c r="B398" s="84">
        <f>SUMIF(Об!$A:$A,$A:$A,Об!B:B)</f>
        <v>0</v>
      </c>
      <c r="C398" s="84">
        <f>SUMIF(Об!$A:$A,$A:$A,Об!C:C)</f>
        <v>0</v>
      </c>
      <c r="D398" s="84">
        <v>0</v>
      </c>
      <c r="E398" s="84">
        <f>SUMIF(Об!$A:$A,$A:$A,Об!F:F)</f>
        <v>0</v>
      </c>
      <c r="F398" s="84">
        <f t="shared" si="62"/>
        <v>0</v>
      </c>
      <c r="G398" s="89">
        <v>0</v>
      </c>
      <c r="H398" s="89">
        <v>0</v>
      </c>
      <c r="I398" s="89">
        <v>0</v>
      </c>
      <c r="J398" s="89">
        <v>0</v>
      </c>
      <c r="K398" s="89">
        <v>0</v>
      </c>
      <c r="L398" s="89">
        <v>0</v>
      </c>
      <c r="M398" s="89">
        <v>0</v>
      </c>
      <c r="N398" s="89">
        <v>0</v>
      </c>
      <c r="O398" s="89">
        <v>0</v>
      </c>
      <c r="P398" s="89">
        <v>0</v>
      </c>
      <c r="Q398" s="89">
        <v>0</v>
      </c>
      <c r="R398" s="89">
        <v>0</v>
      </c>
      <c r="S398" s="89">
        <v>0</v>
      </c>
      <c r="T398" s="89">
        <v>0</v>
      </c>
      <c r="U398" s="89">
        <v>0</v>
      </c>
      <c r="V398" s="89">
        <v>0</v>
      </c>
      <c r="W398" s="89">
        <v>0</v>
      </c>
      <c r="X398" s="89">
        <v>0</v>
      </c>
      <c r="Y398" s="89">
        <v>0</v>
      </c>
      <c r="Z398" s="89">
        <v>0</v>
      </c>
      <c r="AA398" s="89">
        <v>0</v>
      </c>
      <c r="AB398" s="89">
        <v>0</v>
      </c>
      <c r="AC398" s="89">
        <v>0</v>
      </c>
      <c r="AD398" s="89">
        <v>0</v>
      </c>
      <c r="AE398" s="89">
        <v>0</v>
      </c>
      <c r="AF398" s="89">
        <v>0</v>
      </c>
      <c r="AG398" s="89">
        <v>0</v>
      </c>
      <c r="AH398" s="90">
        <v>0</v>
      </c>
      <c r="AI398" s="90">
        <v>0</v>
      </c>
      <c r="AJ398" s="90">
        <v>0</v>
      </c>
      <c r="AK398" s="90">
        <v>0</v>
      </c>
      <c r="AL398" s="90">
        <v>-127508.09</v>
      </c>
      <c r="AM398" s="90">
        <v>0</v>
      </c>
      <c r="AN398" s="90">
        <v>-127508.09</v>
      </c>
      <c r="AP398" s="91">
        <f t="shared" si="59"/>
        <v>0</v>
      </c>
      <c r="AQ398" s="92">
        <f>SUMIF('20-1'!K:K,$A:$A,'20-1'!$E:$E)</f>
        <v>0</v>
      </c>
      <c r="AR398" s="92">
        <f>SUMIF('20-1'!L:L,$A:$A,'20-1'!$E:$E)</f>
        <v>0</v>
      </c>
      <c r="AS398" s="92">
        <f>SUMIF('20-1'!M:M,$A:$A,'20-1'!$E:$E)</f>
        <v>0</v>
      </c>
      <c r="AT398" s="92">
        <f>SUMIF('20-1'!N:N,$A:$A,'20-1'!$E:$E)</f>
        <v>0</v>
      </c>
      <c r="AU398" s="92">
        <f>SUMIF('20-1'!O:O,$A:$A,'20-1'!$E:$E)</f>
        <v>0</v>
      </c>
      <c r="AV398" s="92">
        <f>SUMIF('20-1'!P:P,$A:$A,'20-1'!$E:$E)</f>
        <v>0</v>
      </c>
      <c r="AW398" s="92">
        <f>SUMIF('20-1'!Q:Q,$A:$A,'20-1'!$E:$E)</f>
        <v>0</v>
      </c>
      <c r="AX398" s="92">
        <f>SUMIF('20-1'!R:R,$A:$A,'20-1'!$E:$E)</f>
        <v>0</v>
      </c>
      <c r="AY398" s="92">
        <f>SUMIF('20-1'!S:S,$A:$A,'20-1'!$E:$E)</f>
        <v>0</v>
      </c>
      <c r="AZ398" s="92">
        <f>SUMIF('20-1'!T:T,$A:$A,'20-1'!$E:$E)</f>
        <v>0</v>
      </c>
      <c r="BA398" s="92">
        <f>SUMIF('20-1'!U:U,$A:$A,'20-1'!$E:$E)</f>
        <v>0</v>
      </c>
      <c r="BB398" s="92">
        <f>SUMIF('20-1'!V:V,$A:$A,'20-1'!$E:$E)</f>
        <v>0</v>
      </c>
      <c r="BC398" s="92">
        <f>SUMIF('20-1'!W:W,$A:$A,'20-1'!$E:$E)</f>
        <v>0</v>
      </c>
      <c r="BD398" s="92">
        <f>SUMIF('20-1'!X:X,$A:$A,'20-1'!$E:$E)</f>
        <v>0</v>
      </c>
      <c r="BE398" s="92">
        <f>SUMIF('20-1'!Y:Y,$A:$A,'20-1'!$E:$E)</f>
        <v>0</v>
      </c>
      <c r="BF398" s="92">
        <f>SUMIF('20-1'!Z:Z,$A:$A,'20-1'!$E:$E)</f>
        <v>0</v>
      </c>
      <c r="BG398" s="92">
        <f>SUMIF('20-1'!AA:AA,$A:$A,'20-1'!$E:$E)</f>
        <v>0</v>
      </c>
      <c r="BH398" s="92">
        <f>SUMIF('20-1'!AB:AB,$A:$A,'20-1'!$E:$E)</f>
        <v>0</v>
      </c>
      <c r="BI398" s="89">
        <f>SUMIF(Об!$A:$A,$A:$A,Об!AB:AB)*BI$455</f>
        <v>0</v>
      </c>
      <c r="BJ398" s="89">
        <f>SUMIF(Об!$A:$A,$A:$A,Об!AC:AC)*BJ$455</f>
        <v>0</v>
      </c>
      <c r="BK398" s="84">
        <f>SUMIF(ПП1!$H:$H,$A:$A,ПП1!$M:$M)</f>
        <v>0</v>
      </c>
      <c r="BL398" s="89">
        <f t="shared" si="60"/>
        <v>0</v>
      </c>
      <c r="BM398" s="84">
        <f>SUMIF(Об!$A:$A,$A:$A,Об!Z:Z)</f>
        <v>0</v>
      </c>
      <c r="BN398" s="89">
        <f t="shared" si="61"/>
        <v>0</v>
      </c>
      <c r="BO398" s="89">
        <f>SUMIF(Об!$A:$A,$A:$A,Об!$AG:$AG)*$BO$455</f>
        <v>0</v>
      </c>
      <c r="BP398" s="89">
        <f>SUMIF(Об!$A:$A,$A:$A,Об!$AE:$AE)*BP$455</f>
        <v>0</v>
      </c>
      <c r="BQ398" s="89">
        <f>SUMIF(Об!$A:$A,$A:$A,Об!AI:AI)*BQ$455</f>
        <v>0</v>
      </c>
      <c r="BR398" s="89">
        <f>SUMIF(Об!$A:$A,$A:$A,Об!AJ:AJ)*BR$455</f>
        <v>0</v>
      </c>
      <c r="BS398" s="89">
        <f>SUMIF(Об!$A:$A,$A:$A,Об!AK:AK)*BS$455</f>
        <v>0</v>
      </c>
      <c r="BT398" s="89">
        <f>SUMIF(Об!$A:$A,$A:$A,Об!AL:AL)*BT$455</f>
        <v>0</v>
      </c>
      <c r="BU398" s="89">
        <f>SUMIF(Об!$A:$A,$A:$A,Об!AM:AM)*BU$455</f>
        <v>0</v>
      </c>
      <c r="BV398" s="89">
        <f>SUMIF(Об!$A:$A,$A:$A,Об!AN:AN)*BV$455</f>
        <v>0</v>
      </c>
    </row>
    <row r="399" spans="1:74" ht="32.25" customHeight="1" x14ac:dyDescent="0.25">
      <c r="A399" s="84" t="s">
        <v>138</v>
      </c>
      <c r="B399" s="84">
        <f>SUMIF(Об!$A:$A,$A:$A,Об!B:B)</f>
        <v>0</v>
      </c>
      <c r="C399" s="84">
        <f>SUMIF(Об!$A:$A,$A:$A,Об!C:C)</f>
        <v>0</v>
      </c>
      <c r="D399" s="84">
        <v>0</v>
      </c>
      <c r="E399" s="84">
        <f>SUMIF(Об!$A:$A,$A:$A,Об!F:F)</f>
        <v>0</v>
      </c>
      <c r="F399" s="84">
        <f t="shared" si="62"/>
        <v>0</v>
      </c>
      <c r="G399" s="89">
        <v>0</v>
      </c>
      <c r="H399" s="89">
        <v>0</v>
      </c>
      <c r="I399" s="89">
        <v>0</v>
      </c>
      <c r="J399" s="89">
        <v>0</v>
      </c>
      <c r="K399" s="89">
        <v>0</v>
      </c>
      <c r="L399" s="89">
        <v>0</v>
      </c>
      <c r="M399" s="89">
        <v>0</v>
      </c>
      <c r="N399" s="89">
        <v>0</v>
      </c>
      <c r="O399" s="89">
        <v>0</v>
      </c>
      <c r="P399" s="89">
        <v>0</v>
      </c>
      <c r="Q399" s="89">
        <v>0</v>
      </c>
      <c r="R399" s="89">
        <v>0</v>
      </c>
      <c r="S399" s="89">
        <v>0</v>
      </c>
      <c r="T399" s="89">
        <v>0</v>
      </c>
      <c r="U399" s="89">
        <v>0</v>
      </c>
      <c r="V399" s="89">
        <v>0</v>
      </c>
      <c r="W399" s="89">
        <v>0</v>
      </c>
      <c r="X399" s="89">
        <v>0</v>
      </c>
      <c r="Y399" s="89">
        <v>0</v>
      </c>
      <c r="Z399" s="89">
        <v>0</v>
      </c>
      <c r="AA399" s="89">
        <v>0</v>
      </c>
      <c r="AB399" s="89">
        <v>0</v>
      </c>
      <c r="AC399" s="89">
        <v>0</v>
      </c>
      <c r="AD399" s="89">
        <v>0</v>
      </c>
      <c r="AE399" s="89">
        <v>0</v>
      </c>
      <c r="AF399" s="89">
        <v>0</v>
      </c>
      <c r="AG399" s="89">
        <v>0</v>
      </c>
      <c r="AH399" s="90">
        <v>0</v>
      </c>
      <c r="AI399" s="90">
        <v>0</v>
      </c>
      <c r="AJ399" s="90">
        <v>0</v>
      </c>
      <c r="AK399" s="90">
        <v>0</v>
      </c>
      <c r="AL399" s="90">
        <v>-1787.5</v>
      </c>
      <c r="AM399" s="90">
        <v>0</v>
      </c>
      <c r="AN399" s="90">
        <v>-1787.5</v>
      </c>
      <c r="AP399" s="91">
        <f t="shared" si="59"/>
        <v>0</v>
      </c>
      <c r="AQ399" s="92">
        <f>SUMIF('20-1'!K:K,$A:$A,'20-1'!$E:$E)</f>
        <v>0</v>
      </c>
      <c r="AR399" s="92">
        <f>SUMIF('20-1'!L:L,$A:$A,'20-1'!$E:$E)</f>
        <v>0</v>
      </c>
      <c r="AS399" s="92">
        <f>SUMIF('20-1'!M:M,$A:$A,'20-1'!$E:$E)</f>
        <v>0</v>
      </c>
      <c r="AT399" s="92">
        <f>SUMIF('20-1'!N:N,$A:$A,'20-1'!$E:$E)</f>
        <v>0</v>
      </c>
      <c r="AU399" s="92">
        <f>SUMIF('20-1'!O:O,$A:$A,'20-1'!$E:$E)</f>
        <v>0</v>
      </c>
      <c r="AV399" s="92">
        <f>SUMIF('20-1'!P:P,$A:$A,'20-1'!$E:$E)</f>
        <v>0</v>
      </c>
      <c r="AW399" s="92">
        <f>SUMIF('20-1'!Q:Q,$A:$A,'20-1'!$E:$E)</f>
        <v>0</v>
      </c>
      <c r="AX399" s="92">
        <f>SUMIF('20-1'!R:R,$A:$A,'20-1'!$E:$E)</f>
        <v>0</v>
      </c>
      <c r="AY399" s="92">
        <f>SUMIF('20-1'!S:S,$A:$A,'20-1'!$E:$E)</f>
        <v>0</v>
      </c>
      <c r="AZ399" s="92">
        <f>SUMIF('20-1'!T:T,$A:$A,'20-1'!$E:$E)</f>
        <v>0</v>
      </c>
      <c r="BA399" s="92">
        <f>SUMIF('20-1'!U:U,$A:$A,'20-1'!$E:$E)</f>
        <v>0</v>
      </c>
      <c r="BB399" s="92">
        <f>SUMIF('20-1'!V:V,$A:$A,'20-1'!$E:$E)</f>
        <v>0</v>
      </c>
      <c r="BC399" s="92">
        <f>SUMIF('20-1'!W:W,$A:$A,'20-1'!$E:$E)</f>
        <v>0</v>
      </c>
      <c r="BD399" s="92">
        <f>SUMIF('20-1'!X:X,$A:$A,'20-1'!$E:$E)</f>
        <v>0</v>
      </c>
      <c r="BE399" s="92">
        <f>SUMIF('20-1'!Y:Y,$A:$A,'20-1'!$E:$E)</f>
        <v>0</v>
      </c>
      <c r="BF399" s="92">
        <f>SUMIF('20-1'!Z:Z,$A:$A,'20-1'!$E:$E)</f>
        <v>0</v>
      </c>
      <c r="BG399" s="92">
        <f>SUMIF('20-1'!AA:AA,$A:$A,'20-1'!$E:$E)</f>
        <v>0</v>
      </c>
      <c r="BH399" s="92">
        <f>SUMIF('20-1'!AB:AB,$A:$A,'20-1'!$E:$E)</f>
        <v>0</v>
      </c>
      <c r="BI399" s="89">
        <f>SUMIF(Об!$A:$A,$A:$A,Об!AB:AB)*BI$455</f>
        <v>0</v>
      </c>
      <c r="BJ399" s="89">
        <f>SUMIF(Об!$A:$A,$A:$A,Об!AC:AC)*BJ$455</f>
        <v>0</v>
      </c>
      <c r="BK399" s="84">
        <f>SUMIF(ПП1!$H:$H,$A:$A,ПП1!$M:$M)</f>
        <v>0</v>
      </c>
      <c r="BL399" s="89">
        <f t="shared" si="60"/>
        <v>0</v>
      </c>
      <c r="BM399" s="84">
        <f>SUMIF(Об!$A:$A,$A:$A,Об!Z:Z)</f>
        <v>0</v>
      </c>
      <c r="BN399" s="89">
        <f t="shared" si="61"/>
        <v>0</v>
      </c>
      <c r="BO399" s="89">
        <f>SUMIF(Об!$A:$A,$A:$A,Об!$AG:$AG)*$BO$455</f>
        <v>0</v>
      </c>
      <c r="BP399" s="89">
        <f>SUMIF(Об!$A:$A,$A:$A,Об!$AE:$AE)*BP$455</f>
        <v>0</v>
      </c>
      <c r="BQ399" s="89">
        <f>SUMIF(Об!$A:$A,$A:$A,Об!AI:AI)*BQ$455</f>
        <v>0</v>
      </c>
      <c r="BR399" s="89">
        <f>SUMIF(Об!$A:$A,$A:$A,Об!AJ:AJ)*BR$455</f>
        <v>0</v>
      </c>
      <c r="BS399" s="89">
        <f>SUMIF(Об!$A:$A,$A:$A,Об!AK:AK)*BS$455</f>
        <v>0</v>
      </c>
      <c r="BT399" s="89">
        <f>SUMIF(Об!$A:$A,$A:$A,Об!AL:AL)*BT$455</f>
        <v>0</v>
      </c>
      <c r="BU399" s="89">
        <f>SUMIF(Об!$A:$A,$A:$A,Об!AM:AM)*BU$455</f>
        <v>0</v>
      </c>
      <c r="BV399" s="89">
        <f>SUMIF(Об!$A:$A,$A:$A,Об!AN:AN)*BV$455</f>
        <v>0</v>
      </c>
    </row>
    <row r="400" spans="1:74" ht="32.25" customHeight="1" x14ac:dyDescent="0.25">
      <c r="A400" s="84" t="s">
        <v>139</v>
      </c>
      <c r="B400" s="84">
        <f>SUMIF(Об!$A:$A,$A:$A,Об!B:B)</f>
        <v>0</v>
      </c>
      <c r="C400" s="84">
        <f>SUMIF(Об!$A:$A,$A:$A,Об!C:C)</f>
        <v>0</v>
      </c>
      <c r="D400" s="84">
        <v>0</v>
      </c>
      <c r="E400" s="84">
        <f>SUMIF(Об!$A:$A,$A:$A,Об!F:F)</f>
        <v>0</v>
      </c>
      <c r="F400" s="84">
        <f t="shared" si="62"/>
        <v>0</v>
      </c>
      <c r="G400" s="89">
        <v>0</v>
      </c>
      <c r="H400" s="89">
        <v>0</v>
      </c>
      <c r="I400" s="89">
        <v>0</v>
      </c>
      <c r="J400" s="89">
        <v>0</v>
      </c>
      <c r="K400" s="89">
        <v>0</v>
      </c>
      <c r="L400" s="89">
        <v>0</v>
      </c>
      <c r="M400" s="89">
        <v>0</v>
      </c>
      <c r="N400" s="89">
        <v>0</v>
      </c>
      <c r="O400" s="89">
        <v>0</v>
      </c>
      <c r="P400" s="89">
        <v>0</v>
      </c>
      <c r="Q400" s="89">
        <v>0</v>
      </c>
      <c r="R400" s="89">
        <v>0</v>
      </c>
      <c r="S400" s="89">
        <v>0</v>
      </c>
      <c r="T400" s="89">
        <v>0</v>
      </c>
      <c r="U400" s="89">
        <v>0</v>
      </c>
      <c r="V400" s="89">
        <v>0</v>
      </c>
      <c r="W400" s="89">
        <v>0</v>
      </c>
      <c r="X400" s="89">
        <v>0</v>
      </c>
      <c r="Y400" s="89">
        <v>0</v>
      </c>
      <c r="Z400" s="89">
        <v>0</v>
      </c>
      <c r="AA400" s="89">
        <v>0</v>
      </c>
      <c r="AB400" s="89">
        <v>0</v>
      </c>
      <c r="AC400" s="89">
        <v>0</v>
      </c>
      <c r="AD400" s="89">
        <v>0</v>
      </c>
      <c r="AE400" s="89">
        <v>0</v>
      </c>
      <c r="AF400" s="89">
        <v>0</v>
      </c>
      <c r="AG400" s="89">
        <v>0</v>
      </c>
      <c r="AH400" s="90">
        <v>0</v>
      </c>
      <c r="AI400" s="90">
        <v>0</v>
      </c>
      <c r="AJ400" s="90">
        <v>0</v>
      </c>
      <c r="AK400" s="90">
        <v>0</v>
      </c>
      <c r="AL400" s="90">
        <v>-67975.33</v>
      </c>
      <c r="AM400" s="90">
        <v>0</v>
      </c>
      <c r="AN400" s="90">
        <v>-67975.33</v>
      </c>
      <c r="AP400" s="91">
        <f t="shared" si="59"/>
        <v>0</v>
      </c>
      <c r="AQ400" s="92">
        <f>SUMIF('20-1'!K:K,$A:$A,'20-1'!$E:$E)</f>
        <v>0</v>
      </c>
      <c r="AR400" s="92">
        <f>SUMIF('20-1'!L:L,$A:$A,'20-1'!$E:$E)</f>
        <v>0</v>
      </c>
      <c r="AS400" s="92">
        <f>SUMIF('20-1'!M:M,$A:$A,'20-1'!$E:$E)</f>
        <v>0</v>
      </c>
      <c r="AT400" s="92">
        <f>SUMIF('20-1'!N:N,$A:$A,'20-1'!$E:$E)</f>
        <v>0</v>
      </c>
      <c r="AU400" s="92">
        <f>SUMIF('20-1'!O:O,$A:$A,'20-1'!$E:$E)</f>
        <v>0</v>
      </c>
      <c r="AV400" s="92">
        <f>SUMIF('20-1'!P:P,$A:$A,'20-1'!$E:$E)</f>
        <v>0</v>
      </c>
      <c r="AW400" s="92">
        <f>SUMIF('20-1'!Q:Q,$A:$A,'20-1'!$E:$E)</f>
        <v>0</v>
      </c>
      <c r="AX400" s="92">
        <f>SUMIF('20-1'!R:R,$A:$A,'20-1'!$E:$E)</f>
        <v>0</v>
      </c>
      <c r="AY400" s="92">
        <f>SUMIF('20-1'!S:S,$A:$A,'20-1'!$E:$E)</f>
        <v>0</v>
      </c>
      <c r="AZ400" s="92">
        <f>SUMIF('20-1'!T:T,$A:$A,'20-1'!$E:$E)</f>
        <v>0</v>
      </c>
      <c r="BA400" s="92">
        <f>SUMIF('20-1'!U:U,$A:$A,'20-1'!$E:$E)</f>
        <v>0</v>
      </c>
      <c r="BB400" s="92">
        <f>SUMIF('20-1'!V:V,$A:$A,'20-1'!$E:$E)</f>
        <v>0</v>
      </c>
      <c r="BC400" s="92">
        <f>SUMIF('20-1'!W:W,$A:$A,'20-1'!$E:$E)</f>
        <v>0</v>
      </c>
      <c r="BD400" s="92">
        <f>SUMIF('20-1'!X:X,$A:$A,'20-1'!$E:$E)</f>
        <v>0</v>
      </c>
      <c r="BE400" s="92">
        <f>SUMIF('20-1'!Y:Y,$A:$A,'20-1'!$E:$E)</f>
        <v>0</v>
      </c>
      <c r="BF400" s="92">
        <f>SUMIF('20-1'!Z:Z,$A:$A,'20-1'!$E:$E)</f>
        <v>0</v>
      </c>
      <c r="BG400" s="92">
        <f>SUMIF('20-1'!AA:AA,$A:$A,'20-1'!$E:$E)</f>
        <v>0</v>
      </c>
      <c r="BH400" s="92">
        <f>SUMIF('20-1'!AB:AB,$A:$A,'20-1'!$E:$E)</f>
        <v>0</v>
      </c>
      <c r="BI400" s="89">
        <f>SUMIF(Об!$A:$A,$A:$A,Об!AB:AB)*BI$455</f>
        <v>0</v>
      </c>
      <c r="BJ400" s="89">
        <f>SUMIF(Об!$A:$A,$A:$A,Об!AC:AC)*BJ$455</f>
        <v>0</v>
      </c>
      <c r="BK400" s="84">
        <f>SUMIF(ПП1!$H:$H,$A:$A,ПП1!$M:$M)</f>
        <v>0</v>
      </c>
      <c r="BL400" s="89">
        <f t="shared" si="60"/>
        <v>0</v>
      </c>
      <c r="BM400" s="84">
        <f>SUMIF(Об!$A:$A,$A:$A,Об!Z:Z)</f>
        <v>0</v>
      </c>
      <c r="BN400" s="89">
        <f t="shared" si="61"/>
        <v>0</v>
      </c>
      <c r="BO400" s="89">
        <f>SUMIF(Об!$A:$A,$A:$A,Об!$AG:$AG)*$BO$455</f>
        <v>0</v>
      </c>
      <c r="BP400" s="89">
        <f>SUMIF(Об!$A:$A,$A:$A,Об!$AE:$AE)*BP$455</f>
        <v>0</v>
      </c>
      <c r="BQ400" s="89">
        <f>SUMIF(Об!$A:$A,$A:$A,Об!AI:AI)*BQ$455</f>
        <v>0</v>
      </c>
      <c r="BR400" s="89">
        <f>SUMIF(Об!$A:$A,$A:$A,Об!AJ:AJ)*BR$455</f>
        <v>0</v>
      </c>
      <c r="BS400" s="89">
        <f>SUMIF(Об!$A:$A,$A:$A,Об!AK:AK)*BS$455</f>
        <v>0</v>
      </c>
      <c r="BT400" s="89">
        <f>SUMIF(Об!$A:$A,$A:$A,Об!AL:AL)*BT$455</f>
        <v>0</v>
      </c>
      <c r="BU400" s="89">
        <f>SUMIF(Об!$A:$A,$A:$A,Об!AM:AM)*BU$455</f>
        <v>0</v>
      </c>
      <c r="BV400" s="89">
        <f>SUMIF(Об!$A:$A,$A:$A,Об!AN:AN)*BV$455</f>
        <v>0</v>
      </c>
    </row>
    <row r="401" spans="1:74" ht="32.25" customHeight="1" x14ac:dyDescent="0.25">
      <c r="A401" s="84" t="s">
        <v>140</v>
      </c>
      <c r="B401" s="84">
        <f>SUMIF(Об!$A:$A,$A:$A,Об!B:B)</f>
        <v>0</v>
      </c>
      <c r="C401" s="84">
        <f>SUMIF(Об!$A:$A,$A:$A,Об!C:C)</f>
        <v>0</v>
      </c>
      <c r="D401" s="84">
        <v>0</v>
      </c>
      <c r="E401" s="84">
        <f>SUMIF(Об!$A:$A,$A:$A,Об!F:F)</f>
        <v>0</v>
      </c>
      <c r="F401" s="84">
        <f t="shared" si="62"/>
        <v>0</v>
      </c>
      <c r="G401" s="89">
        <v>0</v>
      </c>
      <c r="H401" s="89">
        <v>0</v>
      </c>
      <c r="I401" s="89">
        <v>0</v>
      </c>
      <c r="J401" s="89">
        <v>0</v>
      </c>
      <c r="K401" s="89">
        <v>0</v>
      </c>
      <c r="L401" s="89">
        <v>0</v>
      </c>
      <c r="M401" s="89">
        <v>0</v>
      </c>
      <c r="N401" s="89">
        <v>0</v>
      </c>
      <c r="O401" s="89">
        <v>0</v>
      </c>
      <c r="P401" s="89">
        <v>0</v>
      </c>
      <c r="Q401" s="89">
        <v>0</v>
      </c>
      <c r="R401" s="89">
        <v>0</v>
      </c>
      <c r="S401" s="89">
        <v>0</v>
      </c>
      <c r="T401" s="89">
        <v>0</v>
      </c>
      <c r="U401" s="89">
        <v>0</v>
      </c>
      <c r="V401" s="89">
        <v>0</v>
      </c>
      <c r="W401" s="89">
        <v>0</v>
      </c>
      <c r="X401" s="89">
        <v>0</v>
      </c>
      <c r="Y401" s="89">
        <v>0</v>
      </c>
      <c r="Z401" s="89">
        <v>0</v>
      </c>
      <c r="AA401" s="89">
        <v>0</v>
      </c>
      <c r="AB401" s="89">
        <v>0</v>
      </c>
      <c r="AC401" s="89">
        <v>0</v>
      </c>
      <c r="AD401" s="89">
        <v>0</v>
      </c>
      <c r="AE401" s="89">
        <v>0</v>
      </c>
      <c r="AF401" s="89">
        <v>0</v>
      </c>
      <c r="AG401" s="89">
        <v>0</v>
      </c>
      <c r="AH401" s="90">
        <v>0</v>
      </c>
      <c r="AI401" s="90">
        <v>0</v>
      </c>
      <c r="AJ401" s="90">
        <v>0</v>
      </c>
      <c r="AK401" s="90">
        <v>0</v>
      </c>
      <c r="AL401" s="90">
        <v>-3018.03</v>
      </c>
      <c r="AM401" s="90">
        <v>0</v>
      </c>
      <c r="AN401" s="90">
        <v>-3018.03</v>
      </c>
      <c r="AP401" s="91">
        <f t="shared" si="59"/>
        <v>0</v>
      </c>
      <c r="AQ401" s="92">
        <f>SUMIF('20-1'!K:K,$A:$A,'20-1'!$E:$E)</f>
        <v>0</v>
      </c>
      <c r="AR401" s="92">
        <f>SUMIF('20-1'!L:L,$A:$A,'20-1'!$E:$E)</f>
        <v>0</v>
      </c>
      <c r="AS401" s="92">
        <f>SUMIF('20-1'!M:M,$A:$A,'20-1'!$E:$E)</f>
        <v>0</v>
      </c>
      <c r="AT401" s="92">
        <f>SUMIF('20-1'!N:N,$A:$A,'20-1'!$E:$E)</f>
        <v>0</v>
      </c>
      <c r="AU401" s="92">
        <f>SUMIF('20-1'!O:O,$A:$A,'20-1'!$E:$E)</f>
        <v>0</v>
      </c>
      <c r="AV401" s="92">
        <f>SUMIF('20-1'!P:P,$A:$A,'20-1'!$E:$E)</f>
        <v>0</v>
      </c>
      <c r="AW401" s="92">
        <f>SUMIF('20-1'!Q:Q,$A:$A,'20-1'!$E:$E)</f>
        <v>0</v>
      </c>
      <c r="AX401" s="92">
        <f>SUMIF('20-1'!R:R,$A:$A,'20-1'!$E:$E)</f>
        <v>0</v>
      </c>
      <c r="AY401" s="92">
        <f>SUMIF('20-1'!S:S,$A:$A,'20-1'!$E:$E)</f>
        <v>0</v>
      </c>
      <c r="AZ401" s="92">
        <f>SUMIF('20-1'!T:T,$A:$A,'20-1'!$E:$E)</f>
        <v>0</v>
      </c>
      <c r="BA401" s="92">
        <f>SUMIF('20-1'!U:U,$A:$A,'20-1'!$E:$E)</f>
        <v>0</v>
      </c>
      <c r="BB401" s="92">
        <f>SUMIF('20-1'!V:V,$A:$A,'20-1'!$E:$E)</f>
        <v>0</v>
      </c>
      <c r="BC401" s="92">
        <f>SUMIF('20-1'!W:W,$A:$A,'20-1'!$E:$E)</f>
        <v>0</v>
      </c>
      <c r="BD401" s="92">
        <f>SUMIF('20-1'!X:X,$A:$A,'20-1'!$E:$E)</f>
        <v>0</v>
      </c>
      <c r="BE401" s="92">
        <f>SUMIF('20-1'!Y:Y,$A:$A,'20-1'!$E:$E)</f>
        <v>0</v>
      </c>
      <c r="BF401" s="92">
        <f>SUMIF('20-1'!Z:Z,$A:$A,'20-1'!$E:$E)</f>
        <v>0</v>
      </c>
      <c r="BG401" s="92">
        <f>SUMIF('20-1'!AA:AA,$A:$A,'20-1'!$E:$E)</f>
        <v>0</v>
      </c>
      <c r="BH401" s="92">
        <f>SUMIF('20-1'!AB:AB,$A:$A,'20-1'!$E:$E)</f>
        <v>0</v>
      </c>
      <c r="BI401" s="89">
        <f>SUMIF(Об!$A:$A,$A:$A,Об!AB:AB)*BI$455</f>
        <v>0</v>
      </c>
      <c r="BJ401" s="89">
        <f>SUMIF(Об!$A:$A,$A:$A,Об!AC:AC)*BJ$455</f>
        <v>0</v>
      </c>
      <c r="BK401" s="84">
        <f>SUMIF(ПП1!$H:$H,$A:$A,ПП1!$M:$M)</f>
        <v>0</v>
      </c>
      <c r="BL401" s="89">
        <f t="shared" si="60"/>
        <v>0</v>
      </c>
      <c r="BM401" s="84">
        <f>SUMIF(Об!$A:$A,$A:$A,Об!Z:Z)</f>
        <v>0</v>
      </c>
      <c r="BN401" s="89">
        <f t="shared" si="61"/>
        <v>0</v>
      </c>
      <c r="BO401" s="89">
        <f>SUMIF(Об!$A:$A,$A:$A,Об!$AG:$AG)*$BO$455</f>
        <v>0</v>
      </c>
      <c r="BP401" s="89">
        <f>SUMIF(Об!$A:$A,$A:$A,Об!$AE:$AE)*BP$455</f>
        <v>0</v>
      </c>
      <c r="BQ401" s="89">
        <f>SUMIF(Об!$A:$A,$A:$A,Об!AI:AI)*BQ$455</f>
        <v>0</v>
      </c>
      <c r="BR401" s="89">
        <f>SUMIF(Об!$A:$A,$A:$A,Об!AJ:AJ)*BR$455</f>
        <v>0</v>
      </c>
      <c r="BS401" s="89">
        <f>SUMIF(Об!$A:$A,$A:$A,Об!AK:AK)*BS$455</f>
        <v>0</v>
      </c>
      <c r="BT401" s="89">
        <f>SUMIF(Об!$A:$A,$A:$A,Об!AL:AL)*BT$455</f>
        <v>0</v>
      </c>
      <c r="BU401" s="89">
        <f>SUMIF(Об!$A:$A,$A:$A,Об!AM:AM)*BU$455</f>
        <v>0</v>
      </c>
      <c r="BV401" s="89">
        <f>SUMIF(Об!$A:$A,$A:$A,Об!AN:AN)*BV$455</f>
        <v>0</v>
      </c>
    </row>
    <row r="402" spans="1:74" ht="32.25" customHeight="1" x14ac:dyDescent="0.25">
      <c r="A402" s="84" t="s">
        <v>141</v>
      </c>
      <c r="B402" s="84">
        <f>SUMIF(Об!$A:$A,$A:$A,Об!B:B)</f>
        <v>0</v>
      </c>
      <c r="C402" s="84">
        <f>SUMIF(Об!$A:$A,$A:$A,Об!C:C)</f>
        <v>0</v>
      </c>
      <c r="D402" s="84">
        <v>0</v>
      </c>
      <c r="E402" s="84">
        <f>SUMIF(Об!$A:$A,$A:$A,Об!F:F)</f>
        <v>0</v>
      </c>
      <c r="F402" s="84">
        <f t="shared" si="62"/>
        <v>0</v>
      </c>
      <c r="G402" s="89">
        <v>0</v>
      </c>
      <c r="H402" s="89">
        <v>0</v>
      </c>
      <c r="I402" s="89">
        <v>0</v>
      </c>
      <c r="J402" s="89">
        <v>0</v>
      </c>
      <c r="K402" s="89">
        <v>0</v>
      </c>
      <c r="L402" s="89">
        <v>0</v>
      </c>
      <c r="M402" s="89">
        <v>0</v>
      </c>
      <c r="N402" s="89">
        <v>0</v>
      </c>
      <c r="O402" s="89">
        <v>0</v>
      </c>
      <c r="P402" s="89">
        <v>0</v>
      </c>
      <c r="Q402" s="89">
        <v>0</v>
      </c>
      <c r="R402" s="89">
        <v>0</v>
      </c>
      <c r="S402" s="89">
        <v>0</v>
      </c>
      <c r="T402" s="89">
        <v>0</v>
      </c>
      <c r="U402" s="89">
        <v>0</v>
      </c>
      <c r="V402" s="89">
        <v>0</v>
      </c>
      <c r="W402" s="89">
        <v>0</v>
      </c>
      <c r="X402" s="89">
        <v>0</v>
      </c>
      <c r="Y402" s="89">
        <v>0</v>
      </c>
      <c r="Z402" s="89">
        <v>0</v>
      </c>
      <c r="AA402" s="89">
        <v>0</v>
      </c>
      <c r="AB402" s="89">
        <v>0</v>
      </c>
      <c r="AC402" s="89">
        <v>0</v>
      </c>
      <c r="AD402" s="89">
        <v>0</v>
      </c>
      <c r="AE402" s="89">
        <v>0</v>
      </c>
      <c r="AF402" s="89">
        <v>0</v>
      </c>
      <c r="AG402" s="89">
        <v>0</v>
      </c>
      <c r="AH402" s="90">
        <v>0</v>
      </c>
      <c r="AI402" s="90">
        <v>0</v>
      </c>
      <c r="AJ402" s="90">
        <v>0</v>
      </c>
      <c r="AK402" s="90">
        <v>0</v>
      </c>
      <c r="AL402" s="90">
        <v>-2359.5</v>
      </c>
      <c r="AM402" s="90">
        <v>0</v>
      </c>
      <c r="AN402" s="90">
        <v>-2359.5</v>
      </c>
      <c r="AP402" s="91">
        <f t="shared" si="59"/>
        <v>0</v>
      </c>
      <c r="AQ402" s="92">
        <f>SUMIF('20-1'!K:K,$A:$A,'20-1'!$E:$E)</f>
        <v>0</v>
      </c>
      <c r="AR402" s="92">
        <f>SUMIF('20-1'!L:L,$A:$A,'20-1'!$E:$E)</f>
        <v>0</v>
      </c>
      <c r="AS402" s="92">
        <f>SUMIF('20-1'!M:M,$A:$A,'20-1'!$E:$E)</f>
        <v>0</v>
      </c>
      <c r="AT402" s="92">
        <f>SUMIF('20-1'!N:N,$A:$A,'20-1'!$E:$E)</f>
        <v>0</v>
      </c>
      <c r="AU402" s="92">
        <f>SUMIF('20-1'!O:O,$A:$A,'20-1'!$E:$E)</f>
        <v>0</v>
      </c>
      <c r="AV402" s="92">
        <f>SUMIF('20-1'!P:P,$A:$A,'20-1'!$E:$E)</f>
        <v>0</v>
      </c>
      <c r="AW402" s="92">
        <f>SUMIF('20-1'!Q:Q,$A:$A,'20-1'!$E:$E)</f>
        <v>0</v>
      </c>
      <c r="AX402" s="92">
        <f>SUMIF('20-1'!R:R,$A:$A,'20-1'!$E:$E)</f>
        <v>0</v>
      </c>
      <c r="AY402" s="92">
        <f>SUMIF('20-1'!S:S,$A:$A,'20-1'!$E:$E)</f>
        <v>0</v>
      </c>
      <c r="AZ402" s="92">
        <f>SUMIF('20-1'!T:T,$A:$A,'20-1'!$E:$E)</f>
        <v>0</v>
      </c>
      <c r="BA402" s="92">
        <f>SUMIF('20-1'!U:U,$A:$A,'20-1'!$E:$E)</f>
        <v>0</v>
      </c>
      <c r="BB402" s="92">
        <f>SUMIF('20-1'!V:V,$A:$A,'20-1'!$E:$E)</f>
        <v>0</v>
      </c>
      <c r="BC402" s="92">
        <f>SUMIF('20-1'!W:W,$A:$A,'20-1'!$E:$E)</f>
        <v>0</v>
      </c>
      <c r="BD402" s="92">
        <f>SUMIF('20-1'!X:X,$A:$A,'20-1'!$E:$E)</f>
        <v>0</v>
      </c>
      <c r="BE402" s="92">
        <f>SUMIF('20-1'!Y:Y,$A:$A,'20-1'!$E:$E)</f>
        <v>0</v>
      </c>
      <c r="BF402" s="92">
        <f>SUMIF('20-1'!Z:Z,$A:$A,'20-1'!$E:$E)</f>
        <v>0</v>
      </c>
      <c r="BG402" s="92">
        <f>SUMIF('20-1'!AA:AA,$A:$A,'20-1'!$E:$E)</f>
        <v>0</v>
      </c>
      <c r="BH402" s="92">
        <f>SUMIF('20-1'!AB:AB,$A:$A,'20-1'!$E:$E)</f>
        <v>0</v>
      </c>
      <c r="BI402" s="89">
        <f>SUMIF(Об!$A:$A,$A:$A,Об!AB:AB)*BI$455</f>
        <v>0</v>
      </c>
      <c r="BJ402" s="89">
        <f>SUMIF(Об!$A:$A,$A:$A,Об!AC:AC)*BJ$455</f>
        <v>0</v>
      </c>
      <c r="BK402" s="84">
        <f>SUMIF(ПП1!$H:$H,$A:$A,ПП1!$M:$M)</f>
        <v>0</v>
      </c>
      <c r="BL402" s="89">
        <f t="shared" si="60"/>
        <v>0</v>
      </c>
      <c r="BM402" s="84">
        <f>SUMIF(Об!$A:$A,$A:$A,Об!Z:Z)</f>
        <v>0</v>
      </c>
      <c r="BN402" s="89">
        <f t="shared" si="61"/>
        <v>0</v>
      </c>
      <c r="BO402" s="89">
        <f>SUMIF(Об!$A:$A,$A:$A,Об!$AG:$AG)*$BO$455</f>
        <v>0</v>
      </c>
      <c r="BP402" s="89">
        <f>SUMIF(Об!$A:$A,$A:$A,Об!$AE:$AE)*BP$455</f>
        <v>0</v>
      </c>
      <c r="BQ402" s="89">
        <f>SUMIF(Об!$A:$A,$A:$A,Об!AI:AI)*BQ$455</f>
        <v>0</v>
      </c>
      <c r="BR402" s="89">
        <f>SUMIF(Об!$A:$A,$A:$A,Об!AJ:AJ)*BR$455</f>
        <v>0</v>
      </c>
      <c r="BS402" s="89">
        <f>SUMIF(Об!$A:$A,$A:$A,Об!AK:AK)*BS$455</f>
        <v>0</v>
      </c>
      <c r="BT402" s="89">
        <f>SUMIF(Об!$A:$A,$A:$A,Об!AL:AL)*BT$455</f>
        <v>0</v>
      </c>
      <c r="BU402" s="89">
        <f>SUMIF(Об!$A:$A,$A:$A,Об!AM:AM)*BU$455</f>
        <v>0</v>
      </c>
      <c r="BV402" s="89">
        <f>SUMIF(Об!$A:$A,$A:$A,Об!AN:AN)*BV$455</f>
        <v>0</v>
      </c>
    </row>
    <row r="403" spans="1:74" ht="32.25" customHeight="1" x14ac:dyDescent="0.25">
      <c r="A403" s="84" t="s">
        <v>142</v>
      </c>
      <c r="B403" s="84">
        <f>SUMIF(Об!$A:$A,$A:$A,Об!B:B)</f>
        <v>0</v>
      </c>
      <c r="C403" s="84">
        <f>SUMIF(Об!$A:$A,$A:$A,Об!C:C)</f>
        <v>0</v>
      </c>
      <c r="D403" s="84">
        <v>0</v>
      </c>
      <c r="E403" s="84">
        <f>SUMIF(Об!$A:$A,$A:$A,Об!F:F)</f>
        <v>0</v>
      </c>
      <c r="F403" s="84">
        <f t="shared" si="62"/>
        <v>0</v>
      </c>
      <c r="G403" s="89">
        <v>0</v>
      </c>
      <c r="H403" s="89">
        <v>0</v>
      </c>
      <c r="I403" s="89">
        <v>0</v>
      </c>
      <c r="J403" s="89">
        <v>0</v>
      </c>
      <c r="K403" s="89">
        <v>0</v>
      </c>
      <c r="L403" s="89">
        <v>0</v>
      </c>
      <c r="M403" s="89">
        <v>0</v>
      </c>
      <c r="N403" s="89">
        <v>0</v>
      </c>
      <c r="O403" s="89">
        <v>0</v>
      </c>
      <c r="P403" s="89">
        <v>0</v>
      </c>
      <c r="Q403" s="89">
        <v>0</v>
      </c>
      <c r="R403" s="89">
        <v>0</v>
      </c>
      <c r="S403" s="89">
        <v>0</v>
      </c>
      <c r="T403" s="89">
        <v>0</v>
      </c>
      <c r="U403" s="89">
        <v>0</v>
      </c>
      <c r="V403" s="89">
        <v>0</v>
      </c>
      <c r="W403" s="89">
        <v>0</v>
      </c>
      <c r="X403" s="89">
        <v>0</v>
      </c>
      <c r="Y403" s="89">
        <v>0</v>
      </c>
      <c r="Z403" s="89">
        <v>0</v>
      </c>
      <c r="AA403" s="89">
        <v>0</v>
      </c>
      <c r="AB403" s="89">
        <v>0</v>
      </c>
      <c r="AC403" s="89">
        <v>0</v>
      </c>
      <c r="AD403" s="89">
        <v>0</v>
      </c>
      <c r="AE403" s="89">
        <v>0</v>
      </c>
      <c r="AF403" s="89">
        <v>0</v>
      </c>
      <c r="AG403" s="89">
        <v>0</v>
      </c>
      <c r="AH403" s="90">
        <v>0</v>
      </c>
      <c r="AI403" s="90">
        <v>0</v>
      </c>
      <c r="AJ403" s="90">
        <v>0</v>
      </c>
      <c r="AK403" s="90">
        <v>0</v>
      </c>
      <c r="AL403" s="90">
        <v>-16146.17</v>
      </c>
      <c r="AM403" s="90">
        <v>0</v>
      </c>
      <c r="AN403" s="90">
        <v>-16146.17</v>
      </c>
      <c r="AP403" s="91">
        <f t="shared" si="59"/>
        <v>0</v>
      </c>
      <c r="AQ403" s="92">
        <f>SUMIF('20-1'!K:K,$A:$A,'20-1'!$E:$E)</f>
        <v>0</v>
      </c>
      <c r="AR403" s="92">
        <f>SUMIF('20-1'!L:L,$A:$A,'20-1'!$E:$E)</f>
        <v>0</v>
      </c>
      <c r="AS403" s="92">
        <f>SUMIF('20-1'!M:M,$A:$A,'20-1'!$E:$E)</f>
        <v>0</v>
      </c>
      <c r="AT403" s="92">
        <f>SUMIF('20-1'!N:N,$A:$A,'20-1'!$E:$E)</f>
        <v>0</v>
      </c>
      <c r="AU403" s="92">
        <f>SUMIF('20-1'!O:O,$A:$A,'20-1'!$E:$E)</f>
        <v>0</v>
      </c>
      <c r="AV403" s="92">
        <f>SUMIF('20-1'!P:P,$A:$A,'20-1'!$E:$E)</f>
        <v>0</v>
      </c>
      <c r="AW403" s="92">
        <f>SUMIF('20-1'!Q:Q,$A:$A,'20-1'!$E:$E)</f>
        <v>0</v>
      </c>
      <c r="AX403" s="92">
        <f>SUMIF('20-1'!R:R,$A:$A,'20-1'!$E:$E)</f>
        <v>0</v>
      </c>
      <c r="AY403" s="92">
        <f>SUMIF('20-1'!S:S,$A:$A,'20-1'!$E:$E)</f>
        <v>0</v>
      </c>
      <c r="AZ403" s="92">
        <f>SUMIF('20-1'!T:T,$A:$A,'20-1'!$E:$E)</f>
        <v>0</v>
      </c>
      <c r="BA403" s="92">
        <f>SUMIF('20-1'!U:U,$A:$A,'20-1'!$E:$E)</f>
        <v>0</v>
      </c>
      <c r="BB403" s="92">
        <f>SUMIF('20-1'!V:V,$A:$A,'20-1'!$E:$E)</f>
        <v>0</v>
      </c>
      <c r="BC403" s="92">
        <f>SUMIF('20-1'!W:W,$A:$A,'20-1'!$E:$E)</f>
        <v>0</v>
      </c>
      <c r="BD403" s="92">
        <f>SUMIF('20-1'!X:X,$A:$A,'20-1'!$E:$E)</f>
        <v>0</v>
      </c>
      <c r="BE403" s="92">
        <f>SUMIF('20-1'!Y:Y,$A:$A,'20-1'!$E:$E)</f>
        <v>0</v>
      </c>
      <c r="BF403" s="92">
        <f>SUMIF('20-1'!Z:Z,$A:$A,'20-1'!$E:$E)</f>
        <v>0</v>
      </c>
      <c r="BG403" s="92">
        <f>SUMIF('20-1'!AA:AA,$A:$A,'20-1'!$E:$E)</f>
        <v>0</v>
      </c>
      <c r="BH403" s="92">
        <f>SUMIF('20-1'!AB:AB,$A:$A,'20-1'!$E:$E)</f>
        <v>0</v>
      </c>
      <c r="BI403" s="89">
        <f>SUMIF(Об!$A:$A,$A:$A,Об!AB:AB)*BI$455</f>
        <v>0</v>
      </c>
      <c r="BJ403" s="89">
        <f>SUMIF(Об!$A:$A,$A:$A,Об!AC:AC)*BJ$455</f>
        <v>0</v>
      </c>
      <c r="BK403" s="84">
        <f>SUMIF(ПП1!$H:$H,$A:$A,ПП1!$M:$M)</f>
        <v>0</v>
      </c>
      <c r="BL403" s="89">
        <f t="shared" si="60"/>
        <v>0</v>
      </c>
      <c r="BM403" s="84">
        <f>SUMIF(Об!$A:$A,$A:$A,Об!Z:Z)</f>
        <v>0</v>
      </c>
      <c r="BN403" s="89">
        <f t="shared" si="61"/>
        <v>0</v>
      </c>
      <c r="BO403" s="89">
        <f>SUMIF(Об!$A:$A,$A:$A,Об!$AG:$AG)*$BO$455</f>
        <v>0</v>
      </c>
      <c r="BP403" s="89">
        <f>SUMIF(Об!$A:$A,$A:$A,Об!$AE:$AE)*BP$455</f>
        <v>0</v>
      </c>
      <c r="BQ403" s="89">
        <f>SUMIF(Об!$A:$A,$A:$A,Об!AI:AI)*BQ$455</f>
        <v>0</v>
      </c>
      <c r="BR403" s="89">
        <f>SUMIF(Об!$A:$A,$A:$A,Об!AJ:AJ)*BR$455</f>
        <v>0</v>
      </c>
      <c r="BS403" s="89">
        <f>SUMIF(Об!$A:$A,$A:$A,Об!AK:AK)*BS$455</f>
        <v>0</v>
      </c>
      <c r="BT403" s="89">
        <f>SUMIF(Об!$A:$A,$A:$A,Об!AL:AL)*BT$455</f>
        <v>0</v>
      </c>
      <c r="BU403" s="89">
        <f>SUMIF(Об!$A:$A,$A:$A,Об!AM:AM)*BU$455</f>
        <v>0</v>
      </c>
      <c r="BV403" s="89">
        <f>SUMIF(Об!$A:$A,$A:$A,Об!AN:AN)*BV$455</f>
        <v>0</v>
      </c>
    </row>
    <row r="404" spans="1:74" ht="32.25" customHeight="1" x14ac:dyDescent="0.25">
      <c r="A404" s="84" t="s">
        <v>143</v>
      </c>
      <c r="B404" s="84">
        <f>SUMIF(Об!$A:$A,$A:$A,Об!B:B)</f>
        <v>0</v>
      </c>
      <c r="C404" s="84">
        <f>SUMIF(Об!$A:$A,$A:$A,Об!C:C)</f>
        <v>0</v>
      </c>
      <c r="D404" s="84">
        <v>0</v>
      </c>
      <c r="E404" s="84">
        <f>SUMIF(Об!$A:$A,$A:$A,Об!F:F)</f>
        <v>0</v>
      </c>
      <c r="F404" s="84">
        <f t="shared" si="62"/>
        <v>0</v>
      </c>
      <c r="G404" s="89">
        <v>0</v>
      </c>
      <c r="H404" s="89">
        <v>0</v>
      </c>
      <c r="I404" s="89">
        <v>0</v>
      </c>
      <c r="J404" s="89">
        <v>0</v>
      </c>
      <c r="K404" s="89">
        <v>0</v>
      </c>
      <c r="L404" s="89">
        <v>0</v>
      </c>
      <c r="M404" s="89">
        <v>0</v>
      </c>
      <c r="N404" s="89">
        <v>0</v>
      </c>
      <c r="O404" s="89">
        <v>0</v>
      </c>
      <c r="P404" s="89">
        <v>0</v>
      </c>
      <c r="Q404" s="89">
        <v>0</v>
      </c>
      <c r="R404" s="89">
        <v>0</v>
      </c>
      <c r="S404" s="89">
        <v>0</v>
      </c>
      <c r="T404" s="89">
        <v>0</v>
      </c>
      <c r="U404" s="89">
        <v>0</v>
      </c>
      <c r="V404" s="89">
        <v>0</v>
      </c>
      <c r="W404" s="89">
        <v>0</v>
      </c>
      <c r="X404" s="89">
        <v>0</v>
      </c>
      <c r="Y404" s="89">
        <v>0</v>
      </c>
      <c r="Z404" s="89">
        <v>0</v>
      </c>
      <c r="AA404" s="89">
        <v>0</v>
      </c>
      <c r="AB404" s="89">
        <v>0</v>
      </c>
      <c r="AC404" s="89">
        <v>0</v>
      </c>
      <c r="AD404" s="89">
        <v>0</v>
      </c>
      <c r="AE404" s="89">
        <v>0</v>
      </c>
      <c r="AF404" s="89">
        <v>0</v>
      </c>
      <c r="AG404" s="89">
        <v>0</v>
      </c>
      <c r="AH404" s="90">
        <v>0</v>
      </c>
      <c r="AI404" s="90">
        <v>0</v>
      </c>
      <c r="AJ404" s="90">
        <v>0</v>
      </c>
      <c r="AK404" s="90">
        <v>0</v>
      </c>
      <c r="AL404" s="90">
        <v>0</v>
      </c>
      <c r="AM404" s="90">
        <v>0</v>
      </c>
      <c r="AN404" s="90">
        <v>0</v>
      </c>
      <c r="AP404" s="91">
        <f t="shared" si="59"/>
        <v>0</v>
      </c>
      <c r="AQ404" s="92">
        <f>SUMIF('20-1'!K:K,$A:$A,'20-1'!$E:$E)</f>
        <v>0</v>
      </c>
      <c r="AR404" s="92">
        <f>SUMIF('20-1'!L:L,$A:$A,'20-1'!$E:$E)</f>
        <v>0</v>
      </c>
      <c r="AS404" s="92">
        <f>SUMIF('20-1'!M:M,$A:$A,'20-1'!$E:$E)</f>
        <v>0</v>
      </c>
      <c r="AT404" s="92">
        <f>SUMIF('20-1'!N:N,$A:$A,'20-1'!$E:$E)</f>
        <v>0</v>
      </c>
      <c r="AU404" s="92">
        <f>SUMIF('20-1'!O:O,$A:$A,'20-1'!$E:$E)</f>
        <v>0</v>
      </c>
      <c r="AV404" s="92">
        <f>SUMIF('20-1'!P:P,$A:$A,'20-1'!$E:$E)</f>
        <v>0</v>
      </c>
      <c r="AW404" s="92">
        <f>SUMIF('20-1'!Q:Q,$A:$A,'20-1'!$E:$E)</f>
        <v>0</v>
      </c>
      <c r="AX404" s="92">
        <f>SUMIF('20-1'!R:R,$A:$A,'20-1'!$E:$E)</f>
        <v>0</v>
      </c>
      <c r="AY404" s="92">
        <f>SUMIF('20-1'!S:S,$A:$A,'20-1'!$E:$E)</f>
        <v>0</v>
      </c>
      <c r="AZ404" s="92">
        <f>SUMIF('20-1'!T:T,$A:$A,'20-1'!$E:$E)</f>
        <v>0</v>
      </c>
      <c r="BA404" s="92">
        <f>SUMIF('20-1'!U:U,$A:$A,'20-1'!$E:$E)</f>
        <v>0</v>
      </c>
      <c r="BB404" s="92">
        <f>SUMIF('20-1'!V:V,$A:$A,'20-1'!$E:$E)</f>
        <v>0</v>
      </c>
      <c r="BC404" s="92">
        <f>SUMIF('20-1'!W:W,$A:$A,'20-1'!$E:$E)</f>
        <v>0</v>
      </c>
      <c r="BD404" s="92">
        <f>SUMIF('20-1'!X:X,$A:$A,'20-1'!$E:$E)</f>
        <v>0</v>
      </c>
      <c r="BE404" s="92">
        <f>SUMIF('20-1'!Y:Y,$A:$A,'20-1'!$E:$E)</f>
        <v>0</v>
      </c>
      <c r="BF404" s="92">
        <f>SUMIF('20-1'!Z:Z,$A:$A,'20-1'!$E:$E)</f>
        <v>0</v>
      </c>
      <c r="BG404" s="92">
        <f>SUMIF('20-1'!AA:AA,$A:$A,'20-1'!$E:$E)</f>
        <v>0</v>
      </c>
      <c r="BH404" s="92">
        <f>SUMIF('20-1'!AB:AB,$A:$A,'20-1'!$E:$E)</f>
        <v>0</v>
      </c>
      <c r="BI404" s="89">
        <f>SUMIF(Об!$A:$A,$A:$A,Об!AB:AB)*BI$455</f>
        <v>0</v>
      </c>
      <c r="BJ404" s="89">
        <f>SUMIF(Об!$A:$A,$A:$A,Об!AC:AC)*BJ$455</f>
        <v>0</v>
      </c>
      <c r="BK404" s="84">
        <f>SUMIF(ПП1!$H:$H,$A:$A,ПП1!$M:$M)</f>
        <v>0</v>
      </c>
      <c r="BL404" s="89">
        <f t="shared" si="60"/>
        <v>0</v>
      </c>
      <c r="BM404" s="84">
        <f>SUMIF(Об!$A:$A,$A:$A,Об!Z:Z)</f>
        <v>0</v>
      </c>
      <c r="BN404" s="89">
        <f t="shared" si="61"/>
        <v>0</v>
      </c>
      <c r="BO404" s="89">
        <f>SUMIF(Об!$A:$A,$A:$A,Об!$AG:$AG)*$BO$455</f>
        <v>0</v>
      </c>
      <c r="BP404" s="89">
        <f>SUMIF(Об!$A:$A,$A:$A,Об!$AE:$AE)*BP$455</f>
        <v>0</v>
      </c>
      <c r="BQ404" s="89">
        <f>SUMIF(Об!$A:$A,$A:$A,Об!AI:AI)*BQ$455</f>
        <v>0</v>
      </c>
      <c r="BR404" s="89">
        <f>SUMIF(Об!$A:$A,$A:$A,Об!AJ:AJ)*BR$455</f>
        <v>0</v>
      </c>
      <c r="BS404" s="89">
        <f>SUMIF(Об!$A:$A,$A:$A,Об!AK:AK)*BS$455</f>
        <v>0</v>
      </c>
      <c r="BT404" s="89">
        <f>SUMIF(Об!$A:$A,$A:$A,Об!AL:AL)*BT$455</f>
        <v>0</v>
      </c>
      <c r="BU404" s="89">
        <f>SUMIF(Об!$A:$A,$A:$A,Об!AM:AM)*BU$455</f>
        <v>0</v>
      </c>
      <c r="BV404" s="89">
        <f>SUMIF(Об!$A:$A,$A:$A,Об!AN:AN)*BV$455</f>
        <v>0</v>
      </c>
    </row>
    <row r="405" spans="1:74" ht="32.25" customHeight="1" x14ac:dyDescent="0.25">
      <c r="A405" s="84" t="s">
        <v>144</v>
      </c>
      <c r="B405" s="84">
        <f>SUMIF(Об!$A:$A,$A:$A,Об!B:B)</f>
        <v>0</v>
      </c>
      <c r="C405" s="84">
        <f>SUMIF(Об!$A:$A,$A:$A,Об!C:C)</f>
        <v>0</v>
      </c>
      <c r="D405" s="84">
        <v>0</v>
      </c>
      <c r="E405" s="84">
        <f>SUMIF(Об!$A:$A,$A:$A,Об!F:F)</f>
        <v>0</v>
      </c>
      <c r="F405" s="84">
        <f t="shared" si="62"/>
        <v>0</v>
      </c>
      <c r="G405" s="89">
        <v>0</v>
      </c>
      <c r="H405" s="89">
        <v>0</v>
      </c>
      <c r="I405" s="89">
        <v>0</v>
      </c>
      <c r="J405" s="89">
        <v>0</v>
      </c>
      <c r="K405" s="89">
        <v>0</v>
      </c>
      <c r="L405" s="89">
        <v>0</v>
      </c>
      <c r="M405" s="89">
        <v>0</v>
      </c>
      <c r="N405" s="89">
        <v>0</v>
      </c>
      <c r="O405" s="89">
        <v>0</v>
      </c>
      <c r="P405" s="89">
        <v>0</v>
      </c>
      <c r="Q405" s="89">
        <v>0</v>
      </c>
      <c r="R405" s="89">
        <v>0</v>
      </c>
      <c r="S405" s="89">
        <v>0</v>
      </c>
      <c r="T405" s="89">
        <v>0</v>
      </c>
      <c r="U405" s="89">
        <v>0</v>
      </c>
      <c r="V405" s="89">
        <v>0</v>
      </c>
      <c r="W405" s="89">
        <v>0</v>
      </c>
      <c r="X405" s="89">
        <v>0</v>
      </c>
      <c r="Y405" s="89">
        <v>0</v>
      </c>
      <c r="Z405" s="89">
        <v>0</v>
      </c>
      <c r="AA405" s="89">
        <v>0</v>
      </c>
      <c r="AB405" s="89">
        <v>0</v>
      </c>
      <c r="AC405" s="89">
        <v>0</v>
      </c>
      <c r="AD405" s="89">
        <v>0</v>
      </c>
      <c r="AE405" s="89">
        <v>0</v>
      </c>
      <c r="AF405" s="89">
        <v>0</v>
      </c>
      <c r="AG405" s="89">
        <v>0</v>
      </c>
      <c r="AH405" s="90">
        <v>0</v>
      </c>
      <c r="AI405" s="90">
        <v>0</v>
      </c>
      <c r="AJ405" s="90">
        <v>0</v>
      </c>
      <c r="AK405" s="90">
        <v>0</v>
      </c>
      <c r="AL405" s="90">
        <v>-33590.74</v>
      </c>
      <c r="AM405" s="90">
        <v>0</v>
      </c>
      <c r="AN405" s="90">
        <v>-33590.74</v>
      </c>
      <c r="AP405" s="91">
        <f t="shared" si="59"/>
        <v>0</v>
      </c>
      <c r="AQ405" s="92">
        <f>SUMIF('20-1'!K:K,$A:$A,'20-1'!$E:$E)</f>
        <v>0</v>
      </c>
      <c r="AR405" s="92">
        <f>SUMIF('20-1'!L:L,$A:$A,'20-1'!$E:$E)</f>
        <v>0</v>
      </c>
      <c r="AS405" s="92">
        <f>SUMIF('20-1'!M:M,$A:$A,'20-1'!$E:$E)</f>
        <v>0</v>
      </c>
      <c r="AT405" s="92">
        <f>SUMIF('20-1'!N:N,$A:$A,'20-1'!$E:$E)</f>
        <v>0</v>
      </c>
      <c r="AU405" s="92">
        <f>SUMIF('20-1'!O:O,$A:$A,'20-1'!$E:$E)</f>
        <v>0</v>
      </c>
      <c r="AV405" s="92">
        <f>SUMIF('20-1'!P:P,$A:$A,'20-1'!$E:$E)</f>
        <v>0</v>
      </c>
      <c r="AW405" s="92">
        <f>SUMIF('20-1'!Q:Q,$A:$A,'20-1'!$E:$E)</f>
        <v>0</v>
      </c>
      <c r="AX405" s="92">
        <f>SUMIF('20-1'!R:R,$A:$A,'20-1'!$E:$E)</f>
        <v>0</v>
      </c>
      <c r="AY405" s="92">
        <f>SUMIF('20-1'!S:S,$A:$A,'20-1'!$E:$E)</f>
        <v>0</v>
      </c>
      <c r="AZ405" s="92">
        <f>SUMIF('20-1'!T:T,$A:$A,'20-1'!$E:$E)</f>
        <v>0</v>
      </c>
      <c r="BA405" s="92">
        <f>SUMIF('20-1'!U:U,$A:$A,'20-1'!$E:$E)</f>
        <v>0</v>
      </c>
      <c r="BB405" s="92">
        <f>SUMIF('20-1'!V:V,$A:$A,'20-1'!$E:$E)</f>
        <v>0</v>
      </c>
      <c r="BC405" s="92">
        <f>SUMIF('20-1'!W:W,$A:$A,'20-1'!$E:$E)</f>
        <v>0</v>
      </c>
      <c r="BD405" s="92">
        <f>SUMIF('20-1'!X:X,$A:$A,'20-1'!$E:$E)</f>
        <v>0</v>
      </c>
      <c r="BE405" s="92">
        <f>SUMIF('20-1'!Y:Y,$A:$A,'20-1'!$E:$E)</f>
        <v>0</v>
      </c>
      <c r="BF405" s="92">
        <f>SUMIF('20-1'!Z:Z,$A:$A,'20-1'!$E:$E)</f>
        <v>0</v>
      </c>
      <c r="BG405" s="92">
        <f>SUMIF('20-1'!AA:AA,$A:$A,'20-1'!$E:$E)</f>
        <v>0</v>
      </c>
      <c r="BH405" s="92">
        <f>SUMIF('20-1'!AB:AB,$A:$A,'20-1'!$E:$E)</f>
        <v>0</v>
      </c>
      <c r="BI405" s="89">
        <f>SUMIF(Об!$A:$A,$A:$A,Об!AB:AB)*BI$455</f>
        <v>0</v>
      </c>
      <c r="BJ405" s="89">
        <f>SUMIF(Об!$A:$A,$A:$A,Об!AC:AC)*BJ$455</f>
        <v>0</v>
      </c>
      <c r="BK405" s="84">
        <f>SUMIF(ПП1!$H:$H,$A:$A,ПП1!$M:$M)</f>
        <v>0</v>
      </c>
      <c r="BL405" s="89">
        <f t="shared" si="60"/>
        <v>0</v>
      </c>
      <c r="BM405" s="84">
        <f>SUMIF(Об!$A:$A,$A:$A,Об!Z:Z)</f>
        <v>0</v>
      </c>
      <c r="BN405" s="89">
        <f t="shared" si="61"/>
        <v>0</v>
      </c>
      <c r="BO405" s="89">
        <f>SUMIF(Об!$A:$A,$A:$A,Об!$AG:$AG)*$BO$455</f>
        <v>0</v>
      </c>
      <c r="BP405" s="89">
        <f>SUMIF(Об!$A:$A,$A:$A,Об!$AE:$AE)*BP$455</f>
        <v>0</v>
      </c>
      <c r="BQ405" s="89">
        <f>SUMIF(Об!$A:$A,$A:$A,Об!AI:AI)*BQ$455</f>
        <v>0</v>
      </c>
      <c r="BR405" s="89">
        <f>SUMIF(Об!$A:$A,$A:$A,Об!AJ:AJ)*BR$455</f>
        <v>0</v>
      </c>
      <c r="BS405" s="89">
        <f>SUMIF(Об!$A:$A,$A:$A,Об!AK:AK)*BS$455</f>
        <v>0</v>
      </c>
      <c r="BT405" s="89">
        <f>SUMIF(Об!$A:$A,$A:$A,Об!AL:AL)*BT$455</f>
        <v>0</v>
      </c>
      <c r="BU405" s="89">
        <f>SUMIF(Об!$A:$A,$A:$A,Об!AM:AM)*BU$455</f>
        <v>0</v>
      </c>
      <c r="BV405" s="89">
        <f>SUMIF(Об!$A:$A,$A:$A,Об!AN:AN)*BV$455</f>
        <v>0</v>
      </c>
    </row>
    <row r="406" spans="1:74" ht="32.25" customHeight="1" x14ac:dyDescent="0.25">
      <c r="A406" s="84" t="s">
        <v>145</v>
      </c>
      <c r="B406" s="84">
        <f>SUMIF(Об!$A:$A,$A:$A,Об!B:B)</f>
        <v>0</v>
      </c>
      <c r="C406" s="84">
        <f>SUMIF(Об!$A:$A,$A:$A,Об!C:C)</f>
        <v>0</v>
      </c>
      <c r="D406" s="84">
        <v>0</v>
      </c>
      <c r="E406" s="84">
        <f>SUMIF(Об!$A:$A,$A:$A,Об!F:F)</f>
        <v>0</v>
      </c>
      <c r="F406" s="84">
        <f t="shared" si="62"/>
        <v>0</v>
      </c>
      <c r="G406" s="89">
        <v>0</v>
      </c>
      <c r="H406" s="89">
        <v>0</v>
      </c>
      <c r="I406" s="89">
        <v>0</v>
      </c>
      <c r="J406" s="89">
        <v>0</v>
      </c>
      <c r="K406" s="89">
        <v>0</v>
      </c>
      <c r="L406" s="89">
        <v>0</v>
      </c>
      <c r="M406" s="89">
        <v>0</v>
      </c>
      <c r="N406" s="89">
        <v>0</v>
      </c>
      <c r="O406" s="89">
        <v>0</v>
      </c>
      <c r="P406" s="89">
        <v>0</v>
      </c>
      <c r="Q406" s="89">
        <v>0</v>
      </c>
      <c r="R406" s="89">
        <v>0</v>
      </c>
      <c r="S406" s="89">
        <v>0</v>
      </c>
      <c r="T406" s="89">
        <v>0</v>
      </c>
      <c r="U406" s="89">
        <v>0</v>
      </c>
      <c r="V406" s="89">
        <v>0</v>
      </c>
      <c r="W406" s="89">
        <v>0</v>
      </c>
      <c r="X406" s="89">
        <v>0</v>
      </c>
      <c r="Y406" s="89">
        <v>0</v>
      </c>
      <c r="Z406" s="89">
        <v>0</v>
      </c>
      <c r="AA406" s="89">
        <v>0</v>
      </c>
      <c r="AB406" s="89">
        <v>0</v>
      </c>
      <c r="AC406" s="89">
        <v>0</v>
      </c>
      <c r="AD406" s="89">
        <v>0</v>
      </c>
      <c r="AE406" s="89">
        <v>0</v>
      </c>
      <c r="AF406" s="89">
        <v>0</v>
      </c>
      <c r="AG406" s="89">
        <v>0</v>
      </c>
      <c r="AH406" s="90">
        <v>0</v>
      </c>
      <c r="AI406" s="90">
        <v>0</v>
      </c>
      <c r="AJ406" s="90">
        <v>0</v>
      </c>
      <c r="AK406" s="90">
        <v>0</v>
      </c>
      <c r="AL406" s="90">
        <v>-67843</v>
      </c>
      <c r="AM406" s="90">
        <v>0</v>
      </c>
      <c r="AN406" s="90">
        <v>-67843</v>
      </c>
      <c r="AP406" s="91">
        <f t="shared" si="59"/>
        <v>0</v>
      </c>
      <c r="AQ406" s="92">
        <f>SUMIF('20-1'!K:K,$A:$A,'20-1'!$E:$E)</f>
        <v>0</v>
      </c>
      <c r="AR406" s="92">
        <f>SUMIF('20-1'!L:L,$A:$A,'20-1'!$E:$E)</f>
        <v>0</v>
      </c>
      <c r="AS406" s="92">
        <f>SUMIF('20-1'!M:M,$A:$A,'20-1'!$E:$E)</f>
        <v>0</v>
      </c>
      <c r="AT406" s="92">
        <f>SUMIF('20-1'!N:N,$A:$A,'20-1'!$E:$E)</f>
        <v>0</v>
      </c>
      <c r="AU406" s="92">
        <f>SUMIF('20-1'!O:O,$A:$A,'20-1'!$E:$E)</f>
        <v>0</v>
      </c>
      <c r="AV406" s="92">
        <f>SUMIF('20-1'!P:P,$A:$A,'20-1'!$E:$E)</f>
        <v>0</v>
      </c>
      <c r="AW406" s="92">
        <f>SUMIF('20-1'!Q:Q,$A:$A,'20-1'!$E:$E)</f>
        <v>0</v>
      </c>
      <c r="AX406" s="92">
        <f>SUMIF('20-1'!R:R,$A:$A,'20-1'!$E:$E)</f>
        <v>0</v>
      </c>
      <c r="AY406" s="92">
        <f>SUMIF('20-1'!S:S,$A:$A,'20-1'!$E:$E)</f>
        <v>0</v>
      </c>
      <c r="AZ406" s="92">
        <f>SUMIF('20-1'!T:T,$A:$A,'20-1'!$E:$E)</f>
        <v>0</v>
      </c>
      <c r="BA406" s="92">
        <f>SUMIF('20-1'!U:U,$A:$A,'20-1'!$E:$E)</f>
        <v>0</v>
      </c>
      <c r="BB406" s="92">
        <f>SUMIF('20-1'!V:V,$A:$A,'20-1'!$E:$E)</f>
        <v>0</v>
      </c>
      <c r="BC406" s="92">
        <f>SUMIF('20-1'!W:W,$A:$A,'20-1'!$E:$E)</f>
        <v>0</v>
      </c>
      <c r="BD406" s="92">
        <f>SUMIF('20-1'!X:X,$A:$A,'20-1'!$E:$E)</f>
        <v>0</v>
      </c>
      <c r="BE406" s="92">
        <f>SUMIF('20-1'!Y:Y,$A:$A,'20-1'!$E:$E)</f>
        <v>0</v>
      </c>
      <c r="BF406" s="92">
        <f>SUMIF('20-1'!Z:Z,$A:$A,'20-1'!$E:$E)</f>
        <v>0</v>
      </c>
      <c r="BG406" s="92">
        <f>SUMIF('20-1'!AA:AA,$A:$A,'20-1'!$E:$E)</f>
        <v>0</v>
      </c>
      <c r="BH406" s="92">
        <f>SUMIF('20-1'!AB:AB,$A:$A,'20-1'!$E:$E)</f>
        <v>0</v>
      </c>
      <c r="BI406" s="89">
        <f>SUMIF(Об!$A:$A,$A:$A,Об!AB:AB)*BI$455</f>
        <v>0</v>
      </c>
      <c r="BJ406" s="89">
        <f>SUMIF(Об!$A:$A,$A:$A,Об!AC:AC)*BJ$455</f>
        <v>0</v>
      </c>
      <c r="BK406" s="84">
        <f>SUMIF(ПП1!$H:$H,$A:$A,ПП1!$M:$M)</f>
        <v>0</v>
      </c>
      <c r="BL406" s="89">
        <f t="shared" si="60"/>
        <v>0</v>
      </c>
      <c r="BM406" s="84">
        <f>SUMIF(Об!$A:$A,$A:$A,Об!Z:Z)</f>
        <v>0</v>
      </c>
      <c r="BN406" s="89">
        <f t="shared" si="61"/>
        <v>0</v>
      </c>
      <c r="BO406" s="89">
        <f>SUMIF(Об!$A:$A,$A:$A,Об!$AG:$AG)*$BO$455</f>
        <v>0</v>
      </c>
      <c r="BP406" s="89">
        <f>SUMIF(Об!$A:$A,$A:$A,Об!$AE:$AE)*BP$455</f>
        <v>0</v>
      </c>
      <c r="BQ406" s="89">
        <f>SUMIF(Об!$A:$A,$A:$A,Об!AI:AI)*BQ$455</f>
        <v>0</v>
      </c>
      <c r="BR406" s="89">
        <f>SUMIF(Об!$A:$A,$A:$A,Об!AJ:AJ)*BR$455</f>
        <v>0</v>
      </c>
      <c r="BS406" s="89">
        <f>SUMIF(Об!$A:$A,$A:$A,Об!AK:AK)*BS$455</f>
        <v>0</v>
      </c>
      <c r="BT406" s="89">
        <f>SUMIF(Об!$A:$A,$A:$A,Об!AL:AL)*BT$455</f>
        <v>0</v>
      </c>
      <c r="BU406" s="89">
        <f>SUMIF(Об!$A:$A,$A:$A,Об!AM:AM)*BU$455</f>
        <v>0</v>
      </c>
      <c r="BV406" s="89">
        <f>SUMIF(Об!$A:$A,$A:$A,Об!AN:AN)*BV$455</f>
        <v>0</v>
      </c>
    </row>
    <row r="407" spans="1:74" ht="32.25" customHeight="1" x14ac:dyDescent="0.25">
      <c r="A407" s="84" t="s">
        <v>146</v>
      </c>
      <c r="B407" s="84">
        <f>SUMIF(Об!$A:$A,$A:$A,Об!B:B)</f>
        <v>0</v>
      </c>
      <c r="C407" s="84">
        <f>SUMIF(Об!$A:$A,$A:$A,Об!C:C)</f>
        <v>0</v>
      </c>
      <c r="D407" s="84">
        <v>0</v>
      </c>
      <c r="E407" s="84">
        <f>SUMIF(Об!$A:$A,$A:$A,Об!F:F)</f>
        <v>0</v>
      </c>
      <c r="F407" s="84">
        <f t="shared" si="62"/>
        <v>0</v>
      </c>
      <c r="G407" s="89">
        <v>0</v>
      </c>
      <c r="H407" s="89">
        <v>0</v>
      </c>
      <c r="I407" s="89">
        <v>0</v>
      </c>
      <c r="J407" s="89">
        <v>0</v>
      </c>
      <c r="K407" s="89">
        <v>0</v>
      </c>
      <c r="L407" s="89">
        <v>0</v>
      </c>
      <c r="M407" s="89">
        <v>0</v>
      </c>
      <c r="N407" s="89">
        <v>0</v>
      </c>
      <c r="O407" s="89">
        <v>0</v>
      </c>
      <c r="P407" s="89">
        <v>0</v>
      </c>
      <c r="Q407" s="89">
        <v>0</v>
      </c>
      <c r="R407" s="89">
        <v>0</v>
      </c>
      <c r="S407" s="89">
        <v>0</v>
      </c>
      <c r="T407" s="89">
        <v>0</v>
      </c>
      <c r="U407" s="89">
        <v>0</v>
      </c>
      <c r="V407" s="89">
        <v>0</v>
      </c>
      <c r="W407" s="89">
        <v>0</v>
      </c>
      <c r="X407" s="89">
        <v>0</v>
      </c>
      <c r="Y407" s="89">
        <v>0</v>
      </c>
      <c r="Z407" s="89">
        <v>0</v>
      </c>
      <c r="AA407" s="89">
        <v>0</v>
      </c>
      <c r="AB407" s="89">
        <v>0</v>
      </c>
      <c r="AC407" s="89">
        <v>0</v>
      </c>
      <c r="AD407" s="89">
        <v>0</v>
      </c>
      <c r="AE407" s="89">
        <v>0</v>
      </c>
      <c r="AF407" s="89">
        <v>0</v>
      </c>
      <c r="AG407" s="89">
        <v>0</v>
      </c>
      <c r="AH407" s="90">
        <v>0</v>
      </c>
      <c r="AI407" s="90">
        <v>-41892.080000000002</v>
      </c>
      <c r="AJ407" s="90">
        <v>0</v>
      </c>
      <c r="AK407" s="90">
        <v>-41892.080000000002</v>
      </c>
      <c r="AL407" s="90">
        <v>-4450.18</v>
      </c>
      <c r="AM407" s="90">
        <v>0</v>
      </c>
      <c r="AN407" s="90">
        <v>-4450.18</v>
      </c>
      <c r="AP407" s="91">
        <f t="shared" si="59"/>
        <v>0</v>
      </c>
      <c r="AQ407" s="92">
        <f>SUMIF('20-1'!K:K,$A:$A,'20-1'!$E:$E)</f>
        <v>0</v>
      </c>
      <c r="AR407" s="92">
        <f>SUMIF('20-1'!L:L,$A:$A,'20-1'!$E:$E)</f>
        <v>0</v>
      </c>
      <c r="AS407" s="92">
        <f>SUMIF('20-1'!M:M,$A:$A,'20-1'!$E:$E)</f>
        <v>0</v>
      </c>
      <c r="AT407" s="92">
        <f>SUMIF('20-1'!N:N,$A:$A,'20-1'!$E:$E)</f>
        <v>0</v>
      </c>
      <c r="AU407" s="92">
        <f>SUMIF('20-1'!O:O,$A:$A,'20-1'!$E:$E)</f>
        <v>0</v>
      </c>
      <c r="AV407" s="92">
        <f>SUMIF('20-1'!P:P,$A:$A,'20-1'!$E:$E)</f>
        <v>0</v>
      </c>
      <c r="AW407" s="92">
        <f>SUMIF('20-1'!Q:Q,$A:$A,'20-1'!$E:$E)</f>
        <v>0</v>
      </c>
      <c r="AX407" s="92">
        <f>SUMIF('20-1'!R:R,$A:$A,'20-1'!$E:$E)</f>
        <v>0</v>
      </c>
      <c r="AY407" s="92">
        <f>SUMIF('20-1'!S:S,$A:$A,'20-1'!$E:$E)</f>
        <v>0</v>
      </c>
      <c r="AZ407" s="92">
        <f>SUMIF('20-1'!T:T,$A:$A,'20-1'!$E:$E)</f>
        <v>0</v>
      </c>
      <c r="BA407" s="92">
        <f>SUMIF('20-1'!U:U,$A:$A,'20-1'!$E:$E)</f>
        <v>0</v>
      </c>
      <c r="BB407" s="92">
        <f>SUMIF('20-1'!V:V,$A:$A,'20-1'!$E:$E)</f>
        <v>0</v>
      </c>
      <c r="BC407" s="92">
        <f>SUMIF('20-1'!W:W,$A:$A,'20-1'!$E:$E)</f>
        <v>0</v>
      </c>
      <c r="BD407" s="92">
        <f>SUMIF('20-1'!X:X,$A:$A,'20-1'!$E:$E)</f>
        <v>0</v>
      </c>
      <c r="BE407" s="92">
        <f>SUMIF('20-1'!Y:Y,$A:$A,'20-1'!$E:$E)</f>
        <v>0</v>
      </c>
      <c r="BF407" s="92">
        <f>SUMIF('20-1'!Z:Z,$A:$A,'20-1'!$E:$E)</f>
        <v>0</v>
      </c>
      <c r="BG407" s="92">
        <f>SUMIF('20-1'!AA:AA,$A:$A,'20-1'!$E:$E)</f>
        <v>0</v>
      </c>
      <c r="BH407" s="92">
        <f>SUMIF('20-1'!AB:AB,$A:$A,'20-1'!$E:$E)</f>
        <v>0</v>
      </c>
      <c r="BI407" s="89">
        <f>SUMIF(Об!$A:$A,$A:$A,Об!AB:AB)*BI$455</f>
        <v>0</v>
      </c>
      <c r="BJ407" s="89">
        <f>SUMIF(Об!$A:$A,$A:$A,Об!AC:AC)*BJ$455</f>
        <v>0</v>
      </c>
      <c r="BK407" s="84">
        <f>SUMIF(ПП1!$H:$H,$A:$A,ПП1!$M:$M)</f>
        <v>0</v>
      </c>
      <c r="BL407" s="89">
        <f t="shared" si="60"/>
        <v>0</v>
      </c>
      <c r="BM407" s="84">
        <f>SUMIF(Об!$A:$A,$A:$A,Об!Z:Z)</f>
        <v>0</v>
      </c>
      <c r="BN407" s="89">
        <f t="shared" si="61"/>
        <v>0</v>
      </c>
      <c r="BO407" s="89">
        <f>SUMIF(Об!$A:$A,$A:$A,Об!$AG:$AG)*$BO$455</f>
        <v>0</v>
      </c>
      <c r="BP407" s="89">
        <f>SUMIF(Об!$A:$A,$A:$A,Об!$AE:$AE)*BP$455</f>
        <v>0</v>
      </c>
      <c r="BQ407" s="89">
        <f>SUMIF(Об!$A:$A,$A:$A,Об!AI:AI)*BQ$455</f>
        <v>0</v>
      </c>
      <c r="BR407" s="89">
        <f>SUMIF(Об!$A:$A,$A:$A,Об!AJ:AJ)*BR$455</f>
        <v>0</v>
      </c>
      <c r="BS407" s="89">
        <f>SUMIF(Об!$A:$A,$A:$A,Об!AK:AK)*BS$455</f>
        <v>0</v>
      </c>
      <c r="BT407" s="89">
        <f>SUMIF(Об!$A:$A,$A:$A,Об!AL:AL)*BT$455</f>
        <v>0</v>
      </c>
      <c r="BU407" s="89">
        <f>SUMIF(Об!$A:$A,$A:$A,Об!AM:AM)*BU$455</f>
        <v>0</v>
      </c>
      <c r="BV407" s="89">
        <f>SUMIF(Об!$A:$A,$A:$A,Об!AN:AN)*BV$455</f>
        <v>0</v>
      </c>
    </row>
    <row r="408" spans="1:74" ht="32.25" customHeight="1" x14ac:dyDescent="0.25">
      <c r="A408" s="84" t="s">
        <v>147</v>
      </c>
      <c r="B408" s="84">
        <f>SUMIF(Об!$A:$A,$A:$A,Об!B:B)</f>
        <v>0</v>
      </c>
      <c r="C408" s="84">
        <f>SUMIF(Об!$A:$A,$A:$A,Об!C:C)</f>
        <v>0</v>
      </c>
      <c r="D408" s="84">
        <v>0</v>
      </c>
      <c r="E408" s="84">
        <f>SUMIF(Об!$A:$A,$A:$A,Об!F:F)</f>
        <v>0</v>
      </c>
      <c r="F408" s="84">
        <f t="shared" si="62"/>
        <v>0</v>
      </c>
      <c r="G408" s="89">
        <v>0</v>
      </c>
      <c r="H408" s="89">
        <v>0</v>
      </c>
      <c r="I408" s="89">
        <v>0</v>
      </c>
      <c r="J408" s="89">
        <v>0</v>
      </c>
      <c r="K408" s="89">
        <v>0</v>
      </c>
      <c r="L408" s="89">
        <v>0</v>
      </c>
      <c r="M408" s="89">
        <v>0</v>
      </c>
      <c r="N408" s="89">
        <v>0</v>
      </c>
      <c r="O408" s="89">
        <v>0</v>
      </c>
      <c r="P408" s="89">
        <v>0</v>
      </c>
      <c r="Q408" s="89">
        <v>0</v>
      </c>
      <c r="R408" s="89">
        <v>0</v>
      </c>
      <c r="S408" s="89">
        <v>0</v>
      </c>
      <c r="T408" s="89">
        <v>0</v>
      </c>
      <c r="U408" s="89">
        <v>0</v>
      </c>
      <c r="V408" s="89">
        <v>0</v>
      </c>
      <c r="W408" s="89">
        <v>0</v>
      </c>
      <c r="X408" s="89">
        <v>0</v>
      </c>
      <c r="Y408" s="89">
        <v>0</v>
      </c>
      <c r="Z408" s="89">
        <v>0</v>
      </c>
      <c r="AA408" s="89">
        <v>0</v>
      </c>
      <c r="AB408" s="89">
        <v>0</v>
      </c>
      <c r="AC408" s="89">
        <v>0</v>
      </c>
      <c r="AD408" s="89">
        <v>0</v>
      </c>
      <c r="AE408" s="89">
        <v>0</v>
      </c>
      <c r="AF408" s="89">
        <v>0</v>
      </c>
      <c r="AG408" s="89">
        <v>0</v>
      </c>
      <c r="AH408" s="90">
        <v>0</v>
      </c>
      <c r="AI408" s="90">
        <v>0</v>
      </c>
      <c r="AJ408" s="90">
        <v>0</v>
      </c>
      <c r="AK408" s="90">
        <v>0</v>
      </c>
      <c r="AL408" s="90">
        <v>-72620.429999999993</v>
      </c>
      <c r="AM408" s="90">
        <v>0</v>
      </c>
      <c r="AN408" s="90">
        <v>-72620.429999999993</v>
      </c>
      <c r="AP408" s="91">
        <f t="shared" si="59"/>
        <v>0</v>
      </c>
      <c r="AQ408" s="92">
        <f>SUMIF('20-1'!K:K,$A:$A,'20-1'!$E:$E)</f>
        <v>0</v>
      </c>
      <c r="AR408" s="92">
        <f>SUMIF('20-1'!L:L,$A:$A,'20-1'!$E:$E)</f>
        <v>0</v>
      </c>
      <c r="AS408" s="92">
        <f>SUMIF('20-1'!M:M,$A:$A,'20-1'!$E:$E)</f>
        <v>0</v>
      </c>
      <c r="AT408" s="92">
        <f>SUMIF('20-1'!N:N,$A:$A,'20-1'!$E:$E)</f>
        <v>0</v>
      </c>
      <c r="AU408" s="92">
        <f>SUMIF('20-1'!O:O,$A:$A,'20-1'!$E:$E)</f>
        <v>0</v>
      </c>
      <c r="AV408" s="92">
        <f>SUMIF('20-1'!P:P,$A:$A,'20-1'!$E:$E)</f>
        <v>0</v>
      </c>
      <c r="AW408" s="92">
        <f>SUMIF('20-1'!Q:Q,$A:$A,'20-1'!$E:$E)</f>
        <v>0</v>
      </c>
      <c r="AX408" s="92">
        <f>SUMIF('20-1'!R:R,$A:$A,'20-1'!$E:$E)</f>
        <v>0</v>
      </c>
      <c r="AY408" s="92">
        <f>SUMIF('20-1'!S:S,$A:$A,'20-1'!$E:$E)</f>
        <v>0</v>
      </c>
      <c r="AZ408" s="92">
        <f>SUMIF('20-1'!T:T,$A:$A,'20-1'!$E:$E)</f>
        <v>0</v>
      </c>
      <c r="BA408" s="92">
        <f>SUMIF('20-1'!U:U,$A:$A,'20-1'!$E:$E)</f>
        <v>0</v>
      </c>
      <c r="BB408" s="92">
        <f>SUMIF('20-1'!V:V,$A:$A,'20-1'!$E:$E)</f>
        <v>0</v>
      </c>
      <c r="BC408" s="92">
        <f>SUMIF('20-1'!W:W,$A:$A,'20-1'!$E:$E)</f>
        <v>0</v>
      </c>
      <c r="BD408" s="92">
        <f>SUMIF('20-1'!X:X,$A:$A,'20-1'!$E:$E)</f>
        <v>0</v>
      </c>
      <c r="BE408" s="92">
        <f>SUMIF('20-1'!Y:Y,$A:$A,'20-1'!$E:$E)</f>
        <v>0</v>
      </c>
      <c r="BF408" s="92">
        <f>SUMIF('20-1'!Z:Z,$A:$A,'20-1'!$E:$E)</f>
        <v>0</v>
      </c>
      <c r="BG408" s="92">
        <f>SUMIF('20-1'!AA:AA,$A:$A,'20-1'!$E:$E)</f>
        <v>0</v>
      </c>
      <c r="BH408" s="92">
        <f>SUMIF('20-1'!AB:AB,$A:$A,'20-1'!$E:$E)</f>
        <v>0</v>
      </c>
      <c r="BI408" s="89">
        <f>SUMIF(Об!$A:$A,$A:$A,Об!AB:AB)*BI$455</f>
        <v>0</v>
      </c>
      <c r="BJ408" s="89">
        <f>SUMIF(Об!$A:$A,$A:$A,Об!AC:AC)*BJ$455</f>
        <v>0</v>
      </c>
      <c r="BK408" s="84">
        <f>SUMIF(ПП1!$H:$H,$A:$A,ПП1!$M:$M)</f>
        <v>0</v>
      </c>
      <c r="BL408" s="89">
        <f t="shared" si="60"/>
        <v>0</v>
      </c>
      <c r="BM408" s="84">
        <f>SUMIF(Об!$A:$A,$A:$A,Об!Z:Z)</f>
        <v>0</v>
      </c>
      <c r="BN408" s="89">
        <f t="shared" si="61"/>
        <v>0</v>
      </c>
      <c r="BO408" s="89">
        <f>SUMIF(Об!$A:$A,$A:$A,Об!$AG:$AG)*$BO$455</f>
        <v>0</v>
      </c>
      <c r="BP408" s="89">
        <f>SUMIF(Об!$A:$A,$A:$A,Об!$AE:$AE)*BP$455</f>
        <v>0</v>
      </c>
      <c r="BQ408" s="89">
        <f>SUMIF(Об!$A:$A,$A:$A,Об!AI:AI)*BQ$455</f>
        <v>0</v>
      </c>
      <c r="BR408" s="89">
        <f>SUMIF(Об!$A:$A,$A:$A,Об!AJ:AJ)*BR$455</f>
        <v>0</v>
      </c>
      <c r="BS408" s="89">
        <f>SUMIF(Об!$A:$A,$A:$A,Об!AK:AK)*BS$455</f>
        <v>0</v>
      </c>
      <c r="BT408" s="89">
        <f>SUMIF(Об!$A:$A,$A:$A,Об!AL:AL)*BT$455</f>
        <v>0</v>
      </c>
      <c r="BU408" s="89">
        <f>SUMIF(Об!$A:$A,$A:$A,Об!AM:AM)*BU$455</f>
        <v>0</v>
      </c>
      <c r="BV408" s="89">
        <f>SUMIF(Об!$A:$A,$A:$A,Об!AN:AN)*BV$455</f>
        <v>0</v>
      </c>
    </row>
    <row r="409" spans="1:74" ht="32.25" hidden="1" customHeight="1" x14ac:dyDescent="0.25">
      <c r="A409" s="84" t="s">
        <v>432</v>
      </c>
      <c r="B409" s="84">
        <f>SUMIF(Об!$A:$A,$A:$A,Об!B:B)</f>
        <v>40.6</v>
      </c>
      <c r="C409" s="84">
        <f>SUMIF(Об!$A:$A,$A:$A,Об!C:C)</f>
        <v>40.6</v>
      </c>
      <c r="D409" s="84">
        <v>12</v>
      </c>
      <c r="E409" s="84">
        <f>SUMIF(Об!$A:$A,$A:$A,Об!F:F)</f>
        <v>9.6999999999999993</v>
      </c>
      <c r="F409" s="84">
        <f t="shared" si="62"/>
        <v>9.6999999999999993</v>
      </c>
      <c r="G409" s="89">
        <v>4332.0200000000004</v>
      </c>
      <c r="H409" s="89">
        <v>0</v>
      </c>
      <c r="I409" s="89">
        <v>0</v>
      </c>
      <c r="J409" s="89">
        <v>0</v>
      </c>
      <c r="K409" s="89">
        <v>0</v>
      </c>
      <c r="L409" s="89">
        <v>0</v>
      </c>
      <c r="M409" s="89">
        <v>0</v>
      </c>
      <c r="N409" s="89">
        <v>0</v>
      </c>
      <c r="O409" s="89">
        <v>2243.0199999999995</v>
      </c>
      <c r="P409" s="89">
        <v>0</v>
      </c>
      <c r="Q409" s="89">
        <v>0</v>
      </c>
      <c r="R409" s="89">
        <v>0</v>
      </c>
      <c r="S409" s="89">
        <v>0</v>
      </c>
      <c r="T409" s="89">
        <v>0</v>
      </c>
      <c r="U409" s="89">
        <v>16955.66</v>
      </c>
      <c r="V409" s="89">
        <v>0</v>
      </c>
      <c r="W409" s="89">
        <v>0</v>
      </c>
      <c r="X409" s="89">
        <v>0</v>
      </c>
      <c r="Y409" s="89">
        <v>0</v>
      </c>
      <c r="Z409" s="89">
        <v>0</v>
      </c>
      <c r="AA409" s="89">
        <v>0</v>
      </c>
      <c r="AB409" s="89">
        <v>0</v>
      </c>
      <c r="AC409" s="89">
        <v>0</v>
      </c>
      <c r="AD409" s="89">
        <v>0</v>
      </c>
      <c r="AE409" s="89">
        <v>0</v>
      </c>
      <c r="AF409" s="89">
        <v>0</v>
      </c>
      <c r="AG409" s="89">
        <v>1902.9599999999998</v>
      </c>
      <c r="AH409" s="90">
        <v>4332.0200000000004</v>
      </c>
      <c r="AI409" s="90">
        <v>4725.84</v>
      </c>
      <c r="AJ409" s="90">
        <v>0</v>
      </c>
      <c r="AK409" s="90">
        <v>4725.84</v>
      </c>
      <c r="AL409" s="90">
        <v>0</v>
      </c>
      <c r="AM409" s="90">
        <v>0</v>
      </c>
      <c r="AN409" s="90">
        <v>0</v>
      </c>
      <c r="AP409" s="91">
        <f t="shared" si="59"/>
        <v>0</v>
      </c>
      <c r="AQ409" s="92">
        <f>SUMIF('20-1'!K:K,$A:$A,'20-1'!$E:$E)</f>
        <v>0</v>
      </c>
      <c r="AR409" s="92">
        <f>SUMIF('20-1'!L:L,$A:$A,'20-1'!$E:$E)</f>
        <v>0</v>
      </c>
      <c r="AS409" s="92">
        <f>SUMIF('20-1'!M:M,$A:$A,'20-1'!$E:$E)</f>
        <v>0</v>
      </c>
      <c r="AT409" s="92">
        <f>SUMIF('20-1'!N:N,$A:$A,'20-1'!$E:$E)</f>
        <v>0</v>
      </c>
      <c r="AU409" s="92">
        <f>SUMIF('20-1'!O:O,$A:$A,'20-1'!$E:$E)</f>
        <v>0</v>
      </c>
      <c r="AV409" s="92">
        <f>SUMIF('20-1'!P:P,$A:$A,'20-1'!$E:$E)</f>
        <v>0</v>
      </c>
      <c r="AW409" s="92">
        <f>SUMIF('20-1'!Q:Q,$A:$A,'20-1'!$E:$E)</f>
        <v>0</v>
      </c>
      <c r="AX409" s="92">
        <f>SUMIF('20-1'!R:R,$A:$A,'20-1'!$E:$E)</f>
        <v>0</v>
      </c>
      <c r="AY409" s="92">
        <f>SUMIF('20-1'!S:S,$A:$A,'20-1'!$E:$E)</f>
        <v>0</v>
      </c>
      <c r="AZ409" s="92">
        <f>SUMIF('20-1'!T:T,$A:$A,'20-1'!$E:$E)</f>
        <v>0</v>
      </c>
      <c r="BA409" s="92">
        <f>SUMIF('20-1'!U:U,$A:$A,'20-1'!$E:$E)</f>
        <v>0</v>
      </c>
      <c r="BB409" s="92">
        <f>SUMIF('20-1'!V:V,$A:$A,'20-1'!$E:$E)</f>
        <v>0</v>
      </c>
      <c r="BC409" s="92">
        <f>SUMIF('20-1'!W:W,$A:$A,'20-1'!$E:$E)</f>
        <v>0</v>
      </c>
      <c r="BD409" s="92">
        <f>SUMIF('20-1'!X:X,$A:$A,'20-1'!$E:$E)</f>
        <v>0</v>
      </c>
      <c r="BE409" s="92">
        <f>SUMIF('20-1'!Y:Y,$A:$A,'20-1'!$E:$E)</f>
        <v>0</v>
      </c>
      <c r="BF409" s="92">
        <f>SUMIF('20-1'!Z:Z,$A:$A,'20-1'!$E:$E)</f>
        <v>0</v>
      </c>
      <c r="BG409" s="92">
        <f>SUMIF('20-1'!AA:AA,$A:$A,'20-1'!$E:$E)</f>
        <v>0</v>
      </c>
      <c r="BH409" s="92">
        <f>SUMIF('20-1'!AB:AB,$A:$A,'20-1'!$E:$E)</f>
        <v>0</v>
      </c>
      <c r="BI409" s="89">
        <f>SUMIF(Об!$A:$A,$A:$A,Об!AB:AB)*BI$455</f>
        <v>3751.2223629939404</v>
      </c>
      <c r="BJ409" s="89">
        <f>SUMIF(Об!$A:$A,$A:$A,Об!AC:AC)*BJ$455</f>
        <v>3559.7780369124939</v>
      </c>
      <c r="BK409" s="84">
        <f>SUMIF(ПП1!$H:$H,$A:$A,ПП1!$M:$M)</f>
        <v>0</v>
      </c>
      <c r="BL409" s="89">
        <f t="shared" si="60"/>
        <v>841.40618040658467</v>
      </c>
      <c r="BM409" s="84">
        <f>SUMIF(Об!$A:$A,$A:$A,Об!Z:Z)</f>
        <v>0</v>
      </c>
      <c r="BN409" s="89">
        <f t="shared" si="61"/>
        <v>32.966204887042011</v>
      </c>
      <c r="BO409" s="89">
        <f>SUMIF(Об!$A:$A,$A:$A,Об!$AG:$AG)*$BO$455</f>
        <v>0</v>
      </c>
      <c r="BP409" s="89">
        <f>SUMIF(Об!$A:$A,$A:$A,Об!$AE:$AE)*BP$455</f>
        <v>0</v>
      </c>
      <c r="BQ409" s="89">
        <f>SUMIF(Об!$A:$A,$A:$A,Об!AI:AI)*BQ$455</f>
        <v>2637.9057668755681</v>
      </c>
      <c r="BR409" s="89">
        <f>SUMIF(Об!$A:$A,$A:$A,Об!AJ:AJ)*BR$455</f>
        <v>0</v>
      </c>
      <c r="BS409" s="89">
        <f>SUMIF(Об!$A:$A,$A:$A,Об!AK:AK)*BS$455</f>
        <v>1442.694445796169</v>
      </c>
      <c r="BT409" s="89">
        <f>SUMIF(Об!$A:$A,$A:$A,Об!AL:AL)*BT$455</f>
        <v>1298.6532823972984</v>
      </c>
      <c r="BU409" s="89">
        <f>SUMIF(Об!$A:$A,$A:$A,Об!AM:AM)*BU$455</f>
        <v>0</v>
      </c>
      <c r="BV409" s="89">
        <f>SUMIF(Об!$A:$A,$A:$A,Об!AN:AN)*BV$455</f>
        <v>542.91313713985767</v>
      </c>
    </row>
    <row r="410" spans="1:74" ht="32.25" hidden="1" customHeight="1" x14ac:dyDescent="0.25">
      <c r="A410" s="84" t="s">
        <v>433</v>
      </c>
      <c r="B410" s="84">
        <f>SUMIF(Об!$A:$A,$A:$A,Об!B:B)</f>
        <v>49</v>
      </c>
      <c r="C410" s="84">
        <f>SUMIF(Об!$A:$A,$A:$A,Об!C:C)</f>
        <v>49</v>
      </c>
      <c r="D410" s="84">
        <v>12</v>
      </c>
      <c r="E410" s="84">
        <f>SUMIF(Об!$A:$A,$A:$A,Об!F:F)</f>
        <v>9.6999999999999993</v>
      </c>
      <c r="F410" s="84">
        <f t="shared" si="62"/>
        <v>9.6999999999999993</v>
      </c>
      <c r="G410" s="89">
        <v>5228.3000000000011</v>
      </c>
      <c r="H410" s="89">
        <v>0</v>
      </c>
      <c r="I410" s="89">
        <v>0</v>
      </c>
      <c r="J410" s="89">
        <v>0</v>
      </c>
      <c r="K410" s="89">
        <v>0</v>
      </c>
      <c r="L410" s="89">
        <v>0</v>
      </c>
      <c r="M410" s="89">
        <v>0</v>
      </c>
      <c r="N410" s="89">
        <v>0</v>
      </c>
      <c r="O410" s="89">
        <v>2243.0199999999995</v>
      </c>
      <c r="P410" s="89">
        <v>0</v>
      </c>
      <c r="Q410" s="89">
        <v>0</v>
      </c>
      <c r="R410" s="89">
        <v>0</v>
      </c>
      <c r="S410" s="89">
        <v>0</v>
      </c>
      <c r="T410" s="89">
        <v>0</v>
      </c>
      <c r="U410" s="89">
        <v>20463.709999999995</v>
      </c>
      <c r="V410" s="89">
        <v>0</v>
      </c>
      <c r="W410" s="89">
        <v>0</v>
      </c>
      <c r="X410" s="89">
        <v>0</v>
      </c>
      <c r="Y410" s="89">
        <v>0</v>
      </c>
      <c r="Z410" s="89">
        <v>0</v>
      </c>
      <c r="AA410" s="89">
        <v>0</v>
      </c>
      <c r="AB410" s="89">
        <v>0</v>
      </c>
      <c r="AC410" s="89">
        <v>0</v>
      </c>
      <c r="AD410" s="89">
        <v>0</v>
      </c>
      <c r="AE410" s="89">
        <v>0</v>
      </c>
      <c r="AF410" s="89">
        <v>0</v>
      </c>
      <c r="AG410" s="89">
        <v>1902.9599999999998</v>
      </c>
      <c r="AH410" s="90">
        <v>5228.3000000000011</v>
      </c>
      <c r="AI410" s="90">
        <v>0</v>
      </c>
      <c r="AJ410" s="90">
        <v>0</v>
      </c>
      <c r="AK410" s="90">
        <v>0</v>
      </c>
      <c r="AL410" s="90">
        <v>9030.7000000000007</v>
      </c>
      <c r="AM410" s="90">
        <v>0</v>
      </c>
      <c r="AN410" s="90">
        <v>9030.7000000000007</v>
      </c>
      <c r="AP410" s="91">
        <f t="shared" si="59"/>
        <v>0</v>
      </c>
      <c r="AQ410" s="92">
        <f>SUMIF('20-1'!K:K,$A:$A,'20-1'!$E:$E)</f>
        <v>0</v>
      </c>
      <c r="AR410" s="92">
        <f>SUMIF('20-1'!L:L,$A:$A,'20-1'!$E:$E)</f>
        <v>0</v>
      </c>
      <c r="AS410" s="92">
        <f>SUMIF('20-1'!M:M,$A:$A,'20-1'!$E:$E)</f>
        <v>0</v>
      </c>
      <c r="AT410" s="92">
        <f>SUMIF('20-1'!N:N,$A:$A,'20-1'!$E:$E)</f>
        <v>0</v>
      </c>
      <c r="AU410" s="92">
        <f>SUMIF('20-1'!O:O,$A:$A,'20-1'!$E:$E)</f>
        <v>0</v>
      </c>
      <c r="AV410" s="92">
        <f>SUMIF('20-1'!P:P,$A:$A,'20-1'!$E:$E)</f>
        <v>0</v>
      </c>
      <c r="AW410" s="92">
        <f>SUMIF('20-1'!Q:Q,$A:$A,'20-1'!$E:$E)</f>
        <v>0</v>
      </c>
      <c r="AX410" s="92">
        <f>SUMIF('20-1'!R:R,$A:$A,'20-1'!$E:$E)</f>
        <v>0</v>
      </c>
      <c r="AY410" s="92">
        <f>SUMIF('20-1'!S:S,$A:$A,'20-1'!$E:$E)</f>
        <v>0</v>
      </c>
      <c r="AZ410" s="92">
        <f>SUMIF('20-1'!T:T,$A:$A,'20-1'!$E:$E)</f>
        <v>0</v>
      </c>
      <c r="BA410" s="92">
        <f>SUMIF('20-1'!U:U,$A:$A,'20-1'!$E:$E)</f>
        <v>0</v>
      </c>
      <c r="BB410" s="92">
        <f>SUMIF('20-1'!V:V,$A:$A,'20-1'!$E:$E)</f>
        <v>0</v>
      </c>
      <c r="BC410" s="92">
        <f>SUMIF('20-1'!W:W,$A:$A,'20-1'!$E:$E)</f>
        <v>0</v>
      </c>
      <c r="BD410" s="92">
        <f>SUMIF('20-1'!X:X,$A:$A,'20-1'!$E:$E)</f>
        <v>0</v>
      </c>
      <c r="BE410" s="92">
        <f>SUMIF('20-1'!Y:Y,$A:$A,'20-1'!$E:$E)</f>
        <v>0</v>
      </c>
      <c r="BF410" s="92">
        <f>SUMIF('20-1'!Z:Z,$A:$A,'20-1'!$E:$E)</f>
        <v>0</v>
      </c>
      <c r="BG410" s="92">
        <f>SUMIF('20-1'!AA:AA,$A:$A,'20-1'!$E:$E)</f>
        <v>0</v>
      </c>
      <c r="BH410" s="92">
        <f>SUMIF('20-1'!AB:AB,$A:$A,'20-1'!$E:$E)</f>
        <v>0</v>
      </c>
      <c r="BI410" s="89">
        <f>SUMIF(Об!$A:$A,$A:$A,Об!AB:AB)*BI$455</f>
        <v>4527.3373346478575</v>
      </c>
      <c r="BJ410" s="89">
        <f>SUMIF(Об!$A:$A,$A:$A,Об!AC:AC)*BJ$455</f>
        <v>4296.283837653009</v>
      </c>
      <c r="BK410" s="84">
        <f>SUMIF(ПП1!$H:$H,$A:$A,ПП1!$M:$M)</f>
        <v>0</v>
      </c>
      <c r="BL410" s="89">
        <f t="shared" si="60"/>
        <v>1015.4902177320851</v>
      </c>
      <c r="BM410" s="84">
        <f>SUMIF(Об!$A:$A,$A:$A,Об!Z:Z)</f>
        <v>0</v>
      </c>
      <c r="BN410" s="89">
        <f t="shared" si="61"/>
        <v>39.786799001602425</v>
      </c>
      <c r="BO410" s="89">
        <f>SUMIF(Об!$A:$A,$A:$A,Об!$AG:$AG)*$BO$455</f>
        <v>0</v>
      </c>
      <c r="BP410" s="89">
        <f>SUMIF(Об!$A:$A,$A:$A,Об!$AE:$AE)*BP$455</f>
        <v>0</v>
      </c>
      <c r="BQ410" s="89">
        <f>SUMIF(Об!$A:$A,$A:$A,Об!AI:AI)*BQ$455</f>
        <v>3183.6793738153406</v>
      </c>
      <c r="BR410" s="89">
        <f>SUMIF(Об!$A:$A,$A:$A,Об!AJ:AJ)*BR$455</f>
        <v>0</v>
      </c>
      <c r="BS410" s="89">
        <f>SUMIF(Об!$A:$A,$A:$A,Об!AK:AK)*BS$455</f>
        <v>1741.1829518229624</v>
      </c>
      <c r="BT410" s="89">
        <f>SUMIF(Об!$A:$A,$A:$A,Об!AL:AL)*BT$455</f>
        <v>1567.3401684105324</v>
      </c>
      <c r="BU410" s="89">
        <f>SUMIF(Об!$A:$A,$A:$A,Об!AM:AM)*BU$455</f>
        <v>0</v>
      </c>
      <c r="BV410" s="89">
        <f>SUMIF(Об!$A:$A,$A:$A,Об!AN:AN)*BV$455</f>
        <v>655.23999309982821</v>
      </c>
    </row>
    <row r="411" spans="1:74" ht="32.25" customHeight="1" x14ac:dyDescent="0.25">
      <c r="A411" s="84" t="s">
        <v>434</v>
      </c>
      <c r="B411" s="84">
        <v>0</v>
      </c>
      <c r="C411" s="84">
        <v>0</v>
      </c>
      <c r="D411" s="84">
        <v>0</v>
      </c>
      <c r="E411" s="84">
        <f>SUMIF(Об!$A:$A,$A:$A,Об!F:F)</f>
        <v>0</v>
      </c>
      <c r="F411" s="84">
        <f t="shared" si="62"/>
        <v>0</v>
      </c>
      <c r="G411" s="89">
        <v>0</v>
      </c>
      <c r="H411" s="89">
        <v>0</v>
      </c>
      <c r="I411" s="89">
        <v>0</v>
      </c>
      <c r="J411" s="89">
        <v>0</v>
      </c>
      <c r="K411" s="89">
        <v>0</v>
      </c>
      <c r="L411" s="89">
        <v>0</v>
      </c>
      <c r="M411" s="89">
        <v>0</v>
      </c>
      <c r="N411" s="89">
        <v>0</v>
      </c>
      <c r="O411" s="89">
        <v>0</v>
      </c>
      <c r="P411" s="89">
        <v>0</v>
      </c>
      <c r="Q411" s="89">
        <v>0</v>
      </c>
      <c r="R411" s="89">
        <v>0</v>
      </c>
      <c r="S411" s="89">
        <v>0</v>
      </c>
      <c r="T411" s="89">
        <v>0</v>
      </c>
      <c r="U411" s="89">
        <v>0</v>
      </c>
      <c r="V411" s="89">
        <v>0</v>
      </c>
      <c r="W411" s="89">
        <v>0</v>
      </c>
      <c r="X411" s="89">
        <v>0</v>
      </c>
      <c r="Y411" s="89">
        <v>0</v>
      </c>
      <c r="Z411" s="89">
        <v>0</v>
      </c>
      <c r="AA411" s="89">
        <v>0</v>
      </c>
      <c r="AB411" s="89">
        <v>0</v>
      </c>
      <c r="AC411" s="89">
        <v>0</v>
      </c>
      <c r="AD411" s="89">
        <v>0</v>
      </c>
      <c r="AE411" s="89">
        <v>0</v>
      </c>
      <c r="AF411" s="89">
        <v>0</v>
      </c>
      <c r="AG411" s="89">
        <v>0</v>
      </c>
      <c r="AH411" s="90">
        <v>0</v>
      </c>
      <c r="AI411" s="90">
        <v>0</v>
      </c>
      <c r="AJ411" s="90">
        <v>0</v>
      </c>
      <c r="AK411" s="90">
        <v>0</v>
      </c>
      <c r="AL411" s="90">
        <v>-546.70000000000005</v>
      </c>
      <c r="AM411" s="90">
        <v>0</v>
      </c>
      <c r="AN411" s="90">
        <v>-546.70000000000005</v>
      </c>
      <c r="AP411" s="91">
        <f t="shared" si="59"/>
        <v>0</v>
      </c>
      <c r="AQ411" s="92">
        <f>SUMIF('20-1'!K:K,$A:$A,'20-1'!$E:$E)</f>
        <v>0</v>
      </c>
      <c r="AR411" s="92">
        <f>SUMIF('20-1'!L:L,$A:$A,'20-1'!$E:$E)</f>
        <v>0</v>
      </c>
      <c r="AS411" s="92">
        <f>SUMIF('20-1'!M:M,$A:$A,'20-1'!$E:$E)</f>
        <v>0</v>
      </c>
      <c r="AT411" s="92">
        <f>SUMIF('20-1'!N:N,$A:$A,'20-1'!$E:$E)</f>
        <v>0</v>
      </c>
      <c r="AU411" s="92">
        <f>SUMIF('20-1'!O:O,$A:$A,'20-1'!$E:$E)</f>
        <v>0</v>
      </c>
      <c r="AV411" s="92">
        <f>SUMIF('20-1'!P:P,$A:$A,'20-1'!$E:$E)</f>
        <v>0</v>
      </c>
      <c r="AW411" s="92">
        <f>SUMIF('20-1'!Q:Q,$A:$A,'20-1'!$E:$E)</f>
        <v>0</v>
      </c>
      <c r="AX411" s="92">
        <f>SUMIF('20-1'!R:R,$A:$A,'20-1'!$E:$E)</f>
        <v>0</v>
      </c>
      <c r="AY411" s="92">
        <f>SUMIF('20-1'!S:S,$A:$A,'20-1'!$E:$E)</f>
        <v>0</v>
      </c>
      <c r="AZ411" s="92">
        <f>SUMIF('20-1'!T:T,$A:$A,'20-1'!$E:$E)</f>
        <v>0</v>
      </c>
      <c r="BA411" s="92">
        <f>SUMIF('20-1'!U:U,$A:$A,'20-1'!$E:$E)</f>
        <v>0</v>
      </c>
      <c r="BB411" s="92">
        <f>SUMIF('20-1'!V:V,$A:$A,'20-1'!$E:$E)</f>
        <v>0</v>
      </c>
      <c r="BC411" s="92">
        <f>SUMIF('20-1'!W:W,$A:$A,'20-1'!$E:$E)</f>
        <v>0</v>
      </c>
      <c r="BD411" s="92">
        <f>SUMIF('20-1'!X:X,$A:$A,'20-1'!$E:$E)</f>
        <v>0</v>
      </c>
      <c r="BE411" s="92">
        <f>SUMIF('20-1'!Y:Y,$A:$A,'20-1'!$E:$E)</f>
        <v>0</v>
      </c>
      <c r="BF411" s="92">
        <f>SUMIF('20-1'!Z:Z,$A:$A,'20-1'!$E:$E)</f>
        <v>0</v>
      </c>
      <c r="BG411" s="92">
        <f>SUMIF('20-1'!AA:AA,$A:$A,'20-1'!$E:$E)</f>
        <v>0</v>
      </c>
      <c r="BH411" s="92">
        <f>SUMIF('20-1'!AB:AB,$A:$A,'20-1'!$E:$E)</f>
        <v>0</v>
      </c>
      <c r="BI411" s="89">
        <f>SUMIF(Об!$A:$A,$A:$A,Об!AB:AB)*BI$455</f>
        <v>3917.5327140626359</v>
      </c>
      <c r="BJ411" s="89">
        <f>SUMIF(Об!$A:$A,$A:$A,Об!AC:AC)*BJ$455</f>
        <v>3717.6007084997464</v>
      </c>
      <c r="BK411" s="84">
        <f>SUMIF(ПП1!$H:$H,$A:$A,ПП1!$M:$M)</f>
        <v>0</v>
      </c>
      <c r="BL411" s="89">
        <f t="shared" si="60"/>
        <v>0</v>
      </c>
      <c r="BM411" s="84">
        <f>SUMIF(Об!$A:$A,$A:$A,Об!Z:Z)</f>
        <v>0</v>
      </c>
      <c r="BN411" s="89">
        <f t="shared" si="61"/>
        <v>0</v>
      </c>
      <c r="BO411" s="89">
        <f>SUMIF(Об!$A:$A,$A:$A,Об!$AG:$AG)*$BO$455</f>
        <v>0</v>
      </c>
      <c r="BP411" s="89">
        <f>SUMIF(Об!$A:$A,$A:$A,Об!$AE:$AE)*BP$455</f>
        <v>0</v>
      </c>
      <c r="BQ411" s="89">
        <f>SUMIF(Об!$A:$A,$A:$A,Об!AI:AI)*BQ$455</f>
        <v>2754.8572540769474</v>
      </c>
      <c r="BR411" s="89">
        <f>SUMIF(Об!$A:$A,$A:$A,Об!AJ:AJ)*BR$455</f>
        <v>0</v>
      </c>
      <c r="BS411" s="89">
        <f>SUMIF(Об!$A:$A,$A:$A,Об!AK:AK)*BS$455</f>
        <v>0</v>
      </c>
      <c r="BT411" s="89">
        <f>SUMIF(Об!$A:$A,$A:$A,Об!AL:AL)*BT$455</f>
        <v>0</v>
      </c>
      <c r="BU411" s="89">
        <f>SUMIF(Об!$A:$A,$A:$A,Об!AM:AM)*BU$455</f>
        <v>0</v>
      </c>
      <c r="BV411" s="89">
        <f>SUMIF(Об!$A:$A,$A:$A,Об!AN:AN)*BV$455</f>
        <v>0</v>
      </c>
    </row>
    <row r="412" spans="1:74" ht="32.25" hidden="1" customHeight="1" x14ac:dyDescent="0.25">
      <c r="A412" s="84" t="s">
        <v>435</v>
      </c>
      <c r="B412" s="84">
        <f>SUMIF(Об!$A:$A,$A:$A,Об!B:B)</f>
        <v>45.2</v>
      </c>
      <c r="C412" s="84">
        <f>SUMIF(Об!$A:$A,$A:$A,Об!C:C)</f>
        <v>45.20000000000001</v>
      </c>
      <c r="D412" s="84">
        <v>12</v>
      </c>
      <c r="E412" s="84">
        <f>SUMIF(Об!$A:$A,$A:$A,Об!F:F)</f>
        <v>9.6999999999999993</v>
      </c>
      <c r="F412" s="84">
        <f t="shared" si="62"/>
        <v>9.6999999999999993</v>
      </c>
      <c r="G412" s="89">
        <v>4822.8399999999992</v>
      </c>
      <c r="H412" s="89">
        <v>0</v>
      </c>
      <c r="I412" s="89">
        <v>0</v>
      </c>
      <c r="J412" s="89">
        <v>0</v>
      </c>
      <c r="K412" s="89">
        <v>0</v>
      </c>
      <c r="L412" s="89">
        <v>0</v>
      </c>
      <c r="M412" s="89">
        <v>0</v>
      </c>
      <c r="N412" s="89">
        <v>0</v>
      </c>
      <c r="O412" s="89">
        <v>2243.0199999999995</v>
      </c>
      <c r="P412" s="89">
        <v>0</v>
      </c>
      <c r="Q412" s="89">
        <v>0</v>
      </c>
      <c r="R412" s="89">
        <v>0</v>
      </c>
      <c r="S412" s="89">
        <v>0</v>
      </c>
      <c r="T412" s="89">
        <v>0</v>
      </c>
      <c r="U412" s="89">
        <v>18876.739999999998</v>
      </c>
      <c r="V412" s="89">
        <v>0</v>
      </c>
      <c r="W412" s="89">
        <v>0</v>
      </c>
      <c r="X412" s="89">
        <v>0</v>
      </c>
      <c r="Y412" s="89">
        <v>0</v>
      </c>
      <c r="Z412" s="89">
        <v>0</v>
      </c>
      <c r="AA412" s="89">
        <v>0</v>
      </c>
      <c r="AB412" s="89">
        <v>0</v>
      </c>
      <c r="AC412" s="89">
        <v>0</v>
      </c>
      <c r="AD412" s="89">
        <v>0</v>
      </c>
      <c r="AE412" s="89">
        <v>0</v>
      </c>
      <c r="AF412" s="89">
        <v>0</v>
      </c>
      <c r="AG412" s="89">
        <v>1902.9599999999998</v>
      </c>
      <c r="AH412" s="90">
        <v>4822.8399999999992</v>
      </c>
      <c r="AI412" s="90">
        <v>5261.2799999999988</v>
      </c>
      <c r="AJ412" s="90">
        <v>0</v>
      </c>
      <c r="AK412" s="90">
        <v>5261.2799999999988</v>
      </c>
      <c r="AL412" s="90">
        <v>0</v>
      </c>
      <c r="AM412" s="90">
        <v>0</v>
      </c>
      <c r="AN412" s="90">
        <v>0</v>
      </c>
      <c r="AP412" s="91">
        <f t="shared" si="59"/>
        <v>0</v>
      </c>
      <c r="AQ412" s="92">
        <f>SUMIF('20-1'!K:K,$A:$A,'20-1'!$E:$E)</f>
        <v>0</v>
      </c>
      <c r="AR412" s="92">
        <f>SUMIF('20-1'!L:L,$A:$A,'20-1'!$E:$E)</f>
        <v>0</v>
      </c>
      <c r="AS412" s="92">
        <f>SUMIF('20-1'!M:M,$A:$A,'20-1'!$E:$E)</f>
        <v>0</v>
      </c>
      <c r="AT412" s="92">
        <f>SUMIF('20-1'!N:N,$A:$A,'20-1'!$E:$E)</f>
        <v>0</v>
      </c>
      <c r="AU412" s="92">
        <f>SUMIF('20-1'!O:O,$A:$A,'20-1'!$E:$E)</f>
        <v>0</v>
      </c>
      <c r="AV412" s="92">
        <f>SUMIF('20-1'!P:P,$A:$A,'20-1'!$E:$E)</f>
        <v>0</v>
      </c>
      <c r="AW412" s="92">
        <f>SUMIF('20-1'!Q:Q,$A:$A,'20-1'!$E:$E)</f>
        <v>0</v>
      </c>
      <c r="AX412" s="92">
        <f>SUMIF('20-1'!R:R,$A:$A,'20-1'!$E:$E)</f>
        <v>0</v>
      </c>
      <c r="AY412" s="92">
        <f>SUMIF('20-1'!S:S,$A:$A,'20-1'!$E:$E)</f>
        <v>0</v>
      </c>
      <c r="AZ412" s="92">
        <f>SUMIF('20-1'!T:T,$A:$A,'20-1'!$E:$E)</f>
        <v>0</v>
      </c>
      <c r="BA412" s="92">
        <f>SUMIF('20-1'!U:U,$A:$A,'20-1'!$E:$E)</f>
        <v>0</v>
      </c>
      <c r="BB412" s="92">
        <f>SUMIF('20-1'!V:V,$A:$A,'20-1'!$E:$E)</f>
        <v>0</v>
      </c>
      <c r="BC412" s="92">
        <f>SUMIF('20-1'!W:W,$A:$A,'20-1'!$E:$E)</f>
        <v>0</v>
      </c>
      <c r="BD412" s="92">
        <f>SUMIF('20-1'!X:X,$A:$A,'20-1'!$E:$E)</f>
        <v>0</v>
      </c>
      <c r="BE412" s="92">
        <f>SUMIF('20-1'!Y:Y,$A:$A,'20-1'!$E:$E)</f>
        <v>0</v>
      </c>
      <c r="BF412" s="92">
        <f>SUMIF('20-1'!Z:Z,$A:$A,'20-1'!$E:$E)</f>
        <v>0</v>
      </c>
      <c r="BG412" s="92">
        <f>SUMIF('20-1'!AA:AA,$A:$A,'20-1'!$E:$E)</f>
        <v>0</v>
      </c>
      <c r="BH412" s="92">
        <f>SUMIF('20-1'!AB:AB,$A:$A,'20-1'!$E:$E)</f>
        <v>0</v>
      </c>
      <c r="BI412" s="89">
        <f>SUMIF(Об!$A:$A,$A:$A,Об!AB:AB)*BI$455</f>
        <v>4176.2377046139436</v>
      </c>
      <c r="BJ412" s="89">
        <f>SUMIF(Об!$A:$A,$A:$A,Об!AC:AC)*BJ$455</f>
        <v>3963.1026420799203</v>
      </c>
      <c r="BK412" s="84">
        <f>SUMIF(ПП1!$H:$H,$A:$A,ПП1!$M:$M)</f>
        <v>0</v>
      </c>
      <c r="BL412" s="89">
        <f t="shared" si="60"/>
        <v>936.73791513245385</v>
      </c>
      <c r="BM412" s="84">
        <f>SUMIF(Об!$A:$A,$A:$A,Об!Z:Z)</f>
        <v>0</v>
      </c>
      <c r="BN412" s="89">
        <f t="shared" si="61"/>
        <v>36.701292140253663</v>
      </c>
      <c r="BO412" s="89">
        <f>SUMIF(Об!$A:$A,$A:$A,Об!$AG:$AG)*$BO$455</f>
        <v>0</v>
      </c>
      <c r="BP412" s="89">
        <f>SUMIF(Об!$A:$A,$A:$A,Об!$AE:$AE)*BP$455</f>
        <v>0</v>
      </c>
      <c r="BQ412" s="89">
        <f>SUMIF(Об!$A:$A,$A:$A,Об!AI:AI)*BQ$455</f>
        <v>2936.7817897235395</v>
      </c>
      <c r="BR412" s="89">
        <f>SUMIF(Об!$A:$A,$A:$A,Об!AJ:AJ)*BR$455</f>
        <v>0</v>
      </c>
      <c r="BS412" s="89">
        <f>SUMIF(Об!$A:$A,$A:$A,Об!AK:AK)*BS$455</f>
        <v>1606.1524371917944</v>
      </c>
      <c r="BT412" s="89">
        <f>SUMIF(Об!$A:$A,$A:$A,Об!AL:AL)*BT$455</f>
        <v>1445.791339023594</v>
      </c>
      <c r="BU412" s="89">
        <f>SUMIF(Об!$A:$A,$A:$A,Об!AM:AM)*BU$455</f>
        <v>0</v>
      </c>
      <c r="BV412" s="89">
        <f>SUMIF(Об!$A:$A,$A:$A,Об!AN:AN)*BV$455</f>
        <v>604.42546302269886</v>
      </c>
    </row>
    <row r="413" spans="1:74" ht="32.25" customHeight="1" x14ac:dyDescent="0.25">
      <c r="A413" s="84" t="s">
        <v>436</v>
      </c>
      <c r="B413" s="84">
        <v>0</v>
      </c>
      <c r="C413" s="84">
        <v>0</v>
      </c>
      <c r="D413" s="84">
        <v>0</v>
      </c>
      <c r="E413" s="84">
        <f>SUMIF(Об!$A:$A,$A:$A,Об!F:F)</f>
        <v>0</v>
      </c>
      <c r="F413" s="84">
        <f t="shared" si="62"/>
        <v>0</v>
      </c>
      <c r="G413" s="89">
        <v>0</v>
      </c>
      <c r="H413" s="89">
        <v>0</v>
      </c>
      <c r="I413" s="89">
        <v>0</v>
      </c>
      <c r="J413" s="89">
        <v>0</v>
      </c>
      <c r="K413" s="89">
        <v>0</v>
      </c>
      <c r="L413" s="89">
        <v>0</v>
      </c>
      <c r="M413" s="89">
        <v>0</v>
      </c>
      <c r="N413" s="89">
        <v>0</v>
      </c>
      <c r="O413" s="89">
        <v>0</v>
      </c>
      <c r="P413" s="89">
        <v>0</v>
      </c>
      <c r="Q413" s="89">
        <v>0</v>
      </c>
      <c r="R413" s="89">
        <v>0</v>
      </c>
      <c r="S413" s="89">
        <v>0</v>
      </c>
      <c r="T413" s="89">
        <v>0</v>
      </c>
      <c r="U413" s="89">
        <v>0</v>
      </c>
      <c r="V413" s="89">
        <v>0</v>
      </c>
      <c r="W413" s="89">
        <v>0</v>
      </c>
      <c r="X413" s="89">
        <v>0</v>
      </c>
      <c r="Y413" s="89">
        <v>0</v>
      </c>
      <c r="Z413" s="89">
        <v>0</v>
      </c>
      <c r="AA413" s="89">
        <v>0</v>
      </c>
      <c r="AB413" s="89">
        <v>0</v>
      </c>
      <c r="AC413" s="89">
        <v>0</v>
      </c>
      <c r="AD413" s="89">
        <v>0</v>
      </c>
      <c r="AE413" s="89">
        <v>0</v>
      </c>
      <c r="AF413" s="89">
        <v>0</v>
      </c>
      <c r="AG413" s="89">
        <v>0</v>
      </c>
      <c r="AH413" s="90">
        <v>0</v>
      </c>
      <c r="AI413" s="90">
        <v>0</v>
      </c>
      <c r="AJ413" s="90">
        <v>0</v>
      </c>
      <c r="AK413" s="90">
        <v>0</v>
      </c>
      <c r="AL413" s="90">
        <v>9845.7999999999993</v>
      </c>
      <c r="AM413" s="90">
        <v>0</v>
      </c>
      <c r="AN413" s="90">
        <v>9845.7999999999993</v>
      </c>
      <c r="AP413" s="91">
        <f t="shared" si="59"/>
        <v>0</v>
      </c>
      <c r="AQ413" s="92">
        <f>SUMIF('20-1'!K:K,$A:$A,'20-1'!$E:$E)</f>
        <v>0</v>
      </c>
      <c r="AR413" s="92">
        <f>SUMIF('20-1'!L:L,$A:$A,'20-1'!$E:$E)</f>
        <v>0</v>
      </c>
      <c r="AS413" s="92">
        <f>SUMIF('20-1'!M:M,$A:$A,'20-1'!$E:$E)</f>
        <v>0</v>
      </c>
      <c r="AT413" s="92">
        <f>SUMIF('20-1'!N:N,$A:$A,'20-1'!$E:$E)</f>
        <v>0</v>
      </c>
      <c r="AU413" s="92">
        <f>SUMIF('20-1'!O:O,$A:$A,'20-1'!$E:$E)</f>
        <v>0</v>
      </c>
      <c r="AV413" s="92">
        <f>SUMIF('20-1'!P:P,$A:$A,'20-1'!$E:$E)</f>
        <v>0</v>
      </c>
      <c r="AW413" s="92">
        <f>SUMIF('20-1'!Q:Q,$A:$A,'20-1'!$E:$E)</f>
        <v>0</v>
      </c>
      <c r="AX413" s="92">
        <f>SUMIF('20-1'!R:R,$A:$A,'20-1'!$E:$E)</f>
        <v>0</v>
      </c>
      <c r="AY413" s="92">
        <f>SUMIF('20-1'!S:S,$A:$A,'20-1'!$E:$E)</f>
        <v>0</v>
      </c>
      <c r="AZ413" s="92">
        <f>SUMIF('20-1'!T:T,$A:$A,'20-1'!$E:$E)</f>
        <v>0</v>
      </c>
      <c r="BA413" s="92">
        <f>SUMIF('20-1'!U:U,$A:$A,'20-1'!$E:$E)</f>
        <v>0</v>
      </c>
      <c r="BB413" s="92">
        <f>SUMIF('20-1'!V:V,$A:$A,'20-1'!$E:$E)</f>
        <v>0</v>
      </c>
      <c r="BC413" s="92">
        <f>SUMIF('20-1'!W:W,$A:$A,'20-1'!$E:$E)</f>
        <v>0</v>
      </c>
      <c r="BD413" s="92">
        <f>SUMIF('20-1'!X:X,$A:$A,'20-1'!$E:$E)</f>
        <v>0</v>
      </c>
      <c r="BE413" s="92">
        <f>SUMIF('20-1'!Y:Y,$A:$A,'20-1'!$E:$E)</f>
        <v>0</v>
      </c>
      <c r="BF413" s="92">
        <f>SUMIF('20-1'!Z:Z,$A:$A,'20-1'!$E:$E)</f>
        <v>0</v>
      </c>
      <c r="BG413" s="92">
        <f>SUMIF('20-1'!AA:AA,$A:$A,'20-1'!$E:$E)</f>
        <v>0</v>
      </c>
      <c r="BH413" s="92">
        <f>SUMIF('20-1'!AB:AB,$A:$A,'20-1'!$E:$E)</f>
        <v>0</v>
      </c>
      <c r="BI413" s="89">
        <f>SUMIF(Об!$A:$A,$A:$A,Об!AB:AB)*BI$455</f>
        <v>3510.9963003391554</v>
      </c>
      <c r="BJ413" s="89">
        <f>SUMIF(Об!$A:$A,$A:$A,Об!AC:AC)*BJ$455</f>
        <v>3331.8119557309046</v>
      </c>
      <c r="BK413" s="84">
        <f>SUMIF(ПП1!$H:$H,$A:$A,ПП1!$M:$M)</f>
        <v>0</v>
      </c>
      <c r="BL413" s="89">
        <f t="shared" si="60"/>
        <v>0</v>
      </c>
      <c r="BM413" s="84">
        <f>SUMIF(Об!$A:$A,$A:$A,Об!Z:Z)</f>
        <v>0</v>
      </c>
      <c r="BN413" s="89">
        <f t="shared" si="61"/>
        <v>0</v>
      </c>
      <c r="BO413" s="89">
        <f>SUMIF(Об!$A:$A,$A:$A,Об!$AG:$AG)*$BO$455</f>
        <v>0</v>
      </c>
      <c r="BP413" s="89">
        <f>SUMIF(Об!$A:$A,$A:$A,Об!$AE:$AE)*BP$455</f>
        <v>0</v>
      </c>
      <c r="BQ413" s="89">
        <f>SUMIF(Об!$A:$A,$A:$A,Об!AI:AI)*BQ$455</f>
        <v>2468.975840918019</v>
      </c>
      <c r="BR413" s="89">
        <f>SUMIF(Об!$A:$A,$A:$A,Об!AJ:AJ)*BR$455</f>
        <v>0</v>
      </c>
      <c r="BS413" s="89">
        <f>SUMIF(Об!$A:$A,$A:$A,Об!AK:AK)*BS$455</f>
        <v>1350.3051463116851</v>
      </c>
      <c r="BT413" s="89">
        <f>SUMIF(Об!$A:$A,$A:$A,Об!AL:AL)*BT$455</f>
        <v>1215.4882938693927</v>
      </c>
      <c r="BU413" s="89">
        <f>SUMIF(Об!$A:$A,$A:$A,Об!AM:AM)*BU$455</f>
        <v>0</v>
      </c>
      <c r="BV413" s="89">
        <f>SUMIF(Об!$A:$A,$A:$A,Об!AN:AN)*BV$455</f>
        <v>508.14530077129541</v>
      </c>
    </row>
    <row r="414" spans="1:74" ht="32.25" hidden="1" customHeight="1" x14ac:dyDescent="0.25">
      <c r="A414" s="84" t="s">
        <v>437</v>
      </c>
      <c r="B414" s="84">
        <f>SUMIF(Об!$A:$A,$A:$A,Об!B:B)</f>
        <v>2068.33</v>
      </c>
      <c r="C414" s="84">
        <f>SUMIF(Об!$A:$A,$A:$A,Об!C:C)</f>
        <v>2068.33</v>
      </c>
      <c r="D414" s="84">
        <v>12</v>
      </c>
      <c r="E414" s="84">
        <f>SUMIF(Об!$A:$A,$A:$A,Об!F:F)</f>
        <v>24.429999999999996</v>
      </c>
      <c r="F414" s="84">
        <f t="shared" si="62"/>
        <v>24.429999999999996</v>
      </c>
      <c r="G414" s="89">
        <v>596763.3600000001</v>
      </c>
      <c r="H414" s="89">
        <v>834382.62000000011</v>
      </c>
      <c r="I414" s="89">
        <v>0</v>
      </c>
      <c r="J414" s="89">
        <v>141337.05000000002</v>
      </c>
      <c r="K414" s="89">
        <v>6828.7199999999975</v>
      </c>
      <c r="L414" s="89">
        <v>0</v>
      </c>
      <c r="M414" s="89">
        <v>0</v>
      </c>
      <c r="N414" s="89">
        <v>0</v>
      </c>
      <c r="O414" s="89">
        <v>85201.48</v>
      </c>
      <c r="P414" s="89">
        <v>294261.56</v>
      </c>
      <c r="Q414" s="89">
        <v>102333.95999999999</v>
      </c>
      <c r="R414" s="89">
        <v>0</v>
      </c>
      <c r="S414" s="89">
        <v>0</v>
      </c>
      <c r="T414" s="89">
        <v>338368.11999999994</v>
      </c>
      <c r="U414" s="89">
        <v>0</v>
      </c>
      <c r="V414" s="89">
        <v>0</v>
      </c>
      <c r="W414" s="89">
        <v>0</v>
      </c>
      <c r="X414" s="89">
        <v>0</v>
      </c>
      <c r="Y414" s="89">
        <v>0</v>
      </c>
      <c r="Z414" s="89">
        <v>0</v>
      </c>
      <c r="AA414" s="89">
        <v>0</v>
      </c>
      <c r="AB414" s="89">
        <v>0</v>
      </c>
      <c r="AC414" s="89">
        <v>0</v>
      </c>
      <c r="AD414" s="89">
        <v>0</v>
      </c>
      <c r="AE414" s="89">
        <v>0</v>
      </c>
      <c r="AF414" s="89">
        <v>0</v>
      </c>
      <c r="AG414" s="89">
        <v>30974.279999999995</v>
      </c>
      <c r="AH414" s="90">
        <v>596763.3600000001</v>
      </c>
      <c r="AI414" s="90">
        <v>615688.77</v>
      </c>
      <c r="AJ414" s="90">
        <v>0</v>
      </c>
      <c r="AK414" s="90">
        <v>615688.77</v>
      </c>
      <c r="AL414" s="90">
        <v>103050.18</v>
      </c>
      <c r="AM414" s="90">
        <v>0</v>
      </c>
      <c r="AN414" s="90">
        <v>103050.18</v>
      </c>
      <c r="AP414" s="91">
        <f t="shared" si="59"/>
        <v>0</v>
      </c>
      <c r="AQ414" s="92">
        <f>SUMIF('20-1'!K:K,$A:$A,'20-1'!$E:$E)</f>
        <v>0</v>
      </c>
      <c r="AR414" s="92">
        <f>SUMIF('20-1'!L:L,$A:$A,'20-1'!$E:$E)</f>
        <v>0</v>
      </c>
      <c r="AS414" s="92">
        <f>SUMIF('20-1'!M:M,$A:$A,'20-1'!$E:$E)</f>
        <v>0</v>
      </c>
      <c r="AT414" s="92">
        <f>SUMIF('20-1'!N:N,$A:$A,'20-1'!$E:$E)</f>
        <v>0</v>
      </c>
      <c r="AU414" s="92">
        <f>SUMIF('20-1'!O:O,$A:$A,'20-1'!$E:$E)</f>
        <v>0</v>
      </c>
      <c r="AV414" s="92">
        <f>SUMIF('20-1'!P:P,$A:$A,'20-1'!$E:$E)</f>
        <v>0</v>
      </c>
      <c r="AW414" s="92">
        <f>SUMIF('20-1'!Q:Q,$A:$A,'20-1'!$E:$E)</f>
        <v>0</v>
      </c>
      <c r="AX414" s="92">
        <f>SUMIF('20-1'!R:R,$A:$A,'20-1'!$E:$E)</f>
        <v>0</v>
      </c>
      <c r="AY414" s="92">
        <f>SUMIF('20-1'!S:S,$A:$A,'20-1'!$E:$E)</f>
        <v>0</v>
      </c>
      <c r="AZ414" s="92">
        <f>SUMIF('20-1'!T:T,$A:$A,'20-1'!$E:$E)</f>
        <v>0</v>
      </c>
      <c r="BA414" s="92">
        <f>SUMIF('20-1'!U:U,$A:$A,'20-1'!$E:$E)</f>
        <v>0</v>
      </c>
      <c r="BB414" s="92">
        <f>SUMIF('20-1'!V:V,$A:$A,'20-1'!$E:$E)</f>
        <v>0</v>
      </c>
      <c r="BC414" s="92">
        <f>SUMIF('20-1'!W:W,$A:$A,'20-1'!$E:$E)</f>
        <v>0</v>
      </c>
      <c r="BD414" s="92">
        <f>SUMIF('20-1'!X:X,$A:$A,'20-1'!$E:$E)</f>
        <v>0</v>
      </c>
      <c r="BE414" s="92">
        <f>SUMIF('20-1'!Y:Y,$A:$A,'20-1'!$E:$E)</f>
        <v>0</v>
      </c>
      <c r="BF414" s="92">
        <f>SUMIF('20-1'!Z:Z,$A:$A,'20-1'!$E:$E)</f>
        <v>0</v>
      </c>
      <c r="BG414" s="92">
        <f>SUMIF('20-1'!AA:AA,$A:$A,'20-1'!$E:$E)</f>
        <v>0</v>
      </c>
      <c r="BH414" s="92">
        <f>SUMIF('20-1'!AB:AB,$A:$A,'20-1'!$E:$E)</f>
        <v>0</v>
      </c>
      <c r="BI414" s="89">
        <f>SUMIF(Об!$A:$A,$A:$A,Об!AB:AB)*BI$455</f>
        <v>191102.60468106539</v>
      </c>
      <c r="BJ414" s="89">
        <f>SUMIF(Об!$A:$A,$A:$A,Об!AC:AC)*BJ$455</f>
        <v>181349.64795781323</v>
      </c>
      <c r="BK414" s="84">
        <f>SUMIF(ПП1!$H:$H,$A:$A,ПП1!$M:$M)</f>
        <v>0</v>
      </c>
      <c r="BL414" s="89">
        <f t="shared" si="60"/>
        <v>42864.671062077614</v>
      </c>
      <c r="BM414" s="84">
        <f>SUMIF(Об!$A:$A,$A:$A,Об!Z:Z)</f>
        <v>0</v>
      </c>
      <c r="BN414" s="89">
        <f t="shared" si="61"/>
        <v>1679.4332648772315</v>
      </c>
      <c r="BO414" s="89">
        <f>SUMIF(Об!$A:$A,$A:$A,Об!$AG:$AG)*$BO$455</f>
        <v>0</v>
      </c>
      <c r="BP414" s="89">
        <f>SUMIF(Об!$A:$A,$A:$A,Об!$AE:$AE)*BP$455</f>
        <v>1479.8890675508708</v>
      </c>
      <c r="BQ414" s="89">
        <f>SUMIF(Об!$A:$A,$A:$A,Об!AI:AI)*BQ$455</f>
        <v>134385.70529068331</v>
      </c>
      <c r="BR414" s="89">
        <f>SUMIF(Об!$A:$A,$A:$A,Об!AJ:AJ)*BR$455</f>
        <v>0</v>
      </c>
      <c r="BS414" s="89">
        <f>SUMIF(Об!$A:$A,$A:$A,Об!AK:AK)*BS$455</f>
        <v>73496.753770285475</v>
      </c>
      <c r="BT414" s="89">
        <f>SUMIF(Об!$A:$A,$A:$A,Об!AL:AL)*BT$455</f>
        <v>66158.70796997055</v>
      </c>
      <c r="BU414" s="89">
        <f>SUMIF(Об!$A:$A,$A:$A,Об!AM:AM)*BU$455</f>
        <v>0</v>
      </c>
      <c r="BV414" s="89">
        <f>SUMIF(Об!$A:$A,$A:$A,Об!AN:AN)*BV$455</f>
        <v>27658.214998534033</v>
      </c>
    </row>
    <row r="415" spans="1:74" ht="32.25" hidden="1" customHeight="1" x14ac:dyDescent="0.25">
      <c r="A415" s="84" t="s">
        <v>438</v>
      </c>
      <c r="B415" s="84">
        <f>SUMIF(Об!$A:$A,$A:$A,Об!B:B)</f>
        <v>3375.49</v>
      </c>
      <c r="C415" s="84">
        <f>SUMIF(Об!$A:$A,$A:$A,Об!C:C)</f>
        <v>3375.49</v>
      </c>
      <c r="D415" s="84">
        <v>12</v>
      </c>
      <c r="E415" s="84">
        <f>SUMIF(Об!$A:$A,$A:$A,Об!F:F)</f>
        <v>24.429999999999996</v>
      </c>
      <c r="F415" s="84">
        <f t="shared" si="62"/>
        <v>24.429999999999996</v>
      </c>
      <c r="G415" s="89">
        <v>978502.68</v>
      </c>
      <c r="H415" s="89">
        <v>0</v>
      </c>
      <c r="I415" s="89">
        <v>0</v>
      </c>
      <c r="J415" s="89">
        <v>151531.09</v>
      </c>
      <c r="K415" s="89">
        <v>7981.5200000000023</v>
      </c>
      <c r="L415" s="89">
        <v>0</v>
      </c>
      <c r="M415" s="89">
        <v>660.34000000000015</v>
      </c>
      <c r="N415" s="89">
        <v>822.55999999999983</v>
      </c>
      <c r="O415" s="89">
        <v>116721.58</v>
      </c>
      <c r="P415" s="89">
        <v>320012.77</v>
      </c>
      <c r="Q415" s="89">
        <v>113221.17</v>
      </c>
      <c r="R415" s="89">
        <v>0</v>
      </c>
      <c r="S415" s="89">
        <v>2372.96</v>
      </c>
      <c r="T415" s="89">
        <v>374463.48</v>
      </c>
      <c r="U415" s="89">
        <v>0</v>
      </c>
      <c r="V415" s="89">
        <v>0</v>
      </c>
      <c r="W415" s="89">
        <v>0</v>
      </c>
      <c r="X415" s="89">
        <v>0</v>
      </c>
      <c r="Y415" s="89">
        <v>0</v>
      </c>
      <c r="Z415" s="89">
        <v>0</v>
      </c>
      <c r="AA415" s="89">
        <v>0</v>
      </c>
      <c r="AB415" s="89">
        <v>0</v>
      </c>
      <c r="AC415" s="89">
        <v>944414.78</v>
      </c>
      <c r="AD415" s="89">
        <v>0</v>
      </c>
      <c r="AE415" s="89">
        <v>1628.1699999999996</v>
      </c>
      <c r="AF415" s="89">
        <v>0</v>
      </c>
      <c r="AG415" s="89">
        <v>94263.760000000009</v>
      </c>
      <c r="AH415" s="90">
        <v>978502.68</v>
      </c>
      <c r="AI415" s="90">
        <v>972409.55999999994</v>
      </c>
      <c r="AJ415" s="90">
        <v>0</v>
      </c>
      <c r="AK415" s="90">
        <v>972409.55999999994</v>
      </c>
      <c r="AL415" s="90">
        <v>178247.53</v>
      </c>
      <c r="AM415" s="90">
        <v>0</v>
      </c>
      <c r="AN415" s="90">
        <v>178247.53</v>
      </c>
      <c r="AP415" s="91">
        <f t="shared" si="59"/>
        <v>423827.06</v>
      </c>
      <c r="AQ415" s="92">
        <f>SUMIF('20-1'!K:K,$A:$A,'20-1'!$E:$E)</f>
        <v>0</v>
      </c>
      <c r="AR415" s="92">
        <f>SUMIF('20-1'!L:L,$A:$A,'20-1'!$E:$E)</f>
        <v>60000</v>
      </c>
      <c r="AS415" s="92">
        <f>SUMIF('20-1'!M:M,$A:$A,'20-1'!$E:$E)</f>
        <v>0</v>
      </c>
      <c r="AT415" s="92">
        <f>SUMIF('20-1'!N:N,$A:$A,'20-1'!$E:$E)</f>
        <v>0</v>
      </c>
      <c r="AU415" s="92">
        <f>SUMIF('20-1'!O:O,$A:$A,'20-1'!$E:$E)</f>
        <v>0</v>
      </c>
      <c r="AV415" s="92">
        <f>SUMIF('20-1'!P:P,$A:$A,'20-1'!$E:$E)</f>
        <v>0</v>
      </c>
      <c r="AW415" s="92">
        <f>SUMIF('20-1'!Q:Q,$A:$A,'20-1'!$E:$E)</f>
        <v>0</v>
      </c>
      <c r="AX415" s="92">
        <f>SUMIF('20-1'!R:R,$A:$A,'20-1'!$E:$E)</f>
        <v>0</v>
      </c>
      <c r="AY415" s="92">
        <f>SUMIF('20-1'!S:S,$A:$A,'20-1'!$E:$E)</f>
        <v>0</v>
      </c>
      <c r="AZ415" s="92">
        <f>SUMIF('20-1'!T:T,$A:$A,'20-1'!$E:$E)</f>
        <v>0</v>
      </c>
      <c r="BA415" s="92">
        <f>SUMIF('20-1'!U:U,$A:$A,'20-1'!$E:$E)</f>
        <v>0</v>
      </c>
      <c r="BB415" s="92">
        <f>SUMIF('20-1'!V:V,$A:$A,'20-1'!$E:$E)</f>
        <v>0</v>
      </c>
      <c r="BC415" s="92">
        <f>SUMIF('20-1'!W:W,$A:$A,'20-1'!$E:$E)</f>
        <v>0</v>
      </c>
      <c r="BD415" s="92">
        <f>SUMIF('20-1'!X:X,$A:$A,'20-1'!$E:$E)</f>
        <v>0</v>
      </c>
      <c r="BE415" s="92">
        <f>SUMIF('20-1'!Y:Y,$A:$A,'20-1'!$E:$E)</f>
        <v>363827.06</v>
      </c>
      <c r="BF415" s="92">
        <f>SUMIF('20-1'!Z:Z,$A:$A,'20-1'!$E:$E)</f>
        <v>0</v>
      </c>
      <c r="BG415" s="92">
        <f>SUMIF('20-1'!AA:AA,$A:$A,'20-1'!$E:$E)</f>
        <v>0</v>
      </c>
      <c r="BH415" s="92">
        <f>SUMIF('20-1'!AB:AB,$A:$A,'20-1'!$E:$E)</f>
        <v>30730.86</v>
      </c>
      <c r="BI415" s="89">
        <f>SUMIF(Об!$A:$A,$A:$A,Об!AB:AB)*BI$455</f>
        <v>311877.18162715301</v>
      </c>
      <c r="BJ415" s="89">
        <f>SUMIF(Об!$A:$A,$A:$A,Об!AC:AC)*BJ$455</f>
        <v>295960.47206447669</v>
      </c>
      <c r="BK415" s="84">
        <f>SUMIF(ПП1!$H:$H,$A:$A,ПП1!$M:$M)</f>
        <v>0</v>
      </c>
      <c r="BL415" s="89">
        <f t="shared" si="60"/>
        <v>69954.634184744398</v>
      </c>
      <c r="BM415" s="84">
        <f>SUMIF(Об!$A:$A,$A:$A,Об!Z:Z)</f>
        <v>0</v>
      </c>
      <c r="BN415" s="89">
        <f t="shared" si="61"/>
        <v>2740.8151461616117</v>
      </c>
      <c r="BO415" s="89">
        <f>SUMIF(Об!$A:$A,$A:$A,Об!$AG:$AG)*$BO$455</f>
        <v>0</v>
      </c>
      <c r="BP415" s="89">
        <f>SUMIF(Об!$A:$A,$A:$A,Об!$AE:$AE)*BP$455</f>
        <v>2415.161385575459</v>
      </c>
      <c r="BQ415" s="89">
        <f>SUMIF(Об!$A:$A,$A:$A,Об!AI:AI)*BQ$455</f>
        <v>219315.87529632536</v>
      </c>
      <c r="BR415" s="89">
        <f>SUMIF(Об!$A:$A,$A:$A,Об!AJ:AJ)*BR$455</f>
        <v>0</v>
      </c>
      <c r="BS415" s="89">
        <f>SUMIF(Об!$A:$A,$A:$A,Об!AK:AK)*BS$455</f>
        <v>119945.8294295692</v>
      </c>
      <c r="BT415" s="89">
        <f>SUMIF(Об!$A:$A,$A:$A,Об!AL:AL)*BT$455</f>
        <v>107970.22581771568</v>
      </c>
      <c r="BU415" s="89">
        <f>SUMIF(Об!$A:$A,$A:$A,Об!AM:AM)*BU$455</f>
        <v>0</v>
      </c>
      <c r="BV415" s="89">
        <f>SUMIF(Об!$A:$A,$A:$A,Об!AN:AN)*BV$455</f>
        <v>45137.878455276303</v>
      </c>
    </row>
    <row r="416" spans="1:74" ht="32.25" hidden="1" customHeight="1" x14ac:dyDescent="0.25">
      <c r="A416" s="84" t="s">
        <v>439</v>
      </c>
      <c r="B416" s="84">
        <f>SUMIF(Об!$A:$A,$A:$A,Об!B:B)</f>
        <v>3804.87</v>
      </c>
      <c r="C416" s="84">
        <f>SUMIF(Об!$A:$A,$A:$A,Об!C:C)</f>
        <v>3804.8700000000003</v>
      </c>
      <c r="D416" s="84">
        <v>12</v>
      </c>
      <c r="E416" s="84">
        <f>SUMIF(Об!$A:$A,$A:$A,Об!F:F)</f>
        <v>33.409999999999997</v>
      </c>
      <c r="F416" s="84">
        <f t="shared" si="62"/>
        <v>33.409999999999997</v>
      </c>
      <c r="G416" s="89">
        <v>1471350.2399999998</v>
      </c>
      <c r="H416" s="89">
        <v>1708830.7199999997</v>
      </c>
      <c r="I416" s="89">
        <v>0</v>
      </c>
      <c r="J416" s="89">
        <v>181247.67</v>
      </c>
      <c r="K416" s="89">
        <v>59182.239999999991</v>
      </c>
      <c r="L416" s="89">
        <v>0</v>
      </c>
      <c r="M416" s="89">
        <v>1506.8</v>
      </c>
      <c r="N416" s="89">
        <v>1449.2899999999997</v>
      </c>
      <c r="O416" s="89">
        <v>0</v>
      </c>
      <c r="P416" s="89">
        <v>312487.77</v>
      </c>
      <c r="Q416" s="89">
        <v>120125.85</v>
      </c>
      <c r="R416" s="89">
        <v>0</v>
      </c>
      <c r="S416" s="89">
        <v>4038.6400000000003</v>
      </c>
      <c r="T416" s="89">
        <v>329750.60000000003</v>
      </c>
      <c r="U416" s="89">
        <v>0</v>
      </c>
      <c r="V416" s="89">
        <v>0</v>
      </c>
      <c r="W416" s="89">
        <v>0</v>
      </c>
      <c r="X416" s="89">
        <v>0</v>
      </c>
      <c r="Y416" s="89">
        <v>0</v>
      </c>
      <c r="Z416" s="89">
        <v>0</v>
      </c>
      <c r="AA416" s="89">
        <v>0</v>
      </c>
      <c r="AB416" s="89">
        <v>0</v>
      </c>
      <c r="AC416" s="89">
        <v>0</v>
      </c>
      <c r="AD416" s="89">
        <v>0</v>
      </c>
      <c r="AE416" s="89">
        <v>3103.08</v>
      </c>
      <c r="AF416" s="89">
        <v>0</v>
      </c>
      <c r="AG416" s="89">
        <v>0</v>
      </c>
      <c r="AH416" s="90">
        <v>1471350.2399999998</v>
      </c>
      <c r="AI416" s="90">
        <v>1493638.4500000002</v>
      </c>
      <c r="AJ416" s="90">
        <v>0</v>
      </c>
      <c r="AK416" s="90">
        <v>1493638.4500000002</v>
      </c>
      <c r="AL416" s="90">
        <v>88247.159999999989</v>
      </c>
      <c r="AM416" s="90">
        <v>0</v>
      </c>
      <c r="AN416" s="90">
        <v>88247.159999999989</v>
      </c>
      <c r="AP416" s="91">
        <f t="shared" si="59"/>
        <v>2403.84</v>
      </c>
      <c r="AQ416" s="92">
        <f>SUMIF('20-1'!K:K,$A:$A,'20-1'!$E:$E)</f>
        <v>0</v>
      </c>
      <c r="AR416" s="92">
        <f>SUMIF('20-1'!L:L,$A:$A,'20-1'!$E:$E)</f>
        <v>0</v>
      </c>
      <c r="AS416" s="92">
        <f>SUMIF('20-1'!M:M,$A:$A,'20-1'!$E:$E)</f>
        <v>0</v>
      </c>
      <c r="AT416" s="92">
        <f>SUMIF('20-1'!N:N,$A:$A,'20-1'!$E:$E)</f>
        <v>0</v>
      </c>
      <c r="AU416" s="92">
        <f>SUMIF('20-1'!O:O,$A:$A,'20-1'!$E:$E)</f>
        <v>0</v>
      </c>
      <c r="AV416" s="92">
        <f>SUMIF('20-1'!P:P,$A:$A,'20-1'!$E:$E)</f>
        <v>2403.84</v>
      </c>
      <c r="AW416" s="92">
        <f>SUMIF('20-1'!Q:Q,$A:$A,'20-1'!$E:$E)</f>
        <v>0</v>
      </c>
      <c r="AX416" s="92">
        <f>SUMIF('20-1'!R:R,$A:$A,'20-1'!$E:$E)</f>
        <v>0</v>
      </c>
      <c r="AY416" s="92">
        <f>SUMIF('20-1'!S:S,$A:$A,'20-1'!$E:$E)</f>
        <v>0</v>
      </c>
      <c r="AZ416" s="92">
        <f>SUMIF('20-1'!T:T,$A:$A,'20-1'!$E:$E)</f>
        <v>0</v>
      </c>
      <c r="BA416" s="92">
        <f>SUMIF('20-1'!U:U,$A:$A,'20-1'!$E:$E)</f>
        <v>0</v>
      </c>
      <c r="BB416" s="92">
        <f>SUMIF('20-1'!V:V,$A:$A,'20-1'!$E:$E)</f>
        <v>0</v>
      </c>
      <c r="BC416" s="92">
        <f>SUMIF('20-1'!W:W,$A:$A,'20-1'!$E:$E)</f>
        <v>0</v>
      </c>
      <c r="BD416" s="92">
        <f>SUMIF('20-1'!X:X,$A:$A,'20-1'!$E:$E)</f>
        <v>0</v>
      </c>
      <c r="BE416" s="92">
        <f>SUMIF('20-1'!Y:Y,$A:$A,'20-1'!$E:$E)</f>
        <v>0</v>
      </c>
      <c r="BF416" s="92">
        <f>SUMIF('20-1'!Z:Z,$A:$A,'20-1'!$E:$E)</f>
        <v>0</v>
      </c>
      <c r="BG416" s="92">
        <f>SUMIF('20-1'!AA:AA,$A:$A,'20-1'!$E:$E)</f>
        <v>0</v>
      </c>
      <c r="BH416" s="92">
        <f>SUMIF('20-1'!AB:AB,$A:$A,'20-1'!$E:$E)</f>
        <v>11908.9</v>
      </c>
      <c r="BI416" s="89">
        <f>SUMIF(Об!$A:$A,$A:$A,Об!AB:AB)*BI$455</f>
        <v>351549.59192819585</v>
      </c>
      <c r="BJ416" s="89">
        <f>SUMIF(Об!$A:$A,$A:$A,Об!AC:AC)*BJ$455</f>
        <v>333608.19357899611</v>
      </c>
      <c r="BK416" s="84">
        <f>SUMIF(ПП1!$H:$H,$A:$A,ПП1!$M:$M)</f>
        <v>0</v>
      </c>
      <c r="BL416" s="89">
        <f t="shared" si="60"/>
        <v>78853.229892699557</v>
      </c>
      <c r="BM416" s="84">
        <f>SUMIF(Об!$A:$A,$A:$A,Об!Z:Z)</f>
        <v>0</v>
      </c>
      <c r="BN416" s="89">
        <f t="shared" si="61"/>
        <v>3089.4611819842248</v>
      </c>
      <c r="BO416" s="89">
        <f>SUMIF(Об!$A:$A,$A:$A,Об!$AG:$AG)*$BO$455</f>
        <v>0</v>
      </c>
      <c r="BP416" s="89">
        <f>SUMIF(Об!$A:$A,$A:$A,Об!$AE:$AE)*BP$455</f>
        <v>0</v>
      </c>
      <c r="BQ416" s="89">
        <f>SUMIF(Об!$A:$A,$A:$A,Об!AI:AI)*BQ$455</f>
        <v>247214.00283773014</v>
      </c>
      <c r="BR416" s="89">
        <f>SUMIF(Об!$A:$A,$A:$A,Об!AJ:AJ)*BR$455</f>
        <v>92360.716183403361</v>
      </c>
      <c r="BS416" s="89">
        <f>SUMIF(Об!$A:$A,$A:$A,Об!AK:AK)*BS$455</f>
        <v>135203.56689597215</v>
      </c>
      <c r="BT416" s="89">
        <f>SUMIF(Об!$A:$A,$A:$A,Об!AL:AL)*BT$455</f>
        <v>121704.60380775885</v>
      </c>
      <c r="BU416" s="89">
        <f>SUMIF(Об!$A:$A,$A:$A,Об!AM:AM)*BU$455</f>
        <v>76629.377621863998</v>
      </c>
      <c r="BV416" s="89">
        <f>SUMIF(Об!$A:$A,$A:$A,Об!AN:AN)*BV$455</f>
        <v>50879.652909096803</v>
      </c>
    </row>
    <row r="417" spans="1:74" ht="32.25" hidden="1" customHeight="1" x14ac:dyDescent="0.25">
      <c r="A417" s="84" t="s">
        <v>440</v>
      </c>
      <c r="B417" s="84">
        <f>SUMIF(Об!$A:$A,$A:$A,Об!B:B)</f>
        <v>2484.1</v>
      </c>
      <c r="C417" s="84">
        <f>SUMIF(Об!$A:$A,$A:$A,Об!C:C)</f>
        <v>2484.1</v>
      </c>
      <c r="D417" s="84">
        <v>12</v>
      </c>
      <c r="E417" s="84">
        <f>SUMIF(Об!$A:$A,$A:$A,Об!F:F)</f>
        <v>24.429999999999996</v>
      </c>
      <c r="F417" s="84">
        <f t="shared" si="62"/>
        <v>24.429999999999996</v>
      </c>
      <c r="G417" s="89">
        <v>699834.95000000007</v>
      </c>
      <c r="H417" s="89">
        <v>1119601.2399999998</v>
      </c>
      <c r="I417" s="89">
        <v>0</v>
      </c>
      <c r="J417" s="89">
        <v>148587.65</v>
      </c>
      <c r="K417" s="89">
        <v>6756.92</v>
      </c>
      <c r="L417" s="89">
        <v>0</v>
      </c>
      <c r="M417" s="89">
        <v>686.90000000000009</v>
      </c>
      <c r="N417" s="89">
        <v>664.28000000000009</v>
      </c>
      <c r="O417" s="89">
        <v>81600.740000000005</v>
      </c>
      <c r="P417" s="89">
        <v>258936.19000000003</v>
      </c>
      <c r="Q417" s="89">
        <v>100443.77</v>
      </c>
      <c r="R417" s="89">
        <v>0</v>
      </c>
      <c r="S417" s="89">
        <v>1821.0900000000006</v>
      </c>
      <c r="T417" s="89">
        <v>277186.62</v>
      </c>
      <c r="U417" s="89">
        <v>0</v>
      </c>
      <c r="V417" s="89">
        <v>0</v>
      </c>
      <c r="W417" s="89">
        <v>0</v>
      </c>
      <c r="X417" s="89">
        <v>0</v>
      </c>
      <c r="Y417" s="89">
        <v>0</v>
      </c>
      <c r="Z417" s="89">
        <v>0</v>
      </c>
      <c r="AA417" s="89">
        <v>0</v>
      </c>
      <c r="AB417" s="89">
        <v>0</v>
      </c>
      <c r="AC417" s="89">
        <v>0</v>
      </c>
      <c r="AD417" s="89">
        <v>0</v>
      </c>
      <c r="AE417" s="89">
        <v>1409.43</v>
      </c>
      <c r="AF417" s="89">
        <v>0</v>
      </c>
      <c r="AG417" s="89">
        <v>71685</v>
      </c>
      <c r="AH417" s="90">
        <v>699834.95000000007</v>
      </c>
      <c r="AI417" s="90">
        <v>683378.63</v>
      </c>
      <c r="AJ417" s="90">
        <v>0</v>
      </c>
      <c r="AK417" s="90">
        <v>683378.63</v>
      </c>
      <c r="AL417" s="90">
        <v>84929.97</v>
      </c>
      <c r="AM417" s="90">
        <v>0</v>
      </c>
      <c r="AN417" s="90">
        <v>84929.97</v>
      </c>
      <c r="AP417" s="91">
        <f t="shared" si="59"/>
        <v>104928.94</v>
      </c>
      <c r="AQ417" s="92">
        <f>SUMIF('20-1'!K:K,$A:$A,'20-1'!$E:$E)</f>
        <v>104928.94</v>
      </c>
      <c r="AR417" s="92">
        <f>SUMIF('20-1'!L:L,$A:$A,'20-1'!$E:$E)</f>
        <v>0</v>
      </c>
      <c r="AS417" s="92">
        <f>SUMIF('20-1'!M:M,$A:$A,'20-1'!$E:$E)</f>
        <v>0</v>
      </c>
      <c r="AT417" s="92">
        <f>SUMIF('20-1'!N:N,$A:$A,'20-1'!$E:$E)</f>
        <v>0</v>
      </c>
      <c r="AU417" s="92">
        <f>SUMIF('20-1'!O:O,$A:$A,'20-1'!$E:$E)</f>
        <v>0</v>
      </c>
      <c r="AV417" s="92">
        <f>SUMIF('20-1'!P:P,$A:$A,'20-1'!$E:$E)</f>
        <v>0</v>
      </c>
      <c r="AW417" s="92">
        <f>SUMIF('20-1'!Q:Q,$A:$A,'20-1'!$E:$E)</f>
        <v>0</v>
      </c>
      <c r="AX417" s="92">
        <f>SUMIF('20-1'!R:R,$A:$A,'20-1'!$E:$E)</f>
        <v>0</v>
      </c>
      <c r="AY417" s="92">
        <f>SUMIF('20-1'!S:S,$A:$A,'20-1'!$E:$E)</f>
        <v>0</v>
      </c>
      <c r="AZ417" s="92">
        <f>SUMIF('20-1'!T:T,$A:$A,'20-1'!$E:$E)</f>
        <v>0</v>
      </c>
      <c r="BA417" s="92">
        <f>SUMIF('20-1'!U:U,$A:$A,'20-1'!$E:$E)</f>
        <v>0</v>
      </c>
      <c r="BB417" s="92">
        <f>SUMIF('20-1'!V:V,$A:$A,'20-1'!$E:$E)</f>
        <v>0</v>
      </c>
      <c r="BC417" s="92">
        <f>SUMIF('20-1'!W:W,$A:$A,'20-1'!$E:$E)</f>
        <v>0</v>
      </c>
      <c r="BD417" s="92">
        <f>SUMIF('20-1'!X:X,$A:$A,'20-1'!$E:$E)</f>
        <v>0</v>
      </c>
      <c r="BE417" s="92">
        <f>SUMIF('20-1'!Y:Y,$A:$A,'20-1'!$E:$E)</f>
        <v>0</v>
      </c>
      <c r="BF417" s="92">
        <f>SUMIF('20-1'!Z:Z,$A:$A,'20-1'!$E:$E)</f>
        <v>0</v>
      </c>
      <c r="BG417" s="92">
        <f>SUMIF('20-1'!AA:AA,$A:$A,'20-1'!$E:$E)</f>
        <v>0</v>
      </c>
      <c r="BH417" s="92">
        <f>SUMIF('20-1'!AB:AB,$A:$A,'20-1'!$E:$E)</f>
        <v>0</v>
      </c>
      <c r="BI417" s="89">
        <f>SUMIF(Об!$A:$A,$A:$A,Об!AB:AB)*BI$455</f>
        <v>229517.52393874986</v>
      </c>
      <c r="BJ417" s="89">
        <f>SUMIF(Об!$A:$A,$A:$A,Об!AC:AC)*BJ$455</f>
        <v>217804.05471660898</v>
      </c>
      <c r="BK417" s="84">
        <f>SUMIF(ПП1!$H:$H,$A:$A,ПП1!$M:$M)</f>
        <v>0</v>
      </c>
      <c r="BL417" s="89">
        <f t="shared" si="60"/>
        <v>51481.209180985148</v>
      </c>
      <c r="BM417" s="84">
        <f>SUMIF(Об!$A:$A,$A:$A,Об!Z:Z)</f>
        <v>0</v>
      </c>
      <c r="BN417" s="89">
        <f t="shared" si="61"/>
        <v>2017.0283142832773</v>
      </c>
      <c r="BO417" s="89">
        <f>SUMIF(Об!$A:$A,$A:$A,Об!$AG:$AG)*$BO$455</f>
        <v>0</v>
      </c>
      <c r="BP417" s="89">
        <f>SUMIF(Об!$A:$A,$A:$A,Об!$AE:$AE)*BP$455</f>
        <v>1777.3722919955317</v>
      </c>
      <c r="BQ417" s="89">
        <f>SUMIF(Об!$A:$A,$A:$A,Об!AI:AI)*BQ$455</f>
        <v>161399.54964274872</v>
      </c>
      <c r="BR417" s="89">
        <f>SUMIF(Об!$A:$A,$A:$A,Об!AJ:AJ)*BR$455</f>
        <v>0</v>
      </c>
      <c r="BS417" s="89">
        <f>SUMIF(Об!$A:$A,$A:$A,Об!AK:AK)*BS$455</f>
        <v>88270.868788233071</v>
      </c>
      <c r="BT417" s="89">
        <f>SUMIF(Об!$A:$A,$A:$A,Об!AL:AL)*BT$455</f>
        <v>79457.749231604161</v>
      </c>
      <c r="BU417" s="89">
        <f>SUMIF(Об!$A:$A,$A:$A,Об!AM:AM)*BU$455</f>
        <v>0</v>
      </c>
      <c r="BV417" s="89">
        <f>SUMIF(Об!$A:$A,$A:$A,Об!AN:AN)*BV$455</f>
        <v>33217.993201209858</v>
      </c>
    </row>
    <row r="418" spans="1:74" ht="32.25" hidden="1" customHeight="1" x14ac:dyDescent="0.25">
      <c r="A418" s="84" t="s">
        <v>441</v>
      </c>
      <c r="B418" s="84">
        <f>SUMIF(Об!$A:$A,$A:$A,Об!B:B)</f>
        <v>2720.3</v>
      </c>
      <c r="C418" s="84">
        <f>SUMIF(Об!$A:$A,$A:$A,Об!C:C)</f>
        <v>2720.3</v>
      </c>
      <c r="D418" s="84">
        <v>12</v>
      </c>
      <c r="E418" s="84">
        <f>SUMIF(Об!$A:$A,$A:$A,Об!F:F)</f>
        <v>24.429999999999996</v>
      </c>
      <c r="F418" s="84">
        <f t="shared" si="62"/>
        <v>24.429999999999996</v>
      </c>
      <c r="G418" s="89">
        <v>715671.08</v>
      </c>
      <c r="H418" s="89">
        <v>1153352.19</v>
      </c>
      <c r="I418" s="89">
        <v>0</v>
      </c>
      <c r="J418" s="89">
        <v>159999.85</v>
      </c>
      <c r="K418" s="89">
        <v>5455.3899999999994</v>
      </c>
      <c r="L418" s="89">
        <v>0</v>
      </c>
      <c r="M418" s="89">
        <v>483.5499999999999</v>
      </c>
      <c r="N418" s="89">
        <v>500.87999999999994</v>
      </c>
      <c r="O418" s="89">
        <v>75808.930000000008</v>
      </c>
      <c r="P418" s="89">
        <v>275413.09000000003</v>
      </c>
      <c r="Q418" s="89">
        <v>112631.51999999999</v>
      </c>
      <c r="R418" s="89">
        <v>0</v>
      </c>
      <c r="S418" s="89">
        <v>1305.4000000000001</v>
      </c>
      <c r="T418" s="89">
        <v>289962.88</v>
      </c>
      <c r="U418" s="89">
        <v>0</v>
      </c>
      <c r="V418" s="89">
        <v>0</v>
      </c>
      <c r="W418" s="89">
        <v>0</v>
      </c>
      <c r="X418" s="89">
        <v>0</v>
      </c>
      <c r="Y418" s="89">
        <v>0</v>
      </c>
      <c r="Z418" s="89">
        <v>0</v>
      </c>
      <c r="AA418" s="89">
        <v>0</v>
      </c>
      <c r="AB418" s="89">
        <v>0</v>
      </c>
      <c r="AC418" s="89">
        <v>0</v>
      </c>
      <c r="AD418" s="89">
        <v>0</v>
      </c>
      <c r="AE418" s="89">
        <v>997.57000000000016</v>
      </c>
      <c r="AF418" s="89">
        <v>0</v>
      </c>
      <c r="AG418" s="89">
        <v>71685</v>
      </c>
      <c r="AH418" s="90">
        <v>715671.08</v>
      </c>
      <c r="AI418" s="90">
        <v>736038.52</v>
      </c>
      <c r="AJ418" s="90">
        <v>0</v>
      </c>
      <c r="AK418" s="90">
        <v>736038.52</v>
      </c>
      <c r="AL418" s="90">
        <v>74951.38</v>
      </c>
      <c r="AM418" s="90">
        <v>0</v>
      </c>
      <c r="AN418" s="90">
        <v>74951.38</v>
      </c>
      <c r="AP418" s="91">
        <f t="shared" si="59"/>
        <v>51140.24</v>
      </c>
      <c r="AQ418" s="92">
        <f>SUMIF('20-1'!K:K,$A:$A,'20-1'!$E:$E)</f>
        <v>0</v>
      </c>
      <c r="AR418" s="92">
        <f>SUMIF('20-1'!L:L,$A:$A,'20-1'!$E:$E)</f>
        <v>0</v>
      </c>
      <c r="AS418" s="92">
        <f>SUMIF('20-1'!M:M,$A:$A,'20-1'!$E:$E)</f>
        <v>0</v>
      </c>
      <c r="AT418" s="92">
        <f>SUMIF('20-1'!N:N,$A:$A,'20-1'!$E:$E)</f>
        <v>0</v>
      </c>
      <c r="AU418" s="92">
        <f>SUMIF('20-1'!O:O,$A:$A,'20-1'!$E:$E)</f>
        <v>0</v>
      </c>
      <c r="AV418" s="92">
        <f>SUMIF('20-1'!P:P,$A:$A,'20-1'!$E:$E)</f>
        <v>0</v>
      </c>
      <c r="AW418" s="92">
        <f>SUMIF('20-1'!Q:Q,$A:$A,'20-1'!$E:$E)</f>
        <v>0</v>
      </c>
      <c r="AX418" s="92">
        <f>SUMIF('20-1'!R:R,$A:$A,'20-1'!$E:$E)</f>
        <v>0</v>
      </c>
      <c r="AY418" s="92">
        <f>SUMIF('20-1'!S:S,$A:$A,'20-1'!$E:$E)</f>
        <v>0</v>
      </c>
      <c r="AZ418" s="92">
        <f>SUMIF('20-1'!T:T,$A:$A,'20-1'!$E:$E)</f>
        <v>0</v>
      </c>
      <c r="BA418" s="92">
        <f>SUMIF('20-1'!U:U,$A:$A,'20-1'!$E:$E)</f>
        <v>0</v>
      </c>
      <c r="BB418" s="92">
        <f>SUMIF('20-1'!V:V,$A:$A,'20-1'!$E:$E)</f>
        <v>0</v>
      </c>
      <c r="BC418" s="92">
        <f>SUMIF('20-1'!W:W,$A:$A,'20-1'!$E:$E)</f>
        <v>0</v>
      </c>
      <c r="BD418" s="92">
        <f>SUMIF('20-1'!X:X,$A:$A,'20-1'!$E:$E)</f>
        <v>0</v>
      </c>
      <c r="BE418" s="92">
        <f>SUMIF('20-1'!Y:Y,$A:$A,'20-1'!$E:$E)</f>
        <v>51140.24</v>
      </c>
      <c r="BF418" s="92">
        <f>SUMIF('20-1'!Z:Z,$A:$A,'20-1'!$E:$E)</f>
        <v>0</v>
      </c>
      <c r="BG418" s="92">
        <f>SUMIF('20-1'!AA:AA,$A:$A,'20-1'!$E:$E)</f>
        <v>0</v>
      </c>
      <c r="BH418" s="92">
        <f>SUMIF('20-1'!AB:AB,$A:$A,'20-1'!$E:$E)</f>
        <v>0</v>
      </c>
      <c r="BI418" s="89">
        <f>SUMIF(Об!$A:$A,$A:$A,Об!AB:AB)*BI$455</f>
        <v>251341.1377845422</v>
      </c>
      <c r="BJ418" s="89">
        <f>SUMIF(Об!$A:$A,$A:$A,Об!AC:AC)*BJ$455</f>
        <v>238513.89639933637</v>
      </c>
      <c r="BK418" s="84">
        <f>SUMIF(ПП1!$H:$H,$A:$A,ПП1!$M:$M)</f>
        <v>0</v>
      </c>
      <c r="BL418" s="89">
        <f t="shared" si="60"/>
        <v>56376.286516256951</v>
      </c>
      <c r="BM418" s="84">
        <f>SUMIF(Об!$A:$A,$A:$A,Об!Z:Z)</f>
        <v>0</v>
      </c>
      <c r="BN418" s="89">
        <f t="shared" si="61"/>
        <v>2208.8169249807975</v>
      </c>
      <c r="BO418" s="89">
        <f>SUMIF(Об!$A:$A,$A:$A,Об!$AG:$AG)*$BO$455</f>
        <v>0</v>
      </c>
      <c r="BP418" s="89">
        <f>SUMIF(Об!$A:$A,$A:$A,Об!$AE:$AE)*BP$455</f>
        <v>1946.3732723785054</v>
      </c>
      <c r="BQ418" s="89">
        <f>SUMIF(Об!$A:$A,$A:$A,Об!AI:AI)*BQ$455</f>
        <v>176746.1836855076</v>
      </c>
      <c r="BR418" s="89">
        <f>SUMIF(Об!$A:$A,$A:$A,Об!AJ:AJ)*BR$455</f>
        <v>0</v>
      </c>
      <c r="BS418" s="89">
        <f>SUMIF(Об!$A:$A,$A:$A,Об!AK:AK)*BS$455</f>
        <v>96664.081302938881</v>
      </c>
      <c r="BT418" s="89">
        <f>SUMIF(Об!$A:$A,$A:$A,Об!AL:AL)*BT$455</f>
        <v>87012.968574023907</v>
      </c>
      <c r="BU418" s="89">
        <f>SUMIF(Об!$A:$A,$A:$A,Об!AM:AM)*BU$455</f>
        <v>0</v>
      </c>
      <c r="BV418" s="89">
        <f>SUMIF(Об!$A:$A,$A:$A,Об!AN:AN)*BV$455</f>
        <v>36376.51741284618</v>
      </c>
    </row>
    <row r="419" spans="1:74" ht="32.25" hidden="1" customHeight="1" x14ac:dyDescent="0.25">
      <c r="A419" s="84" t="s">
        <v>442</v>
      </c>
      <c r="B419" s="84">
        <f>SUMIF(Об!$A:$A,$A:$A,Об!B:B)</f>
        <v>2974.2999999999997</v>
      </c>
      <c r="C419" s="84">
        <f>SUMIF(Об!$A:$A,$A:$A,Об!C:C)</f>
        <v>2974.2999999999997</v>
      </c>
      <c r="D419" s="84">
        <v>12</v>
      </c>
      <c r="E419" s="84">
        <f>SUMIF(Об!$A:$A,$A:$A,Об!F:F)</f>
        <v>33.409999999999997</v>
      </c>
      <c r="F419" s="84">
        <f t="shared" si="62"/>
        <v>33.409999999999997</v>
      </c>
      <c r="G419" s="93">
        <v>1152583.7400000002</v>
      </c>
      <c r="H419" s="93">
        <v>1340367.68</v>
      </c>
      <c r="I419" s="93">
        <v>0</v>
      </c>
      <c r="J419" s="93">
        <v>174712.42</v>
      </c>
      <c r="K419" s="93">
        <v>88410.969999999987</v>
      </c>
      <c r="L419" s="93">
        <v>0</v>
      </c>
      <c r="M419" s="93">
        <v>2762.97</v>
      </c>
      <c r="N419" s="93">
        <v>2721.0499999999997</v>
      </c>
      <c r="O419" s="93">
        <v>0</v>
      </c>
      <c r="P419" s="93">
        <v>286567.36</v>
      </c>
      <c r="Q419" s="93">
        <v>101821.76000000001</v>
      </c>
      <c r="R419" s="93">
        <v>0</v>
      </c>
      <c r="S419" s="93">
        <v>7994.4800000000005</v>
      </c>
      <c r="T419" s="93">
        <v>279496.21000000002</v>
      </c>
      <c r="U419" s="93">
        <v>0</v>
      </c>
      <c r="V419" s="93">
        <v>0</v>
      </c>
      <c r="W419" s="93">
        <v>0</v>
      </c>
      <c r="X419" s="93">
        <v>0</v>
      </c>
      <c r="Y419" s="93">
        <v>0</v>
      </c>
      <c r="Z419" s="93">
        <v>0</v>
      </c>
      <c r="AA419" s="93">
        <v>0</v>
      </c>
      <c r="AB419" s="93">
        <v>0</v>
      </c>
      <c r="AC419" s="93">
        <v>0</v>
      </c>
      <c r="AD419" s="93">
        <v>0</v>
      </c>
      <c r="AE419" s="93">
        <v>5656.1899999999987</v>
      </c>
      <c r="AF419" s="93">
        <v>0</v>
      </c>
      <c r="AG419" s="93">
        <v>0</v>
      </c>
      <c r="AH419" s="94">
        <v>1152583.7400000002</v>
      </c>
      <c r="AI419" s="94">
        <v>1132349.48</v>
      </c>
      <c r="AJ419" s="94">
        <v>0</v>
      </c>
      <c r="AK419" s="94">
        <v>1132349.48</v>
      </c>
      <c r="AL419" s="94">
        <v>190796.11</v>
      </c>
      <c r="AM419" s="94">
        <v>0</v>
      </c>
      <c r="AN419" s="94">
        <v>190796.11</v>
      </c>
      <c r="AP419" s="91">
        <f t="shared" si="59"/>
        <v>5060.88</v>
      </c>
      <c r="AQ419" s="92">
        <f>SUMIF('20-1'!K:K,$A:$A,'20-1'!$E:$E)</f>
        <v>0</v>
      </c>
      <c r="AR419" s="92">
        <f>SUMIF('20-1'!L:L,$A:$A,'20-1'!$E:$E)</f>
        <v>0</v>
      </c>
      <c r="AS419" s="92">
        <f>SUMIF('20-1'!M:M,$A:$A,'20-1'!$E:$E)</f>
        <v>0</v>
      </c>
      <c r="AT419" s="92">
        <f>SUMIF('20-1'!N:N,$A:$A,'20-1'!$E:$E)</f>
        <v>0</v>
      </c>
      <c r="AU419" s="92">
        <f>SUMIF('20-1'!O:O,$A:$A,'20-1'!$E:$E)</f>
        <v>0</v>
      </c>
      <c r="AV419" s="92">
        <f>SUMIF('20-1'!P:P,$A:$A,'20-1'!$E:$E)</f>
        <v>5060.88</v>
      </c>
      <c r="AW419" s="92">
        <f>SUMIF('20-1'!Q:Q,$A:$A,'20-1'!$E:$E)</f>
        <v>0</v>
      </c>
      <c r="AX419" s="92">
        <f>SUMIF('20-1'!R:R,$A:$A,'20-1'!$E:$E)</f>
        <v>0</v>
      </c>
      <c r="AY419" s="92">
        <f>SUMIF('20-1'!S:S,$A:$A,'20-1'!$E:$E)</f>
        <v>0</v>
      </c>
      <c r="AZ419" s="92">
        <f>SUMIF('20-1'!T:T,$A:$A,'20-1'!$E:$E)</f>
        <v>0</v>
      </c>
      <c r="BA419" s="92">
        <f>SUMIF('20-1'!U:U,$A:$A,'20-1'!$E:$E)</f>
        <v>0</v>
      </c>
      <c r="BB419" s="92">
        <f>SUMIF('20-1'!V:V,$A:$A,'20-1'!$E:$E)</f>
        <v>0</v>
      </c>
      <c r="BC419" s="92">
        <f>SUMIF('20-1'!W:W,$A:$A,'20-1'!$E:$E)</f>
        <v>0</v>
      </c>
      <c r="BD419" s="92">
        <f>SUMIF('20-1'!X:X,$A:$A,'20-1'!$E:$E)</f>
        <v>0</v>
      </c>
      <c r="BE419" s="92">
        <f>SUMIF('20-1'!Y:Y,$A:$A,'20-1'!$E:$E)</f>
        <v>0</v>
      </c>
      <c r="BF419" s="92">
        <f>SUMIF('20-1'!Z:Z,$A:$A,'20-1'!$E:$E)</f>
        <v>0</v>
      </c>
      <c r="BG419" s="92">
        <f>SUMIF('20-1'!AA:AA,$A:$A,'20-1'!$E:$E)</f>
        <v>0</v>
      </c>
      <c r="BH419" s="92">
        <f>SUMIF('20-1'!AB:AB,$A:$A,'20-1'!$E:$E)</f>
        <v>0</v>
      </c>
      <c r="BI419" s="89">
        <f>SUMIF(Об!$A:$A,$A:$A,Об!AB:AB)*BI$455</f>
        <v>274809.37621312495</v>
      </c>
      <c r="BJ419" s="89">
        <f>SUMIF(Об!$A:$A,$A:$A,Об!AC:AC)*BJ$455</f>
        <v>260784.4289455376</v>
      </c>
      <c r="BK419" s="84">
        <f>SUMIF(ПП1!$H:$H,$A:$A,ПП1!$M:$M)</f>
        <v>0</v>
      </c>
      <c r="BL419" s="89">
        <f t="shared" si="60"/>
        <v>61640.256216337548</v>
      </c>
      <c r="BM419" s="84">
        <f>SUMIF(Об!$A:$A,$A:$A,Об!Z:Z)</f>
        <v>0</v>
      </c>
      <c r="BN419" s="89">
        <f t="shared" si="61"/>
        <v>2415.058699397267</v>
      </c>
      <c r="BO419" s="89">
        <f>SUMIF(Об!$A:$A,$A:$A,Об!$AG:$AG)*$BO$455</f>
        <v>0</v>
      </c>
      <c r="BP419" s="89">
        <f>SUMIF(Об!$A:$A,$A:$A,Об!$AE:$AE)*BP$455</f>
        <v>0</v>
      </c>
      <c r="BQ419" s="89">
        <f>SUMIF(Об!$A:$A,$A:$A,Об!AI:AI)*BQ$455</f>
        <v>193249.33799059113</v>
      </c>
      <c r="BR419" s="89">
        <f>SUMIF(Об!$A:$A,$A:$A,Об!AJ:AJ)*BR$455</f>
        <v>72199.175831052446</v>
      </c>
      <c r="BS419" s="89">
        <f>SUMIF(Об!$A:$A,$A:$A,Об!AK:AK)*BS$455</f>
        <v>105689.80517565383</v>
      </c>
      <c r="BT419" s="89">
        <f>SUMIF(Об!$A:$A,$A:$A,Об!AL:AL)*BT$455</f>
        <v>95137.548222519326</v>
      </c>
      <c r="BU419" s="89">
        <f>SUMIF(Об!$A:$A,$A:$A,Об!AM:AM)*BU$455</f>
        <v>59901.851537821283</v>
      </c>
      <c r="BV419" s="89">
        <f>SUMIF(Об!$A:$A,$A:$A,Об!AN:AN)*BV$455</f>
        <v>39773.067581159572</v>
      </c>
    </row>
    <row r="420" spans="1:74" ht="32.25" hidden="1" customHeight="1" x14ac:dyDescent="0.25">
      <c r="A420" s="84" t="s">
        <v>443</v>
      </c>
      <c r="B420" s="84">
        <f>SUMIF(Об!$A:$A,$A:$A,Об!B:B)</f>
        <v>3103.5</v>
      </c>
      <c r="C420" s="84">
        <f>SUMIF(Об!$A:$A,$A:$A,Об!C:C)</f>
        <v>3103.5</v>
      </c>
      <c r="D420" s="84">
        <v>12</v>
      </c>
      <c r="E420" s="84">
        <f>SUMIF(Об!$A:$A,$A:$A,Об!F:F)</f>
        <v>24.429999999999996</v>
      </c>
      <c r="F420" s="84">
        <f t="shared" si="62"/>
        <v>24.429999999999996</v>
      </c>
      <c r="G420" s="93">
        <v>901971.00999999978</v>
      </c>
      <c r="H420" s="93">
        <v>1456668.3099999998</v>
      </c>
      <c r="I420" s="93">
        <v>0</v>
      </c>
      <c r="J420" s="93">
        <v>239760.33</v>
      </c>
      <c r="K420" s="93">
        <v>8307.9599999999991</v>
      </c>
      <c r="L420" s="93">
        <v>0</v>
      </c>
      <c r="M420" s="93">
        <v>755</v>
      </c>
      <c r="N420" s="93">
        <v>759.22</v>
      </c>
      <c r="O420" s="93">
        <v>113954.57</v>
      </c>
      <c r="P420" s="93">
        <v>412856.03</v>
      </c>
      <c r="Q420" s="93">
        <v>163356.00999999998</v>
      </c>
      <c r="R420" s="93">
        <v>0</v>
      </c>
      <c r="S420" s="93">
        <v>2053.7999999999997</v>
      </c>
      <c r="T420" s="93">
        <v>447515.94999999995</v>
      </c>
      <c r="U420" s="93">
        <v>0</v>
      </c>
      <c r="V420" s="93">
        <v>0</v>
      </c>
      <c r="W420" s="93">
        <v>0</v>
      </c>
      <c r="X420" s="93">
        <v>0</v>
      </c>
      <c r="Y420" s="93">
        <v>0</v>
      </c>
      <c r="Z420" s="93">
        <v>0</v>
      </c>
      <c r="AA420" s="93">
        <v>0</v>
      </c>
      <c r="AB420" s="93">
        <v>0</v>
      </c>
      <c r="AC420" s="93">
        <v>0</v>
      </c>
      <c r="AD420" s="93">
        <v>0</v>
      </c>
      <c r="AE420" s="93">
        <v>1511.99</v>
      </c>
      <c r="AF420" s="93">
        <v>0</v>
      </c>
      <c r="AG420" s="93">
        <v>85085.93</v>
      </c>
      <c r="AH420" s="94">
        <v>901971.00999999978</v>
      </c>
      <c r="AI420" s="94">
        <v>895419.99</v>
      </c>
      <c r="AJ420" s="94">
        <v>0</v>
      </c>
      <c r="AK420" s="94">
        <v>895419.99</v>
      </c>
      <c r="AL420" s="94">
        <v>160844.08000000002</v>
      </c>
      <c r="AM420" s="94">
        <v>0</v>
      </c>
      <c r="AN420" s="94">
        <v>160844.08000000002</v>
      </c>
      <c r="AP420" s="91">
        <f t="shared" si="59"/>
        <v>0</v>
      </c>
      <c r="AQ420" s="92">
        <f>SUMIF('20-1'!K:K,$A:$A,'20-1'!$E:$E)</f>
        <v>0</v>
      </c>
      <c r="AR420" s="92">
        <f>SUMIF('20-1'!L:L,$A:$A,'20-1'!$E:$E)</f>
        <v>0</v>
      </c>
      <c r="AS420" s="92">
        <f>SUMIF('20-1'!M:M,$A:$A,'20-1'!$E:$E)</f>
        <v>0</v>
      </c>
      <c r="AT420" s="92">
        <f>SUMIF('20-1'!N:N,$A:$A,'20-1'!$E:$E)</f>
        <v>0</v>
      </c>
      <c r="AU420" s="92">
        <f>SUMIF('20-1'!O:O,$A:$A,'20-1'!$E:$E)</f>
        <v>0</v>
      </c>
      <c r="AV420" s="92">
        <f>SUMIF('20-1'!P:P,$A:$A,'20-1'!$E:$E)</f>
        <v>0</v>
      </c>
      <c r="AW420" s="92">
        <f>SUMIF('20-1'!Q:Q,$A:$A,'20-1'!$E:$E)</f>
        <v>0</v>
      </c>
      <c r="AX420" s="92">
        <f>SUMIF('20-1'!R:R,$A:$A,'20-1'!$E:$E)</f>
        <v>0</v>
      </c>
      <c r="AY420" s="92">
        <f>SUMIF('20-1'!S:S,$A:$A,'20-1'!$E:$E)</f>
        <v>0</v>
      </c>
      <c r="AZ420" s="92">
        <f>SUMIF('20-1'!T:T,$A:$A,'20-1'!$E:$E)</f>
        <v>0</v>
      </c>
      <c r="BA420" s="92">
        <f>SUMIF('20-1'!U:U,$A:$A,'20-1'!$E:$E)</f>
        <v>0</v>
      </c>
      <c r="BB420" s="92">
        <f>SUMIF('20-1'!V:V,$A:$A,'20-1'!$E:$E)</f>
        <v>0</v>
      </c>
      <c r="BC420" s="92">
        <f>SUMIF('20-1'!W:W,$A:$A,'20-1'!$E:$E)</f>
        <v>0</v>
      </c>
      <c r="BD420" s="92">
        <f>SUMIF('20-1'!X:X,$A:$A,'20-1'!$E:$E)</f>
        <v>0</v>
      </c>
      <c r="BE420" s="92">
        <f>SUMIF('20-1'!Y:Y,$A:$A,'20-1'!$E:$E)</f>
        <v>0</v>
      </c>
      <c r="BF420" s="92">
        <f>SUMIF('20-1'!Z:Z,$A:$A,'20-1'!$E:$E)</f>
        <v>0</v>
      </c>
      <c r="BG420" s="92">
        <f>SUMIF('20-1'!AA:AA,$A:$A,'20-1'!$E:$E)</f>
        <v>0</v>
      </c>
      <c r="BH420" s="92">
        <f>SUMIF('20-1'!AB:AB,$A:$A,'20-1'!$E:$E)</f>
        <v>0</v>
      </c>
      <c r="BI420" s="89">
        <f>SUMIF(Об!$A:$A,$A:$A,Об!AB:AB)*BI$455</f>
        <v>286746.76363427809</v>
      </c>
      <c r="BJ420" s="89">
        <f>SUMIF(Об!$A:$A,$A:$A,Об!AC:AC)*BJ$455</f>
        <v>272112.58959502273</v>
      </c>
      <c r="BK420" s="84">
        <f>SUMIF(ПП1!$H:$H,$A:$A,ПП1!$M:$M)</f>
        <v>0</v>
      </c>
      <c r="BL420" s="89">
        <f t="shared" si="60"/>
        <v>64317.834504725019</v>
      </c>
      <c r="BM420" s="84">
        <f>SUMIF(Об!$A:$A,$A:$A,Об!Z:Z)</f>
        <v>0</v>
      </c>
      <c r="BN420" s="89">
        <f t="shared" si="61"/>
        <v>2519.9659326831252</v>
      </c>
      <c r="BO420" s="89">
        <f>SUMIF(Об!$A:$A,$A:$A,Об!$AG:$AG)*$BO$455</f>
        <v>0</v>
      </c>
      <c r="BP420" s="89">
        <f>SUMIF(Об!$A:$A,$A:$A,Об!$AE:$AE)*BP$455</f>
        <v>2220.5526783173514</v>
      </c>
      <c r="BQ420" s="89">
        <f>SUMIF(Об!$A:$A,$A:$A,Об!AI:AI)*BQ$455</f>
        <v>201643.85584971242</v>
      </c>
      <c r="BR420" s="89">
        <f>SUMIF(Об!$A:$A,$A:$A,Об!AJ:AJ)*BR$455</f>
        <v>0</v>
      </c>
      <c r="BS420" s="89">
        <f>SUMIF(Об!$A:$A,$A:$A,Об!AK:AK)*BS$455</f>
        <v>110280.84267311356</v>
      </c>
      <c r="BT420" s="89">
        <f>SUMIF(Об!$A:$A,$A:$A,Об!AL:AL)*BT$455</f>
        <v>99270.208421675285</v>
      </c>
      <c r="BU420" s="89">
        <f>SUMIF(Об!$A:$A,$A:$A,Об!AM:AM)*BU$455</f>
        <v>0</v>
      </c>
      <c r="BV420" s="89">
        <f>SUMIF(Об!$A:$A,$A:$A,Об!AN:AN)*BV$455</f>
        <v>41500.761603781983</v>
      </c>
    </row>
    <row r="421" spans="1:74" ht="32.25" hidden="1" customHeight="1" x14ac:dyDescent="0.25">
      <c r="A421" s="84" t="s">
        <v>444</v>
      </c>
      <c r="B421" s="84">
        <f>SUMIF(Об!$A:$A,$A:$A,Об!B:B)</f>
        <v>856.1</v>
      </c>
      <c r="C421" s="84">
        <f>SUMIF(Об!$A:$A,$A:$A,Об!C:C)</f>
        <v>856.1</v>
      </c>
      <c r="D421" s="84">
        <v>12</v>
      </c>
      <c r="E421" s="84">
        <f>SUMIF(Об!$A:$A,$A:$A,Об!F:F)</f>
        <v>20.18</v>
      </c>
      <c r="F421" s="84">
        <f t="shared" si="62"/>
        <v>20.18</v>
      </c>
      <c r="G421" s="93">
        <v>182273.51999999993</v>
      </c>
      <c r="H421" s="93">
        <v>343201.38</v>
      </c>
      <c r="I421" s="93">
        <v>0</v>
      </c>
      <c r="J421" s="93">
        <v>110527.00999999998</v>
      </c>
      <c r="K421" s="93">
        <v>3962.0400000000004</v>
      </c>
      <c r="L421" s="93">
        <v>0</v>
      </c>
      <c r="M421" s="93">
        <v>619.53000000000009</v>
      </c>
      <c r="N421" s="93">
        <v>0</v>
      </c>
      <c r="O421" s="93">
        <v>64858.14</v>
      </c>
      <c r="P421" s="93">
        <v>113605.86999999998</v>
      </c>
      <c r="Q421" s="93">
        <v>0</v>
      </c>
      <c r="R421" s="93">
        <v>0</v>
      </c>
      <c r="S421" s="93">
        <v>0</v>
      </c>
      <c r="T421" s="93">
        <v>0</v>
      </c>
      <c r="U421" s="93">
        <v>0</v>
      </c>
      <c r="V421" s="93">
        <v>0</v>
      </c>
      <c r="W421" s="93">
        <v>0</v>
      </c>
      <c r="X421" s="93">
        <v>0</v>
      </c>
      <c r="Y421" s="93">
        <v>0</v>
      </c>
      <c r="Z421" s="93">
        <v>0</v>
      </c>
      <c r="AA421" s="93">
        <v>0</v>
      </c>
      <c r="AB421" s="93">
        <v>0</v>
      </c>
      <c r="AC421" s="93">
        <v>0</v>
      </c>
      <c r="AD421" s="93">
        <v>0</v>
      </c>
      <c r="AE421" s="93">
        <v>0</v>
      </c>
      <c r="AF421" s="93">
        <v>0</v>
      </c>
      <c r="AG421" s="93">
        <v>14431.439999999995</v>
      </c>
      <c r="AH421" s="94">
        <v>182273.51999999993</v>
      </c>
      <c r="AI421" s="94">
        <v>146886.26</v>
      </c>
      <c r="AJ421" s="94">
        <v>0</v>
      </c>
      <c r="AK421" s="94">
        <v>146886.26</v>
      </c>
      <c r="AL421" s="94">
        <v>55412.71</v>
      </c>
      <c r="AM421" s="94">
        <v>0</v>
      </c>
      <c r="AN421" s="94">
        <v>55412.71</v>
      </c>
      <c r="AP421" s="91">
        <f t="shared" si="59"/>
        <v>639420.32999999996</v>
      </c>
      <c r="AQ421" s="92">
        <f>SUMIF('20-1'!K:K,$A:$A,'20-1'!$E:$E)</f>
        <v>639420.32999999996</v>
      </c>
      <c r="AR421" s="92">
        <f>SUMIF('20-1'!L:L,$A:$A,'20-1'!$E:$E)</f>
        <v>0</v>
      </c>
      <c r="AS421" s="92">
        <f>SUMIF('20-1'!M:M,$A:$A,'20-1'!$E:$E)</f>
        <v>0</v>
      </c>
      <c r="AT421" s="92">
        <f>SUMIF('20-1'!N:N,$A:$A,'20-1'!$E:$E)</f>
        <v>0</v>
      </c>
      <c r="AU421" s="92">
        <f>SUMIF('20-1'!O:O,$A:$A,'20-1'!$E:$E)</f>
        <v>0</v>
      </c>
      <c r="AV421" s="92">
        <f>SUMIF('20-1'!P:P,$A:$A,'20-1'!$E:$E)</f>
        <v>0</v>
      </c>
      <c r="AW421" s="92">
        <f>SUMIF('20-1'!Q:Q,$A:$A,'20-1'!$E:$E)</f>
        <v>0</v>
      </c>
      <c r="AX421" s="92">
        <f>SUMIF('20-1'!R:R,$A:$A,'20-1'!$E:$E)</f>
        <v>0</v>
      </c>
      <c r="AY421" s="92">
        <f>SUMIF('20-1'!S:S,$A:$A,'20-1'!$E:$E)</f>
        <v>0</v>
      </c>
      <c r="AZ421" s="92">
        <f>SUMIF('20-1'!T:T,$A:$A,'20-1'!$E:$E)</f>
        <v>0</v>
      </c>
      <c r="BA421" s="92">
        <f>SUMIF('20-1'!U:U,$A:$A,'20-1'!$E:$E)</f>
        <v>0</v>
      </c>
      <c r="BB421" s="92">
        <f>SUMIF('20-1'!V:V,$A:$A,'20-1'!$E:$E)</f>
        <v>0</v>
      </c>
      <c r="BC421" s="92">
        <f>SUMIF('20-1'!W:W,$A:$A,'20-1'!$E:$E)</f>
        <v>0</v>
      </c>
      <c r="BD421" s="92">
        <f>SUMIF('20-1'!X:X,$A:$A,'20-1'!$E:$E)</f>
        <v>0</v>
      </c>
      <c r="BE421" s="92">
        <f>SUMIF('20-1'!Y:Y,$A:$A,'20-1'!$E:$E)</f>
        <v>0</v>
      </c>
      <c r="BF421" s="92">
        <f>SUMIF('20-1'!Z:Z,$A:$A,'20-1'!$E:$E)</f>
        <v>0</v>
      </c>
      <c r="BG421" s="92">
        <f>SUMIF('20-1'!AA:AA,$A:$A,'20-1'!$E:$E)</f>
        <v>0</v>
      </c>
      <c r="BH421" s="92">
        <f>SUMIF('20-1'!AB:AB,$A:$A,'20-1'!$E:$E)</f>
        <v>0</v>
      </c>
      <c r="BI421" s="89">
        <f>SUMIF(Об!$A:$A,$A:$A,Об!AB:AB)*BI$455</f>
        <v>79099.050861061871</v>
      </c>
      <c r="BJ421" s="89">
        <f>SUMIF(Об!$A:$A,$A:$A,Об!AC:AC)*BJ$455</f>
        <v>75062.216192137566</v>
      </c>
      <c r="BK421" s="84">
        <f>SUMIF(ПП1!$H:$H,$A:$A,ПП1!$M:$M)</f>
        <v>0</v>
      </c>
      <c r="BL421" s="89">
        <f t="shared" si="60"/>
        <v>17742.064804090569</v>
      </c>
      <c r="BM421" s="84">
        <f>SUMIF(Об!$A:$A,$A:$A,Об!Z:Z)</f>
        <v>0</v>
      </c>
      <c r="BN421" s="89">
        <f t="shared" si="61"/>
        <v>695.13221684228245</v>
      </c>
      <c r="BO421" s="89">
        <f>SUMIF(Об!$A:$A,$A:$A,Об!$AG:$AG)*$BO$455</f>
        <v>0</v>
      </c>
      <c r="BP421" s="89">
        <f>SUMIF(Об!$A:$A,$A:$A,Об!$AE:$AE)*BP$455</f>
        <v>612.539116451582</v>
      </c>
      <c r="BQ421" s="89">
        <f>SUMIF(Об!$A:$A,$A:$A,Об!AI:AI)*BQ$455</f>
        <v>55623.426773945161</v>
      </c>
      <c r="BR421" s="89">
        <f>SUMIF(Об!$A:$A,$A:$A,Об!AJ:AJ)*BR$455</f>
        <v>0</v>
      </c>
      <c r="BS421" s="89">
        <f>SUMIF(Об!$A:$A,$A:$A,Об!AK:AK)*BS$455</f>
        <v>30420.953572564045</v>
      </c>
      <c r="BT421" s="89">
        <f>SUMIF(Об!$A:$A,$A:$A,Об!AL:AL)*BT$455</f>
        <v>27383.671799515443</v>
      </c>
      <c r="BU421" s="89">
        <f>SUMIF(Об!$A:$A,$A:$A,Об!AM:AM)*BU$455</f>
        <v>0</v>
      </c>
      <c r="BV421" s="89">
        <f>SUMIF(Об!$A:$A,$A:$A,Об!AN:AN)*BV$455</f>
        <v>11447.978736586998</v>
      </c>
    </row>
    <row r="422" spans="1:74" ht="32.25" hidden="1" customHeight="1" x14ac:dyDescent="0.25">
      <c r="A422" s="84" t="s">
        <v>445</v>
      </c>
      <c r="B422" s="84">
        <f>SUMIF(Об!$A:$A,$A:$A,Об!B:B)</f>
        <v>767.27</v>
      </c>
      <c r="C422" s="84">
        <f>SUMIF(Об!$A:$A,$A:$A,Об!C:C)</f>
        <v>767.27</v>
      </c>
      <c r="D422" s="84">
        <v>12</v>
      </c>
      <c r="E422" s="84">
        <f>SUMIF(Об!$A:$A,$A:$A,Об!F:F)</f>
        <v>20.18</v>
      </c>
      <c r="F422" s="84">
        <f t="shared" si="62"/>
        <v>20.18</v>
      </c>
      <c r="G422" s="93">
        <v>182841.59999999998</v>
      </c>
      <c r="H422" s="93">
        <v>349843.97999999992</v>
      </c>
      <c r="I422" s="93">
        <v>0</v>
      </c>
      <c r="J422" s="93">
        <v>65974.190000000017</v>
      </c>
      <c r="K422" s="93">
        <v>3354.78</v>
      </c>
      <c r="L422" s="93">
        <v>0</v>
      </c>
      <c r="M422" s="93">
        <v>0</v>
      </c>
      <c r="N422" s="93">
        <v>0</v>
      </c>
      <c r="O422" s="93">
        <v>39565.279999999999</v>
      </c>
      <c r="P422" s="93">
        <v>67777.55</v>
      </c>
      <c r="Q422" s="93">
        <v>0</v>
      </c>
      <c r="R422" s="93">
        <v>0</v>
      </c>
      <c r="S422" s="93">
        <v>0</v>
      </c>
      <c r="T422" s="93">
        <v>0</v>
      </c>
      <c r="U422" s="93">
        <v>0</v>
      </c>
      <c r="V422" s="93">
        <v>0</v>
      </c>
      <c r="W422" s="93">
        <v>0</v>
      </c>
      <c r="X422" s="93">
        <v>0</v>
      </c>
      <c r="Y422" s="93">
        <v>0</v>
      </c>
      <c r="Z422" s="93">
        <v>0</v>
      </c>
      <c r="AA422" s="93">
        <v>0</v>
      </c>
      <c r="AB422" s="93">
        <v>0</v>
      </c>
      <c r="AC422" s="93">
        <v>0</v>
      </c>
      <c r="AD422" s="93">
        <v>0</v>
      </c>
      <c r="AE422" s="93">
        <v>247.43999999999997</v>
      </c>
      <c r="AF422" s="93">
        <v>0</v>
      </c>
      <c r="AG422" s="93">
        <v>19440</v>
      </c>
      <c r="AH422" s="94">
        <v>182841.59999999998</v>
      </c>
      <c r="AI422" s="94">
        <v>187641.68</v>
      </c>
      <c r="AJ422" s="94">
        <v>0</v>
      </c>
      <c r="AK422" s="94">
        <v>187641.68</v>
      </c>
      <c r="AL422" s="94">
        <v>28662.03</v>
      </c>
      <c r="AM422" s="94">
        <v>0</v>
      </c>
      <c r="AN422" s="94">
        <v>28662.03</v>
      </c>
      <c r="AP422" s="91">
        <f t="shared" si="59"/>
        <v>0</v>
      </c>
      <c r="AQ422" s="92">
        <f>SUMIF('20-1'!K:K,$A:$A,'20-1'!$E:$E)</f>
        <v>0</v>
      </c>
      <c r="AR422" s="92">
        <f>SUMIF('20-1'!L:L,$A:$A,'20-1'!$E:$E)</f>
        <v>0</v>
      </c>
      <c r="AS422" s="92">
        <f>SUMIF('20-1'!M:M,$A:$A,'20-1'!$E:$E)</f>
        <v>0</v>
      </c>
      <c r="AT422" s="92">
        <f>SUMIF('20-1'!N:N,$A:$A,'20-1'!$E:$E)</f>
        <v>0</v>
      </c>
      <c r="AU422" s="92">
        <f>SUMIF('20-1'!O:O,$A:$A,'20-1'!$E:$E)</f>
        <v>0</v>
      </c>
      <c r="AV422" s="92">
        <f>SUMIF('20-1'!P:P,$A:$A,'20-1'!$E:$E)</f>
        <v>0</v>
      </c>
      <c r="AW422" s="92">
        <f>SUMIF('20-1'!Q:Q,$A:$A,'20-1'!$E:$E)</f>
        <v>0</v>
      </c>
      <c r="AX422" s="92">
        <f>SUMIF('20-1'!R:R,$A:$A,'20-1'!$E:$E)</f>
        <v>0</v>
      </c>
      <c r="AY422" s="92">
        <f>SUMIF('20-1'!S:S,$A:$A,'20-1'!$E:$E)</f>
        <v>0</v>
      </c>
      <c r="AZ422" s="92">
        <f>SUMIF('20-1'!T:T,$A:$A,'20-1'!$E:$E)</f>
        <v>0</v>
      </c>
      <c r="BA422" s="92">
        <f>SUMIF('20-1'!U:U,$A:$A,'20-1'!$E:$E)</f>
        <v>0</v>
      </c>
      <c r="BB422" s="92">
        <f>SUMIF('20-1'!V:V,$A:$A,'20-1'!$E:$E)</f>
        <v>0</v>
      </c>
      <c r="BC422" s="92">
        <f>SUMIF('20-1'!W:W,$A:$A,'20-1'!$E:$E)</f>
        <v>0</v>
      </c>
      <c r="BD422" s="92">
        <f>SUMIF('20-1'!X:X,$A:$A,'20-1'!$E:$E)</f>
        <v>0</v>
      </c>
      <c r="BE422" s="92">
        <f>SUMIF('20-1'!Y:Y,$A:$A,'20-1'!$E:$E)</f>
        <v>0</v>
      </c>
      <c r="BF422" s="92">
        <f>SUMIF('20-1'!Z:Z,$A:$A,'20-1'!$E:$E)</f>
        <v>0</v>
      </c>
      <c r="BG422" s="92">
        <f>SUMIF('20-1'!AA:AA,$A:$A,'20-1'!$E:$E)</f>
        <v>0</v>
      </c>
      <c r="BH422" s="92">
        <f>SUMIF('20-1'!AB:AB,$A:$A,'20-1'!$E:$E)</f>
        <v>0</v>
      </c>
      <c r="BI422" s="89">
        <f>SUMIF(Об!$A:$A,$A:$A,Об!AB:AB)*BI$455</f>
        <v>70891.635035821673</v>
      </c>
      <c r="BJ422" s="89">
        <f>SUMIF(Об!$A:$A,$A:$A,Об!AC:AC)*BJ$455</f>
        <v>67273.667349306619</v>
      </c>
      <c r="BK422" s="84">
        <f>SUMIF(ПП1!$H:$H,$A:$A,ПП1!$M:$M)</f>
        <v>0</v>
      </c>
      <c r="BL422" s="89">
        <f t="shared" si="60"/>
        <v>15901.126109373405</v>
      </c>
      <c r="BM422" s="84">
        <f>SUMIF(Об!$A:$A,$A:$A,Об!Z:Z)</f>
        <v>0</v>
      </c>
      <c r="BN422" s="89">
        <f t="shared" si="61"/>
        <v>623.00443408080594</v>
      </c>
      <c r="BO422" s="89">
        <f>SUMIF(Об!$A:$A,$A:$A,Об!$AG:$AG)*$BO$455</f>
        <v>0</v>
      </c>
      <c r="BP422" s="89">
        <f>SUMIF(Об!$A:$A,$A:$A,Об!$AE:$AE)*BP$455</f>
        <v>548.98129643710456</v>
      </c>
      <c r="BQ422" s="89">
        <f>SUMIF(Об!$A:$A,$A:$A,Об!AI:AI)*BQ$455</f>
        <v>49851.870880557064</v>
      </c>
      <c r="BR422" s="89">
        <f>SUMIF(Об!$A:$A,$A:$A,Об!AJ:AJ)*BR$455</f>
        <v>0</v>
      </c>
      <c r="BS422" s="89">
        <f>SUMIF(Об!$A:$A,$A:$A,Об!AK:AK)*BS$455</f>
        <v>27264.437621330704</v>
      </c>
      <c r="BT422" s="89">
        <f>SUMIF(Об!$A:$A,$A:$A,Об!AL:AL)*BT$455</f>
        <v>24542.307979925496</v>
      </c>
      <c r="BU422" s="89">
        <f>SUMIF(Об!$A:$A,$A:$A,Об!AM:AM)*BU$455</f>
        <v>0</v>
      </c>
      <c r="BV422" s="89">
        <f>SUMIF(Об!$A:$A,$A:$A,Об!AN:AN)*BV$455</f>
        <v>10260.122234810311</v>
      </c>
    </row>
    <row r="423" spans="1:74" ht="32.25" hidden="1" customHeight="1" x14ac:dyDescent="0.25">
      <c r="A423" s="84" t="s">
        <v>446</v>
      </c>
      <c r="B423" s="84">
        <f>SUMIF(Об!$A:$A,$A:$A,Об!B:B)</f>
        <v>894.63</v>
      </c>
      <c r="C423" s="84">
        <f>SUMIF(Об!$A:$A,$A:$A,Об!C:C)</f>
        <v>894.63</v>
      </c>
      <c r="D423" s="84">
        <v>12</v>
      </c>
      <c r="E423" s="84">
        <f>SUMIF(Об!$A:$A,$A:$A,Об!F:F)</f>
        <v>20.18</v>
      </c>
      <c r="F423" s="84">
        <f t="shared" si="62"/>
        <v>20.18</v>
      </c>
      <c r="G423" s="93">
        <v>216643.68000000005</v>
      </c>
      <c r="H423" s="93">
        <v>407914.80000000005</v>
      </c>
      <c r="I423" s="93">
        <v>0</v>
      </c>
      <c r="J423" s="93">
        <v>72504.429999999993</v>
      </c>
      <c r="K423" s="93">
        <v>3442.02</v>
      </c>
      <c r="L423" s="93">
        <v>0</v>
      </c>
      <c r="M423" s="93">
        <v>0</v>
      </c>
      <c r="N423" s="93">
        <v>0</v>
      </c>
      <c r="O423" s="93">
        <v>48311.3</v>
      </c>
      <c r="P423" s="93">
        <v>74482.399999999994</v>
      </c>
      <c r="Q423" s="93">
        <v>0</v>
      </c>
      <c r="R423" s="93">
        <v>0</v>
      </c>
      <c r="S423" s="93">
        <v>0</v>
      </c>
      <c r="T423" s="93">
        <v>0</v>
      </c>
      <c r="U423" s="93">
        <v>0</v>
      </c>
      <c r="V423" s="93">
        <v>0</v>
      </c>
      <c r="W423" s="93">
        <v>0</v>
      </c>
      <c r="X423" s="93">
        <v>0</v>
      </c>
      <c r="Y423" s="93">
        <v>0</v>
      </c>
      <c r="Z423" s="93">
        <v>0</v>
      </c>
      <c r="AA423" s="93">
        <v>0</v>
      </c>
      <c r="AB423" s="93">
        <v>0</v>
      </c>
      <c r="AC423" s="93">
        <v>0</v>
      </c>
      <c r="AD423" s="93">
        <v>0</v>
      </c>
      <c r="AE423" s="93">
        <v>140.44</v>
      </c>
      <c r="AF423" s="93">
        <v>0</v>
      </c>
      <c r="AG423" s="93">
        <v>13162.62</v>
      </c>
      <c r="AH423" s="94">
        <v>216643.68000000005</v>
      </c>
      <c r="AI423" s="94">
        <v>198913.31</v>
      </c>
      <c r="AJ423" s="94">
        <v>0</v>
      </c>
      <c r="AK423" s="94">
        <v>198913.31</v>
      </c>
      <c r="AL423" s="94">
        <v>131993.94999999998</v>
      </c>
      <c r="AM423" s="94">
        <v>0</v>
      </c>
      <c r="AN423" s="94">
        <v>131993.94999999998</v>
      </c>
      <c r="AP423" s="91">
        <f t="shared" si="59"/>
        <v>0</v>
      </c>
      <c r="AQ423" s="92">
        <f>SUMIF('20-1'!K:K,$A:$A,'20-1'!$E:$E)</f>
        <v>0</v>
      </c>
      <c r="AR423" s="92">
        <f>SUMIF('20-1'!L:L,$A:$A,'20-1'!$E:$E)</f>
        <v>0</v>
      </c>
      <c r="AS423" s="92">
        <f>SUMIF('20-1'!M:M,$A:$A,'20-1'!$E:$E)</f>
        <v>0</v>
      </c>
      <c r="AT423" s="92">
        <f>SUMIF('20-1'!N:N,$A:$A,'20-1'!$E:$E)</f>
        <v>0</v>
      </c>
      <c r="AU423" s="92">
        <f>SUMIF('20-1'!O:O,$A:$A,'20-1'!$E:$E)</f>
        <v>0</v>
      </c>
      <c r="AV423" s="92">
        <f>SUMIF('20-1'!P:P,$A:$A,'20-1'!$E:$E)</f>
        <v>0</v>
      </c>
      <c r="AW423" s="92">
        <f>SUMIF('20-1'!Q:Q,$A:$A,'20-1'!$E:$E)</f>
        <v>0</v>
      </c>
      <c r="AX423" s="92">
        <f>SUMIF('20-1'!R:R,$A:$A,'20-1'!$E:$E)</f>
        <v>0</v>
      </c>
      <c r="AY423" s="92">
        <f>SUMIF('20-1'!S:S,$A:$A,'20-1'!$E:$E)</f>
        <v>0</v>
      </c>
      <c r="AZ423" s="92">
        <f>SUMIF('20-1'!T:T,$A:$A,'20-1'!$E:$E)</f>
        <v>0</v>
      </c>
      <c r="BA423" s="92">
        <f>SUMIF('20-1'!U:U,$A:$A,'20-1'!$E:$E)</f>
        <v>0</v>
      </c>
      <c r="BB423" s="92">
        <f>SUMIF('20-1'!V:V,$A:$A,'20-1'!$E:$E)</f>
        <v>0</v>
      </c>
      <c r="BC423" s="92">
        <f>SUMIF('20-1'!W:W,$A:$A,'20-1'!$E:$E)</f>
        <v>0</v>
      </c>
      <c r="BD423" s="92">
        <f>SUMIF('20-1'!X:X,$A:$A,'20-1'!$E:$E)</f>
        <v>0</v>
      </c>
      <c r="BE423" s="92">
        <f>SUMIF('20-1'!Y:Y,$A:$A,'20-1'!$E:$E)</f>
        <v>0</v>
      </c>
      <c r="BF423" s="92">
        <f>SUMIF('20-1'!Z:Z,$A:$A,'20-1'!$E:$E)</f>
        <v>0</v>
      </c>
      <c r="BG423" s="92">
        <f>SUMIF('20-1'!AA:AA,$A:$A,'20-1'!$E:$E)</f>
        <v>0</v>
      </c>
      <c r="BH423" s="92">
        <f>SUMIF('20-1'!AB:AB,$A:$A,'20-1'!$E:$E)</f>
        <v>0</v>
      </c>
      <c r="BI423" s="89">
        <f>SUMIF(Об!$A:$A,$A:$A,Об!AB:AB)*BI$455</f>
        <v>82659.016320326788</v>
      </c>
      <c r="BJ423" s="89">
        <f>SUMIF(Об!$A:$A,$A:$A,Об!AC:AC)*BJ$455</f>
        <v>78440.498156724716</v>
      </c>
      <c r="BK423" s="84">
        <f>SUMIF(ПП1!$H:$H,$A:$A,ПП1!$M:$M)</f>
        <v>0</v>
      </c>
      <c r="BL423" s="89">
        <f t="shared" si="60"/>
        <v>18540.571703870515</v>
      </c>
      <c r="BM423" s="84">
        <f>SUMIF(Об!$A:$A,$A:$A,Об!Z:Z)</f>
        <v>0</v>
      </c>
      <c r="BN423" s="89">
        <f t="shared" si="61"/>
        <v>726.41763246537914</v>
      </c>
      <c r="BO423" s="89">
        <f>SUMIF(Об!$A:$A,$A:$A,Об!$AG:$AG)*$BO$455</f>
        <v>0</v>
      </c>
      <c r="BP423" s="89">
        <f>SUMIF(Об!$A:$A,$A:$A,Об!$AE:$AE)*BP$455</f>
        <v>640.10731193911772</v>
      </c>
      <c r="BQ423" s="89">
        <f>SUMIF(Об!$A:$A,$A:$A,Об!AI:AI)*BQ$455</f>
        <v>58126.83833053914</v>
      </c>
      <c r="BR423" s="89">
        <f>SUMIF(Об!$A:$A,$A:$A,Об!AJ:AJ)*BR$455</f>
        <v>0</v>
      </c>
      <c r="BS423" s="89">
        <f>SUMIF(Об!$A:$A,$A:$A,Об!AK:AK)*BS$455</f>
        <v>31790.091922232183</v>
      </c>
      <c r="BT423" s="89">
        <f>SUMIF(Об!$A:$A,$A:$A,Об!AL:AL)*BT$455</f>
        <v>28616.112956430912</v>
      </c>
      <c r="BU423" s="89">
        <f>SUMIF(Об!$A:$A,$A:$A,Об!AM:AM)*BU$455</f>
        <v>0</v>
      </c>
      <c r="BV423" s="89">
        <f>SUMIF(Об!$A:$A,$A:$A,Об!AN:AN)*BV$455</f>
        <v>11963.211327079576</v>
      </c>
    </row>
    <row r="424" spans="1:74" ht="32.25" hidden="1" customHeight="1" x14ac:dyDescent="0.25">
      <c r="A424" s="84" t="s">
        <v>447</v>
      </c>
      <c r="B424" s="84">
        <f>SUMIF(Об!$A:$A,$A:$A,Об!B:B)</f>
        <v>5855.5</v>
      </c>
      <c r="C424" s="84">
        <f>SUMIF(Об!$A:$A,$A:$A,Об!C:C)</f>
        <v>5855.5</v>
      </c>
      <c r="D424" s="84">
        <v>12</v>
      </c>
      <c r="E424" s="84">
        <f>SUMIF(Об!$A:$A,$A:$A,Об!F:F)</f>
        <v>33.409999999999997</v>
      </c>
      <c r="F424" s="84">
        <f t="shared" si="62"/>
        <v>33.409999999999997</v>
      </c>
      <c r="G424" s="93">
        <v>2197597.84</v>
      </c>
      <c r="H424" s="93">
        <v>2054964.29</v>
      </c>
      <c r="I424" s="93">
        <v>0</v>
      </c>
      <c r="J424" s="93">
        <v>222244.39</v>
      </c>
      <c r="K424" s="93">
        <v>193799.87000000002</v>
      </c>
      <c r="L424" s="93">
        <v>0</v>
      </c>
      <c r="M424" s="93">
        <v>5395.15</v>
      </c>
      <c r="N424" s="93">
        <v>5407.8799999999992</v>
      </c>
      <c r="O424" s="93">
        <v>0</v>
      </c>
      <c r="P424" s="93">
        <v>376848.49000000005</v>
      </c>
      <c r="Q424" s="93">
        <v>144922.69</v>
      </c>
      <c r="R424" s="93">
        <v>0</v>
      </c>
      <c r="S424" s="93">
        <v>14960.14</v>
      </c>
      <c r="T424" s="93">
        <v>397676.70999999996</v>
      </c>
      <c r="U424" s="93">
        <v>0</v>
      </c>
      <c r="V424" s="93">
        <v>0</v>
      </c>
      <c r="W424" s="93">
        <v>0</v>
      </c>
      <c r="X424" s="93">
        <v>0</v>
      </c>
      <c r="Y424" s="93">
        <v>0</v>
      </c>
      <c r="Z424" s="93">
        <v>0</v>
      </c>
      <c r="AA424" s="93">
        <v>0</v>
      </c>
      <c r="AB424" s="93">
        <v>0</v>
      </c>
      <c r="AC424" s="93">
        <v>0</v>
      </c>
      <c r="AD424" s="93">
        <v>0</v>
      </c>
      <c r="AE424" s="93">
        <v>11122.080000000002</v>
      </c>
      <c r="AF424" s="93">
        <v>0</v>
      </c>
      <c r="AG424" s="93">
        <v>0</v>
      </c>
      <c r="AH424" s="94">
        <v>2197597.84</v>
      </c>
      <c r="AI424" s="94">
        <v>2282376.0700000003</v>
      </c>
      <c r="AJ424" s="94">
        <v>0</v>
      </c>
      <c r="AK424" s="94">
        <v>2282376.0700000003</v>
      </c>
      <c r="AL424" s="94">
        <v>447357.22</v>
      </c>
      <c r="AM424" s="94">
        <v>0</v>
      </c>
      <c r="AN424" s="94">
        <v>447357.22</v>
      </c>
      <c r="AP424" s="91">
        <f t="shared" si="59"/>
        <v>7591.32</v>
      </c>
      <c r="AQ424" s="92">
        <f>SUMIF('20-1'!K:K,$A:$A,'20-1'!$E:$E)</f>
        <v>0</v>
      </c>
      <c r="AR424" s="92">
        <f>SUMIF('20-1'!L:L,$A:$A,'20-1'!$E:$E)</f>
        <v>0</v>
      </c>
      <c r="AS424" s="92">
        <f>SUMIF('20-1'!M:M,$A:$A,'20-1'!$E:$E)</f>
        <v>0</v>
      </c>
      <c r="AT424" s="92">
        <f>SUMIF('20-1'!N:N,$A:$A,'20-1'!$E:$E)</f>
        <v>0</v>
      </c>
      <c r="AU424" s="92">
        <f>SUMIF('20-1'!O:O,$A:$A,'20-1'!$E:$E)</f>
        <v>0</v>
      </c>
      <c r="AV424" s="92">
        <f>SUMIF('20-1'!P:P,$A:$A,'20-1'!$E:$E)</f>
        <v>7591.32</v>
      </c>
      <c r="AW424" s="92">
        <f>SUMIF('20-1'!Q:Q,$A:$A,'20-1'!$E:$E)</f>
        <v>0</v>
      </c>
      <c r="AX424" s="92">
        <f>SUMIF('20-1'!R:R,$A:$A,'20-1'!$E:$E)</f>
        <v>0</v>
      </c>
      <c r="AY424" s="92">
        <f>SUMIF('20-1'!S:S,$A:$A,'20-1'!$E:$E)</f>
        <v>0</v>
      </c>
      <c r="AZ424" s="92">
        <f>SUMIF('20-1'!T:T,$A:$A,'20-1'!$E:$E)</f>
        <v>0</v>
      </c>
      <c r="BA424" s="92">
        <f>SUMIF('20-1'!U:U,$A:$A,'20-1'!$E:$E)</f>
        <v>0</v>
      </c>
      <c r="BB424" s="92">
        <f>SUMIF('20-1'!V:V,$A:$A,'20-1'!$E:$E)</f>
        <v>0</v>
      </c>
      <c r="BC424" s="92">
        <f>SUMIF('20-1'!W:W,$A:$A,'20-1'!$E:$E)</f>
        <v>0</v>
      </c>
      <c r="BD424" s="92">
        <f>SUMIF('20-1'!X:X,$A:$A,'20-1'!$E:$E)</f>
        <v>0</v>
      </c>
      <c r="BE424" s="92">
        <f>SUMIF('20-1'!Y:Y,$A:$A,'20-1'!$E:$E)</f>
        <v>0</v>
      </c>
      <c r="BF424" s="92">
        <f>SUMIF('20-1'!Z:Z,$A:$A,'20-1'!$E:$E)</f>
        <v>0</v>
      </c>
      <c r="BG424" s="92">
        <f>SUMIF('20-1'!AA:AA,$A:$A,'20-1'!$E:$E)</f>
        <v>0</v>
      </c>
      <c r="BH424" s="92">
        <f>SUMIF('20-1'!AB:AB,$A:$A,'20-1'!$E:$E)</f>
        <v>14904.77</v>
      </c>
      <c r="BI424" s="89">
        <f>SUMIF(Об!$A:$A,$A:$A,Об!AB:AB)*BI$455</f>
        <v>541016.81149041909</v>
      </c>
      <c r="BJ424" s="89">
        <f>SUMIF(Об!$A:$A,$A:$A,Об!AC:AC)*BJ$455</f>
        <v>513405.91859953472</v>
      </c>
      <c r="BK424" s="84">
        <f>SUMIF(ПП1!$H:$H,$A:$A,ПП1!$M:$M)</f>
        <v>0</v>
      </c>
      <c r="BL424" s="89">
        <f t="shared" si="60"/>
        <v>121351.08101898416</v>
      </c>
      <c r="BM424" s="84">
        <f>SUMIF(Об!$A:$A,$A:$A,Об!Z:Z)</f>
        <v>0</v>
      </c>
      <c r="BN424" s="89">
        <f t="shared" si="61"/>
        <v>4754.5224806914903</v>
      </c>
      <c r="BO424" s="89">
        <f>SUMIF(Об!$A:$A,$A:$A,Об!$AG:$AG)*$BO$455</f>
        <v>274647.04471614602</v>
      </c>
      <c r="BP424" s="89">
        <f>SUMIF(Об!$A:$A,$A:$A,Об!$AE:$AE)*BP$455</f>
        <v>0</v>
      </c>
      <c r="BQ424" s="89">
        <f>SUMIF(Об!$A:$A,$A:$A,Об!AI:AI)*BQ$455</f>
        <v>380449.68517093325</v>
      </c>
      <c r="BR424" s="89">
        <f>SUMIF(Об!$A:$A,$A:$A,Об!AJ:AJ)*BR$455</f>
        <v>142138.41040874412</v>
      </c>
      <c r="BS424" s="89">
        <f>SUMIF(Об!$A:$A,$A:$A,Об!AK:AK)*BS$455</f>
        <v>208071.36274284401</v>
      </c>
      <c r="BT424" s="89">
        <f>SUMIF(Об!$A:$A,$A:$A,Об!AL:AL)*BT$455</f>
        <v>187297.15012505863</v>
      </c>
      <c r="BU424" s="89">
        <f>SUMIF(Об!$A:$A,$A:$A,Об!AM:AM)*BU$455</f>
        <v>0</v>
      </c>
      <c r="BV424" s="89">
        <f>SUMIF(Об!$A:$A,$A:$A,Об!AN:AN)*BV$455</f>
        <v>78301.179175429468</v>
      </c>
    </row>
    <row r="425" spans="1:74" ht="32.25" customHeight="1" x14ac:dyDescent="0.25">
      <c r="A425" s="84" t="s">
        <v>448</v>
      </c>
      <c r="B425" s="84">
        <v>0</v>
      </c>
      <c r="C425" s="84">
        <v>0</v>
      </c>
      <c r="D425" s="84">
        <v>0</v>
      </c>
      <c r="E425" s="84">
        <f>SUMIF(Об!$A:$A,$A:$A,Об!F:F)</f>
        <v>8.7799999999999994</v>
      </c>
      <c r="F425" s="84">
        <f t="shared" si="62"/>
        <v>8.7799999999999994</v>
      </c>
      <c r="G425" s="93">
        <v>0</v>
      </c>
      <c r="H425" s="93">
        <v>0</v>
      </c>
      <c r="I425" s="93">
        <v>0</v>
      </c>
      <c r="J425" s="93">
        <v>0</v>
      </c>
      <c r="K425" s="93">
        <v>0</v>
      </c>
      <c r="L425" s="93">
        <v>0</v>
      </c>
      <c r="M425" s="93">
        <v>0</v>
      </c>
      <c r="N425" s="93">
        <v>0</v>
      </c>
      <c r="O425" s="93">
        <v>0</v>
      </c>
      <c r="P425" s="93">
        <v>0</v>
      </c>
      <c r="Q425" s="93">
        <v>0</v>
      </c>
      <c r="R425" s="93">
        <v>0</v>
      </c>
      <c r="S425" s="93">
        <v>0</v>
      </c>
      <c r="T425" s="93">
        <v>0</v>
      </c>
      <c r="U425" s="93">
        <v>0</v>
      </c>
      <c r="V425" s="93">
        <v>0</v>
      </c>
      <c r="W425" s="93">
        <v>0</v>
      </c>
      <c r="X425" s="93">
        <v>0</v>
      </c>
      <c r="Y425" s="93">
        <v>0</v>
      </c>
      <c r="Z425" s="93">
        <v>0</v>
      </c>
      <c r="AA425" s="93">
        <v>0</v>
      </c>
      <c r="AB425" s="93">
        <v>0</v>
      </c>
      <c r="AC425" s="93">
        <v>0</v>
      </c>
      <c r="AD425" s="93">
        <v>0</v>
      </c>
      <c r="AE425" s="93">
        <v>0</v>
      </c>
      <c r="AF425" s="93">
        <v>0</v>
      </c>
      <c r="AG425" s="93">
        <v>0</v>
      </c>
      <c r="AH425" s="94">
        <v>0</v>
      </c>
      <c r="AI425" s="94">
        <v>171.29999999999998</v>
      </c>
      <c r="AJ425" s="94">
        <v>0</v>
      </c>
      <c r="AK425" s="94">
        <v>171.29999999999998</v>
      </c>
      <c r="AL425" s="94">
        <v>17858.599999999999</v>
      </c>
      <c r="AM425" s="94">
        <v>0</v>
      </c>
      <c r="AN425" s="94">
        <v>17858.599999999999</v>
      </c>
      <c r="AP425" s="91">
        <f t="shared" si="59"/>
        <v>0</v>
      </c>
      <c r="AQ425" s="92">
        <f>SUMIF('20-1'!K:K,$A:$A,'20-1'!$E:$E)</f>
        <v>0</v>
      </c>
      <c r="AR425" s="92">
        <f>SUMIF('20-1'!L:L,$A:$A,'20-1'!$E:$E)</f>
        <v>0</v>
      </c>
      <c r="AS425" s="92">
        <f>SUMIF('20-1'!M:M,$A:$A,'20-1'!$E:$E)</f>
        <v>0</v>
      </c>
      <c r="AT425" s="92">
        <f>SUMIF('20-1'!N:N,$A:$A,'20-1'!$E:$E)</f>
        <v>0</v>
      </c>
      <c r="AU425" s="92">
        <f>SUMIF('20-1'!O:O,$A:$A,'20-1'!$E:$E)</f>
        <v>0</v>
      </c>
      <c r="AV425" s="92">
        <f>SUMIF('20-1'!P:P,$A:$A,'20-1'!$E:$E)</f>
        <v>0</v>
      </c>
      <c r="AW425" s="92">
        <f>SUMIF('20-1'!Q:Q,$A:$A,'20-1'!$E:$E)</f>
        <v>0</v>
      </c>
      <c r="AX425" s="92">
        <f>SUMIF('20-1'!R:R,$A:$A,'20-1'!$E:$E)</f>
        <v>0</v>
      </c>
      <c r="AY425" s="92">
        <f>SUMIF('20-1'!S:S,$A:$A,'20-1'!$E:$E)</f>
        <v>0</v>
      </c>
      <c r="AZ425" s="92">
        <f>SUMIF('20-1'!T:T,$A:$A,'20-1'!$E:$E)</f>
        <v>0</v>
      </c>
      <c r="BA425" s="92">
        <f>SUMIF('20-1'!U:U,$A:$A,'20-1'!$E:$E)</f>
        <v>0</v>
      </c>
      <c r="BB425" s="92">
        <f>SUMIF('20-1'!V:V,$A:$A,'20-1'!$E:$E)</f>
        <v>0</v>
      </c>
      <c r="BC425" s="92">
        <f>SUMIF('20-1'!W:W,$A:$A,'20-1'!$E:$E)</f>
        <v>0</v>
      </c>
      <c r="BD425" s="92">
        <f>SUMIF('20-1'!X:X,$A:$A,'20-1'!$E:$E)</f>
        <v>0</v>
      </c>
      <c r="BE425" s="92">
        <f>SUMIF('20-1'!Y:Y,$A:$A,'20-1'!$E:$E)</f>
        <v>0</v>
      </c>
      <c r="BF425" s="92">
        <f>SUMIF('20-1'!Z:Z,$A:$A,'20-1'!$E:$E)</f>
        <v>0</v>
      </c>
      <c r="BG425" s="92">
        <f>SUMIF('20-1'!AA:AA,$A:$A,'20-1'!$E:$E)</f>
        <v>0</v>
      </c>
      <c r="BH425" s="92">
        <f>SUMIF('20-1'!AB:AB,$A:$A,'20-1'!$E:$E)</f>
        <v>0</v>
      </c>
      <c r="BI425" s="89">
        <f>SUMIF(Об!$A:$A,$A:$A,Об!AB:AB)*BI$455</f>
        <v>7283.0074572166814</v>
      </c>
      <c r="BJ425" s="89">
        <f>SUMIF(Об!$A:$A,$A:$A,Об!AC:AC)*BJ$455</f>
        <v>6911.317826591805</v>
      </c>
      <c r="BK425" s="84">
        <f>SUMIF(ПП1!$H:$H,$A:$A,ПП1!$M:$M)</f>
        <v>0</v>
      </c>
      <c r="BL425" s="89">
        <f t="shared" si="60"/>
        <v>0</v>
      </c>
      <c r="BM425" s="84">
        <f>SUMIF(Об!$A:$A,$A:$A,Об!Z:Z)</f>
        <v>0</v>
      </c>
      <c r="BN425" s="89">
        <f t="shared" si="61"/>
        <v>0</v>
      </c>
      <c r="BO425" s="89">
        <f>SUMIF(Об!$A:$A,$A:$A,Об!$AG:$AG)*$BO$455</f>
        <v>0</v>
      </c>
      <c r="BP425" s="89">
        <f>SUMIF(Об!$A:$A,$A:$A,Об!$AE:$AE)*BP$455</f>
        <v>0</v>
      </c>
      <c r="BQ425" s="89">
        <f>SUMIF(Об!$A:$A,$A:$A,Об!AI:AI)*BQ$455</f>
        <v>5121.5005436937599</v>
      </c>
      <c r="BR425" s="89">
        <f>SUMIF(Об!$A:$A,$A:$A,Об!AJ:AJ)*BR$455</f>
        <v>0</v>
      </c>
      <c r="BS425" s="89">
        <f>SUMIF(Об!$A:$A,$A:$A,Об!AK:AK)*BS$455</f>
        <v>2800.9948199478576</v>
      </c>
      <c r="BT425" s="89">
        <f>SUMIF(Об!$A:$A,$A:$A,Об!AL:AL)*BT$455</f>
        <v>2521.3385464277599</v>
      </c>
      <c r="BU425" s="89">
        <f>SUMIF(Об!$A:$A,$A:$A,Об!AM:AM)*BU$455</f>
        <v>0</v>
      </c>
      <c r="BV425" s="89">
        <f>SUMIF(Об!$A:$A,$A:$A,Об!AN:AN)*BV$455</f>
        <v>1054.0671929815094</v>
      </c>
    </row>
    <row r="426" spans="1:74" ht="32.25" customHeight="1" x14ac:dyDescent="0.25">
      <c r="A426" s="84" t="s">
        <v>449</v>
      </c>
      <c r="B426" s="84">
        <f>SUMIF(Об!$A:$A,$A:$A,Об!B:B)</f>
        <v>0</v>
      </c>
      <c r="C426" s="84">
        <f>SUMIF(Об!$A:$A,$A:$A,Об!C:C)</f>
        <v>0</v>
      </c>
      <c r="D426" s="84">
        <v>0</v>
      </c>
      <c r="E426" s="84">
        <f>SUMIF(Об!$A:$A,$A:$A,Об!F:F)</f>
        <v>0</v>
      </c>
      <c r="F426" s="84">
        <f t="shared" si="62"/>
        <v>0</v>
      </c>
      <c r="G426" s="93">
        <v>0</v>
      </c>
      <c r="H426" s="93">
        <v>0</v>
      </c>
      <c r="I426" s="93">
        <v>0</v>
      </c>
      <c r="J426" s="93">
        <v>0</v>
      </c>
      <c r="K426" s="93">
        <v>0</v>
      </c>
      <c r="L426" s="93">
        <v>0</v>
      </c>
      <c r="M426" s="93">
        <v>0</v>
      </c>
      <c r="N426" s="93">
        <v>0</v>
      </c>
      <c r="O426" s="93">
        <v>0</v>
      </c>
      <c r="P426" s="93">
        <v>0</v>
      </c>
      <c r="Q426" s="93">
        <v>0</v>
      </c>
      <c r="R426" s="93">
        <v>0</v>
      </c>
      <c r="S426" s="93">
        <v>0</v>
      </c>
      <c r="T426" s="93">
        <v>0</v>
      </c>
      <c r="U426" s="93">
        <v>0</v>
      </c>
      <c r="V426" s="93">
        <v>0</v>
      </c>
      <c r="W426" s="93">
        <v>0</v>
      </c>
      <c r="X426" s="93">
        <v>0</v>
      </c>
      <c r="Y426" s="93">
        <v>0</v>
      </c>
      <c r="Z426" s="93">
        <v>0</v>
      </c>
      <c r="AA426" s="93">
        <v>0</v>
      </c>
      <c r="AB426" s="93">
        <v>0</v>
      </c>
      <c r="AC426" s="93">
        <v>0</v>
      </c>
      <c r="AD426" s="93">
        <v>0</v>
      </c>
      <c r="AE426" s="93">
        <v>0</v>
      </c>
      <c r="AF426" s="93">
        <v>0</v>
      </c>
      <c r="AG426" s="93">
        <v>0</v>
      </c>
      <c r="AH426" s="94">
        <v>0</v>
      </c>
      <c r="AI426" s="94">
        <v>0</v>
      </c>
      <c r="AJ426" s="94">
        <v>0</v>
      </c>
      <c r="AK426" s="94">
        <v>0</v>
      </c>
      <c r="AL426" s="94">
        <v>0</v>
      </c>
      <c r="AM426" s="94">
        <v>0</v>
      </c>
      <c r="AN426" s="94">
        <v>0</v>
      </c>
      <c r="AP426" s="91">
        <f t="shared" si="59"/>
        <v>0</v>
      </c>
      <c r="AQ426" s="92">
        <f>SUMIF('20-1'!K:K,$A:$A,'20-1'!$E:$E)</f>
        <v>0</v>
      </c>
      <c r="AR426" s="92">
        <f>SUMIF('20-1'!L:L,$A:$A,'20-1'!$E:$E)</f>
        <v>0</v>
      </c>
      <c r="AS426" s="92">
        <f>SUMIF('20-1'!M:M,$A:$A,'20-1'!$E:$E)</f>
        <v>0</v>
      </c>
      <c r="AT426" s="92">
        <f>SUMIF('20-1'!N:N,$A:$A,'20-1'!$E:$E)</f>
        <v>0</v>
      </c>
      <c r="AU426" s="92">
        <f>SUMIF('20-1'!O:O,$A:$A,'20-1'!$E:$E)</f>
        <v>0</v>
      </c>
      <c r="AV426" s="92">
        <f>SUMIF('20-1'!P:P,$A:$A,'20-1'!$E:$E)</f>
        <v>0</v>
      </c>
      <c r="AW426" s="92">
        <f>SUMIF('20-1'!Q:Q,$A:$A,'20-1'!$E:$E)</f>
        <v>0</v>
      </c>
      <c r="AX426" s="92">
        <f>SUMIF('20-1'!R:R,$A:$A,'20-1'!$E:$E)</f>
        <v>0</v>
      </c>
      <c r="AY426" s="92">
        <f>SUMIF('20-1'!S:S,$A:$A,'20-1'!$E:$E)</f>
        <v>0</v>
      </c>
      <c r="AZ426" s="92">
        <f>SUMIF('20-1'!T:T,$A:$A,'20-1'!$E:$E)</f>
        <v>0</v>
      </c>
      <c r="BA426" s="92">
        <f>SUMIF('20-1'!U:U,$A:$A,'20-1'!$E:$E)</f>
        <v>0</v>
      </c>
      <c r="BB426" s="92">
        <f>SUMIF('20-1'!V:V,$A:$A,'20-1'!$E:$E)</f>
        <v>0</v>
      </c>
      <c r="BC426" s="92">
        <f>SUMIF('20-1'!W:W,$A:$A,'20-1'!$E:$E)</f>
        <v>0</v>
      </c>
      <c r="BD426" s="92">
        <f>SUMIF('20-1'!X:X,$A:$A,'20-1'!$E:$E)</f>
        <v>0</v>
      </c>
      <c r="BE426" s="92">
        <f>SUMIF('20-1'!Y:Y,$A:$A,'20-1'!$E:$E)</f>
        <v>0</v>
      </c>
      <c r="BF426" s="92">
        <f>SUMIF('20-1'!Z:Z,$A:$A,'20-1'!$E:$E)</f>
        <v>0</v>
      </c>
      <c r="BG426" s="92">
        <f>SUMIF('20-1'!AA:AA,$A:$A,'20-1'!$E:$E)</f>
        <v>0</v>
      </c>
      <c r="BH426" s="92">
        <f>SUMIF('20-1'!AB:AB,$A:$A,'20-1'!$E:$E)</f>
        <v>0</v>
      </c>
      <c r="BI426" s="89">
        <f>SUMIF(Об!$A:$A,$A:$A,Об!AB:AB)*BI$455</f>
        <v>0</v>
      </c>
      <c r="BJ426" s="89">
        <f>SUMIF(Об!$A:$A,$A:$A,Об!AC:AC)*BJ$455</f>
        <v>0</v>
      </c>
      <c r="BK426" s="84">
        <f>SUMIF(ПП1!$H:$H,$A:$A,ПП1!$M:$M)</f>
        <v>0</v>
      </c>
      <c r="BL426" s="89">
        <f t="shared" si="60"/>
        <v>0</v>
      </c>
      <c r="BM426" s="84">
        <f>SUMIF(Об!$A:$A,$A:$A,Об!Z:Z)</f>
        <v>0</v>
      </c>
      <c r="BN426" s="89">
        <f t="shared" si="61"/>
        <v>0</v>
      </c>
      <c r="BO426" s="89">
        <f>SUMIF(Об!$A:$A,$A:$A,Об!$AG:$AG)*$BO$455</f>
        <v>0</v>
      </c>
      <c r="BP426" s="89">
        <f>SUMIF(Об!$A:$A,$A:$A,Об!$AE:$AE)*BP$455</f>
        <v>0</v>
      </c>
      <c r="BQ426" s="89">
        <f>SUMIF(Об!$A:$A,$A:$A,Об!AI:AI)*BQ$455</f>
        <v>0</v>
      </c>
      <c r="BR426" s="89">
        <f>SUMIF(Об!$A:$A,$A:$A,Об!AJ:AJ)*BR$455</f>
        <v>0</v>
      </c>
      <c r="BS426" s="89">
        <f>SUMIF(Об!$A:$A,$A:$A,Об!AK:AK)*BS$455</f>
        <v>0</v>
      </c>
      <c r="BT426" s="89">
        <f>SUMIF(Об!$A:$A,$A:$A,Об!AL:AL)*BT$455</f>
        <v>0</v>
      </c>
      <c r="BU426" s="89">
        <f>SUMIF(Об!$A:$A,$A:$A,Об!AM:AM)*BU$455</f>
        <v>0</v>
      </c>
      <c r="BV426" s="89">
        <f>SUMIF(Об!$A:$A,$A:$A,Об!AN:AN)*BV$455</f>
        <v>0</v>
      </c>
    </row>
    <row r="427" spans="1:74" ht="32.25" customHeight="1" x14ac:dyDescent="0.25">
      <c r="A427" s="84" t="s">
        <v>450</v>
      </c>
      <c r="B427" s="84">
        <v>0</v>
      </c>
      <c r="C427" s="84">
        <v>0</v>
      </c>
      <c r="D427" s="84">
        <v>0</v>
      </c>
      <c r="E427" s="84">
        <f>SUMIF(Об!$A:$A,$A:$A,Об!F:F)</f>
        <v>8.7799999999999994</v>
      </c>
      <c r="F427" s="84">
        <f t="shared" si="62"/>
        <v>8.7799999999999994</v>
      </c>
      <c r="G427" s="93">
        <v>0</v>
      </c>
      <c r="H427" s="93">
        <v>0</v>
      </c>
      <c r="I427" s="93">
        <v>0</v>
      </c>
      <c r="J427" s="93">
        <v>0</v>
      </c>
      <c r="K427" s="93">
        <v>0</v>
      </c>
      <c r="L427" s="93">
        <v>0</v>
      </c>
      <c r="M427" s="93">
        <v>0</v>
      </c>
      <c r="N427" s="93">
        <v>0</v>
      </c>
      <c r="O427" s="93">
        <v>0</v>
      </c>
      <c r="P427" s="93">
        <v>0</v>
      </c>
      <c r="Q427" s="93">
        <v>0</v>
      </c>
      <c r="R427" s="93">
        <v>0</v>
      </c>
      <c r="S427" s="93">
        <v>0</v>
      </c>
      <c r="T427" s="93">
        <v>0</v>
      </c>
      <c r="U427" s="93">
        <v>0</v>
      </c>
      <c r="V427" s="93">
        <v>0</v>
      </c>
      <c r="W427" s="93">
        <v>0</v>
      </c>
      <c r="X427" s="93">
        <v>0</v>
      </c>
      <c r="Y427" s="93">
        <v>0</v>
      </c>
      <c r="Z427" s="93">
        <v>0</v>
      </c>
      <c r="AA427" s="93">
        <v>0</v>
      </c>
      <c r="AB427" s="93">
        <v>0</v>
      </c>
      <c r="AC427" s="93">
        <v>0</v>
      </c>
      <c r="AD427" s="93">
        <v>0</v>
      </c>
      <c r="AE427" s="93">
        <v>0</v>
      </c>
      <c r="AF427" s="93">
        <v>0</v>
      </c>
      <c r="AG427" s="93">
        <v>0</v>
      </c>
      <c r="AH427" s="94">
        <v>0</v>
      </c>
      <c r="AI427" s="94">
        <v>0</v>
      </c>
      <c r="AJ427" s="94">
        <v>0</v>
      </c>
      <c r="AK427" s="94">
        <v>0</v>
      </c>
      <c r="AL427" s="94">
        <v>0</v>
      </c>
      <c r="AM427" s="94">
        <v>0</v>
      </c>
      <c r="AN427" s="94">
        <v>0</v>
      </c>
      <c r="AP427" s="91">
        <f t="shared" si="59"/>
        <v>0</v>
      </c>
      <c r="AQ427" s="92">
        <f>SUMIF('20-1'!K:K,$A:$A,'20-1'!$E:$E)</f>
        <v>0</v>
      </c>
      <c r="AR427" s="92">
        <f>SUMIF('20-1'!L:L,$A:$A,'20-1'!$E:$E)</f>
        <v>0</v>
      </c>
      <c r="AS427" s="92">
        <f>SUMIF('20-1'!M:M,$A:$A,'20-1'!$E:$E)</f>
        <v>0</v>
      </c>
      <c r="AT427" s="92">
        <f>SUMIF('20-1'!N:N,$A:$A,'20-1'!$E:$E)</f>
        <v>0</v>
      </c>
      <c r="AU427" s="92">
        <f>SUMIF('20-1'!O:O,$A:$A,'20-1'!$E:$E)</f>
        <v>0</v>
      </c>
      <c r="AV427" s="92">
        <f>SUMIF('20-1'!P:P,$A:$A,'20-1'!$E:$E)</f>
        <v>0</v>
      </c>
      <c r="AW427" s="92">
        <f>SUMIF('20-1'!Q:Q,$A:$A,'20-1'!$E:$E)</f>
        <v>0</v>
      </c>
      <c r="AX427" s="92">
        <f>SUMIF('20-1'!R:R,$A:$A,'20-1'!$E:$E)</f>
        <v>0</v>
      </c>
      <c r="AY427" s="92">
        <f>SUMIF('20-1'!S:S,$A:$A,'20-1'!$E:$E)</f>
        <v>0</v>
      </c>
      <c r="AZ427" s="92">
        <f>SUMIF('20-1'!T:T,$A:$A,'20-1'!$E:$E)</f>
        <v>0</v>
      </c>
      <c r="BA427" s="92">
        <f>SUMIF('20-1'!U:U,$A:$A,'20-1'!$E:$E)</f>
        <v>0</v>
      </c>
      <c r="BB427" s="92">
        <f>SUMIF('20-1'!V:V,$A:$A,'20-1'!$E:$E)</f>
        <v>0</v>
      </c>
      <c r="BC427" s="92">
        <f>SUMIF('20-1'!W:W,$A:$A,'20-1'!$E:$E)</f>
        <v>0</v>
      </c>
      <c r="BD427" s="92">
        <f>SUMIF('20-1'!X:X,$A:$A,'20-1'!$E:$E)</f>
        <v>0</v>
      </c>
      <c r="BE427" s="92">
        <f>SUMIF('20-1'!Y:Y,$A:$A,'20-1'!$E:$E)</f>
        <v>0</v>
      </c>
      <c r="BF427" s="92">
        <f>SUMIF('20-1'!Z:Z,$A:$A,'20-1'!$E:$E)</f>
        <v>0</v>
      </c>
      <c r="BG427" s="92">
        <f>SUMIF('20-1'!AA:AA,$A:$A,'20-1'!$E:$E)</f>
        <v>0</v>
      </c>
      <c r="BH427" s="92">
        <f>SUMIF('20-1'!AB:AB,$A:$A,'20-1'!$E:$E)</f>
        <v>0</v>
      </c>
      <c r="BI427" s="89">
        <f>SUMIF(Об!$A:$A,$A:$A,Об!AB:AB)*BI$455</f>
        <v>2162.0345638930585</v>
      </c>
      <c r="BJ427" s="89">
        <f>SUMIF(Об!$A:$A,$A:$A,Об!AC:AC)*BJ$455</f>
        <v>2051.694730634294</v>
      </c>
      <c r="BK427" s="84">
        <f>SUMIF(ПП1!$H:$H,$A:$A,ПП1!$M:$M)</f>
        <v>0</v>
      </c>
      <c r="BL427" s="89">
        <f t="shared" si="60"/>
        <v>0</v>
      </c>
      <c r="BM427" s="84">
        <f>SUMIF(Об!$A:$A,$A:$A,Об!Z:Z)</f>
        <v>0</v>
      </c>
      <c r="BN427" s="89">
        <f t="shared" si="61"/>
        <v>0</v>
      </c>
      <c r="BO427" s="89">
        <f>SUMIF(Об!$A:$A,$A:$A,Об!$AG:$AG)*$BO$455</f>
        <v>0</v>
      </c>
      <c r="BP427" s="89">
        <f>SUMIF(Об!$A:$A,$A:$A,Об!$AE:$AE)*BP$455</f>
        <v>0</v>
      </c>
      <c r="BQ427" s="89">
        <f>SUMIF(Об!$A:$A,$A:$A,Об!AI:AI)*BQ$455</f>
        <v>1520.3693336179381</v>
      </c>
      <c r="BR427" s="89">
        <f>SUMIF(Об!$A:$A,$A:$A,Об!AJ:AJ)*BR$455</f>
        <v>0</v>
      </c>
      <c r="BS427" s="89">
        <f>SUMIF(Об!$A:$A,$A:$A,Об!AK:AK)*BS$455</f>
        <v>831.5036953603535</v>
      </c>
      <c r="BT427" s="89">
        <f>SUMIF(Об!$A:$A,$A:$A,Об!AL:AL)*BT$455</f>
        <v>748.48489675115241</v>
      </c>
      <c r="BU427" s="89">
        <f>SUMIF(Об!$A:$A,$A:$A,Об!AM:AM)*BU$455</f>
        <v>0</v>
      </c>
      <c r="BV427" s="89">
        <f>SUMIF(Об!$A:$A,$A:$A,Об!AN:AN)*BV$455</f>
        <v>312.91052731706083</v>
      </c>
    </row>
    <row r="428" spans="1:74" ht="32.25" customHeight="1" x14ac:dyDescent="0.25">
      <c r="A428" s="84" t="s">
        <v>451</v>
      </c>
      <c r="B428" s="84">
        <v>0</v>
      </c>
      <c r="C428" s="84">
        <v>0</v>
      </c>
      <c r="D428" s="84">
        <v>0</v>
      </c>
      <c r="E428" s="84">
        <f>SUMIF(Об!$A:$A,$A:$A,Об!F:F)</f>
        <v>8.7799999999999994</v>
      </c>
      <c r="F428" s="84">
        <f t="shared" si="62"/>
        <v>8.7799999999999994</v>
      </c>
      <c r="G428" s="93">
        <v>0</v>
      </c>
      <c r="H428" s="93">
        <v>0</v>
      </c>
      <c r="I428" s="93">
        <v>0</v>
      </c>
      <c r="J428" s="93">
        <v>0</v>
      </c>
      <c r="K428" s="93">
        <v>0</v>
      </c>
      <c r="L428" s="93">
        <v>0</v>
      </c>
      <c r="M428" s="93">
        <v>0</v>
      </c>
      <c r="N428" s="93">
        <v>0</v>
      </c>
      <c r="O428" s="93">
        <v>0</v>
      </c>
      <c r="P428" s="93">
        <v>0</v>
      </c>
      <c r="Q428" s="93">
        <v>0</v>
      </c>
      <c r="R428" s="93">
        <v>0</v>
      </c>
      <c r="S428" s="93">
        <v>0</v>
      </c>
      <c r="T428" s="93">
        <v>0</v>
      </c>
      <c r="U428" s="93">
        <v>0</v>
      </c>
      <c r="V428" s="93">
        <v>0</v>
      </c>
      <c r="W428" s="93">
        <v>0</v>
      </c>
      <c r="X428" s="93">
        <v>0</v>
      </c>
      <c r="Y428" s="93">
        <v>0</v>
      </c>
      <c r="Z428" s="93">
        <v>0</v>
      </c>
      <c r="AA428" s="93">
        <v>0</v>
      </c>
      <c r="AB428" s="93">
        <v>0</v>
      </c>
      <c r="AC428" s="93">
        <v>0</v>
      </c>
      <c r="AD428" s="93">
        <v>0</v>
      </c>
      <c r="AE428" s="93">
        <v>0</v>
      </c>
      <c r="AF428" s="93">
        <v>0</v>
      </c>
      <c r="AG428" s="93">
        <v>0</v>
      </c>
      <c r="AH428" s="94">
        <v>0</v>
      </c>
      <c r="AI428" s="94">
        <v>0</v>
      </c>
      <c r="AJ428" s="94">
        <v>0</v>
      </c>
      <c r="AK428" s="94">
        <v>0</v>
      </c>
      <c r="AL428" s="94">
        <v>-128.62</v>
      </c>
      <c r="AM428" s="94">
        <v>0</v>
      </c>
      <c r="AN428" s="94">
        <v>-128.62</v>
      </c>
      <c r="AP428" s="91">
        <f t="shared" si="59"/>
        <v>0</v>
      </c>
      <c r="AQ428" s="92">
        <f>SUMIF('20-1'!K:K,$A:$A,'20-1'!$E:$E)</f>
        <v>0</v>
      </c>
      <c r="AR428" s="92">
        <f>SUMIF('20-1'!L:L,$A:$A,'20-1'!$E:$E)</f>
        <v>0</v>
      </c>
      <c r="AS428" s="92">
        <f>SUMIF('20-1'!M:M,$A:$A,'20-1'!$E:$E)</f>
        <v>0</v>
      </c>
      <c r="AT428" s="92">
        <f>SUMIF('20-1'!N:N,$A:$A,'20-1'!$E:$E)</f>
        <v>0</v>
      </c>
      <c r="AU428" s="92">
        <f>SUMIF('20-1'!O:O,$A:$A,'20-1'!$E:$E)</f>
        <v>0</v>
      </c>
      <c r="AV428" s="92">
        <f>SUMIF('20-1'!P:P,$A:$A,'20-1'!$E:$E)</f>
        <v>0</v>
      </c>
      <c r="AW428" s="92">
        <f>SUMIF('20-1'!Q:Q,$A:$A,'20-1'!$E:$E)</f>
        <v>0</v>
      </c>
      <c r="AX428" s="92">
        <f>SUMIF('20-1'!R:R,$A:$A,'20-1'!$E:$E)</f>
        <v>0</v>
      </c>
      <c r="AY428" s="92">
        <f>SUMIF('20-1'!S:S,$A:$A,'20-1'!$E:$E)</f>
        <v>0</v>
      </c>
      <c r="AZ428" s="92">
        <f>SUMIF('20-1'!T:T,$A:$A,'20-1'!$E:$E)</f>
        <v>0</v>
      </c>
      <c r="BA428" s="92">
        <f>SUMIF('20-1'!U:U,$A:$A,'20-1'!$E:$E)</f>
        <v>0</v>
      </c>
      <c r="BB428" s="92">
        <f>SUMIF('20-1'!V:V,$A:$A,'20-1'!$E:$E)</f>
        <v>0</v>
      </c>
      <c r="BC428" s="92">
        <f>SUMIF('20-1'!W:W,$A:$A,'20-1'!$E:$E)</f>
        <v>0</v>
      </c>
      <c r="BD428" s="92">
        <f>SUMIF('20-1'!X:X,$A:$A,'20-1'!$E:$E)</f>
        <v>0</v>
      </c>
      <c r="BE428" s="92">
        <f>SUMIF('20-1'!Y:Y,$A:$A,'20-1'!$E:$E)</f>
        <v>0</v>
      </c>
      <c r="BF428" s="92">
        <f>SUMIF('20-1'!Z:Z,$A:$A,'20-1'!$E:$E)</f>
        <v>0</v>
      </c>
      <c r="BG428" s="92">
        <f>SUMIF('20-1'!AA:AA,$A:$A,'20-1'!$E:$E)</f>
        <v>0</v>
      </c>
      <c r="BH428" s="92">
        <f>SUMIF('20-1'!AB:AB,$A:$A,'20-1'!$E:$E)</f>
        <v>0</v>
      </c>
      <c r="BI428" s="89">
        <f>SUMIF(Об!$A:$A,$A:$A,Об!AB:AB)*BI$455</f>
        <v>6271.2861548821093</v>
      </c>
      <c r="BJ428" s="89">
        <f>SUMIF(Об!$A:$A,$A:$A,Об!AC:AC)*BJ$455</f>
        <v>5951.2299077693469</v>
      </c>
      <c r="BK428" s="84">
        <f>SUMIF(ПП1!$H:$H,$A:$A,ПП1!$M:$M)</f>
        <v>0</v>
      </c>
      <c r="BL428" s="89">
        <f t="shared" si="60"/>
        <v>0</v>
      </c>
      <c r="BM428" s="84">
        <f>SUMIF(Об!$A:$A,$A:$A,Об!Z:Z)</f>
        <v>0</v>
      </c>
      <c r="BN428" s="89">
        <f t="shared" si="61"/>
        <v>0</v>
      </c>
      <c r="BO428" s="89">
        <f>SUMIF(Об!$A:$A,$A:$A,Об!$AG:$AG)*$BO$455</f>
        <v>0</v>
      </c>
      <c r="BP428" s="89">
        <f>SUMIF(Об!$A:$A,$A:$A,Об!$AE:$AE)*BP$455</f>
        <v>0</v>
      </c>
      <c r="BQ428" s="89">
        <f>SUMIF(Об!$A:$A,$A:$A,Об!AI:AI)*BQ$455</f>
        <v>4410.0456632186988</v>
      </c>
      <c r="BR428" s="89">
        <f>SUMIF(Об!$A:$A,$A:$A,Об!AJ:AJ)*BR$455</f>
        <v>0</v>
      </c>
      <c r="BS428" s="89">
        <f>SUMIF(Об!$A:$A,$A:$A,Об!AK:AK)*BS$455</f>
        <v>2411.8937317343589</v>
      </c>
      <c r="BT428" s="89">
        <f>SUMIF(Об!$A:$A,$A:$A,Об!AL:AL)*BT$455</f>
        <v>2171.0859985890797</v>
      </c>
      <c r="BU428" s="89">
        <f>SUMIF(Об!$A:$A,$A:$A,Об!AM:AM)*BU$455</f>
        <v>0</v>
      </c>
      <c r="BV428" s="89">
        <f>SUMIF(Об!$A:$A,$A:$A,Об!AN:AN)*BV$455</f>
        <v>907.6411128908336</v>
      </c>
    </row>
    <row r="429" spans="1:74" ht="32.25" customHeight="1" x14ac:dyDescent="0.25">
      <c r="A429" s="84" t="s">
        <v>452</v>
      </c>
      <c r="B429" s="84">
        <v>0</v>
      </c>
      <c r="C429" s="84">
        <v>0</v>
      </c>
      <c r="D429" s="84">
        <v>0</v>
      </c>
      <c r="E429" s="84">
        <f>SUMIF(Об!$A:$A,$A:$A,Об!F:F)</f>
        <v>8.7799999999999994</v>
      </c>
      <c r="F429" s="84">
        <f t="shared" si="62"/>
        <v>8.7799999999999994</v>
      </c>
      <c r="G429" s="93">
        <v>0</v>
      </c>
      <c r="H429" s="93">
        <v>0</v>
      </c>
      <c r="I429" s="93">
        <v>0</v>
      </c>
      <c r="J429" s="93">
        <v>0</v>
      </c>
      <c r="K429" s="93">
        <v>0</v>
      </c>
      <c r="L429" s="93">
        <v>0</v>
      </c>
      <c r="M429" s="93">
        <v>0</v>
      </c>
      <c r="N429" s="93">
        <v>0</v>
      </c>
      <c r="O429" s="93">
        <v>0</v>
      </c>
      <c r="P429" s="93">
        <v>0</v>
      </c>
      <c r="Q429" s="93">
        <v>0</v>
      </c>
      <c r="R429" s="93">
        <v>0</v>
      </c>
      <c r="S429" s="93">
        <v>0</v>
      </c>
      <c r="T429" s="93">
        <v>0</v>
      </c>
      <c r="U429" s="93">
        <v>0</v>
      </c>
      <c r="V429" s="93">
        <v>0</v>
      </c>
      <c r="W429" s="93">
        <v>0</v>
      </c>
      <c r="X429" s="93">
        <v>0</v>
      </c>
      <c r="Y429" s="93">
        <v>0</v>
      </c>
      <c r="Z429" s="93">
        <v>0</v>
      </c>
      <c r="AA429" s="93">
        <v>0</v>
      </c>
      <c r="AB429" s="93">
        <v>0</v>
      </c>
      <c r="AC429" s="93">
        <v>0</v>
      </c>
      <c r="AD429" s="93">
        <v>0</v>
      </c>
      <c r="AE429" s="93">
        <v>0</v>
      </c>
      <c r="AF429" s="93">
        <v>0</v>
      </c>
      <c r="AG429" s="93">
        <v>0</v>
      </c>
      <c r="AH429" s="94">
        <v>0</v>
      </c>
      <c r="AI429" s="94">
        <v>2656.08</v>
      </c>
      <c r="AJ429" s="94">
        <v>0</v>
      </c>
      <c r="AK429" s="94">
        <v>2656.08</v>
      </c>
      <c r="AL429" s="94">
        <v>6733.45</v>
      </c>
      <c r="AM429" s="94">
        <v>0</v>
      </c>
      <c r="AN429" s="94">
        <v>6733.45</v>
      </c>
      <c r="AP429" s="91">
        <f t="shared" si="59"/>
        <v>0</v>
      </c>
      <c r="AQ429" s="92">
        <f>SUMIF('20-1'!K:K,$A:$A,'20-1'!$E:$E)</f>
        <v>0</v>
      </c>
      <c r="AR429" s="92">
        <f>SUMIF('20-1'!L:L,$A:$A,'20-1'!$E:$E)</f>
        <v>0</v>
      </c>
      <c r="AS429" s="92">
        <f>SUMIF('20-1'!M:M,$A:$A,'20-1'!$E:$E)</f>
        <v>0</v>
      </c>
      <c r="AT429" s="92">
        <f>SUMIF('20-1'!N:N,$A:$A,'20-1'!$E:$E)</f>
        <v>0</v>
      </c>
      <c r="AU429" s="92">
        <f>SUMIF('20-1'!O:O,$A:$A,'20-1'!$E:$E)</f>
        <v>0</v>
      </c>
      <c r="AV429" s="92">
        <f>SUMIF('20-1'!P:P,$A:$A,'20-1'!$E:$E)</f>
        <v>0</v>
      </c>
      <c r="AW429" s="92">
        <f>SUMIF('20-1'!Q:Q,$A:$A,'20-1'!$E:$E)</f>
        <v>0</v>
      </c>
      <c r="AX429" s="92">
        <f>SUMIF('20-1'!R:R,$A:$A,'20-1'!$E:$E)</f>
        <v>0</v>
      </c>
      <c r="AY429" s="92">
        <f>SUMIF('20-1'!S:S,$A:$A,'20-1'!$E:$E)</f>
        <v>0</v>
      </c>
      <c r="AZ429" s="92">
        <f>SUMIF('20-1'!T:T,$A:$A,'20-1'!$E:$E)</f>
        <v>0</v>
      </c>
      <c r="BA429" s="92">
        <f>SUMIF('20-1'!U:U,$A:$A,'20-1'!$E:$E)</f>
        <v>0</v>
      </c>
      <c r="BB429" s="92">
        <f>SUMIF('20-1'!V:V,$A:$A,'20-1'!$E:$E)</f>
        <v>0</v>
      </c>
      <c r="BC429" s="92">
        <f>SUMIF('20-1'!W:W,$A:$A,'20-1'!$E:$E)</f>
        <v>0</v>
      </c>
      <c r="BD429" s="92">
        <f>SUMIF('20-1'!X:X,$A:$A,'20-1'!$E:$E)</f>
        <v>0</v>
      </c>
      <c r="BE429" s="92">
        <f>SUMIF('20-1'!Y:Y,$A:$A,'20-1'!$E:$E)</f>
        <v>0</v>
      </c>
      <c r="BF429" s="92">
        <f>SUMIF('20-1'!Z:Z,$A:$A,'20-1'!$E:$E)</f>
        <v>0</v>
      </c>
      <c r="BG429" s="92">
        <f>SUMIF('20-1'!AA:AA,$A:$A,'20-1'!$E:$E)</f>
        <v>0</v>
      </c>
      <c r="BH429" s="92">
        <f>SUMIF('20-1'!AB:AB,$A:$A,'20-1'!$E:$E)</f>
        <v>0</v>
      </c>
      <c r="BI429" s="89">
        <f>SUMIF(Об!$A:$A,$A:$A,Об!AB:AB)*BI$455</f>
        <v>2605.528833409584</v>
      </c>
      <c r="BJ429" s="89">
        <f>SUMIF(Об!$A:$A,$A:$A,Об!AC:AC)*BJ$455</f>
        <v>2472.5551882003033</v>
      </c>
      <c r="BK429" s="84">
        <f>SUMIF(ПП1!$H:$H,$A:$A,ПП1!$M:$M)</f>
        <v>0</v>
      </c>
      <c r="BL429" s="89">
        <f t="shared" si="60"/>
        <v>0</v>
      </c>
      <c r="BM429" s="84">
        <f>SUMIF(Об!$A:$A,$A:$A,Об!Z:Z)</f>
        <v>0</v>
      </c>
      <c r="BN429" s="89">
        <f t="shared" si="61"/>
        <v>0</v>
      </c>
      <c r="BO429" s="89">
        <f>SUMIF(Об!$A:$A,$A:$A,Об!$AG:$AG)*$BO$455</f>
        <v>0</v>
      </c>
      <c r="BP429" s="89">
        <f>SUMIF(Об!$A:$A,$A:$A,Об!$AE:$AE)*BP$455</f>
        <v>0</v>
      </c>
      <c r="BQ429" s="89">
        <f>SUMIF(Об!$A:$A,$A:$A,Об!AI:AI)*BQ$455</f>
        <v>1832.2399661549512</v>
      </c>
      <c r="BR429" s="89">
        <f>SUMIF(Об!$A:$A,$A:$A,Об!AJ:AJ)*BR$455</f>
        <v>0</v>
      </c>
      <c r="BS429" s="89">
        <f>SUMIF(Об!$A:$A,$A:$A,Об!AK:AK)*BS$455</f>
        <v>1002.0685559470927</v>
      </c>
      <c r="BT429" s="89">
        <f>SUMIF(Об!$A:$A,$A:$A,Об!AL:AL)*BT$455</f>
        <v>902.02026018728623</v>
      </c>
      <c r="BU429" s="89">
        <f>SUMIF(Об!$A:$A,$A:$A,Об!AM:AM)*BU$455</f>
        <v>0</v>
      </c>
      <c r="BV429" s="89">
        <f>SUMIF(Об!$A:$A,$A:$A,Об!AN:AN)*BV$455</f>
        <v>377.09730215132976</v>
      </c>
    </row>
    <row r="430" spans="1:74" ht="32.25" customHeight="1" x14ac:dyDescent="0.25">
      <c r="A430" s="84" t="s">
        <v>453</v>
      </c>
      <c r="B430" s="84">
        <v>0</v>
      </c>
      <c r="C430" s="84">
        <v>0</v>
      </c>
      <c r="D430" s="84">
        <v>0</v>
      </c>
      <c r="E430" s="84">
        <f>SUMIF(Об!$A:$A,$A:$A,Об!F:F)</f>
        <v>8.7799999999999994</v>
      </c>
      <c r="F430" s="84">
        <f t="shared" si="62"/>
        <v>8.7799999999999994</v>
      </c>
      <c r="G430" s="93">
        <v>0</v>
      </c>
      <c r="H430" s="93">
        <v>0</v>
      </c>
      <c r="I430" s="93">
        <v>0</v>
      </c>
      <c r="J430" s="93">
        <v>0</v>
      </c>
      <c r="K430" s="93">
        <v>0</v>
      </c>
      <c r="L430" s="93">
        <v>0</v>
      </c>
      <c r="M430" s="93">
        <v>0</v>
      </c>
      <c r="N430" s="93">
        <v>0</v>
      </c>
      <c r="O430" s="93">
        <v>0</v>
      </c>
      <c r="P430" s="93">
        <v>0</v>
      </c>
      <c r="Q430" s="93">
        <v>0</v>
      </c>
      <c r="R430" s="93">
        <v>0</v>
      </c>
      <c r="S430" s="93">
        <v>0</v>
      </c>
      <c r="T430" s="93">
        <v>0</v>
      </c>
      <c r="U430" s="93">
        <v>0</v>
      </c>
      <c r="V430" s="93">
        <v>0</v>
      </c>
      <c r="W430" s="93">
        <v>0</v>
      </c>
      <c r="X430" s="93">
        <v>0</v>
      </c>
      <c r="Y430" s="93">
        <v>0</v>
      </c>
      <c r="Z430" s="93">
        <v>0</v>
      </c>
      <c r="AA430" s="93">
        <v>0</v>
      </c>
      <c r="AB430" s="93">
        <v>0</v>
      </c>
      <c r="AC430" s="93">
        <v>0</v>
      </c>
      <c r="AD430" s="93">
        <v>0</v>
      </c>
      <c r="AE430" s="93">
        <v>0</v>
      </c>
      <c r="AF430" s="93">
        <v>0</v>
      </c>
      <c r="AG430" s="93">
        <v>0</v>
      </c>
      <c r="AH430" s="94">
        <v>0</v>
      </c>
      <c r="AI430" s="94">
        <v>5551.5999999999995</v>
      </c>
      <c r="AJ430" s="94">
        <v>0</v>
      </c>
      <c r="AK430" s="94">
        <v>5551.5999999999995</v>
      </c>
      <c r="AL430" s="94">
        <v>967.68000000000006</v>
      </c>
      <c r="AM430" s="94">
        <v>0</v>
      </c>
      <c r="AN430" s="94">
        <v>967.68000000000006</v>
      </c>
      <c r="AP430" s="91">
        <f t="shared" si="59"/>
        <v>0</v>
      </c>
      <c r="AQ430" s="92">
        <f>SUMIF('20-1'!K:K,$A:$A,'20-1'!$E:$E)</f>
        <v>0</v>
      </c>
      <c r="AR430" s="92">
        <f>SUMIF('20-1'!L:L,$A:$A,'20-1'!$E:$E)</f>
        <v>0</v>
      </c>
      <c r="AS430" s="92">
        <f>SUMIF('20-1'!M:M,$A:$A,'20-1'!$E:$E)</f>
        <v>0</v>
      </c>
      <c r="AT430" s="92">
        <f>SUMIF('20-1'!N:N,$A:$A,'20-1'!$E:$E)</f>
        <v>0</v>
      </c>
      <c r="AU430" s="92">
        <f>SUMIF('20-1'!O:O,$A:$A,'20-1'!$E:$E)</f>
        <v>0</v>
      </c>
      <c r="AV430" s="92">
        <f>SUMIF('20-1'!P:P,$A:$A,'20-1'!$E:$E)</f>
        <v>0</v>
      </c>
      <c r="AW430" s="92">
        <f>SUMIF('20-1'!Q:Q,$A:$A,'20-1'!$E:$E)</f>
        <v>0</v>
      </c>
      <c r="AX430" s="92">
        <f>SUMIF('20-1'!R:R,$A:$A,'20-1'!$E:$E)</f>
        <v>0</v>
      </c>
      <c r="AY430" s="92">
        <f>SUMIF('20-1'!S:S,$A:$A,'20-1'!$E:$E)</f>
        <v>0</v>
      </c>
      <c r="AZ430" s="92">
        <f>SUMIF('20-1'!T:T,$A:$A,'20-1'!$E:$E)</f>
        <v>0</v>
      </c>
      <c r="BA430" s="92">
        <f>SUMIF('20-1'!U:U,$A:$A,'20-1'!$E:$E)</f>
        <v>0</v>
      </c>
      <c r="BB430" s="92">
        <f>SUMIF('20-1'!V:V,$A:$A,'20-1'!$E:$E)</f>
        <v>0</v>
      </c>
      <c r="BC430" s="92">
        <f>SUMIF('20-1'!W:W,$A:$A,'20-1'!$E:$E)</f>
        <v>0</v>
      </c>
      <c r="BD430" s="92">
        <f>SUMIF('20-1'!X:X,$A:$A,'20-1'!$E:$E)</f>
        <v>0</v>
      </c>
      <c r="BE430" s="92">
        <f>SUMIF('20-1'!Y:Y,$A:$A,'20-1'!$E:$E)</f>
        <v>0</v>
      </c>
      <c r="BF430" s="92">
        <f>SUMIF('20-1'!Z:Z,$A:$A,'20-1'!$E:$E)</f>
        <v>0</v>
      </c>
      <c r="BG430" s="92">
        <f>SUMIF('20-1'!AA:AA,$A:$A,'20-1'!$E:$E)</f>
        <v>0</v>
      </c>
      <c r="BH430" s="92">
        <f>SUMIF('20-1'!AB:AB,$A:$A,'20-1'!$E:$E)</f>
        <v>0</v>
      </c>
      <c r="BI430" s="89">
        <f>SUMIF(Об!$A:$A,$A:$A,Об!AB:AB)*BI$455</f>
        <v>4649.7602319623138</v>
      </c>
      <c r="BJ430" s="89">
        <f>SUMIF(Об!$A:$A,$A:$A,Об!AC:AC)*BJ$455</f>
        <v>4412.4588597936254</v>
      </c>
      <c r="BK430" s="84">
        <f>SUMIF(ПП1!$H:$H,$A:$A,ПП1!$M:$M)</f>
        <v>0</v>
      </c>
      <c r="BL430" s="89">
        <f t="shared" si="60"/>
        <v>0</v>
      </c>
      <c r="BM430" s="84">
        <f>SUMIF(Об!$A:$A,$A:$A,Об!Z:Z)</f>
        <v>0</v>
      </c>
      <c r="BN430" s="89">
        <f t="shared" si="61"/>
        <v>0</v>
      </c>
      <c r="BO430" s="89">
        <f>SUMIF(Об!$A:$A,$A:$A,Об!$AG:$AG)*$BO$455</f>
        <v>0</v>
      </c>
      <c r="BP430" s="89">
        <f>SUMIF(Об!$A:$A,$A:$A,Об!$AE:$AE)*BP$455</f>
        <v>0</v>
      </c>
      <c r="BQ430" s="89">
        <f>SUMIF(Об!$A:$A,$A:$A,Об!AI:AI)*BQ$455</f>
        <v>3269.7686630052444</v>
      </c>
      <c r="BR430" s="89">
        <f>SUMIF(Об!$A:$A,$A:$A,Об!AJ:AJ)*BR$455</f>
        <v>0</v>
      </c>
      <c r="BS430" s="89">
        <f>SUMIF(Об!$A:$A,$A:$A,Об!AK:AK)*BS$455</f>
        <v>1788.2659602140934</v>
      </c>
      <c r="BT430" s="89">
        <f>SUMIF(Об!$A:$A,$A:$A,Об!AL:AL)*BT$455</f>
        <v>1609.7223260257151</v>
      </c>
      <c r="BU430" s="89">
        <f>SUMIF(Об!$A:$A,$A:$A,Об!AM:AM)*BU$455</f>
        <v>0</v>
      </c>
      <c r="BV430" s="89">
        <f>SUMIF(Об!$A:$A,$A:$A,Об!AN:AN)*BV$455</f>
        <v>672.95821740303779</v>
      </c>
    </row>
    <row r="431" spans="1:74" ht="32.25" hidden="1" customHeight="1" x14ac:dyDescent="0.25">
      <c r="A431" s="84" t="s">
        <v>454</v>
      </c>
      <c r="B431" s="84">
        <f>SUMIF(Об!$A:$A,$A:$A,Об!B:B)</f>
        <v>132.19999999999999</v>
      </c>
      <c r="C431" s="84">
        <f>SUMIF(Об!$A:$A,$A:$A,Об!C:C)</f>
        <v>99.149999999999991</v>
      </c>
      <c r="D431" s="84">
        <v>12</v>
      </c>
      <c r="E431" s="84">
        <f>SUMIF(Об!$A:$A,$A:$A,Об!F:F)</f>
        <v>25.37</v>
      </c>
      <c r="F431" s="84">
        <f t="shared" si="62"/>
        <v>25.37</v>
      </c>
      <c r="G431" s="93">
        <v>38692.32</v>
      </c>
      <c r="H431" s="93">
        <v>0</v>
      </c>
      <c r="I431" s="93">
        <v>0</v>
      </c>
      <c r="J431" s="93">
        <v>0</v>
      </c>
      <c r="K431" s="93">
        <v>0</v>
      </c>
      <c r="L431" s="93">
        <v>0</v>
      </c>
      <c r="M431" s="93">
        <v>0</v>
      </c>
      <c r="N431" s="93">
        <v>0</v>
      </c>
      <c r="O431" s="93">
        <v>6493.98</v>
      </c>
      <c r="P431" s="93">
        <v>0</v>
      </c>
      <c r="Q431" s="93">
        <v>0</v>
      </c>
      <c r="R431" s="93">
        <v>0</v>
      </c>
      <c r="S431" s="93">
        <v>0</v>
      </c>
      <c r="T431" s="93">
        <v>0</v>
      </c>
      <c r="U431" s="93">
        <v>60001.859999999993</v>
      </c>
      <c r="V431" s="93">
        <v>383.94</v>
      </c>
      <c r="W431" s="93">
        <v>0</v>
      </c>
      <c r="X431" s="93">
        <v>0</v>
      </c>
      <c r="Y431" s="93">
        <v>0</v>
      </c>
      <c r="Z431" s="93">
        <v>0</v>
      </c>
      <c r="AA431" s="93">
        <v>0</v>
      </c>
      <c r="AB431" s="93">
        <v>0</v>
      </c>
      <c r="AC431" s="93">
        <v>0</v>
      </c>
      <c r="AD431" s="93">
        <v>0</v>
      </c>
      <c r="AE431" s="93">
        <v>0</v>
      </c>
      <c r="AF431" s="93">
        <v>0</v>
      </c>
      <c r="AG431" s="93">
        <v>5708.8799999999983</v>
      </c>
      <c r="AH431" s="94">
        <v>38692.32</v>
      </c>
      <c r="AI431" s="94">
        <v>23691.619999999995</v>
      </c>
      <c r="AJ431" s="94">
        <v>0</v>
      </c>
      <c r="AK431" s="94">
        <v>23691.619999999995</v>
      </c>
      <c r="AL431" s="94">
        <v>43223.49</v>
      </c>
      <c r="AM431" s="94">
        <v>0</v>
      </c>
      <c r="AN431" s="94">
        <v>43223.49</v>
      </c>
      <c r="AP431" s="91">
        <f t="shared" si="59"/>
        <v>0</v>
      </c>
      <c r="AQ431" s="92">
        <f>SUMIF('20-1'!K:K,$A:$A,'20-1'!$E:$E)</f>
        <v>0</v>
      </c>
      <c r="AR431" s="92">
        <f>SUMIF('20-1'!L:L,$A:$A,'20-1'!$E:$E)</f>
        <v>0</v>
      </c>
      <c r="AS431" s="92">
        <f>SUMIF('20-1'!M:M,$A:$A,'20-1'!$E:$E)</f>
        <v>0</v>
      </c>
      <c r="AT431" s="92">
        <f>SUMIF('20-1'!N:N,$A:$A,'20-1'!$E:$E)</f>
        <v>0</v>
      </c>
      <c r="AU431" s="92">
        <f>SUMIF('20-1'!O:O,$A:$A,'20-1'!$E:$E)</f>
        <v>0</v>
      </c>
      <c r="AV431" s="92">
        <f>SUMIF('20-1'!P:P,$A:$A,'20-1'!$E:$E)</f>
        <v>0</v>
      </c>
      <c r="AW431" s="92">
        <f>SUMIF('20-1'!Q:Q,$A:$A,'20-1'!$E:$E)</f>
        <v>0</v>
      </c>
      <c r="AX431" s="92">
        <f>SUMIF('20-1'!R:R,$A:$A,'20-1'!$E:$E)</f>
        <v>0</v>
      </c>
      <c r="AY431" s="92">
        <f>SUMIF('20-1'!S:S,$A:$A,'20-1'!$E:$E)</f>
        <v>0</v>
      </c>
      <c r="AZ431" s="92">
        <f>SUMIF('20-1'!T:T,$A:$A,'20-1'!$E:$E)</f>
        <v>0</v>
      </c>
      <c r="BA431" s="92">
        <f>SUMIF('20-1'!U:U,$A:$A,'20-1'!$E:$E)</f>
        <v>0</v>
      </c>
      <c r="BB431" s="92">
        <f>SUMIF('20-1'!V:V,$A:$A,'20-1'!$E:$E)</f>
        <v>0</v>
      </c>
      <c r="BC431" s="92">
        <f>SUMIF('20-1'!W:W,$A:$A,'20-1'!$E:$E)</f>
        <v>0</v>
      </c>
      <c r="BD431" s="92">
        <f>SUMIF('20-1'!X:X,$A:$A,'20-1'!$E:$E)</f>
        <v>0</v>
      </c>
      <c r="BE431" s="92">
        <f>SUMIF('20-1'!Y:Y,$A:$A,'20-1'!$E:$E)</f>
        <v>0</v>
      </c>
      <c r="BF431" s="92">
        <f>SUMIF('20-1'!Z:Z,$A:$A,'20-1'!$E:$E)</f>
        <v>0</v>
      </c>
      <c r="BG431" s="92">
        <f>SUMIF('20-1'!AA:AA,$A:$A,'20-1'!$E:$E)</f>
        <v>0</v>
      </c>
      <c r="BH431" s="92">
        <f>SUMIF('20-1'!AB:AB,$A:$A,'20-1'!$E:$E)</f>
        <v>0</v>
      </c>
      <c r="BI431" s="89">
        <f>SUMIF(Об!$A:$A,$A:$A,Об!AB:AB)*BI$455</f>
        <v>9160.9285047007179</v>
      </c>
      <c r="BJ431" s="89">
        <f>SUMIF(Об!$A:$A,$A:$A,Об!AC:AC)*BJ$455</f>
        <v>8693.3988265978733</v>
      </c>
      <c r="BK431" s="84">
        <f>SUMIF(ПП1!$H:$H,$A:$A,ПП1!$M:$M)</f>
        <v>0</v>
      </c>
      <c r="BL431" s="89">
        <f t="shared" si="60"/>
        <v>2739.7511588608495</v>
      </c>
      <c r="BM431" s="84">
        <f>SUMIF(Об!$A:$A,$A:$A,Об!Z:Z)</f>
        <v>0</v>
      </c>
      <c r="BN431" s="89">
        <f t="shared" si="61"/>
        <v>107.34315975534368</v>
      </c>
      <c r="BO431" s="89">
        <f>SUMIF(Об!$A:$A,$A:$A,Об!$AG:$AG)*$BO$455</f>
        <v>0</v>
      </c>
      <c r="BP431" s="89">
        <f>SUMIF(Об!$A:$A,$A:$A,Об!$AE:$AE)*BP$455</f>
        <v>70.941774788195701</v>
      </c>
      <c r="BQ431" s="89">
        <f>SUMIF(Об!$A:$A,$A:$A,Об!AI:AI)*BQ$455</f>
        <v>6442.0777533426726</v>
      </c>
      <c r="BR431" s="89">
        <f>SUMIF(Об!$A:$A,$A:$A,Об!AJ:AJ)*BR$455</f>
        <v>0</v>
      </c>
      <c r="BS431" s="89">
        <f>SUMIF(Об!$A:$A,$A:$A,Об!AK:AK)*BS$455</f>
        <v>0</v>
      </c>
      <c r="BT431" s="89">
        <f>SUMIF(Об!$A:$A,$A:$A,Об!AL:AL)*BT$455</f>
        <v>0</v>
      </c>
      <c r="BU431" s="89">
        <f>SUMIF(Об!$A:$A,$A:$A,Об!AM:AM)*BU$455</f>
        <v>0</v>
      </c>
      <c r="BV431" s="89">
        <f>SUMIF(Об!$A:$A,$A:$A,Об!AN:AN)*BV$455</f>
        <v>0</v>
      </c>
    </row>
    <row r="432" spans="1:74" ht="32.25" hidden="1" customHeight="1" x14ac:dyDescent="0.25">
      <c r="A432" s="84" t="s">
        <v>455</v>
      </c>
      <c r="B432" s="84">
        <f>SUMIF(Об!$A:$A,$A:$A,Об!B:B)</f>
        <v>32.9</v>
      </c>
      <c r="C432" s="84">
        <f>SUMIF(Об!$A:$A,$A:$A,Об!C:C)</f>
        <v>32.9</v>
      </c>
      <c r="D432" s="84">
        <v>12</v>
      </c>
      <c r="E432" s="84">
        <f>SUMIF(Об!$A:$A,$A:$A,Об!F:F)</f>
        <v>15</v>
      </c>
      <c r="F432" s="84">
        <f t="shared" si="62"/>
        <v>15</v>
      </c>
      <c r="G432" s="93">
        <v>5428.5</v>
      </c>
      <c r="H432" s="93">
        <v>0</v>
      </c>
      <c r="I432" s="93">
        <v>0</v>
      </c>
      <c r="J432" s="93">
        <v>0</v>
      </c>
      <c r="K432" s="93">
        <v>0</v>
      </c>
      <c r="L432" s="93">
        <v>0</v>
      </c>
      <c r="M432" s="93">
        <v>0</v>
      </c>
      <c r="N432" s="93">
        <v>0</v>
      </c>
      <c r="O432" s="93">
        <v>747.66999999999985</v>
      </c>
      <c r="P432" s="93">
        <v>0</v>
      </c>
      <c r="Q432" s="93">
        <v>0</v>
      </c>
      <c r="R432" s="93">
        <v>0</v>
      </c>
      <c r="S432" s="93">
        <v>0</v>
      </c>
      <c r="T432" s="93">
        <v>0</v>
      </c>
      <c r="U432" s="93">
        <v>13739.930000000002</v>
      </c>
      <c r="V432" s="93">
        <v>0</v>
      </c>
      <c r="W432" s="93">
        <v>0</v>
      </c>
      <c r="X432" s="93">
        <v>0</v>
      </c>
      <c r="Y432" s="93">
        <v>0</v>
      </c>
      <c r="Z432" s="93">
        <v>0</v>
      </c>
      <c r="AA432" s="93">
        <v>0</v>
      </c>
      <c r="AB432" s="93">
        <v>0</v>
      </c>
      <c r="AC432" s="93">
        <v>0</v>
      </c>
      <c r="AD432" s="93">
        <v>0</v>
      </c>
      <c r="AE432" s="93">
        <v>0</v>
      </c>
      <c r="AF432" s="93">
        <v>0</v>
      </c>
      <c r="AG432" s="93">
        <v>1902.9599999999998</v>
      </c>
      <c r="AH432" s="94">
        <v>5428.5</v>
      </c>
      <c r="AI432" s="94">
        <v>9341.98</v>
      </c>
      <c r="AJ432" s="94">
        <v>0</v>
      </c>
      <c r="AK432" s="94">
        <v>9341.98</v>
      </c>
      <c r="AL432" s="94">
        <v>-3419.98</v>
      </c>
      <c r="AM432" s="94">
        <v>0</v>
      </c>
      <c r="AN432" s="94">
        <v>-3419.98</v>
      </c>
      <c r="AP432" s="91">
        <f t="shared" si="59"/>
        <v>0</v>
      </c>
      <c r="AQ432" s="92">
        <f>SUMIF('20-1'!K:K,$A:$A,'20-1'!$E:$E)</f>
        <v>0</v>
      </c>
      <c r="AR432" s="92">
        <f>SUMIF('20-1'!L:L,$A:$A,'20-1'!$E:$E)</f>
        <v>0</v>
      </c>
      <c r="AS432" s="92">
        <f>SUMIF('20-1'!M:M,$A:$A,'20-1'!$E:$E)</f>
        <v>0</v>
      </c>
      <c r="AT432" s="92">
        <f>SUMIF('20-1'!N:N,$A:$A,'20-1'!$E:$E)</f>
        <v>0</v>
      </c>
      <c r="AU432" s="92">
        <f>SUMIF('20-1'!O:O,$A:$A,'20-1'!$E:$E)</f>
        <v>0</v>
      </c>
      <c r="AV432" s="92">
        <f>SUMIF('20-1'!P:P,$A:$A,'20-1'!$E:$E)</f>
        <v>0</v>
      </c>
      <c r="AW432" s="92">
        <f>SUMIF('20-1'!Q:Q,$A:$A,'20-1'!$E:$E)</f>
        <v>0</v>
      </c>
      <c r="AX432" s="92">
        <f>SUMIF('20-1'!R:R,$A:$A,'20-1'!$E:$E)</f>
        <v>0</v>
      </c>
      <c r="AY432" s="92">
        <f>SUMIF('20-1'!S:S,$A:$A,'20-1'!$E:$E)</f>
        <v>0</v>
      </c>
      <c r="AZ432" s="92">
        <f>SUMIF('20-1'!T:T,$A:$A,'20-1'!$E:$E)</f>
        <v>0</v>
      </c>
      <c r="BA432" s="92">
        <f>SUMIF('20-1'!U:U,$A:$A,'20-1'!$E:$E)</f>
        <v>0</v>
      </c>
      <c r="BB432" s="92">
        <f>SUMIF('20-1'!V:V,$A:$A,'20-1'!$E:$E)</f>
        <v>0</v>
      </c>
      <c r="BC432" s="92">
        <f>SUMIF('20-1'!W:W,$A:$A,'20-1'!$E:$E)</f>
        <v>0</v>
      </c>
      <c r="BD432" s="92">
        <f>SUMIF('20-1'!X:X,$A:$A,'20-1'!$E:$E)</f>
        <v>0</v>
      </c>
      <c r="BE432" s="92">
        <f>SUMIF('20-1'!Y:Y,$A:$A,'20-1'!$E:$E)</f>
        <v>0</v>
      </c>
      <c r="BF432" s="92">
        <f>SUMIF('20-1'!Z:Z,$A:$A,'20-1'!$E:$E)</f>
        <v>0</v>
      </c>
      <c r="BG432" s="92">
        <f>SUMIF('20-1'!AA:AA,$A:$A,'20-1'!$E:$E)</f>
        <v>0</v>
      </c>
      <c r="BH432" s="92">
        <f>SUMIF('20-1'!AB:AB,$A:$A,'20-1'!$E:$E)</f>
        <v>0</v>
      </c>
      <c r="BI432" s="89">
        <f>SUMIF(Об!$A:$A,$A:$A,Об!AB:AB)*BI$455</f>
        <v>3039.7836389778477</v>
      </c>
      <c r="BJ432" s="89">
        <f>SUMIF(Об!$A:$A,$A:$A,Об!AC:AC)*BJ$455</f>
        <v>2884.6477195670204</v>
      </c>
      <c r="BK432" s="84">
        <f>SUMIF(ПП1!$H:$H,$A:$A,ПП1!$M:$M)</f>
        <v>0</v>
      </c>
      <c r="BL432" s="89">
        <f t="shared" si="60"/>
        <v>681.8291461915428</v>
      </c>
      <c r="BM432" s="84">
        <f>SUMIF(Об!$A:$A,$A:$A,Об!Z:Z)</f>
        <v>0</v>
      </c>
      <c r="BN432" s="89">
        <f t="shared" si="61"/>
        <v>26.71399361536163</v>
      </c>
      <c r="BO432" s="89">
        <f>SUMIF(Об!$A:$A,$A:$A,Об!$AG:$AG)*$BO$455</f>
        <v>0</v>
      </c>
      <c r="BP432" s="89">
        <f>SUMIF(Об!$A:$A,$A:$A,Об!$AE:$AE)*BP$455</f>
        <v>0</v>
      </c>
      <c r="BQ432" s="89">
        <f>SUMIF(Об!$A:$A,$A:$A,Об!AI:AI)*BQ$455</f>
        <v>2137.6132938474425</v>
      </c>
      <c r="BR432" s="89">
        <f>SUMIF(Об!$A:$A,$A:$A,Об!AJ:AJ)*BR$455</f>
        <v>0</v>
      </c>
      <c r="BS432" s="89">
        <f>SUMIF(Об!$A:$A,$A:$A,Об!AK:AK)*BS$455</f>
        <v>1169.0799819382746</v>
      </c>
      <c r="BT432" s="89">
        <f>SUMIF(Об!$A:$A,$A:$A,Об!AL:AL)*BT$455</f>
        <v>1052.3569702185005</v>
      </c>
      <c r="BU432" s="89">
        <f>SUMIF(Об!$A:$A,$A:$A,Об!AM:AM)*BU$455</f>
        <v>0</v>
      </c>
      <c r="BV432" s="89">
        <f>SUMIF(Об!$A:$A,$A:$A,Об!AN:AN)*BV$455</f>
        <v>439.94685250988465</v>
      </c>
    </row>
    <row r="433" spans="1:74" ht="32.25" hidden="1" customHeight="1" x14ac:dyDescent="0.25">
      <c r="A433" s="84" t="s">
        <v>456</v>
      </c>
      <c r="B433" s="84">
        <f>SUMIF(Об!$A:$A,$A:$A,Об!B:B)</f>
        <v>482.1</v>
      </c>
      <c r="C433" s="84">
        <f>SUMIF(Об!$A:$A,$A:$A,Об!C:C)</f>
        <v>482.10000000000008</v>
      </c>
      <c r="D433" s="84">
        <v>12</v>
      </c>
      <c r="E433" s="84">
        <f>SUMIF(Об!$A:$A,$A:$A,Об!F:F)</f>
        <v>15</v>
      </c>
      <c r="F433" s="84">
        <f t="shared" si="62"/>
        <v>15</v>
      </c>
      <c r="G433" s="93">
        <v>80802</v>
      </c>
      <c r="H433" s="93">
        <v>219818.10000000003</v>
      </c>
      <c r="I433" s="93">
        <v>0</v>
      </c>
      <c r="J433" s="93">
        <v>0</v>
      </c>
      <c r="K433" s="93">
        <v>0</v>
      </c>
      <c r="L433" s="93">
        <v>0</v>
      </c>
      <c r="M433" s="93">
        <v>0</v>
      </c>
      <c r="N433" s="93">
        <v>0</v>
      </c>
      <c r="O433" s="93">
        <v>20863.2</v>
      </c>
      <c r="P433" s="93">
        <v>0</v>
      </c>
      <c r="Q433" s="93">
        <v>0</v>
      </c>
      <c r="R433" s="93">
        <v>0</v>
      </c>
      <c r="S433" s="93">
        <v>0</v>
      </c>
      <c r="T433" s="93">
        <v>0</v>
      </c>
      <c r="U433" s="93">
        <v>0</v>
      </c>
      <c r="V433" s="93">
        <v>0</v>
      </c>
      <c r="W433" s="93">
        <v>9068.6400000000012</v>
      </c>
      <c r="X433" s="93">
        <v>0</v>
      </c>
      <c r="Y433" s="93">
        <v>0</v>
      </c>
      <c r="Z433" s="93">
        <v>0</v>
      </c>
      <c r="AA433" s="93">
        <v>0</v>
      </c>
      <c r="AB433" s="93">
        <v>0</v>
      </c>
      <c r="AC433" s="93">
        <v>0</v>
      </c>
      <c r="AD433" s="93">
        <v>0</v>
      </c>
      <c r="AE433" s="93">
        <v>0</v>
      </c>
      <c r="AF433" s="93">
        <v>0</v>
      </c>
      <c r="AG433" s="93">
        <v>15795</v>
      </c>
      <c r="AH433" s="94">
        <v>80802</v>
      </c>
      <c r="AI433" s="94">
        <v>73537.029999999984</v>
      </c>
      <c r="AJ433" s="94">
        <v>0</v>
      </c>
      <c r="AK433" s="94">
        <v>73537.029999999984</v>
      </c>
      <c r="AL433" s="94">
        <v>16184.630000000001</v>
      </c>
      <c r="AM433" s="94">
        <v>0</v>
      </c>
      <c r="AN433" s="94">
        <v>16184.630000000001</v>
      </c>
      <c r="AP433" s="91">
        <f t="shared" si="59"/>
        <v>0</v>
      </c>
      <c r="AQ433" s="92">
        <f>SUMIF('20-1'!K:K,$A:$A,'20-1'!$E:$E)</f>
        <v>0</v>
      </c>
      <c r="AR433" s="92">
        <f>SUMIF('20-1'!L:L,$A:$A,'20-1'!$E:$E)</f>
        <v>0</v>
      </c>
      <c r="AS433" s="92">
        <f>SUMIF('20-1'!M:M,$A:$A,'20-1'!$E:$E)</f>
        <v>0</v>
      </c>
      <c r="AT433" s="92">
        <f>SUMIF('20-1'!N:N,$A:$A,'20-1'!$E:$E)</f>
        <v>0</v>
      </c>
      <c r="AU433" s="92">
        <f>SUMIF('20-1'!O:O,$A:$A,'20-1'!$E:$E)</f>
        <v>0</v>
      </c>
      <c r="AV433" s="92">
        <f>SUMIF('20-1'!P:P,$A:$A,'20-1'!$E:$E)</f>
        <v>0</v>
      </c>
      <c r="AW433" s="92">
        <f>SUMIF('20-1'!Q:Q,$A:$A,'20-1'!$E:$E)</f>
        <v>0</v>
      </c>
      <c r="AX433" s="92">
        <f>SUMIF('20-1'!R:R,$A:$A,'20-1'!$E:$E)</f>
        <v>0</v>
      </c>
      <c r="AY433" s="92">
        <f>SUMIF('20-1'!S:S,$A:$A,'20-1'!$E:$E)</f>
        <v>0</v>
      </c>
      <c r="AZ433" s="92">
        <f>SUMIF('20-1'!T:T,$A:$A,'20-1'!$E:$E)</f>
        <v>0</v>
      </c>
      <c r="BA433" s="92">
        <f>SUMIF('20-1'!U:U,$A:$A,'20-1'!$E:$E)</f>
        <v>0</v>
      </c>
      <c r="BB433" s="92">
        <f>SUMIF('20-1'!V:V,$A:$A,'20-1'!$E:$E)</f>
        <v>0</v>
      </c>
      <c r="BC433" s="92">
        <f>SUMIF('20-1'!W:W,$A:$A,'20-1'!$E:$E)</f>
        <v>0</v>
      </c>
      <c r="BD433" s="92">
        <f>SUMIF('20-1'!X:X,$A:$A,'20-1'!$E:$E)</f>
        <v>0</v>
      </c>
      <c r="BE433" s="92">
        <f>SUMIF('20-1'!Y:Y,$A:$A,'20-1'!$E:$E)</f>
        <v>0</v>
      </c>
      <c r="BF433" s="92">
        <f>SUMIF('20-1'!Z:Z,$A:$A,'20-1'!$E:$E)</f>
        <v>0</v>
      </c>
      <c r="BG433" s="92">
        <f>SUMIF('20-1'!AA:AA,$A:$A,'20-1'!$E:$E)</f>
        <v>0</v>
      </c>
      <c r="BH433" s="92">
        <f>SUMIF('20-1'!AB:AB,$A:$A,'20-1'!$E:$E)</f>
        <v>0</v>
      </c>
      <c r="BI433" s="89">
        <f>SUMIF(Об!$A:$A,$A:$A,Об!AB:AB)*BI$455</f>
        <v>44543.455694565971</v>
      </c>
      <c r="BJ433" s="89">
        <f>SUMIF(Об!$A:$A,$A:$A,Об!AC:AC)*BJ$455</f>
        <v>42270.172206786039</v>
      </c>
      <c r="BK433" s="84">
        <f>SUMIF(ПП1!$H:$H,$A:$A,ПП1!$M:$M)</f>
        <v>0</v>
      </c>
      <c r="BL433" s="89">
        <f t="shared" si="60"/>
        <v>9991.1802850742479</v>
      </c>
      <c r="BM433" s="84">
        <f>SUMIF(Об!$A:$A,$A:$A,Об!Z:Z)</f>
        <v>0</v>
      </c>
      <c r="BN433" s="89">
        <f t="shared" si="61"/>
        <v>391.45338364637814</v>
      </c>
      <c r="BO433" s="89">
        <f>SUMIF(Об!$A:$A,$A:$A,Об!$AG:$AG)*$BO$455</f>
        <v>0</v>
      </c>
      <c r="BP433" s="89">
        <f>SUMIF(Об!$A:$A,$A:$A,Об!$AE:$AE)*BP$455</f>
        <v>0</v>
      </c>
      <c r="BQ433" s="89">
        <f>SUMIF(Об!$A:$A,$A:$A,Об!AI:AI)*BQ$455</f>
        <v>31323.506655436242</v>
      </c>
      <c r="BR433" s="89">
        <f>SUMIF(Об!$A:$A,$A:$A,Об!AJ:AJ)*BR$455</f>
        <v>0</v>
      </c>
      <c r="BS433" s="89">
        <f>SUMIF(Об!$A:$A,$A:$A,Об!AK:AK)*BS$455</f>
        <v>17131.108185180619</v>
      </c>
      <c r="BT433" s="89">
        <f>SUMIF(Об!$A:$A,$A:$A,Об!AL:AL)*BT$455</f>
        <v>15420.708065116691</v>
      </c>
      <c r="BU433" s="89">
        <f>SUMIF(Об!$A:$A,$A:$A,Об!AM:AM)*BU$455</f>
        <v>0</v>
      </c>
      <c r="BV433" s="89">
        <f>SUMIF(Об!$A:$A,$A:$A,Об!AN:AN)*BV$455</f>
        <v>6446.7591974168827</v>
      </c>
    </row>
    <row r="434" spans="1:74" ht="32.25" hidden="1" customHeight="1" x14ac:dyDescent="0.25">
      <c r="A434" s="84" t="s">
        <v>457</v>
      </c>
      <c r="B434" s="84">
        <f>SUMIF(Об!$A:$A,$A:$A,Об!B:B)</f>
        <v>43.6</v>
      </c>
      <c r="C434" s="84">
        <f>SUMIF(Об!$A:$A,$A:$A,Об!C:C)</f>
        <v>43.6</v>
      </c>
      <c r="D434" s="84">
        <v>12</v>
      </c>
      <c r="E434" s="84">
        <f>SUMIF(Об!$A:$A,$A:$A,Об!F:F)</f>
        <v>25.37</v>
      </c>
      <c r="F434" s="84">
        <f t="shared" si="62"/>
        <v>25.37</v>
      </c>
      <c r="G434" s="93">
        <v>13273.560000000005</v>
      </c>
      <c r="H434" s="93">
        <v>0</v>
      </c>
      <c r="I434" s="93">
        <v>0</v>
      </c>
      <c r="J434" s="93">
        <v>0</v>
      </c>
      <c r="K434" s="93">
        <v>0</v>
      </c>
      <c r="L434" s="93">
        <v>0</v>
      </c>
      <c r="M434" s="93">
        <v>0</v>
      </c>
      <c r="N434" s="93">
        <v>0</v>
      </c>
      <c r="O434" s="93">
        <v>2607.9</v>
      </c>
      <c r="P434" s="93">
        <v>0</v>
      </c>
      <c r="Q434" s="93">
        <v>0</v>
      </c>
      <c r="R434" s="93">
        <v>0</v>
      </c>
      <c r="S434" s="93">
        <v>0</v>
      </c>
      <c r="T434" s="93">
        <v>0</v>
      </c>
      <c r="U434" s="93">
        <v>0</v>
      </c>
      <c r="V434" s="93">
        <v>0</v>
      </c>
      <c r="W434" s="93">
        <v>0</v>
      </c>
      <c r="X434" s="93">
        <v>0</v>
      </c>
      <c r="Y434" s="93">
        <v>0</v>
      </c>
      <c r="Z434" s="93">
        <v>0</v>
      </c>
      <c r="AA434" s="93">
        <v>0</v>
      </c>
      <c r="AB434" s="93">
        <v>0</v>
      </c>
      <c r="AC434" s="93">
        <v>0</v>
      </c>
      <c r="AD434" s="93">
        <v>0</v>
      </c>
      <c r="AE434" s="93">
        <v>0</v>
      </c>
      <c r="AF434" s="93">
        <v>0</v>
      </c>
      <c r="AG434" s="93">
        <v>1215</v>
      </c>
      <c r="AH434" s="94">
        <v>13273.560000000005</v>
      </c>
      <c r="AI434" s="94">
        <v>8849.0400000000009</v>
      </c>
      <c r="AJ434" s="94">
        <v>0</v>
      </c>
      <c r="AK434" s="94">
        <v>8849.0400000000009</v>
      </c>
      <c r="AL434" s="94">
        <v>5530.65</v>
      </c>
      <c r="AM434" s="94">
        <v>0</v>
      </c>
      <c r="AN434" s="94">
        <v>5530.65</v>
      </c>
      <c r="AP434" s="91">
        <f t="shared" si="59"/>
        <v>0</v>
      </c>
      <c r="AQ434" s="92">
        <f>SUMIF('20-1'!K:K,$A:$A,'20-1'!$E:$E)</f>
        <v>0</v>
      </c>
      <c r="AR434" s="92">
        <f>SUMIF('20-1'!L:L,$A:$A,'20-1'!$E:$E)</f>
        <v>0</v>
      </c>
      <c r="AS434" s="92">
        <f>SUMIF('20-1'!M:M,$A:$A,'20-1'!$E:$E)</f>
        <v>0</v>
      </c>
      <c r="AT434" s="92">
        <f>SUMIF('20-1'!N:N,$A:$A,'20-1'!$E:$E)</f>
        <v>0</v>
      </c>
      <c r="AU434" s="92">
        <f>SUMIF('20-1'!O:O,$A:$A,'20-1'!$E:$E)</f>
        <v>0</v>
      </c>
      <c r="AV434" s="92">
        <f>SUMIF('20-1'!P:P,$A:$A,'20-1'!$E:$E)</f>
        <v>0</v>
      </c>
      <c r="AW434" s="92">
        <f>SUMIF('20-1'!Q:Q,$A:$A,'20-1'!$E:$E)</f>
        <v>0</v>
      </c>
      <c r="AX434" s="92">
        <f>SUMIF('20-1'!R:R,$A:$A,'20-1'!$E:$E)</f>
        <v>0</v>
      </c>
      <c r="AY434" s="92">
        <f>SUMIF('20-1'!S:S,$A:$A,'20-1'!$E:$E)</f>
        <v>0</v>
      </c>
      <c r="AZ434" s="92">
        <f>SUMIF('20-1'!T:T,$A:$A,'20-1'!$E:$E)</f>
        <v>0</v>
      </c>
      <c r="BA434" s="92">
        <f>SUMIF('20-1'!U:U,$A:$A,'20-1'!$E:$E)</f>
        <v>0</v>
      </c>
      <c r="BB434" s="92">
        <f>SUMIF('20-1'!V:V,$A:$A,'20-1'!$E:$E)</f>
        <v>0</v>
      </c>
      <c r="BC434" s="92">
        <f>SUMIF('20-1'!W:W,$A:$A,'20-1'!$E:$E)</f>
        <v>0</v>
      </c>
      <c r="BD434" s="92">
        <f>SUMIF('20-1'!X:X,$A:$A,'20-1'!$E:$E)</f>
        <v>0</v>
      </c>
      <c r="BE434" s="92">
        <f>SUMIF('20-1'!Y:Y,$A:$A,'20-1'!$E:$E)</f>
        <v>0</v>
      </c>
      <c r="BF434" s="92">
        <f>SUMIF('20-1'!Z:Z,$A:$A,'20-1'!$E:$E)</f>
        <v>0</v>
      </c>
      <c r="BG434" s="92">
        <f>SUMIF('20-1'!AA:AA,$A:$A,'20-1'!$E:$E)</f>
        <v>0</v>
      </c>
      <c r="BH434" s="92">
        <f>SUMIF('20-1'!AB:AB,$A:$A,'20-1'!$E:$E)</f>
        <v>0</v>
      </c>
      <c r="BI434" s="89">
        <f>SUMIF(Об!$A:$A,$A:$A,Об!AB:AB)*BI$455</f>
        <v>4028.4062814417671</v>
      </c>
      <c r="BJ434" s="89">
        <f>SUMIF(Об!$A:$A,$A:$A,Об!AC:AC)*BJ$455</f>
        <v>3822.8158228912489</v>
      </c>
      <c r="BK434" s="84">
        <f>SUMIF(ПП1!$H:$H,$A:$A,ПП1!$M:$M)</f>
        <v>0</v>
      </c>
      <c r="BL434" s="89">
        <f t="shared" si="60"/>
        <v>903.57905087997767</v>
      </c>
      <c r="BM434" s="89">
        <f>$BM$454*B434/$BM$455</f>
        <v>126.96035877218929</v>
      </c>
      <c r="BN434" s="89">
        <f t="shared" si="61"/>
        <v>35.402131356527875</v>
      </c>
      <c r="BO434" s="89">
        <f>SUMIF(Об!$A:$A,$A:$A,Об!$AG:$AG)*$BO$455</f>
        <v>0</v>
      </c>
      <c r="BP434" s="89">
        <f>SUMIF(Об!$A:$A,$A:$A,Об!$AE:$AE)*BP$455</f>
        <v>31.195777919973104</v>
      </c>
      <c r="BQ434" s="89">
        <f>SUMIF(Об!$A:$A,$A:$A,Об!AI:AI)*BQ$455</f>
        <v>2832.8249122112006</v>
      </c>
      <c r="BR434" s="89">
        <f>SUMIF(Об!$A:$A,$A:$A,Об!AJ:AJ)*BR$455</f>
        <v>0</v>
      </c>
      <c r="BS434" s="89">
        <f>SUMIF(Об!$A:$A,$A:$A,Об!AK:AK)*BS$455</f>
        <v>1549.2974836628812</v>
      </c>
      <c r="BT434" s="89">
        <f>SUMIF(Об!$A:$A,$A:$A,Об!AL:AL)*BT$455</f>
        <v>1394.6128845448823</v>
      </c>
      <c r="BU434" s="89">
        <f>SUMIF(Об!$A:$A,$A:$A,Об!AM:AM)*BU$455</f>
        <v>0</v>
      </c>
      <c r="BV434" s="89">
        <f>SUMIF(Об!$A:$A,$A:$A,Об!AN:AN)*BV$455</f>
        <v>583.02987141127574</v>
      </c>
    </row>
    <row r="435" spans="1:74" ht="32.25" customHeight="1" x14ac:dyDescent="0.25">
      <c r="A435" s="84" t="s">
        <v>458</v>
      </c>
      <c r="B435" s="84">
        <f>SUMIF(Об!$A:$A,$A:$A,Об!B:B)</f>
        <v>0</v>
      </c>
      <c r="C435" s="84">
        <f>SUMIF(Об!$A:$A,$A:$A,Об!C:C)</f>
        <v>0</v>
      </c>
      <c r="D435" s="84">
        <v>0</v>
      </c>
      <c r="E435" s="84">
        <f>SUMIF(Об!$A:$A,$A:$A,Об!F:F)</f>
        <v>0</v>
      </c>
      <c r="F435" s="84">
        <f t="shared" si="62"/>
        <v>0</v>
      </c>
      <c r="G435" s="93">
        <v>0</v>
      </c>
      <c r="H435" s="93">
        <v>0</v>
      </c>
      <c r="I435" s="93">
        <v>0</v>
      </c>
      <c r="J435" s="93">
        <v>0</v>
      </c>
      <c r="K435" s="93">
        <v>0</v>
      </c>
      <c r="L435" s="93">
        <v>0</v>
      </c>
      <c r="M435" s="93">
        <v>0</v>
      </c>
      <c r="N435" s="93">
        <v>0</v>
      </c>
      <c r="O435" s="93">
        <v>0</v>
      </c>
      <c r="P435" s="93">
        <v>0</v>
      </c>
      <c r="Q435" s="93">
        <v>0</v>
      </c>
      <c r="R435" s="93">
        <v>0</v>
      </c>
      <c r="S435" s="93">
        <v>0</v>
      </c>
      <c r="T435" s="93">
        <v>0</v>
      </c>
      <c r="U435" s="93">
        <v>0</v>
      </c>
      <c r="V435" s="93">
        <v>0</v>
      </c>
      <c r="W435" s="93">
        <v>0</v>
      </c>
      <c r="X435" s="93">
        <v>0</v>
      </c>
      <c r="Y435" s="93">
        <v>0</v>
      </c>
      <c r="Z435" s="93">
        <v>0</v>
      </c>
      <c r="AA435" s="93">
        <v>0</v>
      </c>
      <c r="AB435" s="93">
        <v>0</v>
      </c>
      <c r="AC435" s="93">
        <v>0</v>
      </c>
      <c r="AD435" s="93">
        <v>0</v>
      </c>
      <c r="AE435" s="93">
        <v>0</v>
      </c>
      <c r="AF435" s="93">
        <v>0</v>
      </c>
      <c r="AG435" s="93">
        <v>0</v>
      </c>
      <c r="AH435" s="94">
        <v>0</v>
      </c>
      <c r="AI435" s="94">
        <v>0</v>
      </c>
      <c r="AJ435" s="94">
        <v>0</v>
      </c>
      <c r="AK435" s="94">
        <v>0</v>
      </c>
      <c r="AL435" s="94">
        <v>-718.49</v>
      </c>
      <c r="AM435" s="94">
        <v>0</v>
      </c>
      <c r="AN435" s="94">
        <v>-718.49</v>
      </c>
      <c r="AP435" s="91">
        <f t="shared" si="59"/>
        <v>0</v>
      </c>
      <c r="AQ435" s="92">
        <f>SUMIF('20-1'!K:K,$A:$A,'20-1'!$E:$E)</f>
        <v>0</v>
      </c>
      <c r="AR435" s="92">
        <f>SUMIF('20-1'!L:L,$A:$A,'20-1'!$E:$E)</f>
        <v>0</v>
      </c>
      <c r="AS435" s="92">
        <f>SUMIF('20-1'!M:M,$A:$A,'20-1'!$E:$E)</f>
        <v>0</v>
      </c>
      <c r="AT435" s="92">
        <f>SUMIF('20-1'!N:N,$A:$A,'20-1'!$E:$E)</f>
        <v>0</v>
      </c>
      <c r="AU435" s="92">
        <f>SUMIF('20-1'!O:O,$A:$A,'20-1'!$E:$E)</f>
        <v>0</v>
      </c>
      <c r="AV435" s="92">
        <f>SUMIF('20-1'!P:P,$A:$A,'20-1'!$E:$E)</f>
        <v>0</v>
      </c>
      <c r="AW435" s="92">
        <f>SUMIF('20-1'!Q:Q,$A:$A,'20-1'!$E:$E)</f>
        <v>0</v>
      </c>
      <c r="AX435" s="92">
        <f>SUMIF('20-1'!R:R,$A:$A,'20-1'!$E:$E)</f>
        <v>0</v>
      </c>
      <c r="AY435" s="92">
        <f>SUMIF('20-1'!S:S,$A:$A,'20-1'!$E:$E)</f>
        <v>0</v>
      </c>
      <c r="AZ435" s="92">
        <f>SUMIF('20-1'!T:T,$A:$A,'20-1'!$E:$E)</f>
        <v>0</v>
      </c>
      <c r="BA435" s="92">
        <f>SUMIF('20-1'!U:U,$A:$A,'20-1'!$E:$E)</f>
        <v>0</v>
      </c>
      <c r="BB435" s="92">
        <f>SUMIF('20-1'!V:V,$A:$A,'20-1'!$E:$E)</f>
        <v>0</v>
      </c>
      <c r="BC435" s="92">
        <f>SUMIF('20-1'!W:W,$A:$A,'20-1'!$E:$E)</f>
        <v>0</v>
      </c>
      <c r="BD435" s="92">
        <f>SUMIF('20-1'!X:X,$A:$A,'20-1'!$E:$E)</f>
        <v>0</v>
      </c>
      <c r="BE435" s="92">
        <f>SUMIF('20-1'!Y:Y,$A:$A,'20-1'!$E:$E)</f>
        <v>0</v>
      </c>
      <c r="BF435" s="92">
        <f>SUMIF('20-1'!Z:Z,$A:$A,'20-1'!$E:$E)</f>
        <v>0</v>
      </c>
      <c r="BG435" s="92">
        <f>SUMIF('20-1'!AA:AA,$A:$A,'20-1'!$E:$E)</f>
        <v>0</v>
      </c>
      <c r="BH435" s="92">
        <f>SUMIF('20-1'!AB:AB,$A:$A,'20-1'!$E:$E)</f>
        <v>0</v>
      </c>
      <c r="BI435" s="89">
        <f>SUMIF(Об!$A:$A,$A:$A,Об!AB:AB)*BI$455</f>
        <v>0</v>
      </c>
      <c r="BJ435" s="89">
        <f>SUMIF(Об!$A:$A,$A:$A,Об!AC:AC)*BJ$455</f>
        <v>0</v>
      </c>
      <c r="BK435" s="84">
        <f>SUMIF(ПП1!$H:$H,$A:$A,ПП1!$M:$M)</f>
        <v>0</v>
      </c>
      <c r="BL435" s="89">
        <f t="shared" si="60"/>
        <v>0</v>
      </c>
      <c r="BM435" s="84">
        <f>SUMIF(Об!$A:$A,$A:$A,Об!Z:Z)</f>
        <v>0</v>
      </c>
      <c r="BN435" s="89">
        <f t="shared" si="61"/>
        <v>0</v>
      </c>
      <c r="BO435" s="89">
        <f>SUMIF(Об!$A:$A,$A:$A,Об!$AG:$AG)*$BO$455</f>
        <v>0</v>
      </c>
      <c r="BP435" s="89">
        <f>SUMIF(Об!$A:$A,$A:$A,Об!$AE:$AE)*BP$455</f>
        <v>0</v>
      </c>
      <c r="BQ435" s="89">
        <f>SUMIF(Об!$A:$A,$A:$A,Об!AI:AI)*BQ$455</f>
        <v>0</v>
      </c>
      <c r="BR435" s="89">
        <f>SUMIF(Об!$A:$A,$A:$A,Об!AJ:AJ)*BR$455</f>
        <v>0</v>
      </c>
      <c r="BS435" s="89">
        <f>SUMIF(Об!$A:$A,$A:$A,Об!AK:AK)*BS$455</f>
        <v>0</v>
      </c>
      <c r="BT435" s="89">
        <f>SUMIF(Об!$A:$A,$A:$A,Об!AL:AL)*BT$455</f>
        <v>0</v>
      </c>
      <c r="BU435" s="89">
        <f>SUMIF(Об!$A:$A,$A:$A,Об!AM:AM)*BU$455</f>
        <v>0</v>
      </c>
      <c r="BV435" s="89">
        <f>SUMIF(Об!$A:$A,$A:$A,Об!AN:AN)*BV$455</f>
        <v>0</v>
      </c>
    </row>
    <row r="436" spans="1:74" ht="32.25" customHeight="1" x14ac:dyDescent="0.25">
      <c r="A436" s="84" t="s">
        <v>459</v>
      </c>
      <c r="B436" s="84">
        <f>SUMIF(Об!$A:$A,$A:$A,Об!B:B)</f>
        <v>0</v>
      </c>
      <c r="C436" s="84">
        <f>SUMIF(Об!$A:$A,$A:$A,Об!C:C)</f>
        <v>0</v>
      </c>
      <c r="D436" s="84">
        <v>0</v>
      </c>
      <c r="E436" s="84">
        <f>SUMIF(Об!$A:$A,$A:$A,Об!F:F)</f>
        <v>25.37</v>
      </c>
      <c r="F436" s="84">
        <f t="shared" si="62"/>
        <v>25.37</v>
      </c>
      <c r="G436" s="93">
        <v>0</v>
      </c>
      <c r="H436" s="93">
        <v>0</v>
      </c>
      <c r="I436" s="93">
        <v>0</v>
      </c>
      <c r="J436" s="93">
        <v>0</v>
      </c>
      <c r="K436" s="93">
        <v>0</v>
      </c>
      <c r="L436" s="93">
        <v>0</v>
      </c>
      <c r="M436" s="93">
        <v>0</v>
      </c>
      <c r="N436" s="93">
        <v>0</v>
      </c>
      <c r="O436" s="93">
        <v>0</v>
      </c>
      <c r="P436" s="93">
        <v>0</v>
      </c>
      <c r="Q436" s="93">
        <v>0</v>
      </c>
      <c r="R436" s="93">
        <v>0</v>
      </c>
      <c r="S436" s="93">
        <v>0</v>
      </c>
      <c r="T436" s="93">
        <v>0</v>
      </c>
      <c r="U436" s="93">
        <v>0</v>
      </c>
      <c r="V436" s="93">
        <v>0</v>
      </c>
      <c r="W436" s="93">
        <v>0</v>
      </c>
      <c r="X436" s="93">
        <v>0</v>
      </c>
      <c r="Y436" s="93">
        <v>0</v>
      </c>
      <c r="Z436" s="93">
        <v>0</v>
      </c>
      <c r="AA436" s="93">
        <v>0</v>
      </c>
      <c r="AB436" s="93">
        <v>0</v>
      </c>
      <c r="AC436" s="93">
        <v>0</v>
      </c>
      <c r="AD436" s="93">
        <v>0</v>
      </c>
      <c r="AE436" s="93">
        <v>0</v>
      </c>
      <c r="AF436" s="93">
        <v>0</v>
      </c>
      <c r="AG436" s="93">
        <v>0</v>
      </c>
      <c r="AH436" s="94">
        <v>0</v>
      </c>
      <c r="AI436" s="94">
        <v>0</v>
      </c>
      <c r="AJ436" s="94">
        <v>0</v>
      </c>
      <c r="AK436" s="94">
        <v>0</v>
      </c>
      <c r="AL436" s="94">
        <v>6058.78</v>
      </c>
      <c r="AM436" s="94">
        <v>0</v>
      </c>
      <c r="AN436" s="94">
        <v>6058.78</v>
      </c>
      <c r="AP436" s="91">
        <f t="shared" si="59"/>
        <v>0</v>
      </c>
      <c r="AQ436" s="92">
        <f>SUMIF('20-1'!K:K,$A:$A,'20-1'!$E:$E)</f>
        <v>0</v>
      </c>
      <c r="AR436" s="92">
        <f>SUMIF('20-1'!L:L,$A:$A,'20-1'!$E:$E)</f>
        <v>0</v>
      </c>
      <c r="AS436" s="92">
        <f>SUMIF('20-1'!M:M,$A:$A,'20-1'!$E:$E)</f>
        <v>0</v>
      </c>
      <c r="AT436" s="92">
        <f>SUMIF('20-1'!N:N,$A:$A,'20-1'!$E:$E)</f>
        <v>0</v>
      </c>
      <c r="AU436" s="92">
        <f>SUMIF('20-1'!O:O,$A:$A,'20-1'!$E:$E)</f>
        <v>0</v>
      </c>
      <c r="AV436" s="92">
        <f>SUMIF('20-1'!P:P,$A:$A,'20-1'!$E:$E)</f>
        <v>0</v>
      </c>
      <c r="AW436" s="92">
        <f>SUMIF('20-1'!Q:Q,$A:$A,'20-1'!$E:$E)</f>
        <v>0</v>
      </c>
      <c r="AX436" s="92">
        <f>SUMIF('20-1'!R:R,$A:$A,'20-1'!$E:$E)</f>
        <v>0</v>
      </c>
      <c r="AY436" s="92">
        <f>SUMIF('20-1'!S:S,$A:$A,'20-1'!$E:$E)</f>
        <v>0</v>
      </c>
      <c r="AZ436" s="92">
        <f>SUMIF('20-1'!T:T,$A:$A,'20-1'!$E:$E)</f>
        <v>0</v>
      </c>
      <c r="BA436" s="92">
        <f>SUMIF('20-1'!U:U,$A:$A,'20-1'!$E:$E)</f>
        <v>0</v>
      </c>
      <c r="BB436" s="92">
        <f>SUMIF('20-1'!V:V,$A:$A,'20-1'!$E:$E)</f>
        <v>0</v>
      </c>
      <c r="BC436" s="92">
        <f>SUMIF('20-1'!W:W,$A:$A,'20-1'!$E:$E)</f>
        <v>0</v>
      </c>
      <c r="BD436" s="92">
        <f>SUMIF('20-1'!X:X,$A:$A,'20-1'!$E:$E)</f>
        <v>0</v>
      </c>
      <c r="BE436" s="92">
        <f>SUMIF('20-1'!Y:Y,$A:$A,'20-1'!$E:$E)</f>
        <v>0</v>
      </c>
      <c r="BF436" s="92">
        <f>SUMIF('20-1'!Z:Z,$A:$A,'20-1'!$E:$E)</f>
        <v>0</v>
      </c>
      <c r="BG436" s="92">
        <f>SUMIF('20-1'!AA:AA,$A:$A,'20-1'!$E:$E)</f>
        <v>0</v>
      </c>
      <c r="BH436" s="92">
        <f>SUMIF('20-1'!AB:AB,$A:$A,'20-1'!$E:$E)</f>
        <v>0</v>
      </c>
      <c r="BI436" s="89">
        <f>SUMIF(Об!$A:$A,$A:$A,Об!AB:AB)*BI$455</f>
        <v>0</v>
      </c>
      <c r="BJ436" s="89">
        <f>SUMIF(Об!$A:$A,$A:$A,Об!AC:AC)*BJ$455</f>
        <v>0</v>
      </c>
      <c r="BK436" s="84">
        <f>SUMIF(ПП1!$H:$H,$A:$A,ПП1!$M:$M)</f>
        <v>0</v>
      </c>
      <c r="BL436" s="89">
        <f t="shared" si="60"/>
        <v>0</v>
      </c>
      <c r="BM436" s="84">
        <f>SUMIF(Об!$A:$A,$A:$A,Об!Z:Z)</f>
        <v>0</v>
      </c>
      <c r="BN436" s="89">
        <f t="shared" si="61"/>
        <v>0</v>
      </c>
      <c r="BO436" s="89">
        <f>SUMIF(Об!$A:$A,$A:$A,Об!$AG:$AG)*$BO$455</f>
        <v>0</v>
      </c>
      <c r="BP436" s="89">
        <f>SUMIF(Об!$A:$A,$A:$A,Об!$AE:$AE)*BP$455</f>
        <v>0</v>
      </c>
      <c r="BQ436" s="89">
        <f>SUMIF(Об!$A:$A,$A:$A,Об!AI:AI)*BQ$455</f>
        <v>0</v>
      </c>
      <c r="BR436" s="89">
        <f>SUMIF(Об!$A:$A,$A:$A,Об!AJ:AJ)*BR$455</f>
        <v>0</v>
      </c>
      <c r="BS436" s="89">
        <f>SUMIF(Об!$A:$A,$A:$A,Об!AK:AK)*BS$455</f>
        <v>0</v>
      </c>
      <c r="BT436" s="89">
        <f>SUMIF(Об!$A:$A,$A:$A,Об!AL:AL)*BT$455</f>
        <v>0</v>
      </c>
      <c r="BU436" s="89">
        <f>SUMIF(Об!$A:$A,$A:$A,Об!AM:AM)*BU$455</f>
        <v>0</v>
      </c>
      <c r="BV436" s="89">
        <f>SUMIF(Об!$A:$A,$A:$A,Об!AN:AN)*BV$455</f>
        <v>0</v>
      </c>
    </row>
    <row r="437" spans="1:74" ht="32.25" hidden="1" customHeight="1" x14ac:dyDescent="0.25">
      <c r="A437" s="84" t="s">
        <v>460</v>
      </c>
      <c r="B437" s="84">
        <f>SUMIF(Об!$A:$A,$A:$A,Об!B:B)</f>
        <v>144</v>
      </c>
      <c r="C437" s="84">
        <f>SUMIF(Об!$A:$A,$A:$A,Об!C:C)</f>
        <v>144</v>
      </c>
      <c r="D437" s="84">
        <v>12</v>
      </c>
      <c r="E437" s="84">
        <f>SUMIF(Об!$A:$A,$A:$A,Об!F:F)</f>
        <v>25.37</v>
      </c>
      <c r="F437" s="84">
        <f t="shared" si="62"/>
        <v>25.37</v>
      </c>
      <c r="G437" s="93">
        <v>43839.48</v>
      </c>
      <c r="H437" s="93">
        <v>0</v>
      </c>
      <c r="I437" s="93">
        <v>0</v>
      </c>
      <c r="J437" s="93">
        <v>0</v>
      </c>
      <c r="K437" s="93">
        <v>0</v>
      </c>
      <c r="L437" s="93">
        <v>0</v>
      </c>
      <c r="M437" s="93">
        <v>0</v>
      </c>
      <c r="N437" s="93">
        <v>0</v>
      </c>
      <c r="O437" s="93">
        <v>4058.7600000000007</v>
      </c>
      <c r="P437" s="93">
        <v>0</v>
      </c>
      <c r="Q437" s="93">
        <v>0</v>
      </c>
      <c r="R437" s="93">
        <v>0</v>
      </c>
      <c r="S437" s="93">
        <v>0</v>
      </c>
      <c r="T437" s="93">
        <v>0</v>
      </c>
      <c r="U437" s="93">
        <v>30441.469999999987</v>
      </c>
      <c r="V437" s="93">
        <v>0</v>
      </c>
      <c r="W437" s="93">
        <v>3078.9599999999996</v>
      </c>
      <c r="X437" s="93">
        <v>0</v>
      </c>
      <c r="Y437" s="93">
        <v>0</v>
      </c>
      <c r="Z437" s="93">
        <v>0</v>
      </c>
      <c r="AA437" s="93">
        <v>0</v>
      </c>
      <c r="AB437" s="93">
        <v>0</v>
      </c>
      <c r="AC437" s="93">
        <v>0</v>
      </c>
      <c r="AD437" s="93">
        <v>0</v>
      </c>
      <c r="AE437" s="93">
        <v>0</v>
      </c>
      <c r="AF437" s="93">
        <v>0</v>
      </c>
      <c r="AG437" s="93">
        <v>3805.9199999999996</v>
      </c>
      <c r="AH437" s="94">
        <v>43839.48</v>
      </c>
      <c r="AI437" s="94">
        <v>46613.24</v>
      </c>
      <c r="AJ437" s="94">
        <v>0</v>
      </c>
      <c r="AK437" s="94">
        <v>46613.24</v>
      </c>
      <c r="AL437" s="94">
        <v>5834.64</v>
      </c>
      <c r="AM437" s="94">
        <v>0</v>
      </c>
      <c r="AN437" s="94">
        <v>5834.64</v>
      </c>
      <c r="AP437" s="91">
        <f t="shared" si="59"/>
        <v>0</v>
      </c>
      <c r="AQ437" s="92">
        <f>SUMIF('20-1'!K:K,$A:$A,'20-1'!$E:$E)</f>
        <v>0</v>
      </c>
      <c r="AR437" s="92">
        <f>SUMIF('20-1'!L:L,$A:$A,'20-1'!$E:$E)</f>
        <v>0</v>
      </c>
      <c r="AS437" s="92">
        <f>SUMIF('20-1'!M:M,$A:$A,'20-1'!$E:$E)</f>
        <v>0</v>
      </c>
      <c r="AT437" s="92">
        <f>SUMIF('20-1'!N:N,$A:$A,'20-1'!$E:$E)</f>
        <v>0</v>
      </c>
      <c r="AU437" s="92">
        <f>SUMIF('20-1'!O:O,$A:$A,'20-1'!$E:$E)</f>
        <v>0</v>
      </c>
      <c r="AV437" s="92">
        <f>SUMIF('20-1'!P:P,$A:$A,'20-1'!$E:$E)</f>
        <v>0</v>
      </c>
      <c r="AW437" s="92">
        <f>SUMIF('20-1'!Q:Q,$A:$A,'20-1'!$E:$E)</f>
        <v>0</v>
      </c>
      <c r="AX437" s="92">
        <f>SUMIF('20-1'!R:R,$A:$A,'20-1'!$E:$E)</f>
        <v>0</v>
      </c>
      <c r="AY437" s="92">
        <f>SUMIF('20-1'!S:S,$A:$A,'20-1'!$E:$E)</f>
        <v>0</v>
      </c>
      <c r="AZ437" s="92">
        <f>SUMIF('20-1'!T:T,$A:$A,'20-1'!$E:$E)</f>
        <v>0</v>
      </c>
      <c r="BA437" s="92">
        <f>SUMIF('20-1'!U:U,$A:$A,'20-1'!$E:$E)</f>
        <v>0</v>
      </c>
      <c r="BB437" s="92">
        <f>SUMIF('20-1'!V:V,$A:$A,'20-1'!$E:$E)</f>
        <v>0</v>
      </c>
      <c r="BC437" s="92">
        <f>SUMIF('20-1'!W:W,$A:$A,'20-1'!$E:$E)</f>
        <v>0</v>
      </c>
      <c r="BD437" s="92">
        <f>SUMIF('20-1'!X:X,$A:$A,'20-1'!$E:$E)</f>
        <v>0</v>
      </c>
      <c r="BE437" s="92">
        <f>SUMIF('20-1'!Y:Y,$A:$A,'20-1'!$E:$E)</f>
        <v>0</v>
      </c>
      <c r="BF437" s="92">
        <f>SUMIF('20-1'!Z:Z,$A:$A,'20-1'!$E:$E)</f>
        <v>0</v>
      </c>
      <c r="BG437" s="92">
        <f>SUMIF('20-1'!AA:AA,$A:$A,'20-1'!$E:$E)</f>
        <v>0</v>
      </c>
      <c r="BH437" s="92">
        <f>SUMIF('20-1'!AB:AB,$A:$A,'20-1'!$E:$E)</f>
        <v>0</v>
      </c>
      <c r="BI437" s="89">
        <f>SUMIF(Об!$A:$A,$A:$A,Об!AB:AB)*BI$455</f>
        <v>13304.828085495745</v>
      </c>
      <c r="BJ437" s="89">
        <f>SUMIF(Об!$A:$A,$A:$A,Об!AC:AC)*BJ$455</f>
        <v>12625.813726980272</v>
      </c>
      <c r="BK437" s="84">
        <f>SUMIF(ПП1!$H:$H,$A:$A,ПП1!$M:$M)</f>
        <v>0</v>
      </c>
      <c r="BL437" s="89">
        <f t="shared" si="60"/>
        <v>2984.2977827228619</v>
      </c>
      <c r="BM437" s="89">
        <f>$BM$454*B437/$BM$455</f>
        <v>419.3186161283316</v>
      </c>
      <c r="BN437" s="89">
        <f t="shared" si="61"/>
        <v>116.9244705353214</v>
      </c>
      <c r="BO437" s="89">
        <f>SUMIF(Об!$A:$A,$A:$A,Об!$AG:$AG)*$BO$455</f>
        <v>0</v>
      </c>
      <c r="BP437" s="89">
        <f>SUMIF(Об!$A:$A,$A:$A,Об!$AE:$AE)*BP$455</f>
        <v>103.03192707514053</v>
      </c>
      <c r="BQ437" s="89">
        <f>SUMIF(Об!$A:$A,$A:$A,Об!AI:AI)*BQ$455</f>
        <v>9356.1189761103888</v>
      </c>
      <c r="BR437" s="89">
        <f>SUMIF(Об!$A:$A,$A:$A,Об!AJ:AJ)*BR$455</f>
        <v>0</v>
      </c>
      <c r="BS437" s="89">
        <f>SUMIF(Об!$A:$A,$A:$A,Об!AK:AK)*BS$455</f>
        <v>5116.9458176021753</v>
      </c>
      <c r="BT437" s="89">
        <f>SUMIF(Об!$A:$A,$A:$A,Об!AL:AL)*BT$455</f>
        <v>4606.0609030840142</v>
      </c>
      <c r="BU437" s="89">
        <f>SUMIF(Об!$A:$A,$A:$A,Об!AM:AM)*BU$455</f>
        <v>0</v>
      </c>
      <c r="BV437" s="89">
        <f>SUMIF(Об!$A:$A,$A:$A,Об!AN:AN)*BV$455</f>
        <v>1925.6032450280666</v>
      </c>
    </row>
    <row r="438" spans="1:74" ht="32.25" hidden="1" customHeight="1" x14ac:dyDescent="0.25">
      <c r="A438" s="84" t="s">
        <v>461</v>
      </c>
      <c r="B438" s="84">
        <f>SUMIF(Об!$A:$A,$A:$A,Об!B:B)</f>
        <v>31.5</v>
      </c>
      <c r="C438" s="84">
        <f>SUMIF(Об!$A:$A,$A:$A,Об!C:C)</f>
        <v>31.5</v>
      </c>
      <c r="D438" s="84">
        <v>12</v>
      </c>
      <c r="E438" s="84">
        <f>SUMIF(Об!$A:$A,$A:$A,Об!F:F)</f>
        <v>25.37</v>
      </c>
      <c r="F438" s="84">
        <f t="shared" si="62"/>
        <v>25.37</v>
      </c>
      <c r="G438" s="93">
        <v>9589.92</v>
      </c>
      <c r="H438" s="93">
        <v>0</v>
      </c>
      <c r="I438" s="93">
        <v>0</v>
      </c>
      <c r="J438" s="93">
        <v>0</v>
      </c>
      <c r="K438" s="93">
        <v>0</v>
      </c>
      <c r="L438" s="93">
        <v>0</v>
      </c>
      <c r="M438" s="93">
        <v>0</v>
      </c>
      <c r="N438" s="93">
        <v>0</v>
      </c>
      <c r="O438" s="93">
        <v>811.73999999999978</v>
      </c>
      <c r="P438" s="93">
        <v>0</v>
      </c>
      <c r="Q438" s="93">
        <v>0</v>
      </c>
      <c r="R438" s="93">
        <v>0</v>
      </c>
      <c r="S438" s="93">
        <v>0</v>
      </c>
      <c r="T438" s="93">
        <v>0</v>
      </c>
      <c r="U438" s="93">
        <v>14373.06</v>
      </c>
      <c r="V438" s="93">
        <v>0</v>
      </c>
      <c r="W438" s="93">
        <v>0</v>
      </c>
      <c r="X438" s="93">
        <v>0</v>
      </c>
      <c r="Y438" s="93">
        <v>0</v>
      </c>
      <c r="Z438" s="93">
        <v>0</v>
      </c>
      <c r="AA438" s="93">
        <v>0</v>
      </c>
      <c r="AB438" s="93">
        <v>0</v>
      </c>
      <c r="AC438" s="93">
        <v>0</v>
      </c>
      <c r="AD438" s="93">
        <v>0</v>
      </c>
      <c r="AE438" s="93">
        <v>0</v>
      </c>
      <c r="AF438" s="93">
        <v>0</v>
      </c>
      <c r="AG438" s="93">
        <v>1902.9599999999998</v>
      </c>
      <c r="AH438" s="94">
        <v>9589.92</v>
      </c>
      <c r="AI438" s="94">
        <v>0</v>
      </c>
      <c r="AJ438" s="94">
        <v>0</v>
      </c>
      <c r="AK438" s="94">
        <v>0</v>
      </c>
      <c r="AL438" s="94">
        <v>33789.58</v>
      </c>
      <c r="AM438" s="94">
        <v>0</v>
      </c>
      <c r="AN438" s="94">
        <v>33789.58</v>
      </c>
      <c r="AP438" s="91">
        <f t="shared" si="59"/>
        <v>0</v>
      </c>
      <c r="AQ438" s="92">
        <f>SUMIF('20-1'!K:K,$A:$A,'20-1'!$E:$E)</f>
        <v>0</v>
      </c>
      <c r="AR438" s="92">
        <f>SUMIF('20-1'!L:L,$A:$A,'20-1'!$E:$E)</f>
        <v>0</v>
      </c>
      <c r="AS438" s="92">
        <f>SUMIF('20-1'!M:M,$A:$A,'20-1'!$E:$E)</f>
        <v>0</v>
      </c>
      <c r="AT438" s="92">
        <f>SUMIF('20-1'!N:N,$A:$A,'20-1'!$E:$E)</f>
        <v>0</v>
      </c>
      <c r="AU438" s="92">
        <f>SUMIF('20-1'!O:O,$A:$A,'20-1'!$E:$E)</f>
        <v>0</v>
      </c>
      <c r="AV438" s="92">
        <f>SUMIF('20-1'!P:P,$A:$A,'20-1'!$E:$E)</f>
        <v>0</v>
      </c>
      <c r="AW438" s="92">
        <f>SUMIF('20-1'!Q:Q,$A:$A,'20-1'!$E:$E)</f>
        <v>0</v>
      </c>
      <c r="AX438" s="92">
        <f>SUMIF('20-1'!R:R,$A:$A,'20-1'!$E:$E)</f>
        <v>0</v>
      </c>
      <c r="AY438" s="92">
        <f>SUMIF('20-1'!S:S,$A:$A,'20-1'!$E:$E)</f>
        <v>0</v>
      </c>
      <c r="AZ438" s="92">
        <f>SUMIF('20-1'!T:T,$A:$A,'20-1'!$E:$E)</f>
        <v>0</v>
      </c>
      <c r="BA438" s="92">
        <f>SUMIF('20-1'!U:U,$A:$A,'20-1'!$E:$E)</f>
        <v>0</v>
      </c>
      <c r="BB438" s="92">
        <f>SUMIF('20-1'!V:V,$A:$A,'20-1'!$E:$E)</f>
        <v>0</v>
      </c>
      <c r="BC438" s="92">
        <f>SUMIF('20-1'!W:W,$A:$A,'20-1'!$E:$E)</f>
        <v>0</v>
      </c>
      <c r="BD438" s="92">
        <f>SUMIF('20-1'!X:X,$A:$A,'20-1'!$E:$E)</f>
        <v>0</v>
      </c>
      <c r="BE438" s="92">
        <f>SUMIF('20-1'!Y:Y,$A:$A,'20-1'!$E:$E)</f>
        <v>0</v>
      </c>
      <c r="BF438" s="92">
        <f>SUMIF('20-1'!Z:Z,$A:$A,'20-1'!$E:$E)</f>
        <v>0</v>
      </c>
      <c r="BG438" s="92">
        <f>SUMIF('20-1'!AA:AA,$A:$A,'20-1'!$E:$E)</f>
        <v>0</v>
      </c>
      <c r="BH438" s="92">
        <f>SUMIF('20-1'!AB:AB,$A:$A,'20-1'!$E:$E)</f>
        <v>0</v>
      </c>
      <c r="BI438" s="89">
        <f>SUMIF(Об!$A:$A,$A:$A,Об!AB:AB)*BI$455</f>
        <v>2910.4311437021947</v>
      </c>
      <c r="BJ438" s="89">
        <f>SUMIF(Об!$A:$A,$A:$A,Об!AC:AC)*BJ$455</f>
        <v>2761.8967527769346</v>
      </c>
      <c r="BK438" s="84">
        <f>SUMIF(ПП1!$H:$H,$A:$A,ПП1!$M:$M)</f>
        <v>0</v>
      </c>
      <c r="BL438" s="89">
        <f t="shared" si="60"/>
        <v>652.81513997062609</v>
      </c>
      <c r="BM438" s="84">
        <f>SUMIF(Об!$A:$A,$A:$A,Об!Z:Z)</f>
        <v>0</v>
      </c>
      <c r="BN438" s="89">
        <f t="shared" si="61"/>
        <v>25.577227929601563</v>
      </c>
      <c r="BO438" s="89">
        <f>SUMIF(Об!$A:$A,$A:$A,Об!$AG:$AG)*$BO$455</f>
        <v>0</v>
      </c>
      <c r="BP438" s="89">
        <f>SUMIF(Об!$A:$A,$A:$A,Об!$AE:$AE)*BP$455</f>
        <v>22.538234047686988</v>
      </c>
      <c r="BQ438" s="89">
        <f>SUMIF(Об!$A:$A,$A:$A,Об!AI:AI)*BQ$455</f>
        <v>2046.6510260241478</v>
      </c>
      <c r="BR438" s="89">
        <f>SUMIF(Об!$A:$A,$A:$A,Об!AJ:AJ)*BR$455</f>
        <v>0</v>
      </c>
      <c r="BS438" s="89">
        <f>SUMIF(Об!$A:$A,$A:$A,Об!AK:AK)*BS$455</f>
        <v>1119.3318976004757</v>
      </c>
      <c r="BT438" s="89">
        <f>SUMIF(Об!$A:$A,$A:$A,Об!AL:AL)*BT$455</f>
        <v>1007.5758225496279</v>
      </c>
      <c r="BU438" s="89">
        <f>SUMIF(Об!$A:$A,$A:$A,Об!AM:AM)*BU$455</f>
        <v>0</v>
      </c>
      <c r="BV438" s="89">
        <f>SUMIF(Об!$A:$A,$A:$A,Об!AN:AN)*BV$455</f>
        <v>421.22570984988954</v>
      </c>
    </row>
    <row r="439" spans="1:74" ht="32.25" hidden="1" customHeight="1" x14ac:dyDescent="0.25">
      <c r="A439" s="84" t="s">
        <v>462</v>
      </c>
      <c r="B439" s="84">
        <f>SUMIF(Об!$A:$A,$A:$A,Об!B:B)</f>
        <v>38.700000000000003</v>
      </c>
      <c r="C439" s="84">
        <f>SUMIF(Об!$A:$A,$A:$A,Об!C:C)</f>
        <v>38.700000000000003</v>
      </c>
      <c r="D439" s="84">
        <v>12</v>
      </c>
      <c r="E439" s="84">
        <f>SUMIF(Об!$A:$A,$A:$A,Об!F:F)</f>
        <v>25.37</v>
      </c>
      <c r="F439" s="84">
        <f t="shared" si="62"/>
        <v>25.37</v>
      </c>
      <c r="G439" s="93">
        <v>10800.019999999999</v>
      </c>
      <c r="H439" s="93">
        <v>0</v>
      </c>
      <c r="I439" s="93">
        <v>0</v>
      </c>
      <c r="J439" s="93">
        <v>0</v>
      </c>
      <c r="K439" s="93">
        <v>0</v>
      </c>
      <c r="L439" s="93">
        <v>0</v>
      </c>
      <c r="M439" s="93">
        <v>0</v>
      </c>
      <c r="N439" s="93">
        <v>0</v>
      </c>
      <c r="O439" s="93">
        <v>747.66999999999985</v>
      </c>
      <c r="P439" s="93">
        <v>0</v>
      </c>
      <c r="Q439" s="93">
        <v>0</v>
      </c>
      <c r="R439" s="93">
        <v>0</v>
      </c>
      <c r="S439" s="93">
        <v>0</v>
      </c>
      <c r="T439" s="93">
        <v>0</v>
      </c>
      <c r="U439" s="93">
        <v>13781.669999999998</v>
      </c>
      <c r="V439" s="93">
        <v>2861.74</v>
      </c>
      <c r="W439" s="93">
        <v>0</v>
      </c>
      <c r="X439" s="93">
        <v>0</v>
      </c>
      <c r="Y439" s="93">
        <v>0</v>
      </c>
      <c r="Z439" s="93">
        <v>0</v>
      </c>
      <c r="AA439" s="93">
        <v>0</v>
      </c>
      <c r="AB439" s="93">
        <v>0</v>
      </c>
      <c r="AC439" s="93">
        <v>0</v>
      </c>
      <c r="AD439" s="93">
        <v>0</v>
      </c>
      <c r="AE439" s="93">
        <v>0</v>
      </c>
      <c r="AF439" s="93">
        <v>0</v>
      </c>
      <c r="AG439" s="93">
        <v>1902.9599999999998</v>
      </c>
      <c r="AH439" s="94">
        <v>10800.019999999999</v>
      </c>
      <c r="AI439" s="94">
        <v>0</v>
      </c>
      <c r="AJ439" s="94">
        <v>0</v>
      </c>
      <c r="AK439" s="94">
        <v>0</v>
      </c>
      <c r="AL439" s="94">
        <v>40530.879999999997</v>
      </c>
      <c r="AM439" s="94">
        <v>0</v>
      </c>
      <c r="AN439" s="94">
        <v>40530.879999999997</v>
      </c>
      <c r="AP439" s="91">
        <f t="shared" si="59"/>
        <v>0</v>
      </c>
      <c r="AQ439" s="92">
        <f>SUMIF('20-1'!K:K,$A:$A,'20-1'!$E:$E)</f>
        <v>0</v>
      </c>
      <c r="AR439" s="92">
        <f>SUMIF('20-1'!L:L,$A:$A,'20-1'!$E:$E)</f>
        <v>0</v>
      </c>
      <c r="AS439" s="92">
        <f>SUMIF('20-1'!M:M,$A:$A,'20-1'!$E:$E)</f>
        <v>0</v>
      </c>
      <c r="AT439" s="92">
        <f>SUMIF('20-1'!N:N,$A:$A,'20-1'!$E:$E)</f>
        <v>0</v>
      </c>
      <c r="AU439" s="92">
        <f>SUMIF('20-1'!O:O,$A:$A,'20-1'!$E:$E)</f>
        <v>0</v>
      </c>
      <c r="AV439" s="92">
        <f>SUMIF('20-1'!P:P,$A:$A,'20-1'!$E:$E)</f>
        <v>0</v>
      </c>
      <c r="AW439" s="92">
        <f>SUMIF('20-1'!Q:Q,$A:$A,'20-1'!$E:$E)</f>
        <v>0</v>
      </c>
      <c r="AX439" s="92">
        <f>SUMIF('20-1'!R:R,$A:$A,'20-1'!$E:$E)</f>
        <v>0</v>
      </c>
      <c r="AY439" s="92">
        <f>SUMIF('20-1'!S:S,$A:$A,'20-1'!$E:$E)</f>
        <v>0</v>
      </c>
      <c r="AZ439" s="92">
        <f>SUMIF('20-1'!T:T,$A:$A,'20-1'!$E:$E)</f>
        <v>0</v>
      </c>
      <c r="BA439" s="92">
        <f>SUMIF('20-1'!U:U,$A:$A,'20-1'!$E:$E)</f>
        <v>0</v>
      </c>
      <c r="BB439" s="92">
        <f>SUMIF('20-1'!V:V,$A:$A,'20-1'!$E:$E)</f>
        <v>0</v>
      </c>
      <c r="BC439" s="92">
        <f>SUMIF('20-1'!W:W,$A:$A,'20-1'!$E:$E)</f>
        <v>0</v>
      </c>
      <c r="BD439" s="92">
        <f>SUMIF('20-1'!X:X,$A:$A,'20-1'!$E:$E)</f>
        <v>0</v>
      </c>
      <c r="BE439" s="92">
        <f>SUMIF('20-1'!Y:Y,$A:$A,'20-1'!$E:$E)</f>
        <v>0</v>
      </c>
      <c r="BF439" s="92">
        <f>SUMIF('20-1'!Z:Z,$A:$A,'20-1'!$E:$E)</f>
        <v>0</v>
      </c>
      <c r="BG439" s="92">
        <f>SUMIF('20-1'!AA:AA,$A:$A,'20-1'!$E:$E)</f>
        <v>0</v>
      </c>
      <c r="BH439" s="92">
        <f>SUMIF('20-1'!AB:AB,$A:$A,'20-1'!$E:$E)</f>
        <v>0</v>
      </c>
      <c r="BI439" s="89">
        <f>SUMIF(Об!$A:$A,$A:$A,Об!AB:AB)*BI$455</f>
        <v>3575.6725479769821</v>
      </c>
      <c r="BJ439" s="89">
        <f>SUMIF(Об!$A:$A,$A:$A,Об!AC:AC)*BJ$455</f>
        <v>3393.1874391259485</v>
      </c>
      <c r="BK439" s="84">
        <f>SUMIF(ПП1!$H:$H,$A:$A,ПП1!$M:$M)</f>
        <v>0</v>
      </c>
      <c r="BL439" s="89">
        <f t="shared" si="60"/>
        <v>802.03002910676923</v>
      </c>
      <c r="BM439" s="84">
        <f>SUMIF(Об!$A:$A,$A:$A,Об!Z:Z)</f>
        <v>0</v>
      </c>
      <c r="BN439" s="89">
        <f t="shared" si="61"/>
        <v>31.423451456367633</v>
      </c>
      <c r="BO439" s="89">
        <f>SUMIF(Об!$A:$A,$A:$A,Об!$AG:$AG)*$BO$455</f>
        <v>0</v>
      </c>
      <c r="BP439" s="89">
        <f>SUMIF(Об!$A:$A,$A:$A,Об!$AE:$AE)*BP$455</f>
        <v>27.689830401444013</v>
      </c>
      <c r="BQ439" s="89">
        <f>SUMIF(Об!$A:$A,$A:$A,Об!AI:AI)*BQ$455</f>
        <v>2514.4569748296672</v>
      </c>
      <c r="BR439" s="89">
        <f>SUMIF(Об!$A:$A,$A:$A,Об!AJ:AJ)*BR$455</f>
        <v>0</v>
      </c>
      <c r="BS439" s="89">
        <f>SUMIF(Об!$A:$A,$A:$A,Об!AK:AK)*BS$455</f>
        <v>1375.1791884805848</v>
      </c>
      <c r="BT439" s="89">
        <f>SUMIF(Об!$A:$A,$A:$A,Об!AL:AL)*BT$455</f>
        <v>1237.8788677038287</v>
      </c>
      <c r="BU439" s="89">
        <f>SUMIF(Об!$A:$A,$A:$A,Об!AM:AM)*BU$455</f>
        <v>0</v>
      </c>
      <c r="BV439" s="89">
        <f>SUMIF(Об!$A:$A,$A:$A,Об!AN:AN)*BV$455</f>
        <v>517.50587210129299</v>
      </c>
    </row>
    <row r="440" spans="1:74" ht="32.25" hidden="1" customHeight="1" x14ac:dyDescent="0.25">
      <c r="A440" s="84" t="s">
        <v>463</v>
      </c>
      <c r="B440" s="84">
        <f>SUMIF(Об!$A:$A,$A:$A,Об!B:B)</f>
        <v>281.60000000000002</v>
      </c>
      <c r="C440" s="84">
        <f>SUMIF(Об!$A:$A,$A:$A,Об!C:C)</f>
        <v>281.60000000000002</v>
      </c>
      <c r="D440" s="84">
        <v>12</v>
      </c>
      <c r="E440" s="84">
        <f>SUMIF(Об!$A:$A,$A:$A,Об!F:F)</f>
        <v>25.37</v>
      </c>
      <c r="F440" s="84">
        <f t="shared" si="62"/>
        <v>25.37</v>
      </c>
      <c r="G440" s="93">
        <v>72897.990000000005</v>
      </c>
      <c r="H440" s="93">
        <v>0</v>
      </c>
      <c r="I440" s="93">
        <v>0</v>
      </c>
      <c r="J440" s="93">
        <v>0</v>
      </c>
      <c r="K440" s="93">
        <v>0</v>
      </c>
      <c r="L440" s="93">
        <v>0</v>
      </c>
      <c r="M440" s="93">
        <v>0</v>
      </c>
      <c r="N440" s="93">
        <v>0</v>
      </c>
      <c r="O440" s="93">
        <v>10022.060000000001</v>
      </c>
      <c r="P440" s="93">
        <v>0</v>
      </c>
      <c r="Q440" s="93">
        <v>0</v>
      </c>
      <c r="R440" s="93">
        <v>0</v>
      </c>
      <c r="S440" s="93">
        <v>0</v>
      </c>
      <c r="T440" s="93">
        <v>0</v>
      </c>
      <c r="U440" s="93">
        <v>140339.56</v>
      </c>
      <c r="V440" s="93">
        <v>0</v>
      </c>
      <c r="W440" s="93">
        <v>0</v>
      </c>
      <c r="X440" s="93">
        <v>0</v>
      </c>
      <c r="Y440" s="93">
        <v>0</v>
      </c>
      <c r="Z440" s="93">
        <v>0</v>
      </c>
      <c r="AA440" s="93">
        <v>0</v>
      </c>
      <c r="AB440" s="93">
        <v>0</v>
      </c>
      <c r="AC440" s="93">
        <v>0</v>
      </c>
      <c r="AD440" s="93">
        <v>0</v>
      </c>
      <c r="AE440" s="93">
        <v>0</v>
      </c>
      <c r="AF440" s="93">
        <v>0</v>
      </c>
      <c r="AG440" s="93">
        <v>5708.8799999999983</v>
      </c>
      <c r="AH440" s="94">
        <v>72897.990000000005</v>
      </c>
      <c r="AI440" s="94">
        <v>75751.83</v>
      </c>
      <c r="AJ440" s="94">
        <v>0</v>
      </c>
      <c r="AK440" s="94">
        <v>75751.83</v>
      </c>
      <c r="AL440" s="94">
        <v>6162.75</v>
      </c>
      <c r="AM440" s="94">
        <v>0</v>
      </c>
      <c r="AN440" s="94">
        <v>6162.75</v>
      </c>
      <c r="AP440" s="91">
        <f t="shared" si="59"/>
        <v>0</v>
      </c>
      <c r="AQ440" s="92">
        <f>SUMIF('20-1'!K:K,$A:$A,'20-1'!$E:$E)</f>
        <v>0</v>
      </c>
      <c r="AR440" s="92">
        <f>SUMIF('20-1'!L:L,$A:$A,'20-1'!$E:$E)</f>
        <v>0</v>
      </c>
      <c r="AS440" s="92">
        <f>SUMIF('20-1'!M:M,$A:$A,'20-1'!$E:$E)</f>
        <v>0</v>
      </c>
      <c r="AT440" s="92">
        <f>SUMIF('20-1'!N:N,$A:$A,'20-1'!$E:$E)</f>
        <v>0</v>
      </c>
      <c r="AU440" s="92">
        <f>SUMIF('20-1'!O:O,$A:$A,'20-1'!$E:$E)</f>
        <v>0</v>
      </c>
      <c r="AV440" s="92">
        <f>SUMIF('20-1'!P:P,$A:$A,'20-1'!$E:$E)</f>
        <v>0</v>
      </c>
      <c r="AW440" s="92">
        <f>SUMIF('20-1'!Q:Q,$A:$A,'20-1'!$E:$E)</f>
        <v>0</v>
      </c>
      <c r="AX440" s="92">
        <f>SUMIF('20-1'!R:R,$A:$A,'20-1'!$E:$E)</f>
        <v>0</v>
      </c>
      <c r="AY440" s="92">
        <f>SUMIF('20-1'!S:S,$A:$A,'20-1'!$E:$E)</f>
        <v>0</v>
      </c>
      <c r="AZ440" s="92">
        <f>SUMIF('20-1'!T:T,$A:$A,'20-1'!$E:$E)</f>
        <v>0</v>
      </c>
      <c r="BA440" s="92">
        <f>SUMIF('20-1'!U:U,$A:$A,'20-1'!$E:$E)</f>
        <v>0</v>
      </c>
      <c r="BB440" s="92">
        <f>SUMIF('20-1'!V:V,$A:$A,'20-1'!$E:$E)</f>
        <v>0</v>
      </c>
      <c r="BC440" s="92">
        <f>SUMIF('20-1'!W:W,$A:$A,'20-1'!$E:$E)</f>
        <v>0</v>
      </c>
      <c r="BD440" s="92">
        <f>SUMIF('20-1'!X:X,$A:$A,'20-1'!$E:$E)</f>
        <v>0</v>
      </c>
      <c r="BE440" s="92">
        <f>SUMIF('20-1'!Y:Y,$A:$A,'20-1'!$E:$E)</f>
        <v>0</v>
      </c>
      <c r="BF440" s="92">
        <f>SUMIF('20-1'!Z:Z,$A:$A,'20-1'!$E:$E)</f>
        <v>0</v>
      </c>
      <c r="BG440" s="92">
        <f>SUMIF('20-1'!AA:AA,$A:$A,'20-1'!$E:$E)</f>
        <v>0</v>
      </c>
      <c r="BH440" s="92">
        <f>SUMIF('20-1'!AB:AB,$A:$A,'20-1'!$E:$E)</f>
        <v>0</v>
      </c>
      <c r="BI440" s="89">
        <f>SUMIF(Об!$A:$A,$A:$A,Об!AB:AB)*BI$455</f>
        <v>26018.330478302792</v>
      </c>
      <c r="BJ440" s="89">
        <f>SUMIF(Об!$A:$A,$A:$A,Об!AC:AC)*BJ$455</f>
        <v>24690.480177205867</v>
      </c>
      <c r="BK440" s="84">
        <f>SUMIF(ПП1!$H:$H,$A:$A,ПП1!$M:$M)</f>
        <v>0</v>
      </c>
      <c r="BL440" s="89">
        <f t="shared" si="60"/>
        <v>5835.9601084358201</v>
      </c>
      <c r="BM440" s="89">
        <f t="shared" ref="BM440:BM443" si="64">$BM$454*B440/$BM$455</f>
        <v>820.00084931762638</v>
      </c>
      <c r="BN440" s="89">
        <f t="shared" si="61"/>
        <v>228.65229793573968</v>
      </c>
      <c r="BO440" s="89">
        <f>SUMIF(Об!$A:$A,$A:$A,Об!$AG:$AG)*$BO$455</f>
        <v>0</v>
      </c>
      <c r="BP440" s="89">
        <f>SUMIF(Об!$A:$A,$A:$A,Об!$AE:$AE)*BP$455</f>
        <v>201.48465739138592</v>
      </c>
      <c r="BQ440" s="89">
        <f>SUMIF(Об!$A:$A,$A:$A,Об!AI:AI)*BQ$455</f>
        <v>18296.410442171429</v>
      </c>
      <c r="BR440" s="89">
        <f>SUMIF(Об!$A:$A,$A:$A,Об!AJ:AJ)*BR$455</f>
        <v>0</v>
      </c>
      <c r="BS440" s="89">
        <f>SUMIF(Об!$A:$A,$A:$A,Об!AK:AK)*BS$455</f>
        <v>10006.4718210887</v>
      </c>
      <c r="BT440" s="89">
        <f>SUMIF(Об!$A:$A,$A:$A,Об!AL:AL)*BT$455</f>
        <v>9007.4079882531842</v>
      </c>
      <c r="BU440" s="89">
        <f>SUMIF(Об!$A:$A,$A:$A,Об!AM:AM)*BU$455</f>
        <v>0</v>
      </c>
      <c r="BV440" s="89">
        <f>SUMIF(Об!$A:$A,$A:$A,Об!AN:AN)*BV$455</f>
        <v>3765.624123610442</v>
      </c>
    </row>
    <row r="441" spans="1:74" ht="32.25" hidden="1" customHeight="1" x14ac:dyDescent="0.25">
      <c r="A441" s="84" t="s">
        <v>464</v>
      </c>
      <c r="B441" s="84">
        <f>SUMIF(Об!$A:$A,$A:$A,Об!B:B)</f>
        <v>49.1</v>
      </c>
      <c r="C441" s="84">
        <f>SUMIF(Об!$A:$A,$A:$A,Об!C:C)</f>
        <v>49.1</v>
      </c>
      <c r="D441" s="84">
        <v>12</v>
      </c>
      <c r="E441" s="84">
        <f>SUMIF(Об!$A:$A,$A:$A,Об!F:F)</f>
        <v>25.37</v>
      </c>
      <c r="F441" s="84">
        <f t="shared" si="62"/>
        <v>25.37</v>
      </c>
      <c r="G441" s="93">
        <v>13702.37</v>
      </c>
      <c r="H441" s="93">
        <v>0</v>
      </c>
      <c r="I441" s="93">
        <v>0</v>
      </c>
      <c r="J441" s="93">
        <v>0</v>
      </c>
      <c r="K441" s="93">
        <v>0</v>
      </c>
      <c r="L441" s="93">
        <v>0</v>
      </c>
      <c r="M441" s="93">
        <v>0</v>
      </c>
      <c r="N441" s="93">
        <v>0</v>
      </c>
      <c r="O441" s="93">
        <v>5981.3899999999985</v>
      </c>
      <c r="P441" s="93">
        <v>0</v>
      </c>
      <c r="Q441" s="93">
        <v>0</v>
      </c>
      <c r="R441" s="93">
        <v>0</v>
      </c>
      <c r="S441" s="93">
        <v>0</v>
      </c>
      <c r="T441" s="93">
        <v>0</v>
      </c>
      <c r="U441" s="93">
        <v>20505.499999999996</v>
      </c>
      <c r="V441" s="93">
        <v>0</v>
      </c>
      <c r="W441" s="93">
        <v>0</v>
      </c>
      <c r="X441" s="93">
        <v>0</v>
      </c>
      <c r="Y441" s="93">
        <v>0</v>
      </c>
      <c r="Z441" s="93">
        <v>0</v>
      </c>
      <c r="AA441" s="93">
        <v>0</v>
      </c>
      <c r="AB441" s="93">
        <v>0</v>
      </c>
      <c r="AC441" s="93">
        <v>0</v>
      </c>
      <c r="AD441" s="93">
        <v>0</v>
      </c>
      <c r="AE441" s="93">
        <v>0</v>
      </c>
      <c r="AF441" s="93">
        <v>0</v>
      </c>
      <c r="AG441" s="93">
        <v>1902.9599999999998</v>
      </c>
      <c r="AH441" s="94">
        <v>13702.37</v>
      </c>
      <c r="AI441" s="94">
        <v>34260.32</v>
      </c>
      <c r="AJ441" s="94">
        <v>0</v>
      </c>
      <c r="AK441" s="94">
        <v>34260.32</v>
      </c>
      <c r="AL441" s="94">
        <v>1789.95</v>
      </c>
      <c r="AM441" s="94">
        <v>0</v>
      </c>
      <c r="AN441" s="94">
        <v>1789.95</v>
      </c>
      <c r="AP441" s="91">
        <f t="shared" si="59"/>
        <v>0</v>
      </c>
      <c r="AQ441" s="92">
        <f>SUMIF('20-1'!K:K,$A:$A,'20-1'!$E:$E)</f>
        <v>0</v>
      </c>
      <c r="AR441" s="92">
        <f>SUMIF('20-1'!L:L,$A:$A,'20-1'!$E:$E)</f>
        <v>0</v>
      </c>
      <c r="AS441" s="92">
        <f>SUMIF('20-1'!M:M,$A:$A,'20-1'!$E:$E)</f>
        <v>0</v>
      </c>
      <c r="AT441" s="92">
        <f>SUMIF('20-1'!N:N,$A:$A,'20-1'!$E:$E)</f>
        <v>0</v>
      </c>
      <c r="AU441" s="92">
        <f>SUMIF('20-1'!O:O,$A:$A,'20-1'!$E:$E)</f>
        <v>0</v>
      </c>
      <c r="AV441" s="92">
        <f>SUMIF('20-1'!P:P,$A:$A,'20-1'!$E:$E)</f>
        <v>0</v>
      </c>
      <c r="AW441" s="92">
        <f>SUMIF('20-1'!Q:Q,$A:$A,'20-1'!$E:$E)</f>
        <v>0</v>
      </c>
      <c r="AX441" s="92">
        <f>SUMIF('20-1'!R:R,$A:$A,'20-1'!$E:$E)</f>
        <v>0</v>
      </c>
      <c r="AY441" s="92">
        <f>SUMIF('20-1'!S:S,$A:$A,'20-1'!$E:$E)</f>
        <v>0</v>
      </c>
      <c r="AZ441" s="92">
        <f>SUMIF('20-1'!T:T,$A:$A,'20-1'!$E:$E)</f>
        <v>0</v>
      </c>
      <c r="BA441" s="92">
        <f>SUMIF('20-1'!U:U,$A:$A,'20-1'!$E:$E)</f>
        <v>0</v>
      </c>
      <c r="BB441" s="92">
        <f>SUMIF('20-1'!V:V,$A:$A,'20-1'!$E:$E)</f>
        <v>0</v>
      </c>
      <c r="BC441" s="92">
        <f>SUMIF('20-1'!W:W,$A:$A,'20-1'!$E:$E)</f>
        <v>0</v>
      </c>
      <c r="BD441" s="92">
        <f>SUMIF('20-1'!X:X,$A:$A,'20-1'!$E:$E)</f>
        <v>0</v>
      </c>
      <c r="BE441" s="92">
        <f>SUMIF('20-1'!Y:Y,$A:$A,'20-1'!$E:$E)</f>
        <v>0</v>
      </c>
      <c r="BF441" s="92">
        <f>SUMIF('20-1'!Z:Z,$A:$A,'20-1'!$E:$E)</f>
        <v>0</v>
      </c>
      <c r="BG441" s="92">
        <f>SUMIF('20-1'!AA:AA,$A:$A,'20-1'!$E:$E)</f>
        <v>0</v>
      </c>
      <c r="BH441" s="92">
        <f>SUMIF('20-1'!AB:AB,$A:$A,'20-1'!$E:$E)</f>
        <v>0</v>
      </c>
      <c r="BI441" s="89">
        <f>SUMIF(Об!$A:$A,$A:$A,Об!AB:AB)*BI$455</f>
        <v>4536.5767985961193</v>
      </c>
      <c r="BJ441" s="89">
        <f>SUMIF(Об!$A:$A,$A:$A,Об!AC:AC)*BJ$455</f>
        <v>4305.0517638523015</v>
      </c>
      <c r="BK441" s="84">
        <f>SUMIF(ПП1!$H:$H,$A:$A,ПП1!$M:$M)</f>
        <v>0</v>
      </c>
      <c r="BL441" s="89">
        <f t="shared" si="60"/>
        <v>1017.5626467478647</v>
      </c>
      <c r="BM441" s="89">
        <f t="shared" si="64"/>
        <v>142.97600036042419</v>
      </c>
      <c r="BN441" s="89">
        <f t="shared" si="61"/>
        <v>39.867996550585289</v>
      </c>
      <c r="BO441" s="89">
        <f>SUMIF(Об!$A:$A,$A:$A,Об!$AG:$AG)*$BO$455</f>
        <v>0</v>
      </c>
      <c r="BP441" s="89">
        <f>SUMIF(Об!$A:$A,$A:$A,Об!$AE:$AE)*BP$455</f>
        <v>35.131025134648603</v>
      </c>
      <c r="BQ441" s="89">
        <f>SUMIF(Об!$A:$A,$A:$A,Об!AI:AI)*BQ$455</f>
        <v>3190.1766786598619</v>
      </c>
      <c r="BR441" s="89">
        <f>SUMIF(Об!$A:$A,$A:$A,Об!AJ:AJ)*BR$455</f>
        <v>0</v>
      </c>
      <c r="BS441" s="89">
        <f>SUMIF(Об!$A:$A,$A:$A,Об!AK:AK)*BS$455</f>
        <v>1744.7363864185195</v>
      </c>
      <c r="BT441" s="89">
        <f>SUMIF(Об!$A:$A,$A:$A,Об!AL:AL)*BT$455</f>
        <v>1570.5388218154521</v>
      </c>
      <c r="BU441" s="89">
        <f>SUMIF(Об!$A:$A,$A:$A,Об!AM:AM)*BU$455</f>
        <v>0</v>
      </c>
      <c r="BV441" s="89">
        <f>SUMIF(Об!$A:$A,$A:$A,Об!AN:AN)*BV$455</f>
        <v>656.57721757554214</v>
      </c>
    </row>
    <row r="442" spans="1:74" ht="32.25" hidden="1" customHeight="1" x14ac:dyDescent="0.25">
      <c r="A442" s="84" t="s">
        <v>465</v>
      </c>
      <c r="B442" s="84">
        <f>SUMIF(Об!$A:$A,$A:$A,Об!B:B)</f>
        <v>45</v>
      </c>
      <c r="C442" s="84">
        <f>SUMIF(Об!$A:$A,$A:$A,Об!C:C)</f>
        <v>45</v>
      </c>
      <c r="D442" s="84">
        <v>12</v>
      </c>
      <c r="E442" s="84">
        <f>SUMIF(Об!$A:$A,$A:$A,Об!F:F)</f>
        <v>25.37</v>
      </c>
      <c r="F442" s="84">
        <f t="shared" si="62"/>
        <v>25.37</v>
      </c>
      <c r="G442" s="93">
        <v>12558.149999999998</v>
      </c>
      <c r="H442" s="93">
        <v>0</v>
      </c>
      <c r="I442" s="93">
        <v>0</v>
      </c>
      <c r="J442" s="93">
        <v>0</v>
      </c>
      <c r="K442" s="93">
        <v>0</v>
      </c>
      <c r="L442" s="93">
        <v>0</v>
      </c>
      <c r="M442" s="93">
        <v>0</v>
      </c>
      <c r="N442" s="93">
        <v>0</v>
      </c>
      <c r="O442" s="93">
        <v>4486.0399999999991</v>
      </c>
      <c r="P442" s="93">
        <v>0</v>
      </c>
      <c r="Q442" s="93">
        <v>0</v>
      </c>
      <c r="R442" s="93">
        <v>0</v>
      </c>
      <c r="S442" s="93">
        <v>0</v>
      </c>
      <c r="T442" s="93">
        <v>0</v>
      </c>
      <c r="U442" s="93">
        <v>18793.27</v>
      </c>
      <c r="V442" s="93">
        <v>0</v>
      </c>
      <c r="W442" s="93">
        <v>4</v>
      </c>
      <c r="X442" s="93">
        <v>0</v>
      </c>
      <c r="Y442" s="93">
        <v>0</v>
      </c>
      <c r="Z442" s="93">
        <v>0</v>
      </c>
      <c r="AA442" s="93">
        <v>0</v>
      </c>
      <c r="AB442" s="93">
        <v>0</v>
      </c>
      <c r="AC442" s="93">
        <v>0</v>
      </c>
      <c r="AD442" s="93">
        <v>0</v>
      </c>
      <c r="AE442" s="93">
        <v>0</v>
      </c>
      <c r="AF442" s="93">
        <v>0</v>
      </c>
      <c r="AG442" s="93">
        <v>1902.9599999999998</v>
      </c>
      <c r="AH442" s="94">
        <v>12558.149999999998</v>
      </c>
      <c r="AI442" s="94">
        <v>23705.580000000005</v>
      </c>
      <c r="AJ442" s="94">
        <v>0</v>
      </c>
      <c r="AK442" s="94">
        <v>23705.580000000005</v>
      </c>
      <c r="AL442" s="94">
        <v>-30</v>
      </c>
      <c r="AM442" s="94">
        <v>0</v>
      </c>
      <c r="AN442" s="94">
        <v>-30</v>
      </c>
      <c r="AP442" s="91">
        <f t="shared" si="59"/>
        <v>0</v>
      </c>
      <c r="AQ442" s="92">
        <f>SUMIF('20-1'!K:K,$A:$A,'20-1'!$E:$E)</f>
        <v>0</v>
      </c>
      <c r="AR442" s="92">
        <f>SUMIF('20-1'!L:L,$A:$A,'20-1'!$E:$E)</f>
        <v>0</v>
      </c>
      <c r="AS442" s="92">
        <f>SUMIF('20-1'!M:M,$A:$A,'20-1'!$E:$E)</f>
        <v>0</v>
      </c>
      <c r="AT442" s="92">
        <f>SUMIF('20-1'!N:N,$A:$A,'20-1'!$E:$E)</f>
        <v>0</v>
      </c>
      <c r="AU442" s="92">
        <f>SUMIF('20-1'!O:O,$A:$A,'20-1'!$E:$E)</f>
        <v>0</v>
      </c>
      <c r="AV442" s="92">
        <f>SUMIF('20-1'!P:P,$A:$A,'20-1'!$E:$E)</f>
        <v>0</v>
      </c>
      <c r="AW442" s="92">
        <f>SUMIF('20-1'!Q:Q,$A:$A,'20-1'!$E:$E)</f>
        <v>0</v>
      </c>
      <c r="AX442" s="92">
        <f>SUMIF('20-1'!R:R,$A:$A,'20-1'!$E:$E)</f>
        <v>0</v>
      </c>
      <c r="AY442" s="92">
        <f>SUMIF('20-1'!S:S,$A:$A,'20-1'!$E:$E)</f>
        <v>0</v>
      </c>
      <c r="AZ442" s="92">
        <f>SUMIF('20-1'!T:T,$A:$A,'20-1'!$E:$E)</f>
        <v>0</v>
      </c>
      <c r="BA442" s="92">
        <f>SUMIF('20-1'!U:U,$A:$A,'20-1'!$E:$E)</f>
        <v>0</v>
      </c>
      <c r="BB442" s="92">
        <f>SUMIF('20-1'!V:V,$A:$A,'20-1'!$E:$E)</f>
        <v>0</v>
      </c>
      <c r="BC442" s="92">
        <f>SUMIF('20-1'!W:W,$A:$A,'20-1'!$E:$E)</f>
        <v>0</v>
      </c>
      <c r="BD442" s="92">
        <f>SUMIF('20-1'!X:X,$A:$A,'20-1'!$E:$E)</f>
        <v>0</v>
      </c>
      <c r="BE442" s="92">
        <f>SUMIF('20-1'!Y:Y,$A:$A,'20-1'!$E:$E)</f>
        <v>0</v>
      </c>
      <c r="BF442" s="92">
        <f>SUMIF('20-1'!Z:Z,$A:$A,'20-1'!$E:$E)</f>
        <v>0</v>
      </c>
      <c r="BG442" s="92">
        <f>SUMIF('20-1'!AA:AA,$A:$A,'20-1'!$E:$E)</f>
        <v>0</v>
      </c>
      <c r="BH442" s="92">
        <f>SUMIF('20-1'!AB:AB,$A:$A,'20-1'!$E:$E)</f>
        <v>0</v>
      </c>
      <c r="BI442" s="89">
        <f>SUMIF(Об!$A:$A,$A:$A,Об!AB:AB)*BI$455</f>
        <v>4157.7587767174209</v>
      </c>
      <c r="BJ442" s="89">
        <f>SUMIF(Об!$A:$A,$A:$A,Об!AC:AC)*BJ$455</f>
        <v>3945.5667896813352</v>
      </c>
      <c r="BK442" s="84">
        <f>SUMIF(ПП1!$H:$H,$A:$A,ПП1!$M:$M)</f>
        <v>0</v>
      </c>
      <c r="BL442" s="89">
        <f t="shared" si="60"/>
        <v>932.59305710089438</v>
      </c>
      <c r="BM442" s="89">
        <f t="shared" si="64"/>
        <v>131.03706754010361</v>
      </c>
      <c r="BN442" s="89">
        <f t="shared" si="61"/>
        <v>36.538897042287942</v>
      </c>
      <c r="BO442" s="89">
        <f>SUMIF(Об!$A:$A,$A:$A,Об!$AG:$AG)*$BO$455</f>
        <v>0</v>
      </c>
      <c r="BP442" s="89">
        <f>SUMIF(Об!$A:$A,$A:$A,Об!$AE:$AE)*BP$455</f>
        <v>32.197477210981404</v>
      </c>
      <c r="BQ442" s="89">
        <f>SUMIF(Об!$A:$A,$A:$A,Об!AI:AI)*BQ$455</f>
        <v>2923.7871800344965</v>
      </c>
      <c r="BR442" s="89">
        <f>SUMIF(Об!$A:$A,$A:$A,Об!AJ:AJ)*BR$455</f>
        <v>0</v>
      </c>
      <c r="BS442" s="89">
        <f>SUMIF(Об!$A:$A,$A:$A,Об!AK:AK)*BS$455</f>
        <v>1599.0455680006796</v>
      </c>
      <c r="BT442" s="89">
        <f>SUMIF(Об!$A:$A,$A:$A,Об!AL:AL)*BT$455</f>
        <v>1439.3940322137544</v>
      </c>
      <c r="BU442" s="89">
        <f>SUMIF(Об!$A:$A,$A:$A,Об!AM:AM)*BU$455</f>
        <v>0</v>
      </c>
      <c r="BV442" s="89">
        <f>SUMIF(Об!$A:$A,$A:$A,Об!AN:AN)*BV$455</f>
        <v>601.75101407127079</v>
      </c>
    </row>
    <row r="443" spans="1:74" ht="32.25" hidden="1" customHeight="1" x14ac:dyDescent="0.25">
      <c r="A443" s="84" t="s">
        <v>466</v>
      </c>
      <c r="B443" s="84">
        <f>SUMIF(Об!$A:$A,$A:$A,Об!B:B)</f>
        <v>116.7</v>
      </c>
      <c r="C443" s="84">
        <f>SUMIF(Об!$A:$A,$A:$A,Об!C:C)</f>
        <v>116.7</v>
      </c>
      <c r="D443" s="84">
        <v>12</v>
      </c>
      <c r="E443" s="84">
        <f>SUMIF(Об!$A:$A,$A:$A,Об!F:F)</f>
        <v>25.37</v>
      </c>
      <c r="F443" s="84">
        <f t="shared" si="62"/>
        <v>25.37</v>
      </c>
      <c r="G443" s="93">
        <v>32567.48</v>
      </c>
      <c r="H443" s="93">
        <v>0</v>
      </c>
      <c r="I443" s="93">
        <v>0</v>
      </c>
      <c r="J443" s="93">
        <v>0</v>
      </c>
      <c r="K443" s="93">
        <v>0</v>
      </c>
      <c r="L443" s="93">
        <v>0</v>
      </c>
      <c r="M443" s="93">
        <v>0</v>
      </c>
      <c r="N443" s="93">
        <v>0</v>
      </c>
      <c r="O443" s="93">
        <v>8371.52</v>
      </c>
      <c r="P443" s="93">
        <v>0</v>
      </c>
      <c r="Q443" s="93">
        <v>0</v>
      </c>
      <c r="R443" s="93">
        <v>0</v>
      </c>
      <c r="S443" s="93">
        <v>0</v>
      </c>
      <c r="T443" s="93">
        <v>0</v>
      </c>
      <c r="U443" s="93">
        <v>40342.840000000011</v>
      </c>
      <c r="V443" s="93">
        <v>0</v>
      </c>
      <c r="W443" s="93">
        <v>0</v>
      </c>
      <c r="X443" s="93">
        <v>0</v>
      </c>
      <c r="Y443" s="93">
        <v>0</v>
      </c>
      <c r="Z443" s="93">
        <v>0</v>
      </c>
      <c r="AA443" s="93">
        <v>0</v>
      </c>
      <c r="AB443" s="93">
        <v>0</v>
      </c>
      <c r="AC443" s="93">
        <v>0</v>
      </c>
      <c r="AD443" s="93">
        <v>0</v>
      </c>
      <c r="AE443" s="93">
        <v>0</v>
      </c>
      <c r="AF443" s="93">
        <v>0</v>
      </c>
      <c r="AG443" s="93">
        <v>7611.8399999999992</v>
      </c>
      <c r="AH443" s="94">
        <v>32567.48</v>
      </c>
      <c r="AI443" s="94">
        <v>26781.48</v>
      </c>
      <c r="AJ443" s="94">
        <v>0</v>
      </c>
      <c r="AK443" s="94">
        <v>26781.48</v>
      </c>
      <c r="AL443" s="94">
        <v>16742.05</v>
      </c>
      <c r="AM443" s="94">
        <v>0</v>
      </c>
      <c r="AN443" s="94">
        <v>16742.05</v>
      </c>
      <c r="AP443" s="91">
        <f t="shared" si="59"/>
        <v>0</v>
      </c>
      <c r="AQ443" s="92">
        <f>SUMIF('20-1'!K:K,$A:$A,'20-1'!$E:$E)</f>
        <v>0</v>
      </c>
      <c r="AR443" s="92">
        <f>SUMIF('20-1'!L:L,$A:$A,'20-1'!$E:$E)</f>
        <v>0</v>
      </c>
      <c r="AS443" s="92">
        <f>SUMIF('20-1'!M:M,$A:$A,'20-1'!$E:$E)</f>
        <v>0</v>
      </c>
      <c r="AT443" s="92">
        <f>SUMIF('20-1'!N:N,$A:$A,'20-1'!$E:$E)</f>
        <v>0</v>
      </c>
      <c r="AU443" s="92">
        <f>SUMIF('20-1'!O:O,$A:$A,'20-1'!$E:$E)</f>
        <v>0</v>
      </c>
      <c r="AV443" s="92">
        <f>SUMIF('20-1'!P:P,$A:$A,'20-1'!$E:$E)</f>
        <v>0</v>
      </c>
      <c r="AW443" s="92">
        <f>SUMIF('20-1'!Q:Q,$A:$A,'20-1'!$E:$E)</f>
        <v>0</v>
      </c>
      <c r="AX443" s="92">
        <f>SUMIF('20-1'!R:R,$A:$A,'20-1'!$E:$E)</f>
        <v>0</v>
      </c>
      <c r="AY443" s="92">
        <f>SUMIF('20-1'!S:S,$A:$A,'20-1'!$E:$E)</f>
        <v>0</v>
      </c>
      <c r="AZ443" s="92">
        <f>SUMIF('20-1'!T:T,$A:$A,'20-1'!$E:$E)</f>
        <v>0</v>
      </c>
      <c r="BA443" s="92">
        <f>SUMIF('20-1'!U:U,$A:$A,'20-1'!$E:$E)</f>
        <v>0</v>
      </c>
      <c r="BB443" s="92">
        <f>SUMIF('20-1'!V:V,$A:$A,'20-1'!$E:$E)</f>
        <v>0</v>
      </c>
      <c r="BC443" s="92">
        <f>SUMIF('20-1'!W:W,$A:$A,'20-1'!$E:$E)</f>
        <v>0</v>
      </c>
      <c r="BD443" s="92">
        <f>SUMIF('20-1'!X:X,$A:$A,'20-1'!$E:$E)</f>
        <v>0</v>
      </c>
      <c r="BE443" s="92">
        <f>SUMIF('20-1'!Y:Y,$A:$A,'20-1'!$E:$E)</f>
        <v>0</v>
      </c>
      <c r="BF443" s="92">
        <f>SUMIF('20-1'!Z:Z,$A:$A,'20-1'!$E:$E)</f>
        <v>0</v>
      </c>
      <c r="BG443" s="92">
        <f>SUMIF('20-1'!AA:AA,$A:$A,'20-1'!$E:$E)</f>
        <v>0</v>
      </c>
      <c r="BH443" s="92">
        <f>SUMIF('20-1'!AB:AB,$A:$A,'20-1'!$E:$E)</f>
        <v>0</v>
      </c>
      <c r="BI443" s="89">
        <f>SUMIF(Об!$A:$A,$A:$A,Об!AB:AB)*BI$455</f>
        <v>10782.454427620512</v>
      </c>
      <c r="BJ443" s="89">
        <f>SUMIF(Об!$A:$A,$A:$A,Об!AC:AC)*BJ$455</f>
        <v>10232.169874573598</v>
      </c>
      <c r="BK443" s="84">
        <f>SUMIF(ПП1!$H:$H,$A:$A,ПП1!$M:$M)</f>
        <v>0</v>
      </c>
      <c r="BL443" s="89">
        <f t="shared" si="60"/>
        <v>2418.524661414986</v>
      </c>
      <c r="BM443" s="89">
        <f t="shared" si="64"/>
        <v>339.82279515400211</v>
      </c>
      <c r="BN443" s="89">
        <f t="shared" si="61"/>
        <v>94.75753966300006</v>
      </c>
      <c r="BO443" s="89">
        <f>SUMIF(Об!$A:$A,$A:$A,Об!$AG:$AG)*$BO$455</f>
        <v>0</v>
      </c>
      <c r="BP443" s="89">
        <f>SUMIF(Об!$A:$A,$A:$A,Об!$AE:$AE)*BP$455</f>
        <v>83.498790900478454</v>
      </c>
      <c r="BQ443" s="89">
        <f>SUMIF(Об!$A:$A,$A:$A,Об!AI:AI)*BQ$455</f>
        <v>7582.3547535561274</v>
      </c>
      <c r="BR443" s="89">
        <f>SUMIF(Об!$A:$A,$A:$A,Об!AJ:AJ)*BR$455</f>
        <v>0</v>
      </c>
      <c r="BS443" s="89">
        <f>SUMIF(Об!$A:$A,$A:$A,Об!AK:AK)*BS$455</f>
        <v>4146.8581730150963</v>
      </c>
      <c r="BT443" s="89">
        <f>SUMIF(Об!$A:$A,$A:$A,Об!AL:AL)*BT$455</f>
        <v>3732.8285235410031</v>
      </c>
      <c r="BU443" s="89">
        <f>SUMIF(Об!$A:$A,$A:$A,Об!AM:AM)*BU$455</f>
        <v>0</v>
      </c>
      <c r="BV443" s="89">
        <f>SUMIF(Об!$A:$A,$A:$A,Об!AN:AN)*BV$455</f>
        <v>1560.5409631581624</v>
      </c>
    </row>
    <row r="444" spans="1:74" ht="32.25" customHeight="1" x14ac:dyDescent="0.25">
      <c r="A444" s="84" t="s">
        <v>467</v>
      </c>
      <c r="B444" s="84">
        <v>0</v>
      </c>
      <c r="C444" s="84">
        <v>0</v>
      </c>
      <c r="D444" s="84">
        <v>0</v>
      </c>
      <c r="E444" s="84">
        <f>SUMIF(Об!$A:$A,$A:$A,Об!F:F)</f>
        <v>0</v>
      </c>
      <c r="F444" s="84">
        <f t="shared" si="62"/>
        <v>0</v>
      </c>
      <c r="G444" s="93">
        <v>0</v>
      </c>
      <c r="H444" s="93">
        <v>0</v>
      </c>
      <c r="I444" s="93">
        <v>0</v>
      </c>
      <c r="J444" s="93">
        <v>0</v>
      </c>
      <c r="K444" s="93">
        <v>0</v>
      </c>
      <c r="L444" s="93">
        <v>0</v>
      </c>
      <c r="M444" s="93">
        <v>0</v>
      </c>
      <c r="N444" s="93">
        <v>0</v>
      </c>
      <c r="O444" s="93">
        <v>0</v>
      </c>
      <c r="P444" s="93">
        <v>0</v>
      </c>
      <c r="Q444" s="93">
        <v>0</v>
      </c>
      <c r="R444" s="93">
        <v>0</v>
      </c>
      <c r="S444" s="93">
        <v>0</v>
      </c>
      <c r="T444" s="93">
        <v>0</v>
      </c>
      <c r="U444" s="93">
        <v>0</v>
      </c>
      <c r="V444" s="93">
        <v>0</v>
      </c>
      <c r="W444" s="93">
        <v>0</v>
      </c>
      <c r="X444" s="93">
        <v>0</v>
      </c>
      <c r="Y444" s="93">
        <v>0</v>
      </c>
      <c r="Z444" s="93">
        <v>0</v>
      </c>
      <c r="AA444" s="93">
        <v>0</v>
      </c>
      <c r="AB444" s="93">
        <v>0</v>
      </c>
      <c r="AC444" s="93">
        <v>0</v>
      </c>
      <c r="AD444" s="93">
        <v>0</v>
      </c>
      <c r="AE444" s="93">
        <v>0</v>
      </c>
      <c r="AF444" s="93">
        <v>0</v>
      </c>
      <c r="AG444" s="93">
        <v>3805.9199999999996</v>
      </c>
      <c r="AH444" s="94">
        <v>0</v>
      </c>
      <c r="AI444" s="94">
        <v>0</v>
      </c>
      <c r="AJ444" s="94">
        <v>0</v>
      </c>
      <c r="AK444" s="94">
        <v>0</v>
      </c>
      <c r="AL444" s="94">
        <v>20490.48</v>
      </c>
      <c r="AM444" s="94">
        <v>0</v>
      </c>
      <c r="AN444" s="94">
        <v>20490.48</v>
      </c>
      <c r="AP444" s="91">
        <f t="shared" si="59"/>
        <v>0</v>
      </c>
      <c r="AQ444" s="92">
        <f>SUMIF('20-1'!K:K,$A:$A,'20-1'!$E:$E)</f>
        <v>0</v>
      </c>
      <c r="AR444" s="92">
        <f>SUMIF('20-1'!L:L,$A:$A,'20-1'!$E:$E)</f>
        <v>0</v>
      </c>
      <c r="AS444" s="92">
        <f>SUMIF('20-1'!M:M,$A:$A,'20-1'!$E:$E)</f>
        <v>0</v>
      </c>
      <c r="AT444" s="92">
        <f>SUMIF('20-1'!N:N,$A:$A,'20-1'!$E:$E)</f>
        <v>0</v>
      </c>
      <c r="AU444" s="92">
        <f>SUMIF('20-1'!O:O,$A:$A,'20-1'!$E:$E)</f>
        <v>0</v>
      </c>
      <c r="AV444" s="92">
        <f>SUMIF('20-1'!P:P,$A:$A,'20-1'!$E:$E)</f>
        <v>0</v>
      </c>
      <c r="AW444" s="92">
        <f>SUMIF('20-1'!Q:Q,$A:$A,'20-1'!$E:$E)</f>
        <v>0</v>
      </c>
      <c r="AX444" s="92">
        <f>SUMIF('20-1'!R:R,$A:$A,'20-1'!$E:$E)</f>
        <v>0</v>
      </c>
      <c r="AY444" s="92">
        <f>SUMIF('20-1'!S:S,$A:$A,'20-1'!$E:$E)</f>
        <v>0</v>
      </c>
      <c r="AZ444" s="92">
        <f>SUMIF('20-1'!T:T,$A:$A,'20-1'!$E:$E)</f>
        <v>0</v>
      </c>
      <c r="BA444" s="92">
        <f>SUMIF('20-1'!U:U,$A:$A,'20-1'!$E:$E)</f>
        <v>0</v>
      </c>
      <c r="BB444" s="92">
        <f>SUMIF('20-1'!V:V,$A:$A,'20-1'!$E:$E)</f>
        <v>0</v>
      </c>
      <c r="BC444" s="92">
        <f>SUMIF('20-1'!W:W,$A:$A,'20-1'!$E:$E)</f>
        <v>0</v>
      </c>
      <c r="BD444" s="92">
        <f>SUMIF('20-1'!X:X,$A:$A,'20-1'!$E:$E)</f>
        <v>0</v>
      </c>
      <c r="BE444" s="92">
        <f>SUMIF('20-1'!Y:Y,$A:$A,'20-1'!$E:$E)</f>
        <v>0</v>
      </c>
      <c r="BF444" s="92">
        <f>SUMIF('20-1'!Z:Z,$A:$A,'20-1'!$E:$E)</f>
        <v>0</v>
      </c>
      <c r="BG444" s="92">
        <f>SUMIF('20-1'!AA:AA,$A:$A,'20-1'!$E:$E)</f>
        <v>0</v>
      </c>
      <c r="BH444" s="92">
        <f>SUMIF('20-1'!AB:AB,$A:$A,'20-1'!$E:$E)</f>
        <v>0</v>
      </c>
      <c r="BI444" s="89">
        <f>SUMIF(Об!$A:$A,$A:$A,Об!AB:AB)*BI$455</f>
        <v>7003.513672781788</v>
      </c>
      <c r="BJ444" s="89">
        <f>SUMIF(Об!$A:$A,$A:$A,Об!AC:AC)*BJ$455</f>
        <v>6646.0880590632269</v>
      </c>
      <c r="BK444" s="84">
        <f>SUMIF(ПП1!$H:$H,$A:$A,ПП1!$M:$M)</f>
        <v>0</v>
      </c>
      <c r="BL444" s="89">
        <f t="shared" si="60"/>
        <v>0</v>
      </c>
      <c r="BM444" s="84">
        <f>SUMIF(Об!$A:$A,$A:$A,Об!Z:Z)</f>
        <v>0</v>
      </c>
      <c r="BN444" s="89">
        <f t="shared" si="61"/>
        <v>0</v>
      </c>
      <c r="BO444" s="89">
        <f>SUMIF(Об!$A:$A,$A:$A,Об!$AG:$AG)*$BO$455</f>
        <v>0</v>
      </c>
      <c r="BP444" s="89">
        <f>SUMIF(Об!$A:$A,$A:$A,Об!$AE:$AE)*BP$455</f>
        <v>0</v>
      </c>
      <c r="BQ444" s="89">
        <f>SUMIF(Об!$A:$A,$A:$A,Об!AI:AI)*BQ$455</f>
        <v>4924.9570721469954</v>
      </c>
      <c r="BR444" s="89">
        <f>SUMIF(Об!$A:$A,$A:$A,Об!AJ:AJ)*BR$455</f>
        <v>0</v>
      </c>
      <c r="BS444" s="89">
        <f>SUMIF(Об!$A:$A,$A:$A,Об!AK:AK)*BS$455</f>
        <v>2693.5034234322561</v>
      </c>
      <c r="BT444" s="89">
        <f>SUMIF(Об!$A:$A,$A:$A,Об!AL:AL)*BT$455</f>
        <v>2424.579280928946</v>
      </c>
      <c r="BU444" s="89">
        <f>SUMIF(Об!$A:$A,$A:$A,Об!AM:AM)*BU$455</f>
        <v>0</v>
      </c>
      <c r="BV444" s="89">
        <f>SUMIF(Об!$A:$A,$A:$A,Об!AN:AN)*BV$455</f>
        <v>1013.616152591163</v>
      </c>
    </row>
    <row r="445" spans="1:74" ht="32.25" hidden="1" customHeight="1" x14ac:dyDescent="0.25">
      <c r="A445" s="84" t="s">
        <v>468</v>
      </c>
      <c r="B445" s="84">
        <f>SUMIF(Об!$A:$A,$A:$A,Об!B:B)</f>
        <v>45.3</v>
      </c>
      <c r="C445" s="84">
        <f>SUMIF(Об!$A:$A,$A:$A,Об!C:C)</f>
        <v>45.29999999999999</v>
      </c>
      <c r="D445" s="84">
        <v>12</v>
      </c>
      <c r="E445" s="84">
        <f>SUMIF(Об!$A:$A,$A:$A,Об!F:F)</f>
        <v>25.37</v>
      </c>
      <c r="F445" s="84">
        <f t="shared" si="62"/>
        <v>25.37</v>
      </c>
      <c r="G445" s="93">
        <v>12641.86</v>
      </c>
      <c r="H445" s="93">
        <v>0</v>
      </c>
      <c r="I445" s="93">
        <v>0</v>
      </c>
      <c r="J445" s="93">
        <v>0</v>
      </c>
      <c r="K445" s="93">
        <v>0</v>
      </c>
      <c r="L445" s="93">
        <v>0</v>
      </c>
      <c r="M445" s="93">
        <v>0</v>
      </c>
      <c r="N445" s="93">
        <v>0</v>
      </c>
      <c r="O445" s="93">
        <v>0</v>
      </c>
      <c r="P445" s="93">
        <v>0</v>
      </c>
      <c r="Q445" s="93">
        <v>0</v>
      </c>
      <c r="R445" s="93">
        <v>0</v>
      </c>
      <c r="S445" s="93">
        <v>0</v>
      </c>
      <c r="T445" s="93">
        <v>0</v>
      </c>
      <c r="U445" s="93">
        <v>0</v>
      </c>
      <c r="V445" s="93">
        <v>0</v>
      </c>
      <c r="W445" s="93">
        <v>0</v>
      </c>
      <c r="X445" s="93">
        <v>0</v>
      </c>
      <c r="Y445" s="93">
        <v>0</v>
      </c>
      <c r="Z445" s="93">
        <v>0</v>
      </c>
      <c r="AA445" s="93">
        <v>0</v>
      </c>
      <c r="AB445" s="93">
        <v>0</v>
      </c>
      <c r="AC445" s="93">
        <v>0</v>
      </c>
      <c r="AD445" s="93">
        <v>0</v>
      </c>
      <c r="AE445" s="93">
        <v>0</v>
      </c>
      <c r="AF445" s="93">
        <v>0</v>
      </c>
      <c r="AG445" s="93">
        <v>1902.9599999999998</v>
      </c>
      <c r="AH445" s="94">
        <v>12641.86</v>
      </c>
      <c r="AI445" s="94">
        <v>15870.67</v>
      </c>
      <c r="AJ445" s="94">
        <v>0</v>
      </c>
      <c r="AK445" s="94">
        <v>15870.67</v>
      </c>
      <c r="AL445" s="94">
        <v>218.97</v>
      </c>
      <c r="AM445" s="94">
        <v>0</v>
      </c>
      <c r="AN445" s="94">
        <v>218.97</v>
      </c>
      <c r="AP445" s="91">
        <f t="shared" si="59"/>
        <v>0</v>
      </c>
      <c r="AQ445" s="92">
        <f>SUMIF('20-1'!K:K,$A:$A,'20-1'!$E:$E)</f>
        <v>0</v>
      </c>
      <c r="AR445" s="92">
        <f>SUMIF('20-1'!L:L,$A:$A,'20-1'!$E:$E)</f>
        <v>0</v>
      </c>
      <c r="AS445" s="92">
        <f>SUMIF('20-1'!M:M,$A:$A,'20-1'!$E:$E)</f>
        <v>0</v>
      </c>
      <c r="AT445" s="92">
        <f>SUMIF('20-1'!N:N,$A:$A,'20-1'!$E:$E)</f>
        <v>0</v>
      </c>
      <c r="AU445" s="92">
        <f>SUMIF('20-1'!O:O,$A:$A,'20-1'!$E:$E)</f>
        <v>0</v>
      </c>
      <c r="AV445" s="92">
        <f>SUMIF('20-1'!P:P,$A:$A,'20-1'!$E:$E)</f>
        <v>0</v>
      </c>
      <c r="AW445" s="92">
        <f>SUMIF('20-1'!Q:Q,$A:$A,'20-1'!$E:$E)</f>
        <v>0</v>
      </c>
      <c r="AX445" s="92">
        <f>SUMIF('20-1'!R:R,$A:$A,'20-1'!$E:$E)</f>
        <v>0</v>
      </c>
      <c r="AY445" s="92">
        <f>SUMIF('20-1'!S:S,$A:$A,'20-1'!$E:$E)</f>
        <v>0</v>
      </c>
      <c r="AZ445" s="92">
        <f>SUMIF('20-1'!T:T,$A:$A,'20-1'!$E:$E)</f>
        <v>0</v>
      </c>
      <c r="BA445" s="92">
        <f>SUMIF('20-1'!U:U,$A:$A,'20-1'!$E:$E)</f>
        <v>0</v>
      </c>
      <c r="BB445" s="92">
        <f>SUMIF('20-1'!V:V,$A:$A,'20-1'!$E:$E)</f>
        <v>0</v>
      </c>
      <c r="BC445" s="92">
        <f>SUMIF('20-1'!W:W,$A:$A,'20-1'!$E:$E)</f>
        <v>0</v>
      </c>
      <c r="BD445" s="92">
        <f>SUMIF('20-1'!X:X,$A:$A,'20-1'!$E:$E)</f>
        <v>0</v>
      </c>
      <c r="BE445" s="92">
        <f>SUMIF('20-1'!Y:Y,$A:$A,'20-1'!$E:$E)</f>
        <v>0</v>
      </c>
      <c r="BF445" s="92">
        <f>SUMIF('20-1'!Z:Z,$A:$A,'20-1'!$E:$E)</f>
        <v>0</v>
      </c>
      <c r="BG445" s="92">
        <f>SUMIF('20-1'!AA:AA,$A:$A,'20-1'!$E:$E)</f>
        <v>0</v>
      </c>
      <c r="BH445" s="92">
        <f>SUMIF('20-1'!AB:AB,$A:$A,'20-1'!$E:$E)</f>
        <v>0</v>
      </c>
      <c r="BI445" s="89">
        <f>SUMIF(Об!$A:$A,$A:$A,Об!AB:AB)*BI$455</f>
        <v>4185.4771685622018</v>
      </c>
      <c r="BJ445" s="89">
        <f>SUMIF(Об!$A:$A,$A:$A,Об!AC:AC)*BJ$455</f>
        <v>3971.8705682792101</v>
      </c>
      <c r="BK445" s="84">
        <f>SUMIF(ПП1!$H:$H,$A:$A,ПП1!$M:$M)</f>
        <v>0</v>
      </c>
      <c r="BL445" s="89">
        <f t="shared" si="60"/>
        <v>938.81034414823353</v>
      </c>
      <c r="BM445" s="89">
        <f>$BM$454*B445/$BM$455</f>
        <v>131.91064799037099</v>
      </c>
      <c r="BN445" s="89">
        <f t="shared" si="61"/>
        <v>36.782489689236527</v>
      </c>
      <c r="BO445" s="89">
        <f>SUMIF(Об!$A:$A,$A:$A,Об!$AG:$AG)*$BO$455</f>
        <v>0</v>
      </c>
      <c r="BP445" s="89">
        <f>SUMIF(Об!$A:$A,$A:$A,Об!$AE:$AE)*BP$455</f>
        <v>32.412127059054612</v>
      </c>
      <c r="BQ445" s="89">
        <f>SUMIF(Об!$A:$A,$A:$A,Об!AI:AI)*BQ$455</f>
        <v>2943.279094568059</v>
      </c>
      <c r="BR445" s="89">
        <f>SUMIF(Об!$A:$A,$A:$A,Об!AJ:AJ)*BR$455</f>
        <v>0</v>
      </c>
      <c r="BS445" s="89">
        <f>SUMIF(Об!$A:$A,$A:$A,Об!AK:AK)*BS$455</f>
        <v>1609.7058717873506</v>
      </c>
      <c r="BT445" s="89">
        <f>SUMIF(Об!$A:$A,$A:$A,Об!AL:AL)*BT$455</f>
        <v>1448.9899924285126</v>
      </c>
      <c r="BU445" s="89">
        <f>SUMIF(Об!$A:$A,$A:$A,Об!AM:AM)*BU$455</f>
        <v>0</v>
      </c>
      <c r="BV445" s="89">
        <f>SUMIF(Об!$A:$A,$A:$A,Об!AN:AN)*BV$455</f>
        <v>605.76268749841256</v>
      </c>
    </row>
    <row r="446" spans="1:74" ht="32.25" hidden="1" customHeight="1" x14ac:dyDescent="0.25">
      <c r="A446" s="84" t="s">
        <v>469</v>
      </c>
      <c r="B446" s="84">
        <f>SUMIF(Об!$A:$A,$A:$A,Об!B:B)</f>
        <v>16.600000000000001</v>
      </c>
      <c r="C446" s="84">
        <f>SUMIF(Об!$A:$A,$A:$A,Об!C:C)</f>
        <v>16.600000000000001</v>
      </c>
      <c r="D446" s="84">
        <v>12</v>
      </c>
      <c r="E446" s="84">
        <f>SUMIF(Об!$A:$A,$A:$A,Об!F:F)</f>
        <v>25.37</v>
      </c>
      <c r="F446" s="84">
        <f t="shared" si="62"/>
        <v>25.37</v>
      </c>
      <c r="G446" s="93">
        <v>5053.68</v>
      </c>
      <c r="H446" s="93">
        <v>0</v>
      </c>
      <c r="I446" s="93">
        <v>0</v>
      </c>
      <c r="J446" s="93">
        <v>0</v>
      </c>
      <c r="K446" s="93">
        <v>0</v>
      </c>
      <c r="L446" s="93">
        <v>0</v>
      </c>
      <c r="M446" s="93">
        <v>0</v>
      </c>
      <c r="N446" s="93">
        <v>0</v>
      </c>
      <c r="O446" s="93">
        <v>4870.4399999999987</v>
      </c>
      <c r="P446" s="93">
        <v>0</v>
      </c>
      <c r="Q446" s="93">
        <v>0</v>
      </c>
      <c r="R446" s="93">
        <v>0</v>
      </c>
      <c r="S446" s="93">
        <v>0</v>
      </c>
      <c r="T446" s="93">
        <v>0</v>
      </c>
      <c r="U446" s="93">
        <v>7574.340000000002</v>
      </c>
      <c r="V446" s="93">
        <v>0</v>
      </c>
      <c r="W446" s="93">
        <v>0</v>
      </c>
      <c r="X446" s="93">
        <v>0</v>
      </c>
      <c r="Y446" s="93">
        <v>0</v>
      </c>
      <c r="Z446" s="93">
        <v>0</v>
      </c>
      <c r="AA446" s="93">
        <v>0</v>
      </c>
      <c r="AB446" s="93">
        <v>0</v>
      </c>
      <c r="AC446" s="93">
        <v>0</v>
      </c>
      <c r="AD446" s="93">
        <v>0</v>
      </c>
      <c r="AE446" s="93">
        <v>0</v>
      </c>
      <c r="AF446" s="93">
        <v>0</v>
      </c>
      <c r="AG446" s="93">
        <v>1902.9599999999998</v>
      </c>
      <c r="AH446" s="94">
        <v>5053.68</v>
      </c>
      <c r="AI446" s="94">
        <v>4632.54</v>
      </c>
      <c r="AJ446" s="94">
        <v>0</v>
      </c>
      <c r="AK446" s="94">
        <v>4632.54</v>
      </c>
      <c r="AL446" s="94">
        <v>421.14</v>
      </c>
      <c r="AM446" s="94">
        <v>0</v>
      </c>
      <c r="AN446" s="94">
        <v>421.14</v>
      </c>
      <c r="AP446" s="91">
        <f t="shared" si="59"/>
        <v>0</v>
      </c>
      <c r="AQ446" s="92">
        <f>SUMIF('20-1'!K:K,$A:$A,'20-1'!$E:$E)</f>
        <v>0</v>
      </c>
      <c r="AR446" s="92">
        <f>SUMIF('20-1'!L:L,$A:$A,'20-1'!$E:$E)</f>
        <v>0</v>
      </c>
      <c r="AS446" s="92">
        <f>SUMIF('20-1'!M:M,$A:$A,'20-1'!$E:$E)</f>
        <v>0</v>
      </c>
      <c r="AT446" s="92">
        <f>SUMIF('20-1'!N:N,$A:$A,'20-1'!$E:$E)</f>
        <v>0</v>
      </c>
      <c r="AU446" s="92">
        <f>SUMIF('20-1'!O:O,$A:$A,'20-1'!$E:$E)</f>
        <v>0</v>
      </c>
      <c r="AV446" s="92">
        <f>SUMIF('20-1'!P:P,$A:$A,'20-1'!$E:$E)</f>
        <v>0</v>
      </c>
      <c r="AW446" s="92">
        <f>SUMIF('20-1'!Q:Q,$A:$A,'20-1'!$E:$E)</f>
        <v>0</v>
      </c>
      <c r="AX446" s="92">
        <f>SUMIF('20-1'!R:R,$A:$A,'20-1'!$E:$E)</f>
        <v>0</v>
      </c>
      <c r="AY446" s="92">
        <f>SUMIF('20-1'!S:S,$A:$A,'20-1'!$E:$E)</f>
        <v>0</v>
      </c>
      <c r="AZ446" s="92">
        <f>SUMIF('20-1'!T:T,$A:$A,'20-1'!$E:$E)</f>
        <v>0</v>
      </c>
      <c r="BA446" s="92">
        <f>SUMIF('20-1'!U:U,$A:$A,'20-1'!$E:$E)</f>
        <v>0</v>
      </c>
      <c r="BB446" s="92">
        <f>SUMIF('20-1'!V:V,$A:$A,'20-1'!$E:$E)</f>
        <v>0</v>
      </c>
      <c r="BC446" s="92">
        <f>SUMIF('20-1'!W:W,$A:$A,'20-1'!$E:$E)</f>
        <v>0</v>
      </c>
      <c r="BD446" s="92">
        <f>SUMIF('20-1'!X:X,$A:$A,'20-1'!$E:$E)</f>
        <v>0</v>
      </c>
      <c r="BE446" s="92">
        <f>SUMIF('20-1'!Y:Y,$A:$A,'20-1'!$E:$E)</f>
        <v>0</v>
      </c>
      <c r="BF446" s="92">
        <f>SUMIF('20-1'!Z:Z,$A:$A,'20-1'!$E:$E)</f>
        <v>0</v>
      </c>
      <c r="BG446" s="92">
        <f>SUMIF('20-1'!AA:AA,$A:$A,'20-1'!$E:$E)</f>
        <v>0</v>
      </c>
      <c r="BH446" s="92">
        <f>SUMIF('20-1'!AB:AB,$A:$A,'20-1'!$E:$E)</f>
        <v>0</v>
      </c>
      <c r="BI446" s="89">
        <f>SUMIF(Об!$A:$A,$A:$A,Об!AB:AB)*BI$455</f>
        <v>1533.7510154113152</v>
      </c>
      <c r="BJ446" s="89">
        <f>SUMIF(Об!$A:$A,$A:$A,Об!AC:AC)*BJ$455</f>
        <v>1455.4757490824481</v>
      </c>
      <c r="BK446" s="84">
        <f>SUMIF(ПП1!$H:$H,$A:$A,ПП1!$M:$M)</f>
        <v>0</v>
      </c>
      <c r="BL446" s="89">
        <f t="shared" si="60"/>
        <v>344.02321661944109</v>
      </c>
      <c r="BM446" s="84">
        <f>SUMIF(Об!$A:$A,$A:$A,Об!Z:Z)</f>
        <v>0</v>
      </c>
      <c r="BN446" s="89">
        <f t="shared" si="61"/>
        <v>13.478793131155109</v>
      </c>
      <c r="BO446" s="89">
        <f>SUMIF(Об!$A:$A,$A:$A,Об!$AG:$AG)*$BO$455</f>
        <v>0</v>
      </c>
      <c r="BP446" s="89">
        <f>SUMIF(Об!$A:$A,$A:$A,Об!$AE:$AE)*BP$455</f>
        <v>11.877291593384255</v>
      </c>
      <c r="BQ446" s="89">
        <f>SUMIF(Об!$A:$A,$A:$A,Об!AI:AI)*BQ$455</f>
        <v>1078.552604190503</v>
      </c>
      <c r="BR446" s="89">
        <f>SUMIF(Об!$A:$A,$A:$A,Об!AJ:AJ)*BR$455</f>
        <v>0</v>
      </c>
      <c r="BS446" s="89">
        <f>SUMIF(Об!$A:$A,$A:$A,Об!AK:AK)*BS$455</f>
        <v>589.87014286247302</v>
      </c>
      <c r="BT446" s="89">
        <f>SUMIF(Об!$A:$A,$A:$A,Об!AL:AL)*BT$455</f>
        <v>530.97646521662944</v>
      </c>
      <c r="BU446" s="89">
        <f>SUMIF(Об!$A:$A,$A:$A,Об!AM:AM)*BU$455</f>
        <v>0</v>
      </c>
      <c r="BV446" s="89">
        <f>SUMIF(Об!$A:$A,$A:$A,Об!AN:AN)*BV$455</f>
        <v>221.97926296851324</v>
      </c>
    </row>
    <row r="447" spans="1:74" ht="32.25" hidden="1" customHeight="1" x14ac:dyDescent="0.25">
      <c r="A447" s="84" t="s">
        <v>470</v>
      </c>
      <c r="B447" s="84">
        <f>SUMIF(Об!$A:$A,$A:$A,Об!B:B)</f>
        <v>27.3</v>
      </c>
      <c r="C447" s="84">
        <f>SUMIF(Об!$A:$A,$A:$A,Об!C:C)</f>
        <v>27.3</v>
      </c>
      <c r="D447" s="84">
        <v>12</v>
      </c>
      <c r="E447" s="84">
        <f>SUMIF(Об!$A:$A,$A:$A,Об!F:F)</f>
        <v>25.37</v>
      </c>
      <c r="F447" s="84">
        <f t="shared" si="62"/>
        <v>25.37</v>
      </c>
      <c r="G447" s="93">
        <v>8242.44</v>
      </c>
      <c r="H447" s="93">
        <v>0</v>
      </c>
      <c r="I447" s="93">
        <v>0</v>
      </c>
      <c r="J447" s="93">
        <v>0</v>
      </c>
      <c r="K447" s="93">
        <v>0</v>
      </c>
      <c r="L447" s="93">
        <v>0</v>
      </c>
      <c r="M447" s="93">
        <v>0</v>
      </c>
      <c r="N447" s="93">
        <v>0</v>
      </c>
      <c r="O447" s="93">
        <v>0</v>
      </c>
      <c r="P447" s="93">
        <v>0</v>
      </c>
      <c r="Q447" s="93">
        <v>0</v>
      </c>
      <c r="R447" s="93">
        <v>0</v>
      </c>
      <c r="S447" s="93">
        <v>0</v>
      </c>
      <c r="T447" s="93">
        <v>0</v>
      </c>
      <c r="U447" s="93">
        <v>0</v>
      </c>
      <c r="V447" s="93">
        <v>0</v>
      </c>
      <c r="W447" s="93">
        <v>0</v>
      </c>
      <c r="X447" s="93">
        <v>0</v>
      </c>
      <c r="Y447" s="93">
        <v>0</v>
      </c>
      <c r="Z447" s="93">
        <v>0</v>
      </c>
      <c r="AA447" s="93">
        <v>0</v>
      </c>
      <c r="AB447" s="93">
        <v>0</v>
      </c>
      <c r="AC447" s="93">
        <v>0</v>
      </c>
      <c r="AD447" s="93">
        <v>0</v>
      </c>
      <c r="AE447" s="93">
        <v>0</v>
      </c>
      <c r="AF447" s="93">
        <v>0</v>
      </c>
      <c r="AG447" s="93">
        <v>0</v>
      </c>
      <c r="AH447" s="94">
        <v>8242.44</v>
      </c>
      <c r="AI447" s="94">
        <v>0</v>
      </c>
      <c r="AJ447" s="94">
        <v>0</v>
      </c>
      <c r="AK447" s="94">
        <v>0</v>
      </c>
      <c r="AL447" s="94">
        <v>29181.040000000001</v>
      </c>
      <c r="AM447" s="94">
        <v>0</v>
      </c>
      <c r="AN447" s="94">
        <v>29181.040000000001</v>
      </c>
      <c r="AP447" s="91">
        <f t="shared" si="59"/>
        <v>0</v>
      </c>
      <c r="AQ447" s="92">
        <f>SUMIF('20-1'!K:K,$A:$A,'20-1'!$E:$E)</f>
        <v>0</v>
      </c>
      <c r="AR447" s="92">
        <f>SUMIF('20-1'!L:L,$A:$A,'20-1'!$E:$E)</f>
        <v>0</v>
      </c>
      <c r="AS447" s="92">
        <f>SUMIF('20-1'!M:M,$A:$A,'20-1'!$E:$E)</f>
        <v>0</v>
      </c>
      <c r="AT447" s="92">
        <f>SUMIF('20-1'!N:N,$A:$A,'20-1'!$E:$E)</f>
        <v>0</v>
      </c>
      <c r="AU447" s="92">
        <f>SUMIF('20-1'!O:O,$A:$A,'20-1'!$E:$E)</f>
        <v>0</v>
      </c>
      <c r="AV447" s="92">
        <f>SUMIF('20-1'!P:P,$A:$A,'20-1'!$E:$E)</f>
        <v>0</v>
      </c>
      <c r="AW447" s="92">
        <f>SUMIF('20-1'!Q:Q,$A:$A,'20-1'!$E:$E)</f>
        <v>0</v>
      </c>
      <c r="AX447" s="92">
        <f>SUMIF('20-1'!R:R,$A:$A,'20-1'!$E:$E)</f>
        <v>0</v>
      </c>
      <c r="AY447" s="92">
        <f>SUMIF('20-1'!S:S,$A:$A,'20-1'!$E:$E)</f>
        <v>0</v>
      </c>
      <c r="AZ447" s="92">
        <f>SUMIF('20-1'!T:T,$A:$A,'20-1'!$E:$E)</f>
        <v>0</v>
      </c>
      <c r="BA447" s="92">
        <f>SUMIF('20-1'!U:U,$A:$A,'20-1'!$E:$E)</f>
        <v>0</v>
      </c>
      <c r="BB447" s="92">
        <f>SUMIF('20-1'!V:V,$A:$A,'20-1'!$E:$E)</f>
        <v>0</v>
      </c>
      <c r="BC447" s="92">
        <f>SUMIF('20-1'!W:W,$A:$A,'20-1'!$E:$E)</f>
        <v>0</v>
      </c>
      <c r="BD447" s="92">
        <f>SUMIF('20-1'!X:X,$A:$A,'20-1'!$E:$E)</f>
        <v>0</v>
      </c>
      <c r="BE447" s="92">
        <f>SUMIF('20-1'!Y:Y,$A:$A,'20-1'!$E:$E)</f>
        <v>0</v>
      </c>
      <c r="BF447" s="92">
        <f>SUMIF('20-1'!Z:Z,$A:$A,'20-1'!$E:$E)</f>
        <v>0</v>
      </c>
      <c r="BG447" s="92">
        <f>SUMIF('20-1'!AA:AA,$A:$A,'20-1'!$E:$E)</f>
        <v>0</v>
      </c>
      <c r="BH447" s="92">
        <f>SUMIF('20-1'!AB:AB,$A:$A,'20-1'!$E:$E)</f>
        <v>0</v>
      </c>
      <c r="BI447" s="89">
        <f>SUMIF(Об!$A:$A,$A:$A,Об!AB:AB)*BI$455</f>
        <v>2522.3736578752355</v>
      </c>
      <c r="BJ447" s="89">
        <f>SUMIF(Об!$A:$A,$A:$A,Об!AC:AC)*BJ$455</f>
        <v>2393.6438524066771</v>
      </c>
      <c r="BK447" s="84">
        <f>SUMIF(ПП1!$H:$H,$A:$A,ПП1!$M:$M)</f>
        <v>0</v>
      </c>
      <c r="BL447" s="89">
        <f>$B447/$B$454*BL$454</f>
        <v>565.77312130787595</v>
      </c>
      <c r="BM447" s="89">
        <f>$BM$454*B447/$BM$455</f>
        <v>79.495820974329533</v>
      </c>
      <c r="BN447" s="89">
        <f>$B447/$B$454*BN$454</f>
        <v>22.166930872321352</v>
      </c>
      <c r="BO447" s="89">
        <f>SUMIF(Об!$A:$A,$A:$A,Об!$AG:$AG)*$BO$455</f>
        <v>0</v>
      </c>
      <c r="BP447" s="89">
        <f>SUMIF(Об!$A:$A,$A:$A,Об!$AE:$AE)*BP$455</f>
        <v>19.533136174662058</v>
      </c>
      <c r="BQ447" s="89">
        <f>SUMIF(Об!$A:$A,$A:$A,Об!AI:AI)*BQ$455</f>
        <v>1773.7642225542613</v>
      </c>
      <c r="BR447" s="89">
        <f>SUMIF(Об!$A:$A,$A:$A,Об!AJ:AJ)*BR$455</f>
        <v>0</v>
      </c>
      <c r="BS447" s="89">
        <f>SUMIF(Об!$A:$A,$A:$A,Об!AK:AK)*BS$455</f>
        <v>970.08764458707913</v>
      </c>
      <c r="BT447" s="89">
        <f>SUMIF(Об!$A:$A,$A:$A,Об!AL:AL)*BT$455</f>
        <v>873.23237954301101</v>
      </c>
      <c r="BU447" s="89">
        <f>SUMIF(Об!$A:$A,$A:$A,Об!AM:AM)*BU$455</f>
        <v>0</v>
      </c>
      <c r="BV447" s="89">
        <f>SUMIF(Об!$A:$A,$A:$A,Об!AN:AN)*BV$455</f>
        <v>365.06228186990433</v>
      </c>
    </row>
    <row r="448" spans="1:74" ht="32.25" hidden="1" customHeight="1" x14ac:dyDescent="0.25">
      <c r="A448" s="84" t="s">
        <v>471</v>
      </c>
      <c r="B448" s="84">
        <f>SUMIF(Об!$A:$A,$A:$A,Об!B:B)</f>
        <v>48.2</v>
      </c>
      <c r="C448" s="84">
        <f>SUMIF(Об!$A:$A,$A:$A,Об!C:C)</f>
        <v>48.20000000000001</v>
      </c>
      <c r="D448" s="84">
        <v>12</v>
      </c>
      <c r="E448" s="84">
        <f>SUMIF(Об!$A:$A,$A:$A,Об!F:F)</f>
        <v>25.37</v>
      </c>
      <c r="F448" s="84">
        <f t="shared" si="62"/>
        <v>25.37</v>
      </c>
      <c r="G448" s="93">
        <v>9782.64</v>
      </c>
      <c r="H448" s="93">
        <v>0</v>
      </c>
      <c r="I448" s="93">
        <v>0</v>
      </c>
      <c r="J448" s="93">
        <v>0</v>
      </c>
      <c r="K448" s="93">
        <v>0</v>
      </c>
      <c r="L448" s="93">
        <v>0</v>
      </c>
      <c r="M448" s="93">
        <v>0</v>
      </c>
      <c r="N448" s="93">
        <v>0</v>
      </c>
      <c r="O448" s="93">
        <v>2298.6799999999998</v>
      </c>
      <c r="P448" s="93">
        <v>0</v>
      </c>
      <c r="Q448" s="93">
        <v>0</v>
      </c>
      <c r="R448" s="93">
        <v>0</v>
      </c>
      <c r="S448" s="93">
        <v>0</v>
      </c>
      <c r="T448" s="93">
        <v>0</v>
      </c>
      <c r="U448" s="93">
        <v>14539.219999999998</v>
      </c>
      <c r="V448" s="93">
        <v>0</v>
      </c>
      <c r="W448" s="93">
        <v>0</v>
      </c>
      <c r="X448" s="93">
        <v>0</v>
      </c>
      <c r="Y448" s="93">
        <v>0</v>
      </c>
      <c r="Z448" s="93">
        <v>0</v>
      </c>
      <c r="AA448" s="93">
        <v>0</v>
      </c>
      <c r="AB448" s="93">
        <v>0</v>
      </c>
      <c r="AC448" s="93">
        <v>0</v>
      </c>
      <c r="AD448" s="93">
        <v>0</v>
      </c>
      <c r="AE448" s="93">
        <v>0</v>
      </c>
      <c r="AF448" s="93">
        <v>0</v>
      </c>
      <c r="AG448" s="93">
        <v>2537.2800000000002</v>
      </c>
      <c r="AH448" s="94">
        <v>9782.64</v>
      </c>
      <c r="AI448" s="94">
        <v>6965.630000000001</v>
      </c>
      <c r="AJ448" s="94">
        <v>0</v>
      </c>
      <c r="AK448" s="94">
        <v>6965.630000000001</v>
      </c>
      <c r="AL448" s="94">
        <v>21571.51</v>
      </c>
      <c r="AM448" s="94">
        <v>0</v>
      </c>
      <c r="AN448" s="94">
        <v>21571.51</v>
      </c>
      <c r="AP448" s="91">
        <f t="shared" si="59"/>
        <v>0</v>
      </c>
      <c r="AQ448" s="92">
        <f>SUMIF('20-1'!K:K,$A:$A,'20-1'!$E:$E)</f>
        <v>0</v>
      </c>
      <c r="AR448" s="92">
        <f>SUMIF('20-1'!L:L,$A:$A,'20-1'!$E:$E)</f>
        <v>0</v>
      </c>
      <c r="AS448" s="92">
        <f>SUMIF('20-1'!M:M,$A:$A,'20-1'!$E:$E)</f>
        <v>0</v>
      </c>
      <c r="AT448" s="92">
        <f>SUMIF('20-1'!N:N,$A:$A,'20-1'!$E:$E)</f>
        <v>0</v>
      </c>
      <c r="AU448" s="92">
        <f>SUMIF('20-1'!O:O,$A:$A,'20-1'!$E:$E)</f>
        <v>0</v>
      </c>
      <c r="AV448" s="92">
        <f>SUMIF('20-1'!P:P,$A:$A,'20-1'!$E:$E)</f>
        <v>0</v>
      </c>
      <c r="AW448" s="92">
        <f>SUMIF('20-1'!Q:Q,$A:$A,'20-1'!$E:$E)</f>
        <v>0</v>
      </c>
      <c r="AX448" s="92">
        <f>SUMIF('20-1'!R:R,$A:$A,'20-1'!$E:$E)</f>
        <v>0</v>
      </c>
      <c r="AY448" s="92">
        <f>SUMIF('20-1'!S:S,$A:$A,'20-1'!$E:$E)</f>
        <v>0</v>
      </c>
      <c r="AZ448" s="92">
        <f>SUMIF('20-1'!T:T,$A:$A,'20-1'!$E:$E)</f>
        <v>0</v>
      </c>
      <c r="BA448" s="92">
        <f>SUMIF('20-1'!U:U,$A:$A,'20-1'!$E:$E)</f>
        <v>0</v>
      </c>
      <c r="BB448" s="92">
        <f>SUMIF('20-1'!V:V,$A:$A,'20-1'!$E:$E)</f>
        <v>0</v>
      </c>
      <c r="BC448" s="92">
        <f>SUMIF('20-1'!W:W,$A:$A,'20-1'!$E:$E)</f>
        <v>0</v>
      </c>
      <c r="BD448" s="92">
        <f>SUMIF('20-1'!X:X,$A:$A,'20-1'!$E:$E)</f>
        <v>0</v>
      </c>
      <c r="BE448" s="92">
        <f>SUMIF('20-1'!Y:Y,$A:$A,'20-1'!$E:$E)</f>
        <v>0</v>
      </c>
      <c r="BF448" s="92">
        <f>SUMIF('20-1'!Z:Z,$A:$A,'20-1'!$E:$E)</f>
        <v>0</v>
      </c>
      <c r="BG448" s="92">
        <f>SUMIF('20-1'!AA:AA,$A:$A,'20-1'!$E:$E)</f>
        <v>0</v>
      </c>
      <c r="BH448" s="92">
        <f>SUMIF('20-1'!AB:AB,$A:$A,'20-1'!$E:$E)</f>
        <v>0</v>
      </c>
      <c r="BI448" s="89">
        <f>SUMIF(Об!$A:$A,$A:$A,Об!AB:AB)*BI$455</f>
        <v>4453.4216230617712</v>
      </c>
      <c r="BJ448" s="89">
        <f>SUMIF(Об!$A:$A,$A:$A,Об!AC:AC)*BJ$455</f>
        <v>4226.1404280586748</v>
      </c>
      <c r="BK448" s="84">
        <f>SUMIF(ПП1!$H:$H,$A:$A,ПП1!$M:$M)</f>
        <v>0</v>
      </c>
      <c r="BL448" s="89">
        <f t="shared" ref="BL448:BL453" si="65">B448/$B$454*$BL$454</f>
        <v>998.91078560584697</v>
      </c>
      <c r="BM448" s="84">
        <f>SUMIF(Об!$A:$A,$A:$A,Об!Z:Z)</f>
        <v>0</v>
      </c>
      <c r="BN448" s="89">
        <f t="shared" ref="BN448:BN453" si="66">$B448/$B$454*BN$454</f>
        <v>39.137218609739534</v>
      </c>
      <c r="BO448" s="89">
        <f>SUMIF(Об!$A:$A,$A:$A,Об!$AG:$AG)*$BO$455</f>
        <v>0</v>
      </c>
      <c r="BP448" s="89">
        <f>SUMIF(Об!$A:$A,$A:$A,Об!$AE:$AE)*BP$455</f>
        <v>34.487075590428987</v>
      </c>
      <c r="BQ448" s="89">
        <f>SUMIF(Об!$A:$A,$A:$A,Об!AI:AI)*BQ$455</f>
        <v>3131.700935059172</v>
      </c>
      <c r="BR448" s="89">
        <f>SUMIF(Об!$A:$A,$A:$A,Об!AJ:AJ)*BR$455</f>
        <v>0</v>
      </c>
      <c r="BS448" s="89">
        <f>SUMIF(Об!$A:$A,$A:$A,Об!AK:AK)*BS$455</f>
        <v>1712.7554750585061</v>
      </c>
      <c r="BT448" s="89">
        <f>SUMIF(Об!$A:$A,$A:$A,Об!AL:AL)*BT$455</f>
        <v>1541.7509411711769</v>
      </c>
      <c r="BU448" s="89">
        <f>SUMIF(Об!$A:$A,$A:$A,Об!AM:AM)*BU$455</f>
        <v>0</v>
      </c>
      <c r="BV448" s="89">
        <f>SUMIF(Об!$A:$A,$A:$A,Об!AN:AN)*BV$455</f>
        <v>644.54219729411682</v>
      </c>
    </row>
    <row r="449" spans="1:75" ht="32.25" hidden="1" customHeight="1" x14ac:dyDescent="0.25">
      <c r="A449" s="84" t="s">
        <v>472</v>
      </c>
      <c r="B449" s="84">
        <f>SUMIF(Об!$A:$A,$A:$A,Об!B:B)</f>
        <v>265.5</v>
      </c>
      <c r="C449" s="84">
        <f>SUMIF(Об!$A:$A,$A:$A,Об!C:C)</f>
        <v>265.5</v>
      </c>
      <c r="D449" s="84">
        <v>12</v>
      </c>
      <c r="E449" s="84">
        <f>SUMIF(Об!$A:$A,$A:$A,Об!F:F)</f>
        <v>19.940000000000001</v>
      </c>
      <c r="F449" s="84">
        <f t="shared" si="62"/>
        <v>19.940000000000001</v>
      </c>
      <c r="G449" s="93">
        <v>62352.58</v>
      </c>
      <c r="H449" s="93">
        <v>121057.26</v>
      </c>
      <c r="I449" s="93">
        <v>0</v>
      </c>
      <c r="J449" s="93">
        <v>0</v>
      </c>
      <c r="K449" s="93">
        <v>0</v>
      </c>
      <c r="L449" s="93">
        <v>54973.05</v>
      </c>
      <c r="M449" s="93">
        <v>0</v>
      </c>
      <c r="N449" s="93">
        <v>0</v>
      </c>
      <c r="O449" s="93">
        <v>0</v>
      </c>
      <c r="P449" s="93">
        <v>0</v>
      </c>
      <c r="Q449" s="93">
        <v>0</v>
      </c>
      <c r="R449" s="93">
        <v>0</v>
      </c>
      <c r="S449" s="93">
        <v>0</v>
      </c>
      <c r="T449" s="93">
        <v>0</v>
      </c>
      <c r="U449" s="93">
        <v>0</v>
      </c>
      <c r="V449" s="93">
        <v>0</v>
      </c>
      <c r="W449" s="93">
        <v>7395.6799999999985</v>
      </c>
      <c r="X449" s="93">
        <v>0</v>
      </c>
      <c r="Y449" s="93">
        <v>0</v>
      </c>
      <c r="Z449" s="93">
        <v>0</v>
      </c>
      <c r="AA449" s="93">
        <v>0</v>
      </c>
      <c r="AB449" s="93">
        <v>0</v>
      </c>
      <c r="AC449" s="93">
        <v>0</v>
      </c>
      <c r="AD449" s="93">
        <v>0</v>
      </c>
      <c r="AE449" s="93">
        <v>0</v>
      </c>
      <c r="AF449" s="93">
        <v>0</v>
      </c>
      <c r="AG449" s="93">
        <v>0</v>
      </c>
      <c r="AH449" s="94">
        <v>62352.58</v>
      </c>
      <c r="AI449" s="94">
        <v>45255.610000000008</v>
      </c>
      <c r="AJ449" s="94">
        <v>0</v>
      </c>
      <c r="AK449" s="94">
        <v>45255.610000000008</v>
      </c>
      <c r="AL449" s="94">
        <v>54515.1</v>
      </c>
      <c r="AM449" s="94">
        <v>0</v>
      </c>
      <c r="AN449" s="94">
        <v>54515.1</v>
      </c>
      <c r="AP449" s="91">
        <f t="shared" si="59"/>
        <v>0</v>
      </c>
      <c r="AQ449" s="92">
        <f>SUMIF('20-1'!K:K,$A:$A,'20-1'!$E:$E)</f>
        <v>0</v>
      </c>
      <c r="AR449" s="92">
        <f>SUMIF('20-1'!L:L,$A:$A,'20-1'!$E:$E)</f>
        <v>0</v>
      </c>
      <c r="AS449" s="92">
        <f>SUMIF('20-1'!M:M,$A:$A,'20-1'!$E:$E)</f>
        <v>0</v>
      </c>
      <c r="AT449" s="92">
        <f>SUMIF('20-1'!N:N,$A:$A,'20-1'!$E:$E)</f>
        <v>0</v>
      </c>
      <c r="AU449" s="92">
        <f>SUMIF('20-1'!O:O,$A:$A,'20-1'!$E:$E)</f>
        <v>0</v>
      </c>
      <c r="AV449" s="92">
        <f>SUMIF('20-1'!P:P,$A:$A,'20-1'!$E:$E)</f>
        <v>0</v>
      </c>
      <c r="AW449" s="92">
        <f>SUMIF('20-1'!Q:Q,$A:$A,'20-1'!$E:$E)</f>
        <v>0</v>
      </c>
      <c r="AX449" s="92">
        <f>SUMIF('20-1'!R:R,$A:$A,'20-1'!$E:$E)</f>
        <v>0</v>
      </c>
      <c r="AY449" s="92">
        <f>SUMIF('20-1'!S:S,$A:$A,'20-1'!$E:$E)</f>
        <v>0</v>
      </c>
      <c r="AZ449" s="92">
        <f>SUMIF('20-1'!T:T,$A:$A,'20-1'!$E:$E)</f>
        <v>0</v>
      </c>
      <c r="BA449" s="92">
        <f>SUMIF('20-1'!U:U,$A:$A,'20-1'!$E:$E)</f>
        <v>0</v>
      </c>
      <c r="BB449" s="92">
        <f>SUMIF('20-1'!V:V,$A:$A,'20-1'!$E:$E)</f>
        <v>0</v>
      </c>
      <c r="BC449" s="92">
        <f>SUMIF('20-1'!W:W,$A:$A,'20-1'!$E:$E)</f>
        <v>0</v>
      </c>
      <c r="BD449" s="92">
        <f>SUMIF('20-1'!X:X,$A:$A,'20-1'!$E:$E)</f>
        <v>0</v>
      </c>
      <c r="BE449" s="92">
        <f>SUMIF('20-1'!Y:Y,$A:$A,'20-1'!$E:$E)</f>
        <v>0</v>
      </c>
      <c r="BF449" s="92">
        <f>SUMIF('20-1'!Z:Z,$A:$A,'20-1'!$E:$E)</f>
        <v>0</v>
      </c>
      <c r="BG449" s="92">
        <f>SUMIF('20-1'!AA:AA,$A:$A,'20-1'!$E:$E)</f>
        <v>0</v>
      </c>
      <c r="BH449" s="92">
        <f>SUMIF('20-1'!AB:AB,$A:$A,'20-1'!$E:$E)</f>
        <v>0</v>
      </c>
      <c r="BI449" s="89">
        <f>SUMIF(Об!$A:$A,$A:$A,Об!AB:AB)*BI$455</f>
        <v>24530.776782632784</v>
      </c>
      <c r="BJ449" s="89">
        <f>SUMIF(Об!$A:$A,$A:$A,Об!AC:AC)*BJ$455</f>
        <v>23278.844059119878</v>
      </c>
      <c r="BK449" s="84">
        <f>SUMIF(ПП1!$H:$H,$A:$A,ПП1!$M:$M)</f>
        <v>0</v>
      </c>
      <c r="BL449" s="89">
        <f t="shared" si="65"/>
        <v>5502.2990368952769</v>
      </c>
      <c r="BM449" s="84">
        <f>SUMIF(Об!$A:$A,$A:$A,Об!Z:Z)</f>
        <v>0</v>
      </c>
      <c r="BN449" s="89">
        <f t="shared" si="66"/>
        <v>215.57949254949887</v>
      </c>
      <c r="BO449" s="89">
        <f>SUMIF(Об!$A:$A,$A:$A,Об!$AG:$AG)*$BO$455</f>
        <v>0</v>
      </c>
      <c r="BP449" s="89">
        <f>SUMIF(Об!$A:$A,$A:$A,Об!$AE:$AE)*BP$455</f>
        <v>0</v>
      </c>
      <c r="BQ449" s="89">
        <f>SUMIF(Об!$A:$A,$A:$A,Об!AI:AI)*BQ$455</f>
        <v>17250.34436220353</v>
      </c>
      <c r="BR449" s="89">
        <f>SUMIF(Об!$A:$A,$A:$A,Об!AJ:AJ)*BR$455</f>
        <v>0</v>
      </c>
      <c r="BS449" s="89">
        <f>SUMIF(Об!$A:$A,$A:$A,Об!AK:AK)*BS$455</f>
        <v>9434.3688512040117</v>
      </c>
      <c r="BT449" s="89">
        <f>SUMIF(Об!$A:$A,$A:$A,Об!AL:AL)*BT$455</f>
        <v>8492.4247900611517</v>
      </c>
      <c r="BU449" s="89">
        <f>SUMIF(Об!$A:$A,$A:$A,Об!AM:AM)*BU$455</f>
        <v>0</v>
      </c>
      <c r="BV449" s="89">
        <f>SUMIF(Об!$A:$A,$A:$A,Об!AN:AN)*BV$455</f>
        <v>3550.3309830204976</v>
      </c>
    </row>
    <row r="450" spans="1:75" ht="32.25" hidden="1" customHeight="1" x14ac:dyDescent="0.25">
      <c r="A450" s="84" t="s">
        <v>473</v>
      </c>
      <c r="B450" s="84">
        <f>SUMIF(Об!$A:$A,$A:$A,Об!B:B)</f>
        <v>97.2</v>
      </c>
      <c r="C450" s="84">
        <f>SUMIF(Об!$A:$A,$A:$A,Об!C:C)</f>
        <v>97.2</v>
      </c>
      <c r="D450" s="84">
        <v>12</v>
      </c>
      <c r="E450" s="84">
        <f>SUMIF(Об!$A:$A,$A:$A,Об!F:F)</f>
        <v>19.940000000000001</v>
      </c>
      <c r="F450" s="84">
        <f t="shared" si="62"/>
        <v>19.940000000000001</v>
      </c>
      <c r="G450" s="93">
        <v>26805.83</v>
      </c>
      <c r="H450" s="93">
        <v>51203.98</v>
      </c>
      <c r="I450" s="93">
        <v>0</v>
      </c>
      <c r="J450" s="93">
        <v>0</v>
      </c>
      <c r="K450" s="93">
        <v>0</v>
      </c>
      <c r="L450" s="93">
        <v>25351.74</v>
      </c>
      <c r="M450" s="93">
        <v>0</v>
      </c>
      <c r="N450" s="93">
        <v>0</v>
      </c>
      <c r="O450" s="93">
        <v>0</v>
      </c>
      <c r="P450" s="93">
        <v>0</v>
      </c>
      <c r="Q450" s="93">
        <v>0</v>
      </c>
      <c r="R450" s="93">
        <v>0</v>
      </c>
      <c r="S450" s="93">
        <v>0</v>
      </c>
      <c r="T450" s="93">
        <v>0</v>
      </c>
      <c r="U450" s="93">
        <v>0</v>
      </c>
      <c r="V450" s="93">
        <v>0</v>
      </c>
      <c r="W450" s="93">
        <v>970.75</v>
      </c>
      <c r="X450" s="93">
        <v>0</v>
      </c>
      <c r="Y450" s="93">
        <v>0</v>
      </c>
      <c r="Z450" s="93">
        <v>0</v>
      </c>
      <c r="AA450" s="93">
        <v>0</v>
      </c>
      <c r="AB450" s="93">
        <v>0</v>
      </c>
      <c r="AC450" s="93">
        <v>0</v>
      </c>
      <c r="AD450" s="93">
        <v>0</v>
      </c>
      <c r="AE450" s="93">
        <v>0</v>
      </c>
      <c r="AF450" s="93">
        <v>0</v>
      </c>
      <c r="AG450" s="93">
        <v>0</v>
      </c>
      <c r="AH450" s="94">
        <v>26805.83</v>
      </c>
      <c r="AI450" s="94">
        <v>31270.389999999992</v>
      </c>
      <c r="AJ450" s="94">
        <v>0</v>
      </c>
      <c r="AK450" s="94">
        <v>31270.389999999992</v>
      </c>
      <c r="AL450" s="94">
        <v>2668.3599999999997</v>
      </c>
      <c r="AM450" s="94">
        <v>0</v>
      </c>
      <c r="AN450" s="94">
        <v>2668.3599999999997</v>
      </c>
      <c r="AP450" s="91">
        <f t="shared" ref="AP450:AP452" si="67">SUM(AQ450:BE450)</f>
        <v>0</v>
      </c>
      <c r="AQ450" s="92">
        <f>SUMIF('20-1'!K:K,$A:$A,'20-1'!$E:$E)</f>
        <v>0</v>
      </c>
      <c r="AR450" s="92">
        <f>SUMIF('20-1'!L:L,$A:$A,'20-1'!$E:$E)</f>
        <v>0</v>
      </c>
      <c r="AS450" s="92">
        <f>SUMIF('20-1'!M:M,$A:$A,'20-1'!$E:$E)</f>
        <v>0</v>
      </c>
      <c r="AT450" s="92">
        <f>SUMIF('20-1'!N:N,$A:$A,'20-1'!$E:$E)</f>
        <v>0</v>
      </c>
      <c r="AU450" s="92">
        <f>SUMIF('20-1'!O:O,$A:$A,'20-1'!$E:$E)</f>
        <v>0</v>
      </c>
      <c r="AV450" s="92">
        <f>SUMIF('20-1'!P:P,$A:$A,'20-1'!$E:$E)</f>
        <v>0</v>
      </c>
      <c r="AW450" s="92">
        <f>SUMIF('20-1'!Q:Q,$A:$A,'20-1'!$E:$E)</f>
        <v>0</v>
      </c>
      <c r="AX450" s="92">
        <f>SUMIF('20-1'!R:R,$A:$A,'20-1'!$E:$E)</f>
        <v>0</v>
      </c>
      <c r="AY450" s="92">
        <f>SUMIF('20-1'!S:S,$A:$A,'20-1'!$E:$E)</f>
        <v>0</v>
      </c>
      <c r="AZ450" s="92">
        <f>SUMIF('20-1'!T:T,$A:$A,'20-1'!$E:$E)</f>
        <v>0</v>
      </c>
      <c r="BA450" s="92">
        <f>SUMIF('20-1'!U:U,$A:$A,'20-1'!$E:$E)</f>
        <v>0</v>
      </c>
      <c r="BB450" s="92">
        <f>SUMIF('20-1'!V:V,$A:$A,'20-1'!$E:$E)</f>
        <v>0</v>
      </c>
      <c r="BC450" s="92">
        <f>SUMIF('20-1'!W:W,$A:$A,'20-1'!$E:$E)</f>
        <v>0</v>
      </c>
      <c r="BD450" s="92">
        <f>SUMIF('20-1'!X:X,$A:$A,'20-1'!$E:$E)</f>
        <v>0</v>
      </c>
      <c r="BE450" s="92">
        <f>SUMIF('20-1'!Y:Y,$A:$A,'20-1'!$E:$E)</f>
        <v>0</v>
      </c>
      <c r="BF450" s="92">
        <f>SUMIF('20-1'!Z:Z,$A:$A,'20-1'!$E:$E)</f>
        <v>0</v>
      </c>
      <c r="BG450" s="92">
        <f>SUMIF('20-1'!AA:AA,$A:$A,'20-1'!$E:$E)</f>
        <v>0</v>
      </c>
      <c r="BH450" s="92">
        <f>SUMIF('20-1'!AB:AB,$A:$A,'20-1'!$E:$E)</f>
        <v>0</v>
      </c>
      <c r="BI450" s="89">
        <f>SUMIF(Об!$A:$A,$A:$A,Об!AB:AB)*BI$455</f>
        <v>8980.7589577096278</v>
      </c>
      <c r="BJ450" s="89">
        <f>SUMIF(Об!$A:$A,$A:$A,Об!AC:AC)*BJ$455</f>
        <v>8522.4242657116829</v>
      </c>
      <c r="BK450" s="84">
        <f>SUMIF(ПП1!$H:$H,$A:$A,ПП1!$M:$M)</f>
        <v>0</v>
      </c>
      <c r="BL450" s="89">
        <f t="shared" si="65"/>
        <v>2014.401003337932</v>
      </c>
      <c r="BM450" s="84">
        <f>SUMIF(Об!$A:$A,$A:$A,Об!Z:Z)</f>
        <v>0</v>
      </c>
      <c r="BN450" s="89">
        <f t="shared" si="66"/>
        <v>78.924017611341966</v>
      </c>
      <c r="BO450" s="89">
        <f>SUMIF(Об!$A:$A,$A:$A,Об!$AG:$AG)*$BO$455</f>
        <v>0</v>
      </c>
      <c r="BP450" s="89">
        <f>SUMIF(Об!$A:$A,$A:$A,Об!$AE:$AE)*BP$455</f>
        <v>0</v>
      </c>
      <c r="BQ450" s="89">
        <f>SUMIF(Об!$A:$A,$A:$A,Об!AI:AI)*BQ$455</f>
        <v>6315.3803088745117</v>
      </c>
      <c r="BR450" s="89">
        <f>SUMIF(Об!$A:$A,$A:$A,Об!AJ:AJ)*BR$455</f>
        <v>0</v>
      </c>
      <c r="BS450" s="89">
        <f>SUMIF(Об!$A:$A,$A:$A,Об!AK:AK)*BS$455</f>
        <v>3453.9384268814683</v>
      </c>
      <c r="BT450" s="89">
        <f>SUMIF(Об!$A:$A,$A:$A,Об!AL:AL)*BT$455</f>
        <v>3109.0911095817096</v>
      </c>
      <c r="BU450" s="89">
        <f>SUMIF(Об!$A:$A,$A:$A,Об!AM:AM)*BU$455</f>
        <v>0</v>
      </c>
      <c r="BV450" s="89">
        <f>SUMIF(Об!$A:$A,$A:$A,Об!AN:AN)*BV$455</f>
        <v>1299.782190393945</v>
      </c>
    </row>
    <row r="451" spans="1:75" ht="32.25" customHeight="1" x14ac:dyDescent="0.25">
      <c r="A451" s="84" t="s">
        <v>474</v>
      </c>
      <c r="B451" s="84">
        <v>0</v>
      </c>
      <c r="C451" s="84">
        <v>0</v>
      </c>
      <c r="D451" s="84">
        <v>0</v>
      </c>
      <c r="E451" s="84">
        <f>SUMIF(Об!$A:$A,$A:$A,Об!F:F)</f>
        <v>0</v>
      </c>
      <c r="F451" s="84">
        <f t="shared" ref="F451:F453" si="68">E451</f>
        <v>0</v>
      </c>
      <c r="G451" s="93">
        <v>0</v>
      </c>
      <c r="H451" s="93">
        <v>0</v>
      </c>
      <c r="I451" s="93">
        <v>0</v>
      </c>
      <c r="J451" s="93">
        <v>0</v>
      </c>
      <c r="K451" s="93">
        <v>0</v>
      </c>
      <c r="L451" s="93">
        <v>0</v>
      </c>
      <c r="M451" s="93">
        <v>0</v>
      </c>
      <c r="N451" s="93">
        <v>0</v>
      </c>
      <c r="O451" s="93">
        <v>0</v>
      </c>
      <c r="P451" s="93">
        <v>0</v>
      </c>
      <c r="Q451" s="93">
        <v>0</v>
      </c>
      <c r="R451" s="93">
        <v>0</v>
      </c>
      <c r="S451" s="93">
        <v>0</v>
      </c>
      <c r="T451" s="93">
        <v>0</v>
      </c>
      <c r="U451" s="93">
        <v>0</v>
      </c>
      <c r="V451" s="93">
        <v>0</v>
      </c>
      <c r="W451" s="93">
        <v>0</v>
      </c>
      <c r="X451" s="93">
        <v>0</v>
      </c>
      <c r="Y451" s="93">
        <v>0</v>
      </c>
      <c r="Z451" s="93">
        <v>0</v>
      </c>
      <c r="AA451" s="93">
        <v>0</v>
      </c>
      <c r="AB451" s="93">
        <v>0</v>
      </c>
      <c r="AC451" s="93">
        <v>0</v>
      </c>
      <c r="AD451" s="93">
        <v>0</v>
      </c>
      <c r="AE451" s="93">
        <v>0</v>
      </c>
      <c r="AF451" s="93">
        <v>0</v>
      </c>
      <c r="AG451" s="93">
        <v>0</v>
      </c>
      <c r="AH451" s="94">
        <v>0</v>
      </c>
      <c r="AI451" s="94">
        <v>0</v>
      </c>
      <c r="AJ451" s="94">
        <v>0</v>
      </c>
      <c r="AK451" s="94">
        <v>0</v>
      </c>
      <c r="AL451" s="94">
        <v>-975.64</v>
      </c>
      <c r="AM451" s="94">
        <v>0</v>
      </c>
      <c r="AN451" s="94">
        <v>-975.64</v>
      </c>
      <c r="AP451" s="91">
        <f t="shared" si="67"/>
        <v>0</v>
      </c>
      <c r="AQ451" s="92">
        <f>SUMIF('20-1'!K:K,$A:$A,'20-1'!$E:$E)</f>
        <v>0</v>
      </c>
      <c r="AR451" s="92">
        <f>SUMIF('20-1'!L:L,$A:$A,'20-1'!$E:$E)</f>
        <v>0</v>
      </c>
      <c r="AS451" s="92">
        <f>SUMIF('20-1'!M:M,$A:$A,'20-1'!$E:$E)</f>
        <v>0</v>
      </c>
      <c r="AT451" s="92">
        <f>SUMIF('20-1'!N:N,$A:$A,'20-1'!$E:$E)</f>
        <v>0</v>
      </c>
      <c r="AU451" s="92">
        <f>SUMIF('20-1'!O:O,$A:$A,'20-1'!$E:$E)</f>
        <v>0</v>
      </c>
      <c r="AV451" s="92">
        <f>SUMIF('20-1'!P:P,$A:$A,'20-1'!$E:$E)</f>
        <v>0</v>
      </c>
      <c r="AW451" s="92">
        <f>SUMIF('20-1'!Q:Q,$A:$A,'20-1'!$E:$E)</f>
        <v>0</v>
      </c>
      <c r="AX451" s="92">
        <f>SUMIF('20-1'!R:R,$A:$A,'20-1'!$E:$E)</f>
        <v>0</v>
      </c>
      <c r="AY451" s="92">
        <f>SUMIF('20-1'!S:S,$A:$A,'20-1'!$E:$E)</f>
        <v>0</v>
      </c>
      <c r="AZ451" s="92">
        <f>SUMIF('20-1'!T:T,$A:$A,'20-1'!$E:$E)</f>
        <v>0</v>
      </c>
      <c r="BA451" s="92">
        <f>SUMIF('20-1'!U:U,$A:$A,'20-1'!$E:$E)</f>
        <v>0</v>
      </c>
      <c r="BB451" s="92">
        <f>SUMIF('20-1'!V:V,$A:$A,'20-1'!$E:$E)</f>
        <v>0</v>
      </c>
      <c r="BC451" s="92">
        <f>SUMIF('20-1'!W:W,$A:$A,'20-1'!$E:$E)</f>
        <v>0</v>
      </c>
      <c r="BD451" s="92">
        <f>SUMIF('20-1'!X:X,$A:$A,'20-1'!$E:$E)</f>
        <v>0</v>
      </c>
      <c r="BE451" s="92">
        <f>SUMIF('20-1'!Y:Y,$A:$A,'20-1'!$E:$E)</f>
        <v>0</v>
      </c>
      <c r="BF451" s="92">
        <f>SUMIF('20-1'!Z:Z,$A:$A,'20-1'!$E:$E)</f>
        <v>0</v>
      </c>
      <c r="BG451" s="92">
        <f>SUMIF('20-1'!AA:AA,$A:$A,'20-1'!$E:$E)</f>
        <v>0</v>
      </c>
      <c r="BH451" s="92">
        <f>SUMIF('20-1'!AB:AB,$A:$A,'20-1'!$E:$E)</f>
        <v>0</v>
      </c>
      <c r="BI451" s="89">
        <f>SUMIF(Об!$A:$A,$A:$A,Об!AB:AB)*BI$455</f>
        <v>3755.8420949680699</v>
      </c>
      <c r="BJ451" s="89">
        <f>SUMIF(Об!$A:$A,$A:$A,Об!AC:AC)*BJ$455</f>
        <v>3564.1620000121393</v>
      </c>
      <c r="BK451" s="84">
        <f>SUMIF(ПП1!$H:$H,$A:$A,ПП1!$M:$M)</f>
        <v>0</v>
      </c>
      <c r="BL451" s="89">
        <f t="shared" si="65"/>
        <v>0</v>
      </c>
      <c r="BM451" s="84">
        <f>SUMIF(Об!$A:$A,$A:$A,Об!Z:Z)</f>
        <v>0</v>
      </c>
      <c r="BN451" s="89">
        <f t="shared" si="66"/>
        <v>0</v>
      </c>
      <c r="BO451" s="89">
        <f>SUMIF(Об!$A:$A,$A:$A,Об!$AG:$AG)*$BO$455</f>
        <v>0</v>
      </c>
      <c r="BP451" s="89">
        <f>SUMIF(Об!$A:$A,$A:$A,Об!$AE:$AE)*BP$455</f>
        <v>0</v>
      </c>
      <c r="BQ451" s="89">
        <f>SUMIF(Об!$A:$A,$A:$A,Об!AI:AI)*BQ$455</f>
        <v>2641.1544192978286</v>
      </c>
      <c r="BR451" s="89">
        <f>SUMIF(Об!$A:$A,$A:$A,Об!AJ:AJ)*BR$455</f>
        <v>0</v>
      </c>
      <c r="BS451" s="89">
        <f>SUMIF(Об!$A:$A,$A:$A,Об!AK:AK)*BS$455</f>
        <v>1444.4711630939476</v>
      </c>
      <c r="BT451" s="89">
        <f>SUMIF(Об!$A:$A,$A:$A,Об!AL:AL)*BT$455</f>
        <v>1300.2526090997583</v>
      </c>
      <c r="BU451" s="89">
        <f>SUMIF(Об!$A:$A,$A:$A,Об!AM:AM)*BU$455</f>
        <v>0</v>
      </c>
      <c r="BV451" s="89">
        <f>SUMIF(Об!$A:$A,$A:$A,Об!AN:AN)*BV$455</f>
        <v>543.58174937771469</v>
      </c>
    </row>
    <row r="452" spans="1:75" ht="32.25" hidden="1" customHeight="1" x14ac:dyDescent="0.25">
      <c r="A452" s="84" t="s">
        <v>475</v>
      </c>
      <c r="B452" s="84">
        <f>SUMIF(Об!$A:$A,$A:$A,Об!B:B)</f>
        <v>193</v>
      </c>
      <c r="C452" s="84">
        <f>SUMIF(Об!$A:$A,$A:$A,Об!C:C)</f>
        <v>193</v>
      </c>
      <c r="D452" s="84">
        <v>12</v>
      </c>
      <c r="E452" s="84">
        <f>SUMIF(Об!$A:$A,$A:$A,Об!F:F)</f>
        <v>20.18</v>
      </c>
      <c r="F452" s="84">
        <f t="shared" si="68"/>
        <v>20.18</v>
      </c>
      <c r="G452" s="93">
        <v>46736.760000000009</v>
      </c>
      <c r="H452" s="93">
        <v>0</v>
      </c>
      <c r="I452" s="93">
        <v>0</v>
      </c>
      <c r="J452" s="93">
        <v>0</v>
      </c>
      <c r="K452" s="93">
        <v>0</v>
      </c>
      <c r="L452" s="93">
        <v>0</v>
      </c>
      <c r="M452" s="93">
        <v>0</v>
      </c>
      <c r="N452" s="93">
        <v>0</v>
      </c>
      <c r="O452" s="93">
        <v>6493.9199999999983</v>
      </c>
      <c r="P452" s="93">
        <v>0</v>
      </c>
      <c r="Q452" s="93">
        <v>0</v>
      </c>
      <c r="R452" s="93">
        <v>0</v>
      </c>
      <c r="S452" s="93">
        <v>0</v>
      </c>
      <c r="T452" s="93">
        <v>0</v>
      </c>
      <c r="U452" s="93">
        <v>68443.14</v>
      </c>
      <c r="V452" s="93">
        <v>23584.560000000009</v>
      </c>
      <c r="W452" s="93">
        <v>0</v>
      </c>
      <c r="X452" s="93">
        <v>0</v>
      </c>
      <c r="Y452" s="93">
        <v>0</v>
      </c>
      <c r="Z452" s="93">
        <v>0</v>
      </c>
      <c r="AA452" s="93">
        <v>0</v>
      </c>
      <c r="AB452" s="93">
        <v>0</v>
      </c>
      <c r="AC452" s="93">
        <v>0</v>
      </c>
      <c r="AD452" s="93">
        <v>0</v>
      </c>
      <c r="AE452" s="93">
        <v>0</v>
      </c>
      <c r="AF452" s="93">
        <v>0</v>
      </c>
      <c r="AG452" s="93">
        <v>5708.8799999999983</v>
      </c>
      <c r="AH452" s="94">
        <v>46736.760000000009</v>
      </c>
      <c r="AI452" s="94">
        <v>45247.48000000001</v>
      </c>
      <c r="AJ452" s="94">
        <v>0</v>
      </c>
      <c r="AK452" s="94">
        <v>45247.48000000001</v>
      </c>
      <c r="AL452" s="94">
        <v>3894.73</v>
      </c>
      <c r="AM452" s="94">
        <v>0</v>
      </c>
      <c r="AN452" s="94">
        <v>3894.73</v>
      </c>
      <c r="AP452" s="91">
        <f t="shared" si="67"/>
        <v>0</v>
      </c>
      <c r="AQ452" s="92">
        <f>SUMIF('20-1'!K:K,$A:$A,'20-1'!$E:$E)</f>
        <v>0</v>
      </c>
      <c r="AR452" s="92">
        <f>SUMIF('20-1'!L:L,$A:$A,'20-1'!$E:$E)</f>
        <v>0</v>
      </c>
      <c r="AS452" s="92">
        <f>SUMIF('20-1'!M:M,$A:$A,'20-1'!$E:$E)</f>
        <v>0</v>
      </c>
      <c r="AT452" s="92">
        <f>SUMIF('20-1'!N:N,$A:$A,'20-1'!$E:$E)</f>
        <v>0</v>
      </c>
      <c r="AU452" s="92">
        <f>SUMIF('20-1'!O:O,$A:$A,'20-1'!$E:$E)</f>
        <v>0</v>
      </c>
      <c r="AV452" s="92">
        <f>SUMIF('20-1'!P:P,$A:$A,'20-1'!$E:$E)</f>
        <v>0</v>
      </c>
      <c r="AW452" s="92">
        <f>SUMIF('20-1'!Q:Q,$A:$A,'20-1'!$E:$E)</f>
        <v>0</v>
      </c>
      <c r="AX452" s="92">
        <f>SUMIF('20-1'!R:R,$A:$A,'20-1'!$E:$E)</f>
        <v>0</v>
      </c>
      <c r="AY452" s="92">
        <f>SUMIF('20-1'!S:S,$A:$A,'20-1'!$E:$E)</f>
        <v>0</v>
      </c>
      <c r="AZ452" s="92">
        <f>SUMIF('20-1'!T:T,$A:$A,'20-1'!$E:$E)</f>
        <v>0</v>
      </c>
      <c r="BA452" s="92">
        <f>SUMIF('20-1'!U:U,$A:$A,'20-1'!$E:$E)</f>
        <v>0</v>
      </c>
      <c r="BB452" s="92">
        <f>SUMIF('20-1'!V:V,$A:$A,'20-1'!$E:$E)</f>
        <v>0</v>
      </c>
      <c r="BC452" s="92">
        <f>SUMIF('20-1'!W:W,$A:$A,'20-1'!$E:$E)</f>
        <v>0</v>
      </c>
      <c r="BD452" s="92">
        <f>SUMIF('20-1'!X:X,$A:$A,'20-1'!$E:$E)</f>
        <v>0</v>
      </c>
      <c r="BE452" s="92">
        <f>SUMIF('20-1'!Y:Y,$A:$A,'20-1'!$E:$E)</f>
        <v>0</v>
      </c>
      <c r="BF452" s="92">
        <f>SUMIF('20-1'!Z:Z,$A:$A,'20-1'!$E:$E)</f>
        <v>0</v>
      </c>
      <c r="BG452" s="92">
        <f>SUMIF('20-1'!AA:AA,$A:$A,'20-1'!$E:$E)</f>
        <v>0</v>
      </c>
      <c r="BH452" s="92">
        <f>SUMIF('20-1'!AB:AB,$A:$A,'20-1'!$E:$E)</f>
        <v>0</v>
      </c>
      <c r="BI452" s="89">
        <f>SUMIF(Об!$A:$A,$A:$A,Об!AB:AB)*BI$455</f>
        <v>17832.165420143603</v>
      </c>
      <c r="BJ452" s="89">
        <f>SUMIF(Об!$A:$A,$A:$A,Об!AC:AC)*BJ$455</f>
        <v>16922.097564633281</v>
      </c>
      <c r="BK452" s="84">
        <f>SUMIF(ПП1!$H:$H,$A:$A,ПП1!$M:$M)</f>
        <v>0</v>
      </c>
      <c r="BL452" s="89">
        <f t="shared" si="65"/>
        <v>3999.788000454947</v>
      </c>
      <c r="BM452" s="84">
        <f>SUMIF(Об!$A:$A,$A:$A,Об!Z:Z)</f>
        <v>0</v>
      </c>
      <c r="BN452" s="89">
        <f t="shared" si="66"/>
        <v>156.71126953692385</v>
      </c>
      <c r="BO452" s="89">
        <f>SUMIF(Об!$A:$A,$A:$A,Об!$AG:$AG)*$BO$455</f>
        <v>0</v>
      </c>
      <c r="BP452" s="89">
        <f>SUMIF(Об!$A:$A,$A:$A,Об!$AE:$AE)*BP$455</f>
        <v>138.09140226043138</v>
      </c>
      <c r="BQ452" s="89">
        <f>SUMIF(Об!$A:$A,$A:$A,Об!AI:AI)*BQ$455</f>
        <v>12539.79834992573</v>
      </c>
      <c r="BR452" s="89">
        <f>SUMIF(Об!$A:$A,$A:$A,Об!AJ:AJ)*BR$455</f>
        <v>0</v>
      </c>
      <c r="BS452" s="89">
        <f>SUMIF(Об!$A:$A,$A:$A,Об!AK:AK)*BS$455</f>
        <v>6858.1287694251369</v>
      </c>
      <c r="BT452" s="89">
        <f>SUMIF(Об!$A:$A,$A:$A,Об!AL:AL)*BT$455</f>
        <v>6173.4010714945462</v>
      </c>
      <c r="BU452" s="89">
        <f>SUMIF(Об!$A:$A,$A:$A,Об!AM:AM)*BU$455</f>
        <v>0</v>
      </c>
      <c r="BV452" s="89">
        <f>SUMIF(Об!$A:$A,$A:$A,Об!AN:AN)*BV$455</f>
        <v>2580.8432381278949</v>
      </c>
    </row>
    <row r="453" spans="1:75" ht="32.25" hidden="1" customHeight="1" x14ac:dyDescent="0.25">
      <c r="A453" s="84" t="s">
        <v>476</v>
      </c>
      <c r="B453" s="84">
        <f>SUMIF(Об!$A:$A,$A:$A,Об!B:B)</f>
        <v>416.2</v>
      </c>
      <c r="C453" s="84">
        <f>SUMIF(Об!$A:$A,$A:$A,Об!C:C)</f>
        <v>416.2</v>
      </c>
      <c r="D453" s="84">
        <v>12</v>
      </c>
      <c r="E453" s="84">
        <f>SUMIF(Об!$A:$A,$A:$A,Об!F:F)</f>
        <v>20.18</v>
      </c>
      <c r="F453" s="84">
        <f t="shared" si="68"/>
        <v>20.18</v>
      </c>
      <c r="G453" s="93">
        <v>99682.920000000027</v>
      </c>
      <c r="H453" s="93">
        <v>0</v>
      </c>
      <c r="I453" s="93">
        <v>0</v>
      </c>
      <c r="J453" s="93">
        <v>10577.53</v>
      </c>
      <c r="K453" s="93">
        <v>0</v>
      </c>
      <c r="L453" s="93">
        <v>0</v>
      </c>
      <c r="M453" s="93">
        <v>0</v>
      </c>
      <c r="N453" s="93">
        <v>0</v>
      </c>
      <c r="O453" s="93">
        <v>16972.520000000004</v>
      </c>
      <c r="P453" s="93">
        <v>0</v>
      </c>
      <c r="Q453" s="93">
        <v>0</v>
      </c>
      <c r="R453" s="93">
        <v>0</v>
      </c>
      <c r="S453" s="93">
        <v>0</v>
      </c>
      <c r="T453" s="93">
        <v>0</v>
      </c>
      <c r="U453" s="93">
        <v>162647.67000000001</v>
      </c>
      <c r="V453" s="93">
        <v>32766.310000000005</v>
      </c>
      <c r="W453" s="93">
        <v>9255.76</v>
      </c>
      <c r="X453" s="93">
        <v>0</v>
      </c>
      <c r="Y453" s="93">
        <v>0</v>
      </c>
      <c r="Z453" s="93">
        <v>0</v>
      </c>
      <c r="AA453" s="93">
        <v>0</v>
      </c>
      <c r="AB453" s="93">
        <v>0</v>
      </c>
      <c r="AC453" s="93">
        <v>0</v>
      </c>
      <c r="AD453" s="93">
        <v>0</v>
      </c>
      <c r="AE453" s="93">
        <v>0</v>
      </c>
      <c r="AF453" s="93">
        <v>0</v>
      </c>
      <c r="AG453" s="93">
        <v>17126.639999999996</v>
      </c>
      <c r="AH453" s="94">
        <v>99682.920000000027</v>
      </c>
      <c r="AI453" s="94">
        <v>97381.09</v>
      </c>
      <c r="AJ453" s="94">
        <v>0</v>
      </c>
      <c r="AK453" s="94">
        <v>97381.09</v>
      </c>
      <c r="AL453" s="94">
        <v>17090.39</v>
      </c>
      <c r="AM453" s="94">
        <v>0</v>
      </c>
      <c r="AN453" s="94">
        <v>17090.39</v>
      </c>
      <c r="AP453" s="91">
        <f>SUM(AQ453:BE453)</f>
        <v>0</v>
      </c>
      <c r="AQ453" s="92">
        <f>SUMIF('20-1'!K:K,$A:$A,'20-1'!$E:$E)</f>
        <v>0</v>
      </c>
      <c r="AR453" s="92">
        <f>SUMIF('20-1'!L:L,$A:$A,'20-1'!$E:$E)</f>
        <v>0</v>
      </c>
      <c r="AS453" s="92">
        <f>SUMIF('20-1'!M:M,$A:$A,'20-1'!$E:$E)</f>
        <v>0</v>
      </c>
      <c r="AT453" s="92">
        <f>SUMIF('20-1'!N:N,$A:$A,'20-1'!$E:$E)</f>
        <v>0</v>
      </c>
      <c r="AU453" s="92">
        <f>SUMIF('20-1'!O:O,$A:$A,'20-1'!$E:$E)</f>
        <v>0</v>
      </c>
      <c r="AV453" s="92">
        <f>SUMIF('20-1'!P:P,$A:$A,'20-1'!$E:$E)</f>
        <v>0</v>
      </c>
      <c r="AW453" s="92">
        <f>SUMIF('20-1'!Q:Q,$A:$A,'20-1'!$E:$E)</f>
        <v>0</v>
      </c>
      <c r="AX453" s="92">
        <f>SUMIF('20-1'!R:R,$A:$A,'20-1'!$E:$E)</f>
        <v>0</v>
      </c>
      <c r="AY453" s="92">
        <f>SUMIF('20-1'!S:S,$A:$A,'20-1'!$E:$E)</f>
        <v>0</v>
      </c>
      <c r="AZ453" s="92">
        <f>SUMIF('20-1'!T:T,$A:$A,'20-1'!$E:$E)</f>
        <v>0</v>
      </c>
      <c r="BA453" s="92">
        <f>SUMIF('20-1'!U:U,$A:$A,'20-1'!$E:$E)</f>
        <v>0</v>
      </c>
      <c r="BB453" s="92">
        <f>SUMIF('20-1'!V:V,$A:$A,'20-1'!$E:$E)</f>
        <v>0</v>
      </c>
      <c r="BC453" s="92">
        <f>SUMIF('20-1'!W:W,$A:$A,'20-1'!$E:$E)</f>
        <v>0</v>
      </c>
      <c r="BD453" s="92">
        <f>SUMIF('20-1'!X:X,$A:$A,'20-1'!$E:$E)</f>
        <v>0</v>
      </c>
      <c r="BE453" s="92">
        <f>SUMIF('20-1'!Y:Y,$A:$A,'20-1'!$E:$E)</f>
        <v>0</v>
      </c>
      <c r="BF453" s="92">
        <f>SUMIF('20-1'!Z:Z,$A:$A,'20-1'!$E:$E)</f>
        <v>0</v>
      </c>
      <c r="BG453" s="92">
        <f>SUMIF('20-1'!AA:AA,$A:$A,'20-1'!$E:$E)</f>
        <v>0</v>
      </c>
      <c r="BH453" s="92">
        <f>SUMIF('20-1'!AB:AB,$A:$A,'20-1'!$E:$E)</f>
        <v>0</v>
      </c>
      <c r="BI453" s="89">
        <f>SUMIF(Об!$A:$A,$A:$A,Об!AB:AB)*BI$455</f>
        <v>38454.648952662006</v>
      </c>
      <c r="BJ453" s="89">
        <f>SUMIF(Об!$A:$A,$A:$A,Об!AC:AC)*BJ$455</f>
        <v>36492.108841452697</v>
      </c>
      <c r="BK453" s="84">
        <f>SUMIF(ПП1!$H:$H,$A:$A,ПП1!$M:$M)</f>
        <v>0</v>
      </c>
      <c r="BL453" s="89">
        <f t="shared" si="65"/>
        <v>8625.4495636753818</v>
      </c>
      <c r="BM453" s="84">
        <f>SUMIF(Об!$A:$A,$A:$A,Об!Z:Z)</f>
        <v>0</v>
      </c>
      <c r="BN453" s="89">
        <f t="shared" si="66"/>
        <v>337.94419886667202</v>
      </c>
      <c r="BO453" s="89">
        <f>SUMIF(Об!$A:$A,$A:$A,Об!$AG:$AG)*$BO$455</f>
        <v>0</v>
      </c>
      <c r="BP453" s="89">
        <f>SUMIF(Об!$A:$A,$A:$A,Об!$AE:$AE)*BP$455</f>
        <v>297.7908892268992</v>
      </c>
      <c r="BQ453" s="89">
        <f>SUMIF(Об!$A:$A,$A:$A,Об!AI:AI)*BQ$455</f>
        <v>27041.782762896833</v>
      </c>
      <c r="BR453" s="89">
        <f>SUMIF(Об!$A:$A,$A:$A,Об!AJ:AJ)*BR$455</f>
        <v>0</v>
      </c>
      <c r="BS453" s="89">
        <f>SUMIF(Об!$A:$A,$A:$A,Об!AK:AK)*BS$455</f>
        <v>14789.39478670851</v>
      </c>
      <c r="BT453" s="89">
        <f>SUMIF(Об!$A:$A,$A:$A,Об!AL:AL)*BT$455</f>
        <v>13312.795471274769</v>
      </c>
      <c r="BU453" s="89">
        <f>SUMIF(Об!$A:$A,$A:$A,Об!AM:AM)*BU$455</f>
        <v>0</v>
      </c>
      <c r="BV453" s="89">
        <f>SUMIF(Об!$A:$A,$A:$A,Об!AN:AN)*BV$455</f>
        <v>5565.5282679213988</v>
      </c>
    </row>
    <row r="454" spans="1:75" ht="32.25" hidden="1" customHeight="1" x14ac:dyDescent="0.25">
      <c r="A454" s="84" t="s">
        <v>1708</v>
      </c>
      <c r="B454" s="84">
        <f>SUM(B2:B453)</f>
        <v>1353419.1780000005</v>
      </c>
      <c r="C454" s="84">
        <f>SUM(C2:C453)</f>
        <v>1344507.8113333336</v>
      </c>
      <c r="AH454" s="84">
        <f t="shared" ref="AH454:BJ454" si="69">SUM(AH2:AH453)</f>
        <v>541913906.73999989</v>
      </c>
      <c r="AI454" s="84">
        <f t="shared" si="69"/>
        <v>549972298.36999977</v>
      </c>
      <c r="AJ454" s="84">
        <f t="shared" si="69"/>
        <v>19703801.23</v>
      </c>
      <c r="AK454" s="84">
        <f t="shared" si="69"/>
        <v>569676099.59999979</v>
      </c>
      <c r="AL454" s="84">
        <f t="shared" si="69"/>
        <v>128738882.57999986</v>
      </c>
      <c r="AM454" s="84">
        <f t="shared" si="69"/>
        <v>8355408.4300000006</v>
      </c>
      <c r="AN454" s="84">
        <f t="shared" si="69"/>
        <v>137094291.00999981</v>
      </c>
      <c r="AO454" s="84">
        <f t="shared" si="69"/>
        <v>0</v>
      </c>
      <c r="AP454" s="84">
        <f t="shared" si="69"/>
        <v>41548251.79999999</v>
      </c>
      <c r="AQ454" s="84">
        <f t="shared" si="69"/>
        <v>31150403.769999992</v>
      </c>
      <c r="AR454" s="84">
        <f t="shared" si="69"/>
        <v>206677.66999999998</v>
      </c>
      <c r="AS454" s="84">
        <f t="shared" si="69"/>
        <v>1809192.18</v>
      </c>
      <c r="AT454" s="84">
        <f t="shared" si="69"/>
        <v>3455.93</v>
      </c>
      <c r="AU454" s="84">
        <f t="shared" si="69"/>
        <v>716847.46000000008</v>
      </c>
      <c r="AV454" s="84">
        <f t="shared" si="69"/>
        <v>2262967.830000001</v>
      </c>
      <c r="AW454" s="84">
        <f t="shared" si="69"/>
        <v>288870.84999999998</v>
      </c>
      <c r="AX454" s="84">
        <f t="shared" si="69"/>
        <v>10000</v>
      </c>
      <c r="AY454" s="84">
        <f t="shared" si="69"/>
        <v>204067.82</v>
      </c>
      <c r="AZ454" s="84">
        <f t="shared" si="69"/>
        <v>826588.82</v>
      </c>
      <c r="BA454" s="84">
        <f t="shared" si="69"/>
        <v>138898.51999999999</v>
      </c>
      <c r="BB454" s="84">
        <f t="shared" si="69"/>
        <v>12184.26</v>
      </c>
      <c r="BC454" s="84">
        <f t="shared" si="69"/>
        <v>12942.42</v>
      </c>
      <c r="BD454" s="84">
        <f t="shared" si="69"/>
        <v>141399.67999999999</v>
      </c>
      <c r="BE454" s="84">
        <f t="shared" si="69"/>
        <v>3763754.5900000003</v>
      </c>
      <c r="BF454" s="84">
        <f t="shared" si="69"/>
        <v>1255834.6299999999</v>
      </c>
      <c r="BG454" s="84">
        <f t="shared" si="69"/>
        <v>66677.98000000001</v>
      </c>
      <c r="BH454" s="84">
        <f t="shared" si="69"/>
        <v>11115615.229999991</v>
      </c>
      <c r="BI454" s="84">
        <f t="shared" si="69"/>
        <v>126720595.30978885</v>
      </c>
      <c r="BJ454" s="84">
        <f t="shared" si="69"/>
        <v>120253386.32504605</v>
      </c>
      <c r="BK454" s="95">
        <f>'60-19'!F408</f>
        <v>8629756.6300000008</v>
      </c>
      <c r="BL454" s="89">
        <f>26106773.3+1941878.45</f>
        <v>28048651.75</v>
      </c>
      <c r="BM454" s="95">
        <f>'60-19'!F342+'60-19'!F341+'60-19'!F340+'60-19'!F339+'60-19'!F338+'60-19'!F337</f>
        <v>2131548.29</v>
      </c>
      <c r="BN454" s="95">
        <f>'60-19'!F642</f>
        <v>1098943.2</v>
      </c>
      <c r="BO454" s="84">
        <f t="shared" ref="BO454:BP454" si="70">SUM(BO2:BO453)</f>
        <v>8900128.9423367418</v>
      </c>
      <c r="BP454" s="84">
        <f t="shared" si="70"/>
        <v>563140.59352931054</v>
      </c>
      <c r="BQ454" s="89">
        <f t="shared" ref="BQ454" si="71">SUM(BQ2:BQ453)</f>
        <v>89111483.352003351</v>
      </c>
      <c r="BR454" s="89">
        <f t="shared" ref="BR454" si="72">SUM(BR2:BR453)</f>
        <v>24984780.249202326</v>
      </c>
      <c r="BS454" s="89">
        <f t="shared" ref="BS454" si="73">SUM(BS2:BS453)</f>
        <v>48584829.201825857</v>
      </c>
      <c r="BT454" s="89">
        <f t="shared" ref="BT454" si="74">SUM(BT2:BT453)</f>
        <v>43734033.981702618</v>
      </c>
      <c r="BU454" s="89">
        <f t="shared" ref="BU454" si="75">SUM(BU2:BU453)</f>
        <v>19216137.632197328</v>
      </c>
      <c r="BV454" s="89">
        <f t="shared" ref="BV454" si="76">SUM(BV2:BV453)</f>
        <v>18283387.806910671</v>
      </c>
      <c r="BW454" s="90">
        <f>SUM(BI454:BV454,AP454)</f>
        <v>581809055.06454301</v>
      </c>
    </row>
    <row r="455" spans="1:75" ht="32.25" hidden="1" customHeight="1" x14ac:dyDescent="0.25">
      <c r="BI455" s="89">
        <v>1.1299999999999999</v>
      </c>
      <c r="BJ455" s="89">
        <v>0.95482</v>
      </c>
      <c r="BK455" s="84">
        <v>634662.2300000001</v>
      </c>
      <c r="BM455" s="84">
        <v>732004.11800000013</v>
      </c>
      <c r="BO455" s="84">
        <v>0.98</v>
      </c>
      <c r="BP455" s="84">
        <v>0.97</v>
      </c>
      <c r="BQ455" s="89">
        <v>0.95482</v>
      </c>
      <c r="BR455" s="89">
        <v>0.37309999999999999</v>
      </c>
      <c r="BS455" s="89">
        <v>0.91300000000000003</v>
      </c>
      <c r="BT455" s="89">
        <v>0.91300000000000003</v>
      </c>
      <c r="BU455" s="89">
        <v>0.91300000000000003</v>
      </c>
      <c r="BV455" s="89">
        <v>0.91300000000000003</v>
      </c>
    </row>
    <row r="456" spans="1:75" ht="32.25" hidden="1" customHeight="1" x14ac:dyDescent="0.25">
      <c r="BQ456" s="89">
        <v>89111106.230000004</v>
      </c>
      <c r="BR456" s="89">
        <f>23423546.76+BR457</f>
        <v>24961185.560000002</v>
      </c>
      <c r="BS456" s="89">
        <v>48573588.76535102</v>
      </c>
      <c r="BT456" s="89">
        <v>43723915.810272664</v>
      </c>
      <c r="BU456" s="89">
        <v>19211691.845767833</v>
      </c>
      <c r="BV456" s="89">
        <v>18279157.818608493</v>
      </c>
    </row>
    <row r="457" spans="1:75" ht="32.25" hidden="1" customHeight="1" x14ac:dyDescent="0.25">
      <c r="BR457" s="96">
        <v>1537638.8</v>
      </c>
      <c r="BS457" s="96">
        <v>3069295.6</v>
      </c>
    </row>
    <row r="458" spans="1:75" ht="32.25" hidden="1" customHeight="1" x14ac:dyDescent="0.25">
      <c r="BS458" s="96">
        <v>38186329.350000001</v>
      </c>
      <c r="BW458" s="84">
        <f>493067299*1.18</f>
        <v>581819412.81999993</v>
      </c>
    </row>
    <row r="459" spans="1:75" ht="32.25" hidden="1" customHeight="1" x14ac:dyDescent="0.25">
      <c r="BS459" s="96">
        <v>5068199.28</v>
      </c>
    </row>
    <row r="460" spans="1:75" ht="32.25" hidden="1" customHeight="1" x14ac:dyDescent="0.25">
      <c r="BS460" s="96">
        <v>81481137.579999998</v>
      </c>
    </row>
    <row r="461" spans="1:75" ht="32.25" hidden="1" customHeight="1" x14ac:dyDescent="0.25">
      <c r="BS461" s="152">
        <v>1983392.43</v>
      </c>
      <c r="BT461" s="153"/>
    </row>
    <row r="462" spans="1:75" ht="32.25" hidden="1" customHeight="1" x14ac:dyDescent="0.25">
      <c r="BS462" s="89">
        <f>SUM(BS457:BS461)</f>
        <v>129788354.24000001</v>
      </c>
    </row>
  </sheetData>
  <autoFilter ref="A1:CH462">
    <filterColumn colId="6">
      <customFilters>
        <customFilter operator="lessThan" val="1"/>
      </customFilters>
    </filterColumn>
    <filterColumn colId="34" showButton="0"/>
    <filterColumn colId="35" showButton="0"/>
    <filterColumn colId="37" showButton="0"/>
    <filterColumn colId="38" showButton="0"/>
  </autoFilter>
  <mergeCells count="2">
    <mergeCell ref="AL1:AN1"/>
    <mergeCell ref="AI1:AK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I1326"/>
  <sheetViews>
    <sheetView zoomScale="115" zoomScaleNormal="115" workbookViewId="0">
      <pane xSplit="3" ySplit="10" topLeftCell="V11" activePane="bottomRight" state="frozen"/>
      <selection activeCell="BX1" sqref="BX1"/>
      <selection pane="topRight" activeCell="BX1" sqref="BX1"/>
      <selection pane="bottomLeft" activeCell="BX1" sqref="BX1"/>
      <selection pane="bottomRight" activeCell="BX1" sqref="BX1"/>
    </sheetView>
  </sheetViews>
  <sheetFormatPr defaultRowHeight="11.25" outlineLevelRow="4" x14ac:dyDescent="0.2"/>
  <cols>
    <col min="1" max="1" width="16" style="2" customWidth="1"/>
    <col min="2" max="2" width="27.7109375" style="2" customWidth="1"/>
    <col min="3" max="7" width="16" style="2" customWidth="1"/>
    <col min="8" max="8" width="1.42578125" style="2" customWidth="1"/>
    <col min="9" max="9" width="14.5703125" style="2" customWidth="1"/>
    <col min="10" max="10" width="9.140625" style="2" customWidth="1"/>
    <col min="11" max="11" width="11.85546875" style="2" customWidth="1"/>
    <col min="12" max="12" width="13" style="2" customWidth="1"/>
    <col min="13" max="257" width="9.140625" style="2" customWidth="1"/>
    <col min="258" max="16384" width="9.140625" style="2"/>
  </cols>
  <sheetData>
    <row r="1" spans="1:35" ht="12.75" x14ac:dyDescent="0.2">
      <c r="A1" s="183" t="s">
        <v>899</v>
      </c>
      <c r="B1" s="183"/>
      <c r="C1" s="183"/>
      <c r="D1" s="183"/>
      <c r="E1" s="183"/>
      <c r="F1" s="183"/>
      <c r="G1" s="183"/>
      <c r="H1" s="183"/>
    </row>
    <row r="2" spans="1:35" ht="15.75" x14ac:dyDescent="0.25">
      <c r="A2" s="184" t="s">
        <v>898</v>
      </c>
      <c r="B2" s="184"/>
      <c r="C2" s="184"/>
      <c r="D2" s="184"/>
      <c r="E2" s="184"/>
      <c r="F2" s="184"/>
      <c r="G2" s="184"/>
      <c r="H2" s="184"/>
    </row>
    <row r="4" spans="1:35" ht="8.25" customHeight="1" x14ac:dyDescent="0.2">
      <c r="A4" s="29" t="s">
        <v>897</v>
      </c>
      <c r="B4" s="185" t="s">
        <v>896</v>
      </c>
      <c r="C4" s="185"/>
      <c r="D4" s="185"/>
      <c r="E4" s="185"/>
      <c r="F4" s="185"/>
      <c r="G4" s="185"/>
      <c r="H4" s="185"/>
    </row>
    <row r="6" spans="1:35" ht="12.75" x14ac:dyDescent="0.2">
      <c r="A6" s="186" t="s">
        <v>895</v>
      </c>
      <c r="B6" s="186"/>
      <c r="C6" s="186" t="s">
        <v>894</v>
      </c>
      <c r="D6" s="186"/>
      <c r="E6" s="186" t="s">
        <v>893</v>
      </c>
      <c r="F6" s="186"/>
      <c r="G6" s="186" t="s">
        <v>892</v>
      </c>
      <c r="H6" s="186"/>
      <c r="I6" s="186"/>
    </row>
    <row r="7" spans="1:35" ht="12.75" x14ac:dyDescent="0.2">
      <c r="A7" s="186" t="s">
        <v>891</v>
      </c>
      <c r="B7" s="186"/>
      <c r="C7" s="180" t="s">
        <v>890</v>
      </c>
      <c r="D7" s="180" t="s">
        <v>889</v>
      </c>
      <c r="E7" s="180" t="s">
        <v>890</v>
      </c>
      <c r="F7" s="180" t="s">
        <v>889</v>
      </c>
      <c r="G7" s="180" t="s">
        <v>890</v>
      </c>
      <c r="H7" s="180" t="s">
        <v>889</v>
      </c>
      <c r="I7" s="180"/>
    </row>
    <row r="8" spans="1:35" ht="12.75" customHeight="1" x14ac:dyDescent="0.2">
      <c r="A8" s="186" t="s">
        <v>888</v>
      </c>
      <c r="B8" s="186"/>
      <c r="C8" s="181"/>
      <c r="D8" s="181"/>
      <c r="E8" s="181"/>
      <c r="F8" s="181"/>
      <c r="G8" s="181"/>
      <c r="H8" s="187"/>
      <c r="I8" s="188"/>
      <c r="AB8" s="30" t="s">
        <v>551</v>
      </c>
      <c r="AC8" s="30"/>
    </row>
    <row r="9" spans="1:35" ht="12.75" customHeight="1" x14ac:dyDescent="0.2">
      <c r="A9" s="186" t="s">
        <v>887</v>
      </c>
      <c r="B9" s="186"/>
      <c r="C9" s="181"/>
      <c r="D9" s="181"/>
      <c r="E9" s="181"/>
      <c r="F9" s="181"/>
      <c r="G9" s="181"/>
      <c r="H9" s="187"/>
      <c r="I9" s="188"/>
      <c r="AC9" s="30"/>
    </row>
    <row r="10" spans="1:35" ht="34.5" customHeight="1" x14ac:dyDescent="0.2">
      <c r="A10" s="186" t="s">
        <v>886</v>
      </c>
      <c r="B10" s="186"/>
      <c r="C10" s="182"/>
      <c r="D10" s="182"/>
      <c r="E10" s="182"/>
      <c r="F10" s="182"/>
      <c r="G10" s="182"/>
      <c r="H10" s="189"/>
      <c r="I10" s="190"/>
      <c r="K10" s="32" t="s">
        <v>860</v>
      </c>
      <c r="L10" s="32" t="s">
        <v>901</v>
      </c>
      <c r="M10" s="32" t="s">
        <v>851</v>
      </c>
      <c r="N10" s="32" t="s">
        <v>847</v>
      </c>
      <c r="O10" s="32" t="s">
        <v>846</v>
      </c>
      <c r="P10" s="32" t="s">
        <v>900</v>
      </c>
      <c r="Q10" s="32" t="s">
        <v>844</v>
      </c>
      <c r="R10" s="32" t="s">
        <v>833</v>
      </c>
      <c r="S10" s="32" t="s">
        <v>831</v>
      </c>
      <c r="T10" s="32" t="s">
        <v>829</v>
      </c>
      <c r="U10" s="32" t="s">
        <v>826</v>
      </c>
      <c r="V10" s="32" t="s">
        <v>824</v>
      </c>
      <c r="W10" s="32" t="s">
        <v>823</v>
      </c>
      <c r="X10" s="32" t="s">
        <v>822</v>
      </c>
      <c r="Y10" s="32" t="s">
        <v>821</v>
      </c>
      <c r="Z10" s="32" t="s">
        <v>1607</v>
      </c>
      <c r="AA10" s="32" t="s">
        <v>807</v>
      </c>
      <c r="AB10" s="32" t="s">
        <v>551</v>
      </c>
      <c r="AC10" s="31" t="s">
        <v>816</v>
      </c>
      <c r="AD10" s="33" t="s">
        <v>815</v>
      </c>
      <c r="AE10" s="30" t="s">
        <v>814</v>
      </c>
      <c r="AF10" s="30" t="s">
        <v>813</v>
      </c>
      <c r="AG10" s="30" t="s">
        <v>811</v>
      </c>
      <c r="AH10" s="30" t="s">
        <v>808</v>
      </c>
      <c r="AI10" s="30"/>
    </row>
    <row r="11" spans="1:35" ht="12.75" x14ac:dyDescent="0.2">
      <c r="A11" s="191" t="s">
        <v>885</v>
      </c>
      <c r="B11" s="191"/>
      <c r="C11" s="27"/>
      <c r="D11" s="27"/>
      <c r="E11" s="28">
        <v>1284688851.53</v>
      </c>
      <c r="F11" s="28">
        <v>1284688851.53</v>
      </c>
      <c r="G11" s="27"/>
      <c r="H11" s="26"/>
      <c r="I11" s="25"/>
    </row>
    <row r="12" spans="1:35" ht="12" outlineLevel="1" x14ac:dyDescent="0.2">
      <c r="A12" s="175" t="s">
        <v>480</v>
      </c>
      <c r="B12" s="175"/>
      <c r="C12" s="18">
        <v>2410616.2400000002</v>
      </c>
      <c r="D12" s="17"/>
      <c r="E12" s="17"/>
      <c r="F12" s="18">
        <v>2338256.86</v>
      </c>
      <c r="G12" s="18">
        <v>72359.38</v>
      </c>
      <c r="H12" s="16"/>
      <c r="I12" s="15"/>
    </row>
    <row r="13" spans="1:35" ht="12" outlineLevel="2" x14ac:dyDescent="0.2">
      <c r="A13" s="176" t="s">
        <v>486</v>
      </c>
      <c r="B13" s="176"/>
      <c r="C13" s="14">
        <v>608024748.99000001</v>
      </c>
      <c r="D13" s="13"/>
      <c r="E13" s="13"/>
      <c r="F13" s="13"/>
      <c r="G13" s="14">
        <v>608024748.99000001</v>
      </c>
      <c r="H13" s="12"/>
      <c r="I13" s="11"/>
    </row>
    <row r="14" spans="1:35" ht="12" outlineLevel="2" x14ac:dyDescent="0.2">
      <c r="A14" s="176" t="s">
        <v>854</v>
      </c>
      <c r="B14" s="176"/>
      <c r="C14" s="19">
        <v>-79307.88</v>
      </c>
      <c r="D14" s="13"/>
      <c r="E14" s="13"/>
      <c r="F14" s="13"/>
      <c r="G14" s="19">
        <v>-79307.88</v>
      </c>
      <c r="H14" s="12"/>
      <c r="I14" s="11"/>
    </row>
    <row r="15" spans="1:35" ht="12" outlineLevel="2" x14ac:dyDescent="0.2">
      <c r="A15" s="176" t="s">
        <v>557</v>
      </c>
      <c r="B15" s="176"/>
      <c r="C15" s="19">
        <v>-19001101.940000001</v>
      </c>
      <c r="D15" s="13"/>
      <c r="E15" s="13"/>
      <c r="F15" s="13"/>
      <c r="G15" s="19">
        <v>-19001101.940000001</v>
      </c>
      <c r="H15" s="12"/>
      <c r="I15" s="11"/>
    </row>
    <row r="16" spans="1:35" ht="12" outlineLevel="2" x14ac:dyDescent="0.2">
      <c r="A16" s="176" t="s">
        <v>481</v>
      </c>
      <c r="B16" s="176"/>
      <c r="C16" s="14">
        <v>2338256.86</v>
      </c>
      <c r="D16" s="13"/>
      <c r="E16" s="13"/>
      <c r="F16" s="14">
        <v>2338256.86</v>
      </c>
      <c r="G16" s="13"/>
      <c r="H16" s="12"/>
      <c r="I16" s="11"/>
    </row>
    <row r="17" spans="1:9" ht="12" outlineLevel="3" x14ac:dyDescent="0.2">
      <c r="A17" s="177" t="s">
        <v>480</v>
      </c>
      <c r="B17" s="177"/>
      <c r="C17" s="9"/>
      <c r="D17" s="9"/>
      <c r="E17" s="9"/>
      <c r="F17" s="10">
        <v>2338256.86</v>
      </c>
      <c r="G17" s="9"/>
      <c r="H17" s="8"/>
      <c r="I17" s="7"/>
    </row>
    <row r="18" spans="1:9" ht="12" outlineLevel="4" x14ac:dyDescent="0.2">
      <c r="A18" s="178" t="s">
        <v>480</v>
      </c>
      <c r="B18" s="178"/>
      <c r="C18" s="9"/>
      <c r="D18" s="9"/>
      <c r="E18" s="9"/>
      <c r="F18" s="10">
        <v>2338256.86</v>
      </c>
      <c r="G18" s="9"/>
      <c r="H18" s="8"/>
      <c r="I18" s="7"/>
    </row>
    <row r="19" spans="1:9" ht="12" outlineLevel="2" x14ac:dyDescent="0.2">
      <c r="A19" s="176" t="s">
        <v>551</v>
      </c>
      <c r="B19" s="176"/>
      <c r="C19" s="19">
        <v>-1510009.85</v>
      </c>
      <c r="D19" s="13"/>
      <c r="E19" s="13"/>
      <c r="F19" s="13"/>
      <c r="G19" s="19">
        <v>-1510009.85</v>
      </c>
      <c r="H19" s="12"/>
      <c r="I19" s="11"/>
    </row>
    <row r="20" spans="1:9" ht="12" outlineLevel="2" x14ac:dyDescent="0.2">
      <c r="A20" s="176" t="s">
        <v>803</v>
      </c>
      <c r="B20" s="176"/>
      <c r="C20" s="19">
        <v>-577614781.09000003</v>
      </c>
      <c r="D20" s="13"/>
      <c r="E20" s="13"/>
      <c r="F20" s="13"/>
      <c r="G20" s="19">
        <v>-577614781.09000003</v>
      </c>
      <c r="H20" s="12"/>
      <c r="I20" s="11"/>
    </row>
    <row r="21" spans="1:9" ht="12" outlineLevel="2" x14ac:dyDescent="0.2">
      <c r="A21" s="176" t="s">
        <v>802</v>
      </c>
      <c r="B21" s="176"/>
      <c r="C21" s="19">
        <v>-1694.92</v>
      </c>
      <c r="D21" s="13"/>
      <c r="E21" s="13"/>
      <c r="F21" s="13"/>
      <c r="G21" s="19">
        <v>-1694.92</v>
      </c>
      <c r="H21" s="12"/>
      <c r="I21" s="11"/>
    </row>
    <row r="22" spans="1:9" ht="12" outlineLevel="2" x14ac:dyDescent="0.2">
      <c r="A22" s="176" t="s">
        <v>801</v>
      </c>
      <c r="B22" s="176"/>
      <c r="C22" s="19">
        <v>-221652</v>
      </c>
      <c r="D22" s="13"/>
      <c r="E22" s="13"/>
      <c r="F22" s="13"/>
      <c r="G22" s="19">
        <v>-221652</v>
      </c>
      <c r="H22" s="12"/>
      <c r="I22" s="11"/>
    </row>
    <row r="23" spans="1:9" ht="12" outlineLevel="2" x14ac:dyDescent="0.2">
      <c r="A23" s="176" t="s">
        <v>485</v>
      </c>
      <c r="B23" s="176"/>
      <c r="C23" s="19">
        <v>-9517468.9499999993</v>
      </c>
      <c r="D23" s="13"/>
      <c r="E23" s="13"/>
      <c r="F23" s="13"/>
      <c r="G23" s="19">
        <v>-9517468.9499999993</v>
      </c>
      <c r="H23" s="12"/>
      <c r="I23" s="11"/>
    </row>
    <row r="24" spans="1:9" ht="12" outlineLevel="2" x14ac:dyDescent="0.2">
      <c r="A24" s="176" t="s">
        <v>483</v>
      </c>
      <c r="B24" s="176"/>
      <c r="C24" s="19">
        <v>-6372.98</v>
      </c>
      <c r="D24" s="13"/>
      <c r="E24" s="13"/>
      <c r="F24" s="13"/>
      <c r="G24" s="19">
        <v>-6372.98</v>
      </c>
      <c r="H24" s="12"/>
      <c r="I24" s="11"/>
    </row>
    <row r="25" spans="1:9" ht="12" outlineLevel="1" x14ac:dyDescent="0.2">
      <c r="A25" s="175" t="s">
        <v>884</v>
      </c>
      <c r="B25" s="175"/>
      <c r="C25" s="17"/>
      <c r="D25" s="17"/>
      <c r="E25" s="18">
        <v>2362453.67</v>
      </c>
      <c r="F25" s="18">
        <v>2362453.67</v>
      </c>
      <c r="G25" s="17"/>
      <c r="H25" s="16"/>
      <c r="I25" s="15"/>
    </row>
    <row r="26" spans="1:9" ht="12" outlineLevel="2" x14ac:dyDescent="0.2">
      <c r="A26" s="176" t="s">
        <v>481</v>
      </c>
      <c r="B26" s="176"/>
      <c r="C26" s="13"/>
      <c r="D26" s="13"/>
      <c r="E26" s="14">
        <v>2362453.67</v>
      </c>
      <c r="F26" s="14">
        <v>2362453.67</v>
      </c>
      <c r="G26" s="13"/>
      <c r="H26" s="12"/>
      <c r="I26" s="11"/>
    </row>
    <row r="27" spans="1:9" ht="12" outlineLevel="3" x14ac:dyDescent="0.2">
      <c r="A27" s="177" t="s">
        <v>480</v>
      </c>
      <c r="B27" s="177"/>
      <c r="C27" s="9"/>
      <c r="D27" s="9"/>
      <c r="E27" s="10">
        <v>2362453.67</v>
      </c>
      <c r="F27" s="10">
        <v>2362453.67</v>
      </c>
      <c r="G27" s="9"/>
      <c r="H27" s="8"/>
      <c r="I27" s="7"/>
    </row>
    <row r="28" spans="1:9" ht="12" outlineLevel="4" x14ac:dyDescent="0.2">
      <c r="A28" s="178" t="s">
        <v>480</v>
      </c>
      <c r="B28" s="178"/>
      <c r="C28" s="9"/>
      <c r="D28" s="9"/>
      <c r="E28" s="10">
        <v>2362453.67</v>
      </c>
      <c r="F28" s="10">
        <v>2362453.67</v>
      </c>
      <c r="G28" s="9"/>
      <c r="H28" s="8"/>
      <c r="I28" s="7"/>
    </row>
    <row r="29" spans="1:9" ht="12" outlineLevel="1" x14ac:dyDescent="0.2">
      <c r="A29" s="175" t="s">
        <v>883</v>
      </c>
      <c r="B29" s="175"/>
      <c r="C29" s="17"/>
      <c r="D29" s="17"/>
      <c r="E29" s="18">
        <v>3066567.1</v>
      </c>
      <c r="F29" s="18">
        <v>3066567.1</v>
      </c>
      <c r="G29" s="17"/>
      <c r="H29" s="16"/>
      <c r="I29" s="15"/>
    </row>
    <row r="30" spans="1:9" ht="12" outlineLevel="2" x14ac:dyDescent="0.2">
      <c r="A30" s="176" t="s">
        <v>481</v>
      </c>
      <c r="B30" s="176"/>
      <c r="C30" s="13"/>
      <c r="D30" s="13"/>
      <c r="E30" s="14">
        <v>3066567.1</v>
      </c>
      <c r="F30" s="14">
        <v>3066567.1</v>
      </c>
      <c r="G30" s="13"/>
      <c r="H30" s="12"/>
      <c r="I30" s="11"/>
    </row>
    <row r="31" spans="1:9" ht="12" outlineLevel="3" x14ac:dyDescent="0.2">
      <c r="A31" s="177" t="s">
        <v>480</v>
      </c>
      <c r="B31" s="177"/>
      <c r="C31" s="9"/>
      <c r="D31" s="9"/>
      <c r="E31" s="9"/>
      <c r="F31" s="10">
        <v>3066567.1</v>
      </c>
      <c r="G31" s="9"/>
      <c r="H31" s="8"/>
      <c r="I31" s="7"/>
    </row>
    <row r="32" spans="1:9" ht="12" outlineLevel="4" x14ac:dyDescent="0.2">
      <c r="A32" s="178" t="s">
        <v>480</v>
      </c>
      <c r="B32" s="178"/>
      <c r="C32" s="9"/>
      <c r="D32" s="9"/>
      <c r="E32" s="9"/>
      <c r="F32" s="10">
        <v>3066567.1</v>
      </c>
      <c r="G32" s="9"/>
      <c r="H32" s="8"/>
      <c r="I32" s="7"/>
    </row>
    <row r="33" spans="1:9" ht="12" outlineLevel="3" x14ac:dyDescent="0.2">
      <c r="A33" s="177" t="s">
        <v>553</v>
      </c>
      <c r="B33" s="177"/>
      <c r="C33" s="9"/>
      <c r="D33" s="9"/>
      <c r="E33" s="10">
        <v>3066567.1</v>
      </c>
      <c r="F33" s="9"/>
      <c r="G33" s="9"/>
      <c r="H33" s="8"/>
      <c r="I33" s="7"/>
    </row>
    <row r="34" spans="1:9" ht="12" outlineLevel="4" x14ac:dyDescent="0.2">
      <c r="A34" s="178" t="s">
        <v>480</v>
      </c>
      <c r="B34" s="178"/>
      <c r="C34" s="9"/>
      <c r="D34" s="9"/>
      <c r="E34" s="10">
        <v>3066567.1</v>
      </c>
      <c r="F34" s="9"/>
      <c r="G34" s="9"/>
      <c r="H34" s="8"/>
      <c r="I34" s="7"/>
    </row>
    <row r="35" spans="1:9" ht="12" outlineLevel="1" x14ac:dyDescent="0.2">
      <c r="A35" s="175" t="s">
        <v>882</v>
      </c>
      <c r="B35" s="175"/>
      <c r="C35" s="22">
        <v>0.08</v>
      </c>
      <c r="D35" s="17"/>
      <c r="E35" s="18">
        <v>316826.07</v>
      </c>
      <c r="F35" s="18">
        <v>316826.07</v>
      </c>
      <c r="G35" s="22">
        <v>0.08</v>
      </c>
      <c r="H35" s="16"/>
      <c r="I35" s="15"/>
    </row>
    <row r="36" spans="1:9" ht="12" outlineLevel="2" x14ac:dyDescent="0.2">
      <c r="A36" s="176" t="s">
        <v>486</v>
      </c>
      <c r="B36" s="176"/>
      <c r="C36" s="19">
        <v>-73426.289999999994</v>
      </c>
      <c r="D36" s="13"/>
      <c r="E36" s="13"/>
      <c r="F36" s="13"/>
      <c r="G36" s="19">
        <v>-73426.289999999994</v>
      </c>
      <c r="H36" s="12"/>
      <c r="I36" s="11"/>
    </row>
    <row r="37" spans="1:9" ht="12" outlineLevel="2" x14ac:dyDescent="0.2">
      <c r="A37" s="176" t="s">
        <v>481</v>
      </c>
      <c r="B37" s="176"/>
      <c r="C37" s="13"/>
      <c r="D37" s="13"/>
      <c r="E37" s="14">
        <v>316826.07</v>
      </c>
      <c r="F37" s="14">
        <v>316826.07</v>
      </c>
      <c r="G37" s="13"/>
      <c r="H37" s="12"/>
      <c r="I37" s="11"/>
    </row>
    <row r="38" spans="1:9" ht="12" outlineLevel="3" x14ac:dyDescent="0.2">
      <c r="A38" s="177" t="s">
        <v>480</v>
      </c>
      <c r="B38" s="177"/>
      <c r="C38" s="9"/>
      <c r="D38" s="9"/>
      <c r="E38" s="10">
        <v>316826.07</v>
      </c>
      <c r="F38" s="10">
        <v>316826.07</v>
      </c>
      <c r="G38" s="9"/>
      <c r="H38" s="8"/>
      <c r="I38" s="7"/>
    </row>
    <row r="39" spans="1:9" ht="12" outlineLevel="4" x14ac:dyDescent="0.2">
      <c r="A39" s="178" t="s">
        <v>480</v>
      </c>
      <c r="B39" s="178"/>
      <c r="C39" s="9"/>
      <c r="D39" s="9"/>
      <c r="E39" s="10">
        <v>316826.07</v>
      </c>
      <c r="F39" s="10">
        <v>316826.07</v>
      </c>
      <c r="G39" s="9"/>
      <c r="H39" s="8"/>
      <c r="I39" s="7"/>
    </row>
    <row r="40" spans="1:9" ht="12" outlineLevel="2" x14ac:dyDescent="0.2">
      <c r="A40" s="176" t="s">
        <v>551</v>
      </c>
      <c r="B40" s="176"/>
      <c r="C40" s="14">
        <v>73426.37</v>
      </c>
      <c r="D40" s="13"/>
      <c r="E40" s="13"/>
      <c r="F40" s="13"/>
      <c r="G40" s="14">
        <v>73426.37</v>
      </c>
      <c r="H40" s="12"/>
      <c r="I40" s="11"/>
    </row>
    <row r="41" spans="1:9" ht="12" outlineLevel="1" x14ac:dyDescent="0.2">
      <c r="A41" s="175" t="s">
        <v>881</v>
      </c>
      <c r="B41" s="175"/>
      <c r="C41" s="19">
        <v>-52075.040000000001</v>
      </c>
      <c r="D41" s="17"/>
      <c r="E41" s="18">
        <v>4953798.25</v>
      </c>
      <c r="F41" s="18">
        <v>4953798.25</v>
      </c>
      <c r="G41" s="19">
        <v>-52075.040000000001</v>
      </c>
      <c r="H41" s="16"/>
      <c r="I41" s="15"/>
    </row>
    <row r="42" spans="1:9" ht="12" outlineLevel="2" x14ac:dyDescent="0.2">
      <c r="A42" s="176" t="s">
        <v>486</v>
      </c>
      <c r="B42" s="176"/>
      <c r="C42" s="19">
        <v>-13311939.92</v>
      </c>
      <c r="D42" s="13"/>
      <c r="E42" s="13"/>
      <c r="F42" s="13"/>
      <c r="G42" s="19">
        <v>-13311939.92</v>
      </c>
      <c r="H42" s="12"/>
      <c r="I42" s="11"/>
    </row>
    <row r="43" spans="1:9" ht="12" outlineLevel="2" x14ac:dyDescent="0.2">
      <c r="A43" s="176" t="s">
        <v>854</v>
      </c>
      <c r="B43" s="176"/>
      <c r="C43" s="14">
        <v>79307.88</v>
      </c>
      <c r="D43" s="13"/>
      <c r="E43" s="13"/>
      <c r="F43" s="13"/>
      <c r="G43" s="14">
        <v>79307.88</v>
      </c>
      <c r="H43" s="12"/>
      <c r="I43" s="11"/>
    </row>
    <row r="44" spans="1:9" ht="12" outlineLevel="2" x14ac:dyDescent="0.2">
      <c r="A44" s="176" t="s">
        <v>557</v>
      </c>
      <c r="B44" s="176"/>
      <c r="C44" s="14">
        <v>13180557</v>
      </c>
      <c r="D44" s="13"/>
      <c r="E44" s="13"/>
      <c r="F44" s="13"/>
      <c r="G44" s="14">
        <v>13180557</v>
      </c>
      <c r="H44" s="12"/>
      <c r="I44" s="11"/>
    </row>
    <row r="45" spans="1:9" ht="12" outlineLevel="2" x14ac:dyDescent="0.2">
      <c r="A45" s="176" t="s">
        <v>481</v>
      </c>
      <c r="B45" s="176"/>
      <c r="C45" s="13"/>
      <c r="D45" s="13"/>
      <c r="E45" s="14">
        <v>4953798.25</v>
      </c>
      <c r="F45" s="14">
        <v>4953798.25</v>
      </c>
      <c r="G45" s="13"/>
      <c r="H45" s="12"/>
      <c r="I45" s="11"/>
    </row>
    <row r="46" spans="1:9" ht="12" outlineLevel="3" x14ac:dyDescent="0.2">
      <c r="A46" s="177" t="s">
        <v>480</v>
      </c>
      <c r="B46" s="177"/>
      <c r="C46" s="9"/>
      <c r="D46" s="9"/>
      <c r="E46" s="10">
        <v>4469356.29</v>
      </c>
      <c r="F46" s="10">
        <v>4953798.25</v>
      </c>
      <c r="G46" s="9"/>
      <c r="H46" s="8"/>
      <c r="I46" s="7"/>
    </row>
    <row r="47" spans="1:9" ht="12" outlineLevel="4" x14ac:dyDescent="0.2">
      <c r="A47" s="178" t="s">
        <v>480</v>
      </c>
      <c r="B47" s="178"/>
      <c r="C47" s="9"/>
      <c r="D47" s="9"/>
      <c r="E47" s="10">
        <v>4469356.29</v>
      </c>
      <c r="F47" s="10">
        <v>4953798.25</v>
      </c>
      <c r="G47" s="9"/>
      <c r="H47" s="8"/>
      <c r="I47" s="7"/>
    </row>
    <row r="48" spans="1:9" ht="12" outlineLevel="3" x14ac:dyDescent="0.2">
      <c r="A48" s="177" t="s">
        <v>880</v>
      </c>
      <c r="B48" s="177"/>
      <c r="C48" s="9"/>
      <c r="D48" s="9"/>
      <c r="E48" s="10">
        <v>95330.240000000005</v>
      </c>
      <c r="F48" s="9"/>
      <c r="G48" s="9"/>
      <c r="H48" s="8"/>
      <c r="I48" s="7"/>
    </row>
    <row r="49" spans="1:9" ht="12" outlineLevel="4" x14ac:dyDescent="0.2">
      <c r="A49" s="178" t="s">
        <v>480</v>
      </c>
      <c r="B49" s="178"/>
      <c r="C49" s="9"/>
      <c r="D49" s="9"/>
      <c r="E49" s="10">
        <v>95330.240000000005</v>
      </c>
      <c r="F49" s="9"/>
      <c r="G49" s="9"/>
      <c r="H49" s="8"/>
      <c r="I49" s="7"/>
    </row>
    <row r="50" spans="1:9" ht="12" outlineLevel="3" x14ac:dyDescent="0.2">
      <c r="A50" s="177" t="s">
        <v>585</v>
      </c>
      <c r="B50" s="177"/>
      <c r="C50" s="9"/>
      <c r="D50" s="9"/>
      <c r="E50" s="10">
        <v>251095.05</v>
      </c>
      <c r="F50" s="9"/>
      <c r="G50" s="9"/>
      <c r="H50" s="8"/>
      <c r="I50" s="7"/>
    </row>
    <row r="51" spans="1:9" ht="12" outlineLevel="4" x14ac:dyDescent="0.2">
      <c r="A51" s="178" t="s">
        <v>795</v>
      </c>
      <c r="B51" s="178"/>
      <c r="C51" s="9"/>
      <c r="D51" s="9"/>
      <c r="E51" s="10">
        <v>251095.05</v>
      </c>
      <c r="F51" s="9"/>
      <c r="G51" s="9"/>
      <c r="H51" s="8"/>
      <c r="I51" s="7"/>
    </row>
    <row r="52" spans="1:9" ht="12" outlineLevel="3" x14ac:dyDescent="0.2">
      <c r="A52" s="177" t="s">
        <v>879</v>
      </c>
      <c r="B52" s="177"/>
      <c r="C52" s="9"/>
      <c r="D52" s="9"/>
      <c r="E52" s="10">
        <v>138016.67000000001</v>
      </c>
      <c r="F52" s="9"/>
      <c r="G52" s="9"/>
      <c r="H52" s="8"/>
      <c r="I52" s="7"/>
    </row>
    <row r="53" spans="1:9" ht="12" outlineLevel="4" x14ac:dyDescent="0.2">
      <c r="A53" s="178" t="s">
        <v>795</v>
      </c>
      <c r="B53" s="178"/>
      <c r="C53" s="9"/>
      <c r="D53" s="9"/>
      <c r="E53" s="10">
        <v>138016.67000000001</v>
      </c>
      <c r="F53" s="9"/>
      <c r="G53" s="9"/>
      <c r="H53" s="8"/>
      <c r="I53" s="7"/>
    </row>
    <row r="54" spans="1:9" ht="12" outlineLevel="1" x14ac:dyDescent="0.2">
      <c r="A54" s="175" t="s">
        <v>878</v>
      </c>
      <c r="B54" s="175"/>
      <c r="C54" s="17"/>
      <c r="D54" s="17"/>
      <c r="E54" s="18">
        <v>1599150.73</v>
      </c>
      <c r="F54" s="18">
        <v>1599150.73</v>
      </c>
      <c r="G54" s="17"/>
      <c r="H54" s="16"/>
      <c r="I54" s="15"/>
    </row>
    <row r="55" spans="1:9" ht="12" outlineLevel="2" x14ac:dyDescent="0.2">
      <c r="A55" s="176" t="s">
        <v>481</v>
      </c>
      <c r="B55" s="176"/>
      <c r="C55" s="13"/>
      <c r="D55" s="13"/>
      <c r="E55" s="14">
        <v>1599150.73</v>
      </c>
      <c r="F55" s="14">
        <v>1599150.73</v>
      </c>
      <c r="G55" s="13"/>
      <c r="H55" s="12"/>
      <c r="I55" s="11"/>
    </row>
    <row r="56" spans="1:9" ht="12" outlineLevel="3" x14ac:dyDescent="0.2">
      <c r="A56" s="177" t="s">
        <v>480</v>
      </c>
      <c r="B56" s="177"/>
      <c r="C56" s="9"/>
      <c r="D56" s="9"/>
      <c r="E56" s="10">
        <v>1599150.73</v>
      </c>
      <c r="F56" s="10">
        <v>1599150.73</v>
      </c>
      <c r="G56" s="9"/>
      <c r="H56" s="8"/>
      <c r="I56" s="7"/>
    </row>
    <row r="57" spans="1:9" ht="12" outlineLevel="4" x14ac:dyDescent="0.2">
      <c r="A57" s="178" t="s">
        <v>480</v>
      </c>
      <c r="B57" s="178"/>
      <c r="C57" s="9"/>
      <c r="D57" s="9"/>
      <c r="E57" s="10">
        <v>1599150.73</v>
      </c>
      <c r="F57" s="10">
        <v>1599150.73</v>
      </c>
      <c r="G57" s="9"/>
      <c r="H57" s="8"/>
      <c r="I57" s="7"/>
    </row>
    <row r="58" spans="1:9" ht="12" outlineLevel="1" x14ac:dyDescent="0.2">
      <c r="A58" s="175" t="s">
        <v>877</v>
      </c>
      <c r="B58" s="175"/>
      <c r="C58" s="17"/>
      <c r="D58" s="17"/>
      <c r="E58" s="18">
        <v>277959.5</v>
      </c>
      <c r="F58" s="18">
        <v>277959.5</v>
      </c>
      <c r="G58" s="17"/>
      <c r="H58" s="16"/>
      <c r="I58" s="15"/>
    </row>
    <row r="59" spans="1:9" ht="12" outlineLevel="2" x14ac:dyDescent="0.2">
      <c r="A59" s="176" t="s">
        <v>481</v>
      </c>
      <c r="B59" s="176"/>
      <c r="C59" s="13"/>
      <c r="D59" s="13"/>
      <c r="E59" s="14">
        <v>277959.5</v>
      </c>
      <c r="F59" s="14">
        <v>277959.5</v>
      </c>
      <c r="G59" s="13"/>
      <c r="H59" s="12"/>
      <c r="I59" s="11"/>
    </row>
    <row r="60" spans="1:9" ht="12" outlineLevel="3" x14ac:dyDescent="0.2">
      <c r="A60" s="177" t="s">
        <v>480</v>
      </c>
      <c r="B60" s="177"/>
      <c r="C60" s="9"/>
      <c r="D60" s="9"/>
      <c r="E60" s="10">
        <v>277959.5</v>
      </c>
      <c r="F60" s="10">
        <v>277959.5</v>
      </c>
      <c r="G60" s="9"/>
      <c r="H60" s="8"/>
      <c r="I60" s="7"/>
    </row>
    <row r="61" spans="1:9" ht="12" outlineLevel="4" x14ac:dyDescent="0.2">
      <c r="A61" s="178" t="s">
        <v>480</v>
      </c>
      <c r="B61" s="178"/>
      <c r="C61" s="9"/>
      <c r="D61" s="9"/>
      <c r="E61" s="10">
        <v>277959.5</v>
      </c>
      <c r="F61" s="10">
        <v>277959.5</v>
      </c>
      <c r="G61" s="9"/>
      <c r="H61" s="8"/>
      <c r="I61" s="7"/>
    </row>
    <row r="62" spans="1:9" ht="12" outlineLevel="1" x14ac:dyDescent="0.2">
      <c r="A62" s="175" t="s">
        <v>876</v>
      </c>
      <c r="B62" s="175"/>
      <c r="C62" s="17"/>
      <c r="D62" s="17"/>
      <c r="E62" s="18">
        <v>239286.34</v>
      </c>
      <c r="F62" s="18">
        <v>239286.34</v>
      </c>
      <c r="G62" s="17"/>
      <c r="H62" s="16"/>
      <c r="I62" s="15"/>
    </row>
    <row r="63" spans="1:9" ht="12" outlineLevel="2" x14ac:dyDescent="0.2">
      <c r="A63" s="176" t="s">
        <v>481</v>
      </c>
      <c r="B63" s="176"/>
      <c r="C63" s="13"/>
      <c r="D63" s="13"/>
      <c r="E63" s="14">
        <v>239286.34</v>
      </c>
      <c r="F63" s="14">
        <v>239286.34</v>
      </c>
      <c r="G63" s="13"/>
      <c r="H63" s="12"/>
      <c r="I63" s="11"/>
    </row>
    <row r="64" spans="1:9" ht="12" outlineLevel="3" x14ac:dyDescent="0.2">
      <c r="A64" s="177" t="s">
        <v>480</v>
      </c>
      <c r="B64" s="177"/>
      <c r="C64" s="9"/>
      <c r="D64" s="9"/>
      <c r="E64" s="10">
        <v>239286.34</v>
      </c>
      <c r="F64" s="10">
        <v>239286.34</v>
      </c>
      <c r="G64" s="9"/>
      <c r="H64" s="8"/>
      <c r="I64" s="7"/>
    </row>
    <row r="65" spans="1:9" ht="12" outlineLevel="4" x14ac:dyDescent="0.2">
      <c r="A65" s="178" t="s">
        <v>480</v>
      </c>
      <c r="B65" s="178"/>
      <c r="C65" s="9"/>
      <c r="D65" s="9"/>
      <c r="E65" s="10">
        <v>239286.34</v>
      </c>
      <c r="F65" s="10">
        <v>239286.34</v>
      </c>
      <c r="G65" s="9"/>
      <c r="H65" s="8"/>
      <c r="I65" s="7"/>
    </row>
    <row r="66" spans="1:9" ht="12" outlineLevel="1" x14ac:dyDescent="0.2">
      <c r="A66" s="175" t="s">
        <v>875</v>
      </c>
      <c r="B66" s="175"/>
      <c r="C66" s="19">
        <v>-26661.01</v>
      </c>
      <c r="D66" s="17"/>
      <c r="E66" s="18">
        <v>1183388325.8</v>
      </c>
      <c r="F66" s="18">
        <v>1183388325.8</v>
      </c>
      <c r="G66" s="19">
        <v>-26661.01</v>
      </c>
      <c r="H66" s="16"/>
      <c r="I66" s="15"/>
    </row>
    <row r="67" spans="1:9" ht="12" outlineLevel="2" x14ac:dyDescent="0.2">
      <c r="A67" s="176" t="s">
        <v>486</v>
      </c>
      <c r="B67" s="176"/>
      <c r="C67" s="19">
        <v>-577864789.01999998</v>
      </c>
      <c r="D67" s="13"/>
      <c r="E67" s="13"/>
      <c r="F67" s="13"/>
      <c r="G67" s="19">
        <v>-577864789.01999998</v>
      </c>
      <c r="H67" s="12"/>
      <c r="I67" s="11"/>
    </row>
    <row r="68" spans="1:9" ht="12" outlineLevel="2" x14ac:dyDescent="0.2">
      <c r="A68" s="176" t="s">
        <v>874</v>
      </c>
      <c r="B68" s="176"/>
      <c r="C68" s="13"/>
      <c r="D68" s="13"/>
      <c r="E68" s="14">
        <v>25305676.260000002</v>
      </c>
      <c r="F68" s="14">
        <v>25305676.260000002</v>
      </c>
      <c r="G68" s="13"/>
      <c r="H68" s="12"/>
      <c r="I68" s="11"/>
    </row>
    <row r="69" spans="1:9" ht="12" outlineLevel="3" x14ac:dyDescent="0.2">
      <c r="A69" s="177" t="s">
        <v>480</v>
      </c>
      <c r="B69" s="177"/>
      <c r="C69" s="9"/>
      <c r="D69" s="9"/>
      <c r="E69" s="9"/>
      <c r="F69" s="10">
        <v>25305676.260000002</v>
      </c>
      <c r="G69" s="9"/>
      <c r="H69" s="8"/>
      <c r="I69" s="7"/>
    </row>
    <row r="70" spans="1:9" ht="12" outlineLevel="4" x14ac:dyDescent="0.2">
      <c r="A70" s="178" t="s">
        <v>480</v>
      </c>
      <c r="B70" s="178"/>
      <c r="C70" s="9"/>
      <c r="D70" s="9"/>
      <c r="E70" s="9"/>
      <c r="F70" s="10">
        <v>25305676.260000002</v>
      </c>
      <c r="G70" s="9"/>
      <c r="H70" s="8"/>
      <c r="I70" s="7"/>
    </row>
    <row r="71" spans="1:9" ht="12" outlineLevel="3" x14ac:dyDescent="0.2">
      <c r="A71" s="177" t="s">
        <v>873</v>
      </c>
      <c r="B71" s="177"/>
      <c r="C71" s="9"/>
      <c r="D71" s="9"/>
      <c r="E71" s="10">
        <v>25283720.010000002</v>
      </c>
      <c r="F71" s="9"/>
      <c r="G71" s="9"/>
      <c r="H71" s="8"/>
      <c r="I71" s="7"/>
    </row>
    <row r="72" spans="1:9" ht="12" outlineLevel="4" x14ac:dyDescent="0.2">
      <c r="A72" s="178" t="s">
        <v>872</v>
      </c>
      <c r="B72" s="178"/>
      <c r="C72" s="9"/>
      <c r="D72" s="9"/>
      <c r="E72" s="10">
        <v>12644.66</v>
      </c>
      <c r="F72" s="9"/>
      <c r="G72" s="9"/>
      <c r="H72" s="8"/>
      <c r="I72" s="7"/>
    </row>
    <row r="73" spans="1:9" ht="12" outlineLevel="4" x14ac:dyDescent="0.2">
      <c r="A73" s="178" t="s">
        <v>871</v>
      </c>
      <c r="B73" s="178"/>
      <c r="C73" s="9"/>
      <c r="D73" s="9"/>
      <c r="E73" s="10">
        <v>39047.379999999997</v>
      </c>
      <c r="F73" s="9"/>
      <c r="G73" s="9"/>
      <c r="H73" s="8"/>
      <c r="I73" s="7"/>
    </row>
    <row r="74" spans="1:9" ht="12" outlineLevel="4" x14ac:dyDescent="0.2">
      <c r="A74" s="178" t="s">
        <v>499</v>
      </c>
      <c r="B74" s="178"/>
      <c r="C74" s="9"/>
      <c r="D74" s="9"/>
      <c r="E74" s="10">
        <v>25232027.969999999</v>
      </c>
      <c r="F74" s="9"/>
      <c r="G74" s="9"/>
      <c r="H74" s="8"/>
      <c r="I74" s="7"/>
    </row>
    <row r="75" spans="1:9" ht="12" outlineLevel="3" x14ac:dyDescent="0.2">
      <c r="A75" s="177" t="s">
        <v>805</v>
      </c>
      <c r="B75" s="177"/>
      <c r="C75" s="9"/>
      <c r="D75" s="9"/>
      <c r="E75" s="10">
        <v>13021.92</v>
      </c>
      <c r="F75" s="9"/>
      <c r="G75" s="9"/>
      <c r="H75" s="8"/>
      <c r="I75" s="7"/>
    </row>
    <row r="76" spans="1:9" ht="12" outlineLevel="4" x14ac:dyDescent="0.2">
      <c r="A76" s="178" t="s">
        <v>795</v>
      </c>
      <c r="B76" s="178"/>
      <c r="C76" s="9"/>
      <c r="D76" s="9"/>
      <c r="E76" s="10">
        <v>13021.92</v>
      </c>
      <c r="F76" s="9"/>
      <c r="G76" s="9"/>
      <c r="H76" s="8"/>
      <c r="I76" s="7"/>
    </row>
    <row r="77" spans="1:9" ht="12" outlineLevel="3" x14ac:dyDescent="0.2">
      <c r="A77" s="177" t="s">
        <v>870</v>
      </c>
      <c r="B77" s="177"/>
      <c r="C77" s="9"/>
      <c r="D77" s="9"/>
      <c r="E77" s="10">
        <v>8934.33</v>
      </c>
      <c r="F77" s="9"/>
      <c r="G77" s="9"/>
      <c r="H77" s="8"/>
      <c r="I77" s="7"/>
    </row>
    <row r="78" spans="1:9" ht="12" outlineLevel="4" x14ac:dyDescent="0.2">
      <c r="A78" s="178" t="s">
        <v>869</v>
      </c>
      <c r="B78" s="178"/>
      <c r="C78" s="9"/>
      <c r="D78" s="9"/>
      <c r="E78" s="10">
        <v>5118.3</v>
      </c>
      <c r="F78" s="9"/>
      <c r="G78" s="9"/>
      <c r="H78" s="8"/>
      <c r="I78" s="7"/>
    </row>
    <row r="79" spans="1:9" ht="12" outlineLevel="4" x14ac:dyDescent="0.2">
      <c r="A79" s="178" t="s">
        <v>868</v>
      </c>
      <c r="B79" s="178"/>
      <c r="C79" s="9"/>
      <c r="D79" s="9"/>
      <c r="E79" s="10">
        <v>3816.03</v>
      </c>
      <c r="F79" s="9"/>
      <c r="G79" s="9"/>
      <c r="H79" s="8"/>
      <c r="I79" s="7"/>
    </row>
    <row r="80" spans="1:9" ht="12" outlineLevel="2" x14ac:dyDescent="0.2">
      <c r="A80" s="176" t="s">
        <v>0</v>
      </c>
      <c r="B80" s="176"/>
      <c r="C80" s="13"/>
      <c r="D80" s="13"/>
      <c r="E80" s="14">
        <v>100833100.92</v>
      </c>
      <c r="F80" s="14">
        <v>100833100.92</v>
      </c>
      <c r="G80" s="13"/>
      <c r="H80" s="12"/>
      <c r="I80" s="11"/>
    </row>
    <row r="81" spans="1:9" ht="12" outlineLevel="3" x14ac:dyDescent="0.2">
      <c r="A81" s="177" t="s">
        <v>480</v>
      </c>
      <c r="B81" s="177"/>
      <c r="C81" s="9"/>
      <c r="D81" s="9"/>
      <c r="E81" s="9"/>
      <c r="F81" s="10">
        <v>100833100.92</v>
      </c>
      <c r="G81" s="9"/>
      <c r="H81" s="8"/>
      <c r="I81" s="7"/>
    </row>
    <row r="82" spans="1:9" ht="12" outlineLevel="4" x14ac:dyDescent="0.2">
      <c r="A82" s="178" t="s">
        <v>480</v>
      </c>
      <c r="B82" s="178"/>
      <c r="C82" s="9"/>
      <c r="D82" s="9"/>
      <c r="E82" s="9"/>
      <c r="F82" s="10">
        <v>100833100.92</v>
      </c>
      <c r="G82" s="9"/>
      <c r="H82" s="8"/>
      <c r="I82" s="7"/>
    </row>
    <row r="83" spans="1:9" ht="12" outlineLevel="3" x14ac:dyDescent="0.2">
      <c r="A83" s="177" t="s">
        <v>867</v>
      </c>
      <c r="B83" s="177"/>
      <c r="C83" s="9"/>
      <c r="D83" s="9"/>
      <c r="E83" s="10">
        <v>100833100.92</v>
      </c>
      <c r="F83" s="9"/>
      <c r="G83" s="9"/>
      <c r="H83" s="8"/>
      <c r="I83" s="7"/>
    </row>
    <row r="84" spans="1:9" ht="12" outlineLevel="4" x14ac:dyDescent="0.2">
      <c r="A84" s="178" t="s">
        <v>798</v>
      </c>
      <c r="B84" s="178"/>
      <c r="C84" s="9"/>
      <c r="D84" s="9"/>
      <c r="E84" s="10">
        <v>1393270.1</v>
      </c>
      <c r="F84" s="9"/>
      <c r="G84" s="9"/>
      <c r="H84" s="8"/>
      <c r="I84" s="7"/>
    </row>
    <row r="85" spans="1:9" ht="12" outlineLevel="4" x14ac:dyDescent="0.2">
      <c r="A85" s="178" t="s">
        <v>853</v>
      </c>
      <c r="B85" s="178"/>
      <c r="C85" s="9"/>
      <c r="D85" s="9"/>
      <c r="E85" s="10">
        <v>218625.33</v>
      </c>
      <c r="F85" s="9"/>
      <c r="G85" s="9"/>
      <c r="H85" s="8"/>
      <c r="I85" s="7"/>
    </row>
    <row r="86" spans="1:9" ht="12" outlineLevel="4" x14ac:dyDescent="0.2">
      <c r="A86" s="178" t="s">
        <v>550</v>
      </c>
      <c r="B86" s="178"/>
      <c r="C86" s="9"/>
      <c r="D86" s="9"/>
      <c r="E86" s="10">
        <v>166260.78</v>
      </c>
      <c r="F86" s="9"/>
      <c r="G86" s="9"/>
      <c r="H86" s="8"/>
      <c r="I86" s="7"/>
    </row>
    <row r="87" spans="1:9" ht="12" outlineLevel="4" x14ac:dyDescent="0.2">
      <c r="A87" s="178" t="s">
        <v>795</v>
      </c>
      <c r="B87" s="178"/>
      <c r="C87" s="9"/>
      <c r="D87" s="9"/>
      <c r="E87" s="10">
        <v>99054944.709999993</v>
      </c>
      <c r="F87" s="9"/>
      <c r="G87" s="9"/>
      <c r="H87" s="8"/>
      <c r="I87" s="7"/>
    </row>
    <row r="88" spans="1:9" ht="12" outlineLevel="2" x14ac:dyDescent="0.2">
      <c r="A88" s="176" t="s">
        <v>866</v>
      </c>
      <c r="B88" s="176"/>
      <c r="C88" s="13"/>
      <c r="D88" s="13"/>
      <c r="E88" s="14">
        <v>161075114.38999999</v>
      </c>
      <c r="F88" s="14">
        <v>161075114.38999999</v>
      </c>
      <c r="G88" s="13"/>
      <c r="H88" s="12"/>
      <c r="I88" s="11"/>
    </row>
    <row r="89" spans="1:9" ht="12" outlineLevel="3" x14ac:dyDescent="0.2">
      <c r="A89" s="177" t="s">
        <v>480</v>
      </c>
      <c r="B89" s="177"/>
      <c r="C89" s="9"/>
      <c r="D89" s="9"/>
      <c r="E89" s="9"/>
      <c r="F89" s="10">
        <v>161075114.38999999</v>
      </c>
      <c r="G89" s="9"/>
      <c r="H89" s="8"/>
      <c r="I89" s="7"/>
    </row>
    <row r="90" spans="1:9" ht="12" outlineLevel="4" x14ac:dyDescent="0.2">
      <c r="A90" s="178" t="s">
        <v>480</v>
      </c>
      <c r="B90" s="178"/>
      <c r="C90" s="9"/>
      <c r="D90" s="9"/>
      <c r="E90" s="9"/>
      <c r="F90" s="10">
        <v>161075114.38999999</v>
      </c>
      <c r="G90" s="9"/>
      <c r="H90" s="8"/>
      <c r="I90" s="7"/>
    </row>
    <row r="91" spans="1:9" ht="12" outlineLevel="3" x14ac:dyDescent="0.2">
      <c r="A91" s="177" t="s">
        <v>799</v>
      </c>
      <c r="B91" s="177"/>
      <c r="C91" s="9"/>
      <c r="D91" s="9"/>
      <c r="E91" s="10">
        <v>39721706.219999999</v>
      </c>
      <c r="F91" s="9"/>
      <c r="G91" s="9"/>
      <c r="H91" s="8"/>
      <c r="I91" s="7"/>
    </row>
    <row r="92" spans="1:9" ht="12" outlineLevel="4" x14ac:dyDescent="0.2">
      <c r="A92" s="178" t="s">
        <v>480</v>
      </c>
      <c r="B92" s="178"/>
      <c r="C92" s="9"/>
      <c r="D92" s="9"/>
      <c r="E92" s="10">
        <v>5315.91</v>
      </c>
      <c r="F92" s="9"/>
      <c r="G92" s="9"/>
      <c r="H92" s="8"/>
      <c r="I92" s="7"/>
    </row>
    <row r="93" spans="1:9" ht="12" outlineLevel="4" x14ac:dyDescent="0.2">
      <c r="A93" s="178" t="s">
        <v>798</v>
      </c>
      <c r="B93" s="178"/>
      <c r="C93" s="9"/>
      <c r="D93" s="9"/>
      <c r="E93" s="10">
        <v>561018.85</v>
      </c>
      <c r="F93" s="9"/>
      <c r="G93" s="9"/>
      <c r="H93" s="8"/>
      <c r="I93" s="7"/>
    </row>
    <row r="94" spans="1:9" ht="12" outlineLevel="4" x14ac:dyDescent="0.2">
      <c r="A94" s="178" t="s">
        <v>550</v>
      </c>
      <c r="B94" s="178"/>
      <c r="C94" s="9"/>
      <c r="D94" s="9"/>
      <c r="E94" s="10">
        <v>13411.12</v>
      </c>
      <c r="F94" s="9"/>
      <c r="G94" s="9"/>
      <c r="H94" s="8"/>
      <c r="I94" s="7"/>
    </row>
    <row r="95" spans="1:9" ht="12" outlineLevel="4" x14ac:dyDescent="0.2">
      <c r="A95" s="178" t="s">
        <v>795</v>
      </c>
      <c r="B95" s="178"/>
      <c r="C95" s="9"/>
      <c r="D95" s="9"/>
      <c r="E95" s="10">
        <v>39141960.340000004</v>
      </c>
      <c r="F95" s="9"/>
      <c r="G95" s="9"/>
      <c r="H95" s="8"/>
      <c r="I95" s="7"/>
    </row>
    <row r="96" spans="1:9" ht="12" outlineLevel="3" x14ac:dyDescent="0.2">
      <c r="A96" s="177" t="s">
        <v>803</v>
      </c>
      <c r="B96" s="177"/>
      <c r="C96" s="9"/>
      <c r="D96" s="9"/>
      <c r="E96" s="10">
        <v>121353408.17</v>
      </c>
      <c r="F96" s="9"/>
      <c r="G96" s="9"/>
      <c r="H96" s="8"/>
      <c r="I96" s="7"/>
    </row>
    <row r="97" spans="1:9" ht="12" outlineLevel="4" x14ac:dyDescent="0.2">
      <c r="A97" s="178" t="s">
        <v>853</v>
      </c>
      <c r="B97" s="178"/>
      <c r="C97" s="9"/>
      <c r="D97" s="9"/>
      <c r="E97" s="10">
        <v>827389.21</v>
      </c>
      <c r="F97" s="9"/>
      <c r="G97" s="9"/>
      <c r="H97" s="8"/>
      <c r="I97" s="7"/>
    </row>
    <row r="98" spans="1:9" ht="12" outlineLevel="4" x14ac:dyDescent="0.2">
      <c r="A98" s="178" t="s">
        <v>550</v>
      </c>
      <c r="B98" s="178"/>
      <c r="C98" s="9"/>
      <c r="D98" s="9"/>
      <c r="E98" s="10">
        <v>227466.2</v>
      </c>
      <c r="F98" s="9"/>
      <c r="G98" s="9"/>
      <c r="H98" s="8"/>
      <c r="I98" s="7"/>
    </row>
    <row r="99" spans="1:9" ht="12" outlineLevel="4" x14ac:dyDescent="0.2">
      <c r="A99" s="178" t="s">
        <v>795</v>
      </c>
      <c r="B99" s="178"/>
      <c r="C99" s="9"/>
      <c r="D99" s="9"/>
      <c r="E99" s="10">
        <v>119628372.81999999</v>
      </c>
      <c r="F99" s="9"/>
      <c r="G99" s="9"/>
      <c r="H99" s="8"/>
      <c r="I99" s="7"/>
    </row>
    <row r="100" spans="1:9" ht="12" outlineLevel="4" x14ac:dyDescent="0.2">
      <c r="A100" s="178" t="s">
        <v>862</v>
      </c>
      <c r="B100" s="178"/>
      <c r="C100" s="9"/>
      <c r="D100" s="9"/>
      <c r="E100" s="10">
        <v>379259.56</v>
      </c>
      <c r="F100" s="9"/>
      <c r="G100" s="9"/>
      <c r="H100" s="8"/>
      <c r="I100" s="7"/>
    </row>
    <row r="101" spans="1:9" ht="12" outlineLevel="4" x14ac:dyDescent="0.2">
      <c r="A101" s="178" t="s">
        <v>488</v>
      </c>
      <c r="B101" s="178"/>
      <c r="C101" s="9"/>
      <c r="D101" s="9"/>
      <c r="E101" s="10">
        <v>290920.38</v>
      </c>
      <c r="F101" s="9"/>
      <c r="G101" s="9"/>
      <c r="H101" s="8"/>
      <c r="I101" s="7"/>
    </row>
    <row r="102" spans="1:9" ht="12" outlineLevel="2" x14ac:dyDescent="0.2">
      <c r="A102" s="176" t="s">
        <v>13</v>
      </c>
      <c r="B102" s="176"/>
      <c r="C102" s="13"/>
      <c r="D102" s="13"/>
      <c r="E102" s="14">
        <v>459501881.10000002</v>
      </c>
      <c r="F102" s="14">
        <v>459501881.10000002</v>
      </c>
      <c r="G102" s="13"/>
      <c r="H102" s="12"/>
      <c r="I102" s="11"/>
    </row>
    <row r="103" spans="1:9" ht="12" outlineLevel="3" x14ac:dyDescent="0.2">
      <c r="A103" s="177" t="s">
        <v>480</v>
      </c>
      <c r="B103" s="177"/>
      <c r="C103" s="9"/>
      <c r="D103" s="9"/>
      <c r="E103" s="9"/>
      <c r="F103" s="10">
        <v>459501881.10000002</v>
      </c>
      <c r="G103" s="9"/>
      <c r="H103" s="8"/>
      <c r="I103" s="7"/>
    </row>
    <row r="104" spans="1:9" ht="12" outlineLevel="4" x14ac:dyDescent="0.2">
      <c r="A104" s="178" t="s">
        <v>480</v>
      </c>
      <c r="B104" s="178"/>
      <c r="C104" s="9"/>
      <c r="D104" s="9"/>
      <c r="E104" s="9"/>
      <c r="F104" s="10">
        <v>459501881.10000002</v>
      </c>
      <c r="G104" s="9"/>
      <c r="H104" s="8"/>
      <c r="I104" s="7"/>
    </row>
    <row r="105" spans="1:9" ht="12" outlineLevel="3" x14ac:dyDescent="0.2">
      <c r="A105" s="177" t="s">
        <v>803</v>
      </c>
      <c r="B105" s="177"/>
      <c r="C105" s="9"/>
      <c r="D105" s="9"/>
      <c r="E105" s="10">
        <v>459501881.10000002</v>
      </c>
      <c r="F105" s="9"/>
      <c r="G105" s="9"/>
      <c r="H105" s="8"/>
      <c r="I105" s="7"/>
    </row>
    <row r="106" spans="1:9" ht="12" outlineLevel="4" x14ac:dyDescent="0.2">
      <c r="A106" s="178" t="s">
        <v>865</v>
      </c>
      <c r="B106" s="178"/>
      <c r="C106" s="9"/>
      <c r="D106" s="9"/>
      <c r="E106" s="10">
        <v>118735.2</v>
      </c>
      <c r="F106" s="9"/>
      <c r="G106" s="9"/>
      <c r="H106" s="8"/>
      <c r="I106" s="7"/>
    </row>
    <row r="107" spans="1:9" ht="12" outlineLevel="4" x14ac:dyDescent="0.2">
      <c r="A107" s="178" t="s">
        <v>864</v>
      </c>
      <c r="B107" s="178"/>
      <c r="C107" s="9"/>
      <c r="D107" s="9"/>
      <c r="E107" s="10">
        <v>118732.44</v>
      </c>
      <c r="F107" s="9"/>
      <c r="G107" s="9"/>
      <c r="H107" s="8"/>
      <c r="I107" s="7"/>
    </row>
    <row r="108" spans="1:9" ht="12" outlineLevel="4" x14ac:dyDescent="0.2">
      <c r="A108" s="178" t="s">
        <v>863</v>
      </c>
      <c r="B108" s="178"/>
      <c r="C108" s="9"/>
      <c r="D108" s="9"/>
      <c r="E108" s="10">
        <v>118735.2</v>
      </c>
      <c r="F108" s="9"/>
      <c r="G108" s="9"/>
      <c r="H108" s="8"/>
      <c r="I108" s="7"/>
    </row>
    <row r="109" spans="1:9" ht="12" outlineLevel="4" x14ac:dyDescent="0.2">
      <c r="A109" s="178" t="s">
        <v>550</v>
      </c>
      <c r="B109" s="178"/>
      <c r="C109" s="9"/>
      <c r="D109" s="9"/>
      <c r="E109" s="10">
        <v>885463</v>
      </c>
      <c r="F109" s="9"/>
      <c r="G109" s="9"/>
      <c r="H109" s="8"/>
      <c r="I109" s="7"/>
    </row>
    <row r="110" spans="1:9" ht="12" outlineLevel="4" x14ac:dyDescent="0.2">
      <c r="A110" s="178" t="s">
        <v>795</v>
      </c>
      <c r="B110" s="178"/>
      <c r="C110" s="9"/>
      <c r="D110" s="9"/>
      <c r="E110" s="10">
        <v>454876781.62</v>
      </c>
      <c r="F110" s="9"/>
      <c r="G110" s="9"/>
      <c r="H110" s="8"/>
      <c r="I110" s="7"/>
    </row>
    <row r="111" spans="1:9" ht="12" outlineLevel="4" x14ac:dyDescent="0.2">
      <c r="A111" s="178" t="s">
        <v>862</v>
      </c>
      <c r="B111" s="178"/>
      <c r="C111" s="9"/>
      <c r="D111" s="9"/>
      <c r="E111" s="10">
        <v>1234465.02</v>
      </c>
      <c r="F111" s="9"/>
      <c r="G111" s="9"/>
      <c r="H111" s="8"/>
      <c r="I111" s="7"/>
    </row>
    <row r="112" spans="1:9" ht="12" outlineLevel="4" x14ac:dyDescent="0.2">
      <c r="A112" s="178" t="s">
        <v>488</v>
      </c>
      <c r="B112" s="178"/>
      <c r="C112" s="9"/>
      <c r="D112" s="9"/>
      <c r="E112" s="10">
        <v>2148968.62</v>
      </c>
      <c r="F112" s="9"/>
      <c r="G112" s="9"/>
      <c r="H112" s="8"/>
      <c r="I112" s="7"/>
    </row>
    <row r="113" spans="1:11" ht="12" outlineLevel="2" x14ac:dyDescent="0.2">
      <c r="A113" s="176" t="s">
        <v>861</v>
      </c>
      <c r="B113" s="176"/>
      <c r="C113" s="13"/>
      <c r="D113" s="13"/>
      <c r="E113" s="14">
        <v>31150403.77</v>
      </c>
      <c r="F113" s="14">
        <v>31150403.77</v>
      </c>
      <c r="G113" s="13"/>
      <c r="H113" s="12"/>
      <c r="I113" s="11"/>
    </row>
    <row r="114" spans="1:11" ht="12" outlineLevel="3" x14ac:dyDescent="0.2">
      <c r="A114" s="177" t="s">
        <v>480</v>
      </c>
      <c r="B114" s="177"/>
      <c r="C114" s="9"/>
      <c r="D114" s="9"/>
      <c r="E114" s="9"/>
      <c r="F114" s="10">
        <v>31150403.77</v>
      </c>
      <c r="G114" s="9"/>
      <c r="H114" s="8"/>
      <c r="I114" s="7"/>
    </row>
    <row r="115" spans="1:11" ht="12" outlineLevel="4" x14ac:dyDescent="0.2">
      <c r="A115" s="178" t="s">
        <v>480</v>
      </c>
      <c r="B115" s="178"/>
      <c r="C115" s="9"/>
      <c r="D115" s="9"/>
      <c r="E115" s="9"/>
      <c r="F115" s="10">
        <v>31150403.77</v>
      </c>
      <c r="G115" s="9"/>
      <c r="H115" s="8"/>
      <c r="I115" s="7"/>
    </row>
    <row r="116" spans="1:11" ht="12" outlineLevel="3" x14ac:dyDescent="0.2">
      <c r="A116" s="177" t="s">
        <v>860</v>
      </c>
      <c r="B116" s="177"/>
      <c r="C116" s="9"/>
      <c r="D116" s="9"/>
      <c r="E116" s="10">
        <v>31150403.77</v>
      </c>
      <c r="F116" s="9"/>
      <c r="G116" s="9"/>
      <c r="H116" s="8"/>
      <c r="I116" s="7"/>
    </row>
    <row r="117" spans="1:11" ht="15" outlineLevel="4" x14ac:dyDescent="0.25">
      <c r="A117" s="178" t="s">
        <v>544</v>
      </c>
      <c r="B117" s="178"/>
      <c r="C117" s="9"/>
      <c r="D117" s="9"/>
      <c r="E117" s="10">
        <v>212587.41</v>
      </c>
      <c r="F117" s="9"/>
      <c r="G117" s="9"/>
      <c r="H117" s="8"/>
      <c r="I117" s="7"/>
      <c r="K117" s="1" t="s">
        <v>287</v>
      </c>
    </row>
    <row r="118" spans="1:11" ht="15" outlineLevel="4" x14ac:dyDescent="0.25">
      <c r="A118" s="178" t="s">
        <v>543</v>
      </c>
      <c r="B118" s="178"/>
      <c r="C118" s="9"/>
      <c r="D118" s="9"/>
      <c r="E118" s="10">
        <v>73574.009999999995</v>
      </c>
      <c r="F118" s="9"/>
      <c r="G118" s="9"/>
      <c r="H118" s="8"/>
      <c r="I118" s="7"/>
      <c r="K118" s="1" t="s">
        <v>282</v>
      </c>
    </row>
    <row r="119" spans="1:11" ht="15" outlineLevel="4" x14ac:dyDescent="0.25">
      <c r="A119" s="178" t="s">
        <v>620</v>
      </c>
      <c r="B119" s="178"/>
      <c r="C119" s="9"/>
      <c r="D119" s="9"/>
      <c r="E119" s="10">
        <v>367073.76</v>
      </c>
      <c r="F119" s="9"/>
      <c r="G119" s="9"/>
      <c r="H119" s="8"/>
      <c r="I119" s="7"/>
      <c r="K119" s="1" t="s">
        <v>283</v>
      </c>
    </row>
    <row r="120" spans="1:11" ht="15" outlineLevel="4" x14ac:dyDescent="0.25">
      <c r="A120" s="178" t="s">
        <v>659</v>
      </c>
      <c r="B120" s="178"/>
      <c r="C120" s="9"/>
      <c r="D120" s="9"/>
      <c r="E120" s="10">
        <v>394060.68</v>
      </c>
      <c r="F120" s="9"/>
      <c r="G120" s="9"/>
      <c r="H120" s="8"/>
      <c r="I120" s="7"/>
      <c r="K120" s="1" t="s">
        <v>284</v>
      </c>
    </row>
    <row r="121" spans="1:11" ht="15" outlineLevel="4" x14ac:dyDescent="0.25">
      <c r="A121" s="178" t="s">
        <v>658</v>
      </c>
      <c r="B121" s="178"/>
      <c r="C121" s="9"/>
      <c r="D121" s="9"/>
      <c r="E121" s="10">
        <v>285240.36</v>
      </c>
      <c r="F121" s="9"/>
      <c r="G121" s="9"/>
      <c r="H121" s="8"/>
      <c r="I121" s="7"/>
      <c r="K121" s="1" t="s">
        <v>32</v>
      </c>
    </row>
    <row r="122" spans="1:11" ht="15" outlineLevel="4" x14ac:dyDescent="0.25">
      <c r="A122" s="178" t="s">
        <v>837</v>
      </c>
      <c r="B122" s="178"/>
      <c r="C122" s="9"/>
      <c r="D122" s="9"/>
      <c r="E122" s="10">
        <v>284936.31</v>
      </c>
      <c r="F122" s="9"/>
      <c r="G122" s="9"/>
      <c r="H122" s="8"/>
      <c r="I122" s="7"/>
      <c r="K122" s="1" t="s">
        <v>32</v>
      </c>
    </row>
    <row r="123" spans="1:11" ht="15" outlineLevel="4" x14ac:dyDescent="0.25">
      <c r="A123" s="178" t="s">
        <v>859</v>
      </c>
      <c r="B123" s="178"/>
      <c r="C123" s="9"/>
      <c r="D123" s="9"/>
      <c r="E123" s="10">
        <v>520460.03</v>
      </c>
      <c r="F123" s="9"/>
      <c r="G123" s="9"/>
      <c r="H123" s="8"/>
      <c r="I123" s="7"/>
      <c r="K123" s="1" t="s">
        <v>33</v>
      </c>
    </row>
    <row r="124" spans="1:11" ht="15" outlineLevel="4" x14ac:dyDescent="0.25">
      <c r="A124" s="178" t="s">
        <v>537</v>
      </c>
      <c r="B124" s="178"/>
      <c r="C124" s="9"/>
      <c r="D124" s="9"/>
      <c r="E124" s="10">
        <v>848573.05</v>
      </c>
      <c r="F124" s="9"/>
      <c r="G124" s="9"/>
      <c r="H124" s="8"/>
      <c r="I124" s="7"/>
      <c r="K124" s="1" t="s">
        <v>35</v>
      </c>
    </row>
    <row r="125" spans="1:11" ht="15" outlineLevel="4" x14ac:dyDescent="0.25">
      <c r="A125" s="178" t="s">
        <v>531</v>
      </c>
      <c r="B125" s="178"/>
      <c r="C125" s="9"/>
      <c r="D125" s="9"/>
      <c r="E125" s="10">
        <v>1823868.94</v>
      </c>
      <c r="F125" s="9"/>
      <c r="G125" s="9"/>
      <c r="H125" s="8"/>
      <c r="I125" s="7"/>
      <c r="K125" s="1" t="s">
        <v>205</v>
      </c>
    </row>
    <row r="126" spans="1:11" ht="15" outlineLevel="4" x14ac:dyDescent="0.25">
      <c r="A126" s="178" t="s">
        <v>529</v>
      </c>
      <c r="B126" s="178"/>
      <c r="C126" s="9"/>
      <c r="D126" s="9"/>
      <c r="E126" s="10">
        <v>260144.15</v>
      </c>
      <c r="F126" s="9"/>
      <c r="G126" s="9"/>
      <c r="H126" s="8"/>
      <c r="I126" s="7"/>
      <c r="K126" s="1" t="s">
        <v>213</v>
      </c>
    </row>
    <row r="127" spans="1:11" ht="15" outlineLevel="4" x14ac:dyDescent="0.25">
      <c r="A127" s="178" t="s">
        <v>528</v>
      </c>
      <c r="B127" s="178"/>
      <c r="C127" s="9"/>
      <c r="D127" s="9"/>
      <c r="E127" s="10">
        <v>1562961.58</v>
      </c>
      <c r="F127" s="9"/>
      <c r="G127" s="9"/>
      <c r="H127" s="8"/>
      <c r="I127" s="7"/>
      <c r="K127" s="1" t="s">
        <v>214</v>
      </c>
    </row>
    <row r="128" spans="1:11" ht="15" outlineLevel="4" x14ac:dyDescent="0.25">
      <c r="A128" s="178" t="s">
        <v>710</v>
      </c>
      <c r="B128" s="178"/>
      <c r="C128" s="9"/>
      <c r="D128" s="9"/>
      <c r="E128" s="10">
        <v>345360.81</v>
      </c>
      <c r="F128" s="9"/>
      <c r="G128" s="9"/>
      <c r="H128" s="8"/>
      <c r="I128" s="7"/>
      <c r="K128" s="1" t="s">
        <v>221</v>
      </c>
    </row>
    <row r="129" spans="1:11" ht="15" outlineLevel="4" x14ac:dyDescent="0.25">
      <c r="A129" s="178" t="s">
        <v>708</v>
      </c>
      <c r="B129" s="178"/>
      <c r="C129" s="9"/>
      <c r="D129" s="9"/>
      <c r="E129" s="10">
        <v>123606.46</v>
      </c>
      <c r="F129" s="9"/>
      <c r="G129" s="9"/>
      <c r="H129" s="8"/>
      <c r="I129" s="7"/>
      <c r="K129" s="1" t="s">
        <v>223</v>
      </c>
    </row>
    <row r="130" spans="1:11" ht="15" outlineLevel="4" x14ac:dyDescent="0.25">
      <c r="A130" s="178" t="s">
        <v>705</v>
      </c>
      <c r="B130" s="178"/>
      <c r="C130" s="9"/>
      <c r="D130" s="9"/>
      <c r="E130" s="10">
        <v>394572.27</v>
      </c>
      <c r="F130" s="9"/>
      <c r="G130" s="9"/>
      <c r="H130" s="8"/>
      <c r="I130" s="7"/>
      <c r="K130" s="1" t="s">
        <v>226</v>
      </c>
    </row>
    <row r="131" spans="1:11" ht="15" outlineLevel="4" x14ac:dyDescent="0.25">
      <c r="A131" s="178" t="s">
        <v>645</v>
      </c>
      <c r="B131" s="178"/>
      <c r="C131" s="9"/>
      <c r="D131" s="9"/>
      <c r="E131" s="10">
        <v>500476.74</v>
      </c>
      <c r="F131" s="9"/>
      <c r="G131" s="9"/>
      <c r="H131" s="8"/>
      <c r="I131" s="7"/>
      <c r="K131" s="1" t="s">
        <v>52</v>
      </c>
    </row>
    <row r="132" spans="1:11" ht="15" outlineLevel="4" x14ac:dyDescent="0.25">
      <c r="A132" s="178" t="s">
        <v>643</v>
      </c>
      <c r="B132" s="178"/>
      <c r="C132" s="9"/>
      <c r="D132" s="9"/>
      <c r="E132" s="10">
        <v>350047.8</v>
      </c>
      <c r="F132" s="9"/>
      <c r="G132" s="9"/>
      <c r="H132" s="8"/>
      <c r="I132" s="7"/>
      <c r="K132" s="1" t="s">
        <v>57</v>
      </c>
    </row>
    <row r="133" spans="1:11" ht="15" outlineLevel="4" x14ac:dyDescent="0.25">
      <c r="A133" s="178" t="s">
        <v>642</v>
      </c>
      <c r="B133" s="178"/>
      <c r="C133" s="9"/>
      <c r="D133" s="9"/>
      <c r="E133" s="10">
        <v>123385.29</v>
      </c>
      <c r="F133" s="9"/>
      <c r="G133" s="9"/>
      <c r="H133" s="8"/>
      <c r="I133" s="7"/>
      <c r="K133" s="1" t="s">
        <v>58</v>
      </c>
    </row>
    <row r="134" spans="1:11" ht="15" outlineLevel="4" x14ac:dyDescent="0.25">
      <c r="A134" s="178" t="s">
        <v>611</v>
      </c>
      <c r="B134" s="178"/>
      <c r="C134" s="9"/>
      <c r="D134" s="9"/>
      <c r="E134" s="10">
        <v>289441.63</v>
      </c>
      <c r="F134" s="9"/>
      <c r="G134" s="9"/>
      <c r="H134" s="8"/>
      <c r="I134" s="7"/>
      <c r="K134" s="1" t="s">
        <v>59</v>
      </c>
    </row>
    <row r="135" spans="1:11" ht="15" outlineLevel="4" x14ac:dyDescent="0.25">
      <c r="A135" s="178" t="s">
        <v>657</v>
      </c>
      <c r="B135" s="178"/>
      <c r="C135" s="9"/>
      <c r="D135" s="9"/>
      <c r="E135" s="10">
        <v>625371.09</v>
      </c>
      <c r="F135" s="9"/>
      <c r="G135" s="9"/>
      <c r="H135" s="8"/>
      <c r="I135" s="7"/>
      <c r="K135" s="1" t="s">
        <v>62</v>
      </c>
    </row>
    <row r="136" spans="1:11" ht="15" outlineLevel="4" x14ac:dyDescent="0.25">
      <c r="A136" s="178" t="s">
        <v>640</v>
      </c>
      <c r="B136" s="178"/>
      <c r="C136" s="9"/>
      <c r="D136" s="9"/>
      <c r="E136" s="10">
        <v>338015.28</v>
      </c>
      <c r="F136" s="9"/>
      <c r="G136" s="9"/>
      <c r="H136" s="8"/>
      <c r="I136" s="7"/>
      <c r="K136" s="1" t="s">
        <v>65</v>
      </c>
    </row>
    <row r="137" spans="1:11" ht="15" outlineLevel="4" x14ac:dyDescent="0.25">
      <c r="A137" s="178" t="s">
        <v>610</v>
      </c>
      <c r="B137" s="178"/>
      <c r="C137" s="9"/>
      <c r="D137" s="9"/>
      <c r="E137" s="10">
        <v>337994.28</v>
      </c>
      <c r="F137" s="9"/>
      <c r="G137" s="9"/>
      <c r="H137" s="8"/>
      <c r="I137" s="7"/>
      <c r="K137" s="1" t="s">
        <v>66</v>
      </c>
    </row>
    <row r="138" spans="1:11" ht="15" outlineLevel="4" x14ac:dyDescent="0.25">
      <c r="A138" s="178" t="s">
        <v>523</v>
      </c>
      <c r="B138" s="178"/>
      <c r="C138" s="9"/>
      <c r="D138" s="9"/>
      <c r="E138" s="10">
        <v>143954.04999999999</v>
      </c>
      <c r="F138" s="9"/>
      <c r="G138" s="9"/>
      <c r="H138" s="8"/>
      <c r="I138" s="7"/>
      <c r="K138" s="1" t="s">
        <v>67</v>
      </c>
    </row>
    <row r="139" spans="1:11" ht="15" outlineLevel="4" x14ac:dyDescent="0.25">
      <c r="A139" s="178" t="s">
        <v>609</v>
      </c>
      <c r="B139" s="178"/>
      <c r="C139" s="9"/>
      <c r="D139" s="9"/>
      <c r="E139" s="10">
        <v>71563.149999999994</v>
      </c>
      <c r="F139" s="9"/>
      <c r="G139" s="9"/>
      <c r="H139" s="8"/>
      <c r="I139" s="7"/>
      <c r="K139" s="1" t="s">
        <v>68</v>
      </c>
    </row>
    <row r="140" spans="1:11" ht="15" outlineLevel="4" x14ac:dyDescent="0.25">
      <c r="A140" s="178" t="s">
        <v>520</v>
      </c>
      <c r="B140" s="178"/>
      <c r="C140" s="9"/>
      <c r="D140" s="9"/>
      <c r="E140" s="10">
        <v>772706.53</v>
      </c>
      <c r="F140" s="9"/>
      <c r="G140" s="9"/>
      <c r="H140" s="8"/>
      <c r="I140" s="7"/>
      <c r="K140" s="1" t="s">
        <v>20</v>
      </c>
    </row>
    <row r="141" spans="1:11" ht="15" outlineLevel="4" x14ac:dyDescent="0.25">
      <c r="A141" s="178" t="s">
        <v>698</v>
      </c>
      <c r="B141" s="178"/>
      <c r="C141" s="9"/>
      <c r="D141" s="9"/>
      <c r="E141" s="10">
        <v>3167321.99</v>
      </c>
      <c r="F141" s="9"/>
      <c r="G141" s="9"/>
      <c r="H141" s="8"/>
      <c r="I141" s="7"/>
      <c r="K141" s="1" t="s">
        <v>25</v>
      </c>
    </row>
    <row r="142" spans="1:11" ht="15" outlineLevel="4" x14ac:dyDescent="0.25">
      <c r="A142" s="178" t="s">
        <v>517</v>
      </c>
      <c r="B142" s="178"/>
      <c r="C142" s="9"/>
      <c r="D142" s="9"/>
      <c r="E142" s="10">
        <v>815219.95</v>
      </c>
      <c r="F142" s="9"/>
      <c r="G142" s="9"/>
      <c r="H142" s="8"/>
      <c r="I142" s="7"/>
      <c r="K142" s="1" t="s">
        <v>186</v>
      </c>
    </row>
    <row r="143" spans="1:11" ht="15" outlineLevel="4" x14ac:dyDescent="0.25">
      <c r="A143" s="178" t="s">
        <v>578</v>
      </c>
      <c r="B143" s="178"/>
      <c r="C143" s="9"/>
      <c r="D143" s="9"/>
      <c r="E143" s="10">
        <v>506359.21</v>
      </c>
      <c r="F143" s="9"/>
      <c r="G143" s="9"/>
      <c r="H143" s="8"/>
      <c r="I143" s="7"/>
      <c r="K143" s="1" t="s">
        <v>188</v>
      </c>
    </row>
    <row r="144" spans="1:11" ht="15" outlineLevel="4" x14ac:dyDescent="0.25">
      <c r="A144" s="178" t="s">
        <v>694</v>
      </c>
      <c r="B144" s="178"/>
      <c r="C144" s="9"/>
      <c r="D144" s="9"/>
      <c r="E144" s="10">
        <v>1470746</v>
      </c>
      <c r="F144" s="9"/>
      <c r="G144" s="9"/>
      <c r="H144" s="8"/>
      <c r="I144" s="7"/>
      <c r="K144" s="1" t="s">
        <v>46</v>
      </c>
    </row>
    <row r="145" spans="1:11" ht="15" outlineLevel="4" x14ac:dyDescent="0.25">
      <c r="A145" s="178" t="s">
        <v>514</v>
      </c>
      <c r="B145" s="178"/>
      <c r="C145" s="9"/>
      <c r="D145" s="9"/>
      <c r="E145" s="10">
        <v>156136.15</v>
      </c>
      <c r="F145" s="9"/>
      <c r="G145" s="9"/>
      <c r="H145" s="8"/>
      <c r="I145" s="7"/>
      <c r="K145" s="1" t="s">
        <v>78</v>
      </c>
    </row>
    <row r="146" spans="1:11" ht="15" outlineLevel="4" x14ac:dyDescent="0.25">
      <c r="A146" s="178" t="s">
        <v>757</v>
      </c>
      <c r="B146" s="178"/>
      <c r="C146" s="9"/>
      <c r="D146" s="9"/>
      <c r="E146" s="10">
        <v>396269.98</v>
      </c>
      <c r="F146" s="9"/>
      <c r="G146" s="9"/>
      <c r="H146" s="8"/>
      <c r="I146" s="7"/>
      <c r="K146" s="1" t="s">
        <v>82</v>
      </c>
    </row>
    <row r="147" spans="1:11" ht="15" outlineLevel="4" x14ac:dyDescent="0.25">
      <c r="A147" s="178" t="s">
        <v>755</v>
      </c>
      <c r="B147" s="178"/>
      <c r="C147" s="9"/>
      <c r="D147" s="9"/>
      <c r="E147" s="10">
        <v>714002.64</v>
      </c>
      <c r="F147" s="9"/>
      <c r="G147" s="9"/>
      <c r="H147" s="8"/>
      <c r="I147" s="7"/>
      <c r="K147" s="1" t="s">
        <v>84</v>
      </c>
    </row>
    <row r="148" spans="1:11" ht="15" outlineLevel="4" x14ac:dyDescent="0.25">
      <c r="A148" s="178" t="s">
        <v>512</v>
      </c>
      <c r="B148" s="178"/>
      <c r="C148" s="9"/>
      <c r="D148" s="9"/>
      <c r="E148" s="10">
        <v>34430.01</v>
      </c>
      <c r="F148" s="9"/>
      <c r="G148" s="9"/>
      <c r="H148" s="8"/>
      <c r="I148" s="7"/>
      <c r="K148" s="1" t="s">
        <v>85</v>
      </c>
    </row>
    <row r="149" spans="1:11" ht="15" outlineLevel="4" x14ac:dyDescent="0.25">
      <c r="A149" s="178" t="s">
        <v>510</v>
      </c>
      <c r="B149" s="178"/>
      <c r="C149" s="9"/>
      <c r="D149" s="9"/>
      <c r="E149" s="10">
        <v>664217.96</v>
      </c>
      <c r="F149" s="9"/>
      <c r="G149" s="9"/>
      <c r="H149" s="8"/>
      <c r="I149" s="7"/>
      <c r="K149" s="1" t="s">
        <v>92</v>
      </c>
    </row>
    <row r="150" spans="1:11" ht="15" outlineLevel="4" x14ac:dyDescent="0.25">
      <c r="A150" s="178" t="s">
        <v>639</v>
      </c>
      <c r="B150" s="178"/>
      <c r="C150" s="9"/>
      <c r="D150" s="9"/>
      <c r="E150" s="10">
        <v>664256.72</v>
      </c>
      <c r="F150" s="9"/>
      <c r="G150" s="9"/>
      <c r="H150" s="8"/>
      <c r="I150" s="7"/>
      <c r="K150" s="1" t="s">
        <v>93</v>
      </c>
    </row>
    <row r="151" spans="1:11" ht="15" outlineLevel="4" x14ac:dyDescent="0.25">
      <c r="A151" s="178" t="s">
        <v>749</v>
      </c>
      <c r="B151" s="178"/>
      <c r="C151" s="9"/>
      <c r="D151" s="9"/>
      <c r="E151" s="10">
        <v>468207.81</v>
      </c>
      <c r="F151" s="9"/>
      <c r="G151" s="9"/>
      <c r="H151" s="8"/>
      <c r="I151" s="7"/>
      <c r="K151" s="1" t="s">
        <v>94</v>
      </c>
    </row>
    <row r="152" spans="1:11" ht="15" outlineLevel="4" x14ac:dyDescent="0.25">
      <c r="A152" s="178" t="s">
        <v>506</v>
      </c>
      <c r="B152" s="178"/>
      <c r="C152" s="9"/>
      <c r="D152" s="9"/>
      <c r="E152" s="10">
        <v>298936.61</v>
      </c>
      <c r="F152" s="9"/>
      <c r="G152" s="9"/>
      <c r="H152" s="8"/>
      <c r="I152" s="7"/>
      <c r="K152" s="1" t="s">
        <v>104</v>
      </c>
    </row>
    <row r="153" spans="1:11" ht="15" outlineLevel="4" x14ac:dyDescent="0.25">
      <c r="A153" s="178" t="s">
        <v>505</v>
      </c>
      <c r="B153" s="178"/>
      <c r="C153" s="9"/>
      <c r="D153" s="9"/>
      <c r="E153" s="10">
        <v>399265.98</v>
      </c>
      <c r="F153" s="9"/>
      <c r="G153" s="9"/>
      <c r="H153" s="8"/>
      <c r="I153" s="7"/>
      <c r="K153" s="1" t="s">
        <v>105</v>
      </c>
    </row>
    <row r="154" spans="1:11" ht="15" outlineLevel="4" x14ac:dyDescent="0.25">
      <c r="A154" s="178" t="s">
        <v>743</v>
      </c>
      <c r="B154" s="178"/>
      <c r="C154" s="9"/>
      <c r="D154" s="9"/>
      <c r="E154" s="10">
        <v>163977.81</v>
      </c>
      <c r="F154" s="9"/>
      <c r="G154" s="9"/>
      <c r="H154" s="8"/>
      <c r="I154" s="7"/>
      <c r="K154" s="1" t="s">
        <v>106</v>
      </c>
    </row>
    <row r="155" spans="1:11" ht="15" outlineLevel="4" x14ac:dyDescent="0.25">
      <c r="A155" s="178" t="s">
        <v>739</v>
      </c>
      <c r="B155" s="178"/>
      <c r="C155" s="9"/>
      <c r="D155" s="9"/>
      <c r="E155" s="10">
        <v>861084.96</v>
      </c>
      <c r="F155" s="9"/>
      <c r="G155" s="9"/>
      <c r="H155" s="8"/>
      <c r="I155" s="7"/>
      <c r="K155" s="1" t="s">
        <v>110</v>
      </c>
    </row>
    <row r="156" spans="1:11" ht="15" outlineLevel="4" x14ac:dyDescent="0.25">
      <c r="A156" s="178" t="s">
        <v>503</v>
      </c>
      <c r="B156" s="178"/>
      <c r="C156" s="9"/>
      <c r="D156" s="9"/>
      <c r="E156" s="10">
        <v>449408.33</v>
      </c>
      <c r="F156" s="9"/>
      <c r="G156" s="9"/>
      <c r="H156" s="8"/>
      <c r="I156" s="7"/>
      <c r="K156" s="1" t="s">
        <v>113</v>
      </c>
    </row>
    <row r="157" spans="1:11" ht="15" outlineLevel="4" x14ac:dyDescent="0.25">
      <c r="A157" s="178" t="s">
        <v>732</v>
      </c>
      <c r="B157" s="178"/>
      <c r="C157" s="9"/>
      <c r="D157" s="9"/>
      <c r="E157" s="10">
        <v>338017.89</v>
      </c>
      <c r="F157" s="9"/>
      <c r="G157" s="9"/>
      <c r="H157" s="8"/>
      <c r="I157" s="7"/>
      <c r="K157" s="1" t="s">
        <v>120</v>
      </c>
    </row>
    <row r="158" spans="1:11" ht="15" outlineLevel="4" x14ac:dyDescent="0.25">
      <c r="A158" s="178" t="s">
        <v>655</v>
      </c>
      <c r="B158" s="178"/>
      <c r="C158" s="9"/>
      <c r="D158" s="9"/>
      <c r="E158" s="10">
        <v>410212.16</v>
      </c>
      <c r="F158" s="9"/>
      <c r="G158" s="9"/>
      <c r="H158" s="8"/>
      <c r="I158" s="7"/>
      <c r="K158" s="1" t="s">
        <v>130</v>
      </c>
    </row>
    <row r="159" spans="1:11" ht="15" outlineLevel="4" x14ac:dyDescent="0.25">
      <c r="A159" s="178" t="s">
        <v>637</v>
      </c>
      <c r="B159" s="178"/>
      <c r="C159" s="9"/>
      <c r="D159" s="9"/>
      <c r="E159" s="10">
        <v>425112.01</v>
      </c>
      <c r="F159" s="9"/>
      <c r="G159" s="9"/>
      <c r="H159" s="8"/>
      <c r="I159" s="7"/>
      <c r="K159" s="1" t="s">
        <v>133</v>
      </c>
    </row>
    <row r="160" spans="1:11" ht="15" outlineLevel="4" x14ac:dyDescent="0.25">
      <c r="A160" s="178" t="s">
        <v>633</v>
      </c>
      <c r="B160" s="178"/>
      <c r="C160" s="9"/>
      <c r="D160" s="9"/>
      <c r="E160" s="10">
        <v>718863.42</v>
      </c>
      <c r="F160" s="9"/>
      <c r="G160" s="9"/>
      <c r="H160" s="8"/>
      <c r="I160" s="7"/>
      <c r="K160" s="1" t="s">
        <v>370</v>
      </c>
    </row>
    <row r="161" spans="1:11" ht="15" outlineLevel="4" x14ac:dyDescent="0.25">
      <c r="A161" s="178" t="s">
        <v>630</v>
      </c>
      <c r="B161" s="178"/>
      <c r="C161" s="9"/>
      <c r="D161" s="9"/>
      <c r="E161" s="10">
        <v>241382.98</v>
      </c>
      <c r="F161" s="9"/>
      <c r="G161" s="9"/>
      <c r="H161" s="8"/>
      <c r="I161" s="7"/>
      <c r="K161" s="1" t="s">
        <v>373</v>
      </c>
    </row>
    <row r="162" spans="1:11" ht="15" outlineLevel="4" x14ac:dyDescent="0.25">
      <c r="A162" s="178" t="s">
        <v>600</v>
      </c>
      <c r="B162" s="178"/>
      <c r="C162" s="9"/>
      <c r="D162" s="9"/>
      <c r="E162" s="10">
        <v>935457.01</v>
      </c>
      <c r="F162" s="9"/>
      <c r="G162" s="9"/>
      <c r="H162" s="8"/>
      <c r="I162" s="7"/>
      <c r="K162" s="1" t="s">
        <v>378</v>
      </c>
    </row>
    <row r="163" spans="1:11" ht="15" outlineLevel="4" x14ac:dyDescent="0.25">
      <c r="A163" s="178" t="s">
        <v>494</v>
      </c>
      <c r="B163" s="178"/>
      <c r="C163" s="9"/>
      <c r="D163" s="9"/>
      <c r="E163" s="10">
        <v>289025.40000000002</v>
      </c>
      <c r="F163" s="9"/>
      <c r="G163" s="9"/>
      <c r="H163" s="8"/>
      <c r="I163" s="7"/>
      <c r="K163" s="1" t="s">
        <v>379</v>
      </c>
    </row>
    <row r="164" spans="1:11" ht="15" outlineLevel="4" x14ac:dyDescent="0.25">
      <c r="A164" s="178" t="s">
        <v>599</v>
      </c>
      <c r="B164" s="178"/>
      <c r="C164" s="9"/>
      <c r="D164" s="9"/>
      <c r="E164" s="10">
        <v>258910.65</v>
      </c>
      <c r="F164" s="9"/>
      <c r="G164" s="9"/>
      <c r="H164" s="8"/>
      <c r="I164" s="7"/>
      <c r="K164" s="1" t="s">
        <v>380</v>
      </c>
    </row>
    <row r="165" spans="1:11" ht="15" outlineLevel="4" x14ac:dyDescent="0.25">
      <c r="A165" s="178" t="s">
        <v>627</v>
      </c>
      <c r="B165" s="178"/>
      <c r="C165" s="9"/>
      <c r="D165" s="9"/>
      <c r="E165" s="10">
        <v>467281.93</v>
      </c>
      <c r="F165" s="9"/>
      <c r="G165" s="9"/>
      <c r="H165" s="8"/>
      <c r="I165" s="7"/>
      <c r="K165" s="1" t="s">
        <v>381</v>
      </c>
    </row>
    <row r="166" spans="1:11" ht="15" outlineLevel="4" x14ac:dyDescent="0.25">
      <c r="A166" s="178" t="s">
        <v>598</v>
      </c>
      <c r="B166" s="178"/>
      <c r="C166" s="9"/>
      <c r="D166" s="9"/>
      <c r="E166" s="10">
        <v>466612.06</v>
      </c>
      <c r="F166" s="9"/>
      <c r="G166" s="9"/>
      <c r="H166" s="8"/>
      <c r="I166" s="7"/>
      <c r="K166" s="1" t="s">
        <v>382</v>
      </c>
    </row>
    <row r="167" spans="1:11" ht="15" outlineLevel="4" x14ac:dyDescent="0.25">
      <c r="A167" s="178" t="s">
        <v>595</v>
      </c>
      <c r="B167" s="178"/>
      <c r="C167" s="9"/>
      <c r="D167" s="9"/>
      <c r="E167" s="10">
        <v>555992.5</v>
      </c>
      <c r="F167" s="9"/>
      <c r="G167" s="9"/>
      <c r="H167" s="8"/>
      <c r="I167" s="7"/>
      <c r="K167" s="1" t="s">
        <v>389</v>
      </c>
    </row>
    <row r="168" spans="1:11" ht="15" outlineLevel="4" x14ac:dyDescent="0.25">
      <c r="A168" s="178" t="s">
        <v>625</v>
      </c>
      <c r="B168" s="178"/>
      <c r="C168" s="9"/>
      <c r="D168" s="9"/>
      <c r="E168" s="10">
        <v>607158.13</v>
      </c>
      <c r="F168" s="9"/>
      <c r="G168" s="9"/>
      <c r="H168" s="8"/>
      <c r="I168" s="7"/>
      <c r="K168" s="1" t="s">
        <v>390</v>
      </c>
    </row>
    <row r="169" spans="1:11" ht="15" outlineLevel="4" x14ac:dyDescent="0.25">
      <c r="A169" s="178" t="s">
        <v>686</v>
      </c>
      <c r="B169" s="178"/>
      <c r="C169" s="9"/>
      <c r="D169" s="9"/>
      <c r="E169" s="10">
        <v>227715.15</v>
      </c>
      <c r="F169" s="9"/>
      <c r="G169" s="9"/>
      <c r="H169" s="8"/>
      <c r="I169" s="7"/>
      <c r="K169" s="1" t="s">
        <v>399</v>
      </c>
    </row>
    <row r="170" spans="1:11" ht="15" outlineLevel="4" x14ac:dyDescent="0.25">
      <c r="A170" s="178" t="s">
        <v>685</v>
      </c>
      <c r="B170" s="178"/>
      <c r="C170" s="9"/>
      <c r="D170" s="9"/>
      <c r="E170" s="10">
        <v>302065.13</v>
      </c>
      <c r="F170" s="9"/>
      <c r="G170" s="9"/>
      <c r="H170" s="8"/>
      <c r="I170" s="7"/>
      <c r="K170" s="1" t="s">
        <v>401</v>
      </c>
    </row>
    <row r="171" spans="1:11" ht="15" outlineLevel="4" x14ac:dyDescent="0.25">
      <c r="A171" s="178" t="s">
        <v>684</v>
      </c>
      <c r="B171" s="178"/>
      <c r="C171" s="9"/>
      <c r="D171" s="9"/>
      <c r="E171" s="10">
        <v>338618.88</v>
      </c>
      <c r="F171" s="9"/>
      <c r="G171" s="9"/>
      <c r="H171" s="8"/>
      <c r="I171" s="7"/>
      <c r="K171" s="1" t="s">
        <v>403</v>
      </c>
    </row>
    <row r="172" spans="1:11" ht="15" outlineLevel="4" x14ac:dyDescent="0.25">
      <c r="A172" s="178" t="s">
        <v>678</v>
      </c>
      <c r="B172" s="178"/>
      <c r="C172" s="9"/>
      <c r="D172" s="9"/>
      <c r="E172" s="10">
        <v>547709.66</v>
      </c>
      <c r="F172" s="9"/>
      <c r="G172" s="9"/>
      <c r="H172" s="8"/>
      <c r="I172" s="7"/>
      <c r="K172" s="1" t="s">
        <v>410</v>
      </c>
    </row>
    <row r="173" spans="1:11" ht="15" outlineLevel="4" x14ac:dyDescent="0.25">
      <c r="A173" s="178" t="s">
        <v>676</v>
      </c>
      <c r="B173" s="178"/>
      <c r="C173" s="9"/>
      <c r="D173" s="9"/>
      <c r="E173" s="10">
        <v>996101.77</v>
      </c>
      <c r="F173" s="9"/>
      <c r="G173" s="9"/>
      <c r="H173" s="8"/>
      <c r="I173" s="7"/>
      <c r="K173" s="1" t="s">
        <v>412</v>
      </c>
    </row>
    <row r="174" spans="1:11" ht="15" outlineLevel="4" x14ac:dyDescent="0.25">
      <c r="A174" s="178" t="s">
        <v>858</v>
      </c>
      <c r="B174" s="178"/>
      <c r="C174" s="9"/>
      <c r="D174" s="9"/>
      <c r="E174" s="10">
        <v>104928.94</v>
      </c>
      <c r="F174" s="9"/>
      <c r="G174" s="9"/>
      <c r="H174" s="8"/>
      <c r="I174" s="7"/>
      <c r="K174" s="1" t="s">
        <v>440</v>
      </c>
    </row>
    <row r="175" spans="1:11" ht="15" outlineLevel="4" x14ac:dyDescent="0.25">
      <c r="A175" s="178" t="s">
        <v>857</v>
      </c>
      <c r="B175" s="178"/>
      <c r="C175" s="9"/>
      <c r="D175" s="9"/>
      <c r="E175" s="10">
        <v>639420.32999999996</v>
      </c>
      <c r="F175" s="9"/>
      <c r="G175" s="9"/>
      <c r="H175" s="8"/>
      <c r="I175" s="7"/>
      <c r="K175" s="1" t="s">
        <v>444</v>
      </c>
    </row>
    <row r="176" spans="1:11" ht="12" outlineLevel="2" x14ac:dyDescent="0.2">
      <c r="A176" s="176" t="s">
        <v>481</v>
      </c>
      <c r="B176" s="176"/>
      <c r="C176" s="13"/>
      <c r="D176" s="13"/>
      <c r="E176" s="14">
        <v>308849948.51999998</v>
      </c>
      <c r="F176" s="14">
        <v>308849948.51999998</v>
      </c>
      <c r="G176" s="13"/>
      <c r="H176" s="12"/>
      <c r="I176" s="11"/>
    </row>
    <row r="177" spans="1:12" ht="12" outlineLevel="3" x14ac:dyDescent="0.2">
      <c r="A177" s="177" t="s">
        <v>480</v>
      </c>
      <c r="B177" s="177"/>
      <c r="C177" s="9"/>
      <c r="D177" s="9"/>
      <c r="E177" s="9"/>
      <c r="F177" s="10">
        <v>308849948.51999998</v>
      </c>
      <c r="G177" s="9"/>
      <c r="H177" s="8"/>
      <c r="I177" s="7"/>
    </row>
    <row r="178" spans="1:12" ht="12" outlineLevel="4" x14ac:dyDescent="0.2">
      <c r="A178" s="178" t="s">
        <v>480</v>
      </c>
      <c r="B178" s="178"/>
      <c r="C178" s="9"/>
      <c r="D178" s="9"/>
      <c r="E178" s="9"/>
      <c r="F178" s="10">
        <v>308849948.51999998</v>
      </c>
      <c r="G178" s="9"/>
      <c r="H178" s="8"/>
      <c r="I178" s="7"/>
    </row>
    <row r="179" spans="1:12" ht="12" outlineLevel="3" x14ac:dyDescent="0.2">
      <c r="A179" s="177" t="s">
        <v>856</v>
      </c>
      <c r="B179" s="177"/>
      <c r="C179" s="9"/>
      <c r="D179" s="9"/>
      <c r="E179" s="10">
        <v>195000</v>
      </c>
      <c r="F179" s="9"/>
      <c r="G179" s="9"/>
      <c r="H179" s="8"/>
      <c r="I179" s="7"/>
    </row>
    <row r="180" spans="1:12" ht="15" outlineLevel="4" x14ac:dyDescent="0.25">
      <c r="A180" s="178" t="s">
        <v>550</v>
      </c>
      <c r="B180" s="178"/>
      <c r="C180" s="9"/>
      <c r="D180" s="9"/>
      <c r="E180" s="10">
        <v>60000</v>
      </c>
      <c r="F180" s="9"/>
      <c r="G180" s="9"/>
      <c r="H180" s="8"/>
      <c r="I180" s="7"/>
      <c r="L180" s="1" t="s">
        <v>438</v>
      </c>
    </row>
    <row r="181" spans="1:12" ht="15" outlineLevel="4" x14ac:dyDescent="0.25">
      <c r="A181" s="178" t="s">
        <v>650</v>
      </c>
      <c r="B181" s="178"/>
      <c r="C181" s="9"/>
      <c r="D181" s="9"/>
      <c r="E181" s="10">
        <v>30000</v>
      </c>
      <c r="F181" s="9"/>
      <c r="G181" s="9"/>
      <c r="H181" s="8"/>
      <c r="I181" s="7"/>
      <c r="L181" s="1" t="s">
        <v>288</v>
      </c>
    </row>
    <row r="182" spans="1:12" ht="15" outlineLevel="4" x14ac:dyDescent="0.25">
      <c r="A182" s="178" t="s">
        <v>723</v>
      </c>
      <c r="B182" s="178"/>
      <c r="C182" s="9"/>
      <c r="D182" s="9"/>
      <c r="E182" s="10">
        <v>15000</v>
      </c>
      <c r="F182" s="9"/>
      <c r="G182" s="9"/>
      <c r="H182" s="8"/>
      <c r="I182" s="7"/>
      <c r="L182" s="1" t="s">
        <v>190</v>
      </c>
    </row>
    <row r="183" spans="1:12" ht="15" outlineLevel="4" x14ac:dyDescent="0.25">
      <c r="A183" s="178" t="s">
        <v>722</v>
      </c>
      <c r="B183" s="178"/>
      <c r="C183" s="9"/>
      <c r="D183" s="9"/>
      <c r="E183" s="10">
        <v>15000</v>
      </c>
      <c r="F183" s="9"/>
      <c r="G183" s="9"/>
      <c r="H183" s="8"/>
      <c r="I183" s="7"/>
      <c r="L183" s="1" t="s">
        <v>191</v>
      </c>
    </row>
    <row r="184" spans="1:12" ht="15" outlineLevel="4" x14ac:dyDescent="0.25">
      <c r="A184" s="178" t="s">
        <v>517</v>
      </c>
      <c r="B184" s="178"/>
      <c r="C184" s="9"/>
      <c r="D184" s="9"/>
      <c r="E184" s="10">
        <v>15000</v>
      </c>
      <c r="F184" s="9"/>
      <c r="G184" s="9"/>
      <c r="H184" s="8"/>
      <c r="I184" s="7"/>
      <c r="L184" s="1" t="s">
        <v>186</v>
      </c>
    </row>
    <row r="185" spans="1:12" ht="15" outlineLevel="4" x14ac:dyDescent="0.25">
      <c r="A185" s="178" t="s">
        <v>498</v>
      </c>
      <c r="B185" s="178"/>
      <c r="C185" s="9"/>
      <c r="D185" s="9"/>
      <c r="E185" s="10">
        <v>15000</v>
      </c>
      <c r="F185" s="9"/>
      <c r="G185" s="9"/>
      <c r="H185" s="8"/>
      <c r="I185" s="7"/>
      <c r="L185" s="1" t="s">
        <v>126</v>
      </c>
    </row>
    <row r="186" spans="1:12" ht="15" outlineLevel="4" x14ac:dyDescent="0.25">
      <c r="A186" s="178" t="s">
        <v>493</v>
      </c>
      <c r="B186" s="178"/>
      <c r="C186" s="9"/>
      <c r="D186" s="9"/>
      <c r="E186" s="10">
        <v>15000</v>
      </c>
      <c r="F186" s="9"/>
      <c r="G186" s="9"/>
      <c r="H186" s="8"/>
      <c r="I186" s="7"/>
      <c r="L186" s="1" t="s">
        <v>398</v>
      </c>
    </row>
    <row r="187" spans="1:12" ht="15" outlineLevel="4" x14ac:dyDescent="0.25">
      <c r="A187" s="178" t="s">
        <v>682</v>
      </c>
      <c r="B187" s="178"/>
      <c r="C187" s="9"/>
      <c r="D187" s="9"/>
      <c r="E187" s="10">
        <v>15000</v>
      </c>
      <c r="F187" s="9"/>
      <c r="G187" s="9"/>
      <c r="H187" s="8"/>
      <c r="I187" s="7"/>
      <c r="L187" s="1" t="s">
        <v>406</v>
      </c>
    </row>
    <row r="188" spans="1:12" ht="15" outlineLevel="4" x14ac:dyDescent="0.25">
      <c r="A188" s="178" t="s">
        <v>663</v>
      </c>
      <c r="B188" s="178"/>
      <c r="C188" s="9"/>
      <c r="D188" s="9"/>
      <c r="E188" s="10">
        <v>15000</v>
      </c>
      <c r="F188" s="9"/>
      <c r="G188" s="9"/>
      <c r="H188" s="8"/>
      <c r="I188" s="7"/>
      <c r="L188" s="1" t="s">
        <v>425</v>
      </c>
    </row>
    <row r="189" spans="1:12" ht="12" outlineLevel="3" x14ac:dyDescent="0.2">
      <c r="A189" s="177" t="s">
        <v>855</v>
      </c>
      <c r="B189" s="177"/>
      <c r="C189" s="9"/>
      <c r="D189" s="9"/>
      <c r="E189" s="10">
        <v>11677.67</v>
      </c>
      <c r="F189" s="9"/>
      <c r="G189" s="9"/>
      <c r="H189" s="8"/>
      <c r="I189" s="7"/>
    </row>
    <row r="190" spans="1:12" ht="15" outlineLevel="4" x14ac:dyDescent="0.25">
      <c r="A190" s="178" t="s">
        <v>683</v>
      </c>
      <c r="B190" s="178"/>
      <c r="C190" s="9"/>
      <c r="D190" s="9"/>
      <c r="E190" s="10">
        <v>11677.67</v>
      </c>
      <c r="F190" s="9"/>
      <c r="G190" s="9"/>
      <c r="H190" s="8"/>
      <c r="I190" s="7"/>
      <c r="L190" s="1" t="s">
        <v>405</v>
      </c>
    </row>
    <row r="191" spans="1:12" ht="12" outlineLevel="3" x14ac:dyDescent="0.2">
      <c r="A191" s="177" t="s">
        <v>854</v>
      </c>
      <c r="B191" s="177"/>
      <c r="C191" s="9"/>
      <c r="D191" s="9"/>
      <c r="E191" s="10">
        <v>35228.39</v>
      </c>
      <c r="F191" s="9"/>
      <c r="G191" s="9"/>
      <c r="H191" s="8"/>
      <c r="I191" s="7"/>
    </row>
    <row r="192" spans="1:12" ht="12" outlineLevel="4" x14ac:dyDescent="0.2">
      <c r="A192" s="178" t="s">
        <v>480</v>
      </c>
      <c r="B192" s="178"/>
      <c r="C192" s="9"/>
      <c r="D192" s="9"/>
      <c r="E192" s="10">
        <v>35228.39</v>
      </c>
      <c r="F192" s="9"/>
      <c r="G192" s="9"/>
      <c r="H192" s="8"/>
      <c r="I192" s="7"/>
    </row>
    <row r="193" spans="1:13" ht="12" outlineLevel="3" x14ac:dyDescent="0.2">
      <c r="A193" s="177" t="s">
        <v>790</v>
      </c>
      <c r="B193" s="177"/>
      <c r="C193" s="9"/>
      <c r="D193" s="9"/>
      <c r="E193" s="10">
        <v>930000</v>
      </c>
      <c r="F193" s="9"/>
      <c r="G193" s="9"/>
      <c r="H193" s="8"/>
      <c r="I193" s="7"/>
    </row>
    <row r="194" spans="1:13" ht="12" outlineLevel="4" x14ac:dyDescent="0.2">
      <c r="A194" s="178" t="s">
        <v>812</v>
      </c>
      <c r="B194" s="178"/>
      <c r="C194" s="9"/>
      <c r="D194" s="9"/>
      <c r="E194" s="10">
        <v>930000</v>
      </c>
      <c r="F194" s="9"/>
      <c r="G194" s="9"/>
      <c r="H194" s="8"/>
      <c r="I194" s="7"/>
    </row>
    <row r="195" spans="1:13" ht="12" outlineLevel="3" x14ac:dyDescent="0.2">
      <c r="A195" s="177" t="s">
        <v>799</v>
      </c>
      <c r="B195" s="177"/>
      <c r="C195" s="9"/>
      <c r="D195" s="9"/>
      <c r="E195" s="10">
        <v>145233.19</v>
      </c>
      <c r="F195" s="9"/>
      <c r="G195" s="9"/>
      <c r="H195" s="8"/>
      <c r="I195" s="7"/>
    </row>
    <row r="196" spans="1:13" ht="12" outlineLevel="4" x14ac:dyDescent="0.2">
      <c r="A196" s="178" t="s">
        <v>853</v>
      </c>
      <c r="B196" s="178"/>
      <c r="C196" s="9"/>
      <c r="D196" s="9"/>
      <c r="E196" s="10">
        <v>145233.19</v>
      </c>
      <c r="F196" s="9"/>
      <c r="G196" s="9"/>
      <c r="H196" s="8"/>
      <c r="I196" s="7"/>
    </row>
    <row r="197" spans="1:13" ht="12" outlineLevel="3" x14ac:dyDescent="0.2">
      <c r="A197" s="177" t="s">
        <v>852</v>
      </c>
      <c r="B197" s="177"/>
      <c r="C197" s="9"/>
      <c r="D197" s="9"/>
      <c r="E197" s="10">
        <v>1745331.73</v>
      </c>
      <c r="F197" s="9"/>
      <c r="G197" s="9"/>
      <c r="H197" s="8"/>
      <c r="I197" s="7"/>
    </row>
    <row r="198" spans="1:13" ht="15" outlineLevel="4" x14ac:dyDescent="0.25">
      <c r="A198" s="178" t="s">
        <v>774</v>
      </c>
      <c r="B198" s="178"/>
      <c r="C198" s="9"/>
      <c r="D198" s="9"/>
      <c r="E198" s="10">
        <v>17353.61</v>
      </c>
      <c r="F198" s="9"/>
      <c r="G198" s="9"/>
      <c r="H198" s="8"/>
      <c r="I198" s="7"/>
      <c r="M198" s="1" t="s">
        <v>157</v>
      </c>
    </row>
    <row r="199" spans="1:13" ht="15" outlineLevel="4" x14ac:dyDescent="0.25">
      <c r="A199" s="178" t="s">
        <v>659</v>
      </c>
      <c r="B199" s="178"/>
      <c r="C199" s="9"/>
      <c r="D199" s="9"/>
      <c r="E199" s="10">
        <v>26976.11</v>
      </c>
      <c r="F199" s="9"/>
      <c r="G199" s="9"/>
      <c r="H199" s="8"/>
      <c r="I199" s="7"/>
      <c r="M199" s="1" t="s">
        <v>284</v>
      </c>
    </row>
    <row r="200" spans="1:13" ht="15" outlineLevel="4" x14ac:dyDescent="0.25">
      <c r="A200" s="178" t="s">
        <v>723</v>
      </c>
      <c r="B200" s="178"/>
      <c r="C200" s="9"/>
      <c r="D200" s="9"/>
      <c r="E200" s="10">
        <v>55200</v>
      </c>
      <c r="F200" s="9"/>
      <c r="G200" s="9"/>
      <c r="H200" s="8"/>
      <c r="I200" s="7"/>
      <c r="M200" s="1" t="s">
        <v>190</v>
      </c>
    </row>
    <row r="201" spans="1:13" ht="15" outlineLevel="4" x14ac:dyDescent="0.25">
      <c r="A201" s="178" t="s">
        <v>532</v>
      </c>
      <c r="B201" s="178"/>
      <c r="C201" s="9"/>
      <c r="D201" s="9"/>
      <c r="E201" s="10">
        <v>28489.279999999999</v>
      </c>
      <c r="F201" s="9"/>
      <c r="G201" s="9"/>
      <c r="H201" s="8"/>
      <c r="I201" s="7"/>
      <c r="M201" s="1" t="s">
        <v>201</v>
      </c>
    </row>
    <row r="202" spans="1:13" ht="15" outlineLevel="4" x14ac:dyDescent="0.25">
      <c r="A202" s="178" t="s">
        <v>763</v>
      </c>
      <c r="B202" s="178"/>
      <c r="C202" s="9"/>
      <c r="D202" s="9"/>
      <c r="E202" s="10">
        <v>31802.97</v>
      </c>
      <c r="F202" s="9"/>
      <c r="G202" s="9"/>
      <c r="H202" s="8"/>
      <c r="I202" s="7"/>
      <c r="M202" s="1" t="s">
        <v>211</v>
      </c>
    </row>
    <row r="203" spans="1:13" ht="15" outlineLevel="4" x14ac:dyDescent="0.25">
      <c r="A203" s="178" t="s">
        <v>583</v>
      </c>
      <c r="B203" s="178"/>
      <c r="C203" s="9"/>
      <c r="D203" s="9"/>
      <c r="E203" s="10">
        <v>10800</v>
      </c>
      <c r="F203" s="9"/>
      <c r="G203" s="9"/>
      <c r="H203" s="8"/>
      <c r="I203" s="7"/>
      <c r="M203" s="1" t="s">
        <v>230</v>
      </c>
    </row>
    <row r="204" spans="1:13" ht="15" outlineLevel="4" x14ac:dyDescent="0.25">
      <c r="A204" s="178" t="s">
        <v>582</v>
      </c>
      <c r="B204" s="178"/>
      <c r="C204" s="9"/>
      <c r="D204" s="9"/>
      <c r="E204" s="10">
        <v>24067.62</v>
      </c>
      <c r="F204" s="9"/>
      <c r="G204" s="9"/>
      <c r="H204" s="8"/>
      <c r="I204" s="7"/>
      <c r="M204" s="1" t="s">
        <v>233</v>
      </c>
    </row>
    <row r="205" spans="1:13" ht="15" outlineLevel="4" x14ac:dyDescent="0.25">
      <c r="A205" s="178" t="s">
        <v>825</v>
      </c>
      <c r="B205" s="178"/>
      <c r="C205" s="9"/>
      <c r="D205" s="9"/>
      <c r="E205" s="10">
        <v>44400</v>
      </c>
      <c r="F205" s="9"/>
      <c r="G205" s="9"/>
      <c r="H205" s="8"/>
      <c r="I205" s="7"/>
      <c r="M205" s="1" t="s">
        <v>233</v>
      </c>
    </row>
    <row r="206" spans="1:13" ht="12" outlineLevel="4" x14ac:dyDescent="0.2">
      <c r="A206" s="178" t="s">
        <v>612</v>
      </c>
      <c r="B206" s="178"/>
      <c r="C206" s="9"/>
      <c r="D206" s="9"/>
      <c r="E206" s="10">
        <v>25200</v>
      </c>
      <c r="F206" s="9"/>
      <c r="G206" s="9"/>
      <c r="H206" s="8"/>
      <c r="I206" s="7"/>
      <c r="M206" s="2" t="s">
        <v>53</v>
      </c>
    </row>
    <row r="207" spans="1:13" ht="12" outlineLevel="4" x14ac:dyDescent="0.2">
      <c r="A207" s="178" t="s">
        <v>526</v>
      </c>
      <c r="B207" s="178"/>
      <c r="C207" s="9"/>
      <c r="D207" s="9"/>
      <c r="E207" s="10">
        <v>61200</v>
      </c>
      <c r="F207" s="9"/>
      <c r="G207" s="9"/>
      <c r="H207" s="8"/>
      <c r="I207" s="7"/>
      <c r="M207" s="2" t="s">
        <v>55</v>
      </c>
    </row>
    <row r="208" spans="1:13" ht="15" outlineLevel="4" x14ac:dyDescent="0.25">
      <c r="A208" s="178" t="s">
        <v>610</v>
      </c>
      <c r="B208" s="178"/>
      <c r="C208" s="9"/>
      <c r="D208" s="9"/>
      <c r="E208" s="10">
        <v>18000</v>
      </c>
      <c r="F208" s="9"/>
      <c r="G208" s="9"/>
      <c r="H208" s="8"/>
      <c r="I208" s="7"/>
      <c r="M208" s="1" t="s">
        <v>66</v>
      </c>
    </row>
    <row r="209" spans="1:13" ht="15" outlineLevel="4" x14ac:dyDescent="0.25">
      <c r="A209" s="178" t="s">
        <v>520</v>
      </c>
      <c r="B209" s="178"/>
      <c r="C209" s="9"/>
      <c r="D209" s="9"/>
      <c r="E209" s="10">
        <v>6800</v>
      </c>
      <c r="F209" s="9"/>
      <c r="G209" s="9"/>
      <c r="H209" s="8"/>
      <c r="I209" s="7"/>
      <c r="M209" s="1" t="s">
        <v>20</v>
      </c>
    </row>
    <row r="210" spans="1:13" ht="15" outlineLevel="4" x14ac:dyDescent="0.25">
      <c r="A210" s="178" t="s">
        <v>702</v>
      </c>
      <c r="B210" s="178"/>
      <c r="C210" s="9"/>
      <c r="D210" s="9"/>
      <c r="E210" s="10">
        <v>10800</v>
      </c>
      <c r="F210" s="9"/>
      <c r="G210" s="9"/>
      <c r="H210" s="8"/>
      <c r="I210" s="7"/>
      <c r="M210" s="1" t="s">
        <v>21</v>
      </c>
    </row>
    <row r="211" spans="1:13" ht="15" outlineLevel="4" x14ac:dyDescent="0.25">
      <c r="A211" s="178" t="s">
        <v>701</v>
      </c>
      <c r="B211" s="178"/>
      <c r="C211" s="9"/>
      <c r="D211" s="9"/>
      <c r="E211" s="10">
        <v>145129.57999999999</v>
      </c>
      <c r="F211" s="9"/>
      <c r="G211" s="9"/>
      <c r="H211" s="8"/>
      <c r="I211" s="7"/>
      <c r="M211" s="1" t="s">
        <v>22</v>
      </c>
    </row>
    <row r="212" spans="1:13" ht="15" outlineLevel="4" x14ac:dyDescent="0.25">
      <c r="A212" s="178" t="s">
        <v>699</v>
      </c>
      <c r="B212" s="178"/>
      <c r="C212" s="9"/>
      <c r="D212" s="9"/>
      <c r="E212" s="10">
        <v>40800</v>
      </c>
      <c r="F212" s="9"/>
      <c r="G212" s="9"/>
      <c r="H212" s="8"/>
      <c r="I212" s="7"/>
      <c r="M212" s="1" t="s">
        <v>24</v>
      </c>
    </row>
    <row r="213" spans="1:13" ht="15" outlineLevel="4" x14ac:dyDescent="0.25">
      <c r="A213" s="178" t="s">
        <v>697</v>
      </c>
      <c r="B213" s="178"/>
      <c r="C213" s="9"/>
      <c r="D213" s="9"/>
      <c r="E213" s="10">
        <v>15200</v>
      </c>
      <c r="F213" s="9"/>
      <c r="G213" s="9"/>
      <c r="H213" s="8"/>
      <c r="I213" s="7"/>
      <c r="M213" s="1" t="s">
        <v>28</v>
      </c>
    </row>
    <row r="214" spans="1:13" ht="15" outlineLevel="4" x14ac:dyDescent="0.25">
      <c r="A214" s="178" t="s">
        <v>696</v>
      </c>
      <c r="B214" s="178"/>
      <c r="C214" s="9"/>
      <c r="D214" s="9"/>
      <c r="E214" s="10">
        <v>42000</v>
      </c>
      <c r="F214" s="9"/>
      <c r="G214" s="9"/>
      <c r="H214" s="8"/>
      <c r="I214" s="7"/>
      <c r="M214" s="1" t="s">
        <v>29</v>
      </c>
    </row>
    <row r="215" spans="1:13" ht="15" outlineLevel="4" x14ac:dyDescent="0.25">
      <c r="A215" s="178" t="s">
        <v>695</v>
      </c>
      <c r="B215" s="178"/>
      <c r="C215" s="9"/>
      <c r="D215" s="9"/>
      <c r="E215" s="10">
        <v>60800</v>
      </c>
      <c r="F215" s="9"/>
      <c r="G215" s="9"/>
      <c r="H215" s="8"/>
      <c r="I215" s="7"/>
      <c r="M215" s="1" t="s">
        <v>30</v>
      </c>
    </row>
    <row r="216" spans="1:13" ht="15" outlineLevel="4" x14ac:dyDescent="0.25">
      <c r="A216" s="178" t="s">
        <v>517</v>
      </c>
      <c r="B216" s="178"/>
      <c r="C216" s="9"/>
      <c r="D216" s="9"/>
      <c r="E216" s="10">
        <v>166400</v>
      </c>
      <c r="F216" s="9"/>
      <c r="G216" s="9"/>
      <c r="H216" s="8"/>
      <c r="I216" s="7"/>
      <c r="M216" s="1" t="s">
        <v>186</v>
      </c>
    </row>
    <row r="217" spans="1:13" ht="15" outlineLevel="4" x14ac:dyDescent="0.25">
      <c r="A217" s="178" t="s">
        <v>579</v>
      </c>
      <c r="B217" s="178"/>
      <c r="C217" s="9"/>
      <c r="D217" s="9"/>
      <c r="E217" s="10">
        <v>6000</v>
      </c>
      <c r="F217" s="9"/>
      <c r="G217" s="9"/>
      <c r="H217" s="8"/>
      <c r="I217" s="7"/>
      <c r="M217" s="1" t="s">
        <v>187</v>
      </c>
    </row>
    <row r="218" spans="1:13" ht="15" outlineLevel="4" x14ac:dyDescent="0.25">
      <c r="A218" s="178" t="s">
        <v>693</v>
      </c>
      <c r="B218" s="178"/>
      <c r="C218" s="9"/>
      <c r="D218" s="9"/>
      <c r="E218" s="10">
        <v>39200</v>
      </c>
      <c r="F218" s="9"/>
      <c r="G218" s="9"/>
      <c r="H218" s="8"/>
      <c r="I218" s="7"/>
      <c r="M218" s="1" t="s">
        <v>47</v>
      </c>
    </row>
    <row r="219" spans="1:13" ht="15" outlineLevel="4" x14ac:dyDescent="0.25">
      <c r="A219" s="178" t="s">
        <v>516</v>
      </c>
      <c r="B219" s="178"/>
      <c r="C219" s="9"/>
      <c r="D219" s="9"/>
      <c r="E219" s="10">
        <v>160400</v>
      </c>
      <c r="F219" s="9"/>
      <c r="G219" s="9"/>
      <c r="H219" s="8"/>
      <c r="I219" s="7"/>
      <c r="M219" s="1" t="s">
        <v>48</v>
      </c>
    </row>
    <row r="220" spans="1:13" ht="15" outlineLevel="4" x14ac:dyDescent="0.25">
      <c r="A220" s="178" t="s">
        <v>515</v>
      </c>
      <c r="B220" s="178"/>
      <c r="C220" s="9"/>
      <c r="D220" s="9"/>
      <c r="E220" s="10">
        <v>14351.97</v>
      </c>
      <c r="F220" s="9"/>
      <c r="G220" s="9"/>
      <c r="H220" s="8"/>
      <c r="I220" s="7"/>
      <c r="M220" s="1" t="s">
        <v>75</v>
      </c>
    </row>
    <row r="221" spans="1:13" ht="15" outlineLevel="4" x14ac:dyDescent="0.25">
      <c r="A221" s="178" t="s">
        <v>507</v>
      </c>
      <c r="B221" s="178"/>
      <c r="C221" s="9"/>
      <c r="D221" s="9"/>
      <c r="E221" s="10">
        <v>19766.64</v>
      </c>
      <c r="F221" s="9"/>
      <c r="G221" s="9"/>
      <c r="H221" s="8"/>
      <c r="I221" s="7"/>
      <c r="M221" s="1" t="s">
        <v>101</v>
      </c>
    </row>
    <row r="222" spans="1:13" ht="15" outlineLevel="4" x14ac:dyDescent="0.25">
      <c r="A222" s="178" t="s">
        <v>744</v>
      </c>
      <c r="B222" s="178"/>
      <c r="C222" s="9"/>
      <c r="D222" s="9"/>
      <c r="E222" s="10">
        <v>26208.21</v>
      </c>
      <c r="F222" s="9"/>
      <c r="G222" s="9"/>
      <c r="H222" s="8"/>
      <c r="I222" s="7"/>
      <c r="M222" s="1" t="s">
        <v>103</v>
      </c>
    </row>
    <row r="223" spans="1:13" ht="15" outlineLevel="4" x14ac:dyDescent="0.25">
      <c r="A223" s="178" t="s">
        <v>655</v>
      </c>
      <c r="B223" s="178"/>
      <c r="C223" s="9"/>
      <c r="D223" s="9"/>
      <c r="E223" s="10">
        <v>72800</v>
      </c>
      <c r="F223" s="9"/>
      <c r="G223" s="9"/>
      <c r="H223" s="8"/>
      <c r="I223" s="7"/>
      <c r="M223" s="1" t="s">
        <v>130</v>
      </c>
    </row>
    <row r="224" spans="1:13" ht="15" outlineLevel="4" x14ac:dyDescent="0.25">
      <c r="A224" s="178" t="s">
        <v>637</v>
      </c>
      <c r="B224" s="178"/>
      <c r="C224" s="9"/>
      <c r="D224" s="9"/>
      <c r="E224" s="10">
        <v>92070.97</v>
      </c>
      <c r="F224" s="9"/>
      <c r="G224" s="9"/>
      <c r="H224" s="8"/>
      <c r="I224" s="7"/>
      <c r="M224" s="1" t="s">
        <v>133</v>
      </c>
    </row>
    <row r="225" spans="1:13" ht="15" outlineLevel="4" x14ac:dyDescent="0.25">
      <c r="A225" s="178" t="s">
        <v>631</v>
      </c>
      <c r="B225" s="178"/>
      <c r="C225" s="9"/>
      <c r="D225" s="9"/>
      <c r="E225" s="10">
        <v>153068.07</v>
      </c>
      <c r="F225" s="9"/>
      <c r="G225" s="9"/>
      <c r="H225" s="8"/>
      <c r="I225" s="7"/>
      <c r="M225" s="1" t="s">
        <v>372</v>
      </c>
    </row>
    <row r="226" spans="1:13" ht="15" outlineLevel="4" x14ac:dyDescent="0.25">
      <c r="A226" s="178" t="s">
        <v>628</v>
      </c>
      <c r="B226" s="178"/>
      <c r="C226" s="9"/>
      <c r="D226" s="9"/>
      <c r="E226" s="10">
        <v>23200</v>
      </c>
      <c r="F226" s="9"/>
      <c r="G226" s="9"/>
      <c r="H226" s="8"/>
      <c r="I226" s="7"/>
      <c r="M226" s="1" t="s">
        <v>377</v>
      </c>
    </row>
    <row r="227" spans="1:13" ht="15" outlineLevel="4" x14ac:dyDescent="0.25">
      <c r="A227" s="178" t="s">
        <v>627</v>
      </c>
      <c r="B227" s="178"/>
      <c r="C227" s="9"/>
      <c r="D227" s="9"/>
      <c r="E227" s="10">
        <v>12777.07</v>
      </c>
      <c r="F227" s="9"/>
      <c r="G227" s="9"/>
      <c r="H227" s="8"/>
      <c r="I227" s="7"/>
      <c r="M227" s="1" t="s">
        <v>381</v>
      </c>
    </row>
    <row r="228" spans="1:13" ht="15" outlineLevel="4" x14ac:dyDescent="0.25">
      <c r="A228" s="178" t="s">
        <v>625</v>
      </c>
      <c r="B228" s="178"/>
      <c r="C228" s="9"/>
      <c r="D228" s="9"/>
      <c r="E228" s="10">
        <v>32800</v>
      </c>
      <c r="F228" s="9"/>
      <c r="G228" s="9"/>
      <c r="H228" s="8"/>
      <c r="I228" s="7"/>
      <c r="M228" s="1" t="s">
        <v>390</v>
      </c>
    </row>
    <row r="229" spans="1:13" ht="15" outlineLevel="4" x14ac:dyDescent="0.25">
      <c r="A229" s="178" t="s">
        <v>679</v>
      </c>
      <c r="B229" s="178"/>
      <c r="C229" s="9"/>
      <c r="D229" s="9"/>
      <c r="E229" s="10">
        <v>27678.51</v>
      </c>
      <c r="F229" s="9"/>
      <c r="G229" s="9"/>
      <c r="H229" s="8"/>
      <c r="I229" s="7"/>
      <c r="M229" s="1" t="s">
        <v>409</v>
      </c>
    </row>
    <row r="230" spans="1:13" ht="15" outlineLevel="4" x14ac:dyDescent="0.25">
      <c r="A230" s="178" t="s">
        <v>676</v>
      </c>
      <c r="B230" s="178"/>
      <c r="C230" s="9"/>
      <c r="D230" s="9"/>
      <c r="E230" s="10">
        <v>21333.47</v>
      </c>
      <c r="F230" s="9"/>
      <c r="G230" s="9"/>
      <c r="H230" s="8"/>
      <c r="I230" s="7"/>
      <c r="M230" s="1" t="s">
        <v>412</v>
      </c>
    </row>
    <row r="231" spans="1:13" ht="15" outlineLevel="4" x14ac:dyDescent="0.25">
      <c r="A231" s="178" t="s">
        <v>675</v>
      </c>
      <c r="B231" s="178"/>
      <c r="C231" s="9"/>
      <c r="D231" s="9"/>
      <c r="E231" s="10">
        <v>93587.53</v>
      </c>
      <c r="F231" s="9"/>
      <c r="G231" s="9"/>
      <c r="H231" s="8"/>
      <c r="I231" s="7"/>
      <c r="M231" s="1" t="s">
        <v>413</v>
      </c>
    </row>
    <row r="232" spans="1:13" ht="15" outlineLevel="4" x14ac:dyDescent="0.25">
      <c r="A232" s="178" t="s">
        <v>672</v>
      </c>
      <c r="B232" s="178"/>
      <c r="C232" s="9"/>
      <c r="D232" s="9"/>
      <c r="E232" s="10">
        <v>88077.88</v>
      </c>
      <c r="F232" s="9"/>
      <c r="G232" s="9"/>
      <c r="H232" s="8"/>
      <c r="I232" s="7"/>
      <c r="M232" s="1" t="s">
        <v>416</v>
      </c>
    </row>
    <row r="233" spans="1:13" ht="15" outlineLevel="4" x14ac:dyDescent="0.25">
      <c r="A233" s="178" t="s">
        <v>669</v>
      </c>
      <c r="B233" s="178"/>
      <c r="C233" s="9"/>
      <c r="D233" s="9"/>
      <c r="E233" s="10">
        <v>16842.66</v>
      </c>
      <c r="F233" s="9"/>
      <c r="G233" s="9"/>
      <c r="H233" s="8"/>
      <c r="I233" s="7"/>
      <c r="M233" s="1" t="s">
        <v>419</v>
      </c>
    </row>
    <row r="234" spans="1:13" ht="15" outlineLevel="4" x14ac:dyDescent="0.25">
      <c r="A234" s="178" t="s">
        <v>668</v>
      </c>
      <c r="B234" s="178"/>
      <c r="C234" s="9"/>
      <c r="D234" s="9"/>
      <c r="E234" s="10">
        <v>13749.58</v>
      </c>
      <c r="F234" s="9"/>
      <c r="G234" s="9"/>
      <c r="H234" s="8"/>
      <c r="I234" s="7"/>
      <c r="M234" s="1" t="s">
        <v>420</v>
      </c>
    </row>
    <row r="235" spans="1:13" ht="12" outlineLevel="3" x14ac:dyDescent="0.2">
      <c r="A235" s="177" t="s">
        <v>851</v>
      </c>
      <c r="B235" s="177"/>
      <c r="C235" s="9"/>
      <c r="D235" s="9"/>
      <c r="E235" s="10">
        <v>33010.42</v>
      </c>
      <c r="F235" s="9"/>
      <c r="G235" s="9"/>
      <c r="H235" s="8"/>
      <c r="I235" s="7"/>
    </row>
    <row r="236" spans="1:13" ht="15" outlineLevel="4" x14ac:dyDescent="0.25">
      <c r="A236" s="178" t="s">
        <v>693</v>
      </c>
      <c r="B236" s="178"/>
      <c r="C236" s="9"/>
      <c r="D236" s="9"/>
      <c r="E236" s="10">
        <v>11845.32</v>
      </c>
      <c r="F236" s="9"/>
      <c r="G236" s="9"/>
      <c r="H236" s="8"/>
      <c r="I236" s="7"/>
      <c r="M236" s="1" t="s">
        <v>47</v>
      </c>
    </row>
    <row r="237" spans="1:13" ht="15" outlineLevel="4" x14ac:dyDescent="0.25">
      <c r="A237" s="178" t="s">
        <v>507</v>
      </c>
      <c r="B237" s="178"/>
      <c r="C237" s="9"/>
      <c r="D237" s="9"/>
      <c r="E237" s="10">
        <v>9262.2099999999991</v>
      </c>
      <c r="F237" s="9"/>
      <c r="G237" s="9"/>
      <c r="H237" s="8"/>
      <c r="I237" s="7"/>
      <c r="M237" s="1" t="s">
        <v>101</v>
      </c>
    </row>
    <row r="238" spans="1:13" ht="15" outlineLevel="4" x14ac:dyDescent="0.25">
      <c r="A238" s="178" t="s">
        <v>690</v>
      </c>
      <c r="B238" s="178"/>
      <c r="C238" s="9"/>
      <c r="D238" s="9"/>
      <c r="E238" s="10">
        <v>11902.89</v>
      </c>
      <c r="F238" s="9"/>
      <c r="G238" s="9"/>
      <c r="H238" s="8"/>
      <c r="I238" s="7"/>
      <c r="M238" s="1" t="s">
        <v>394</v>
      </c>
    </row>
    <row r="239" spans="1:13" ht="12" outlineLevel="3" x14ac:dyDescent="0.2">
      <c r="A239" s="177" t="s">
        <v>850</v>
      </c>
      <c r="B239" s="177"/>
      <c r="C239" s="9"/>
      <c r="D239" s="9"/>
      <c r="E239" s="10">
        <v>6810.1</v>
      </c>
      <c r="F239" s="9"/>
      <c r="G239" s="9"/>
      <c r="H239" s="8"/>
      <c r="I239" s="7"/>
    </row>
    <row r="240" spans="1:13" ht="15" outlineLevel="4" x14ac:dyDescent="0.25">
      <c r="A240" s="178" t="s">
        <v>549</v>
      </c>
      <c r="B240" s="178"/>
      <c r="C240" s="9"/>
      <c r="D240" s="9"/>
      <c r="E240" s="10">
        <v>4781.8100000000004</v>
      </c>
      <c r="F240" s="9"/>
      <c r="G240" s="9"/>
      <c r="H240" s="8"/>
      <c r="I240" s="7"/>
      <c r="M240" s="1" t="s">
        <v>162</v>
      </c>
    </row>
    <row r="241" spans="1:16" ht="15" outlineLevel="4" x14ac:dyDescent="0.25">
      <c r="A241" s="178" t="s">
        <v>769</v>
      </c>
      <c r="B241" s="178"/>
      <c r="C241" s="9"/>
      <c r="D241" s="9"/>
      <c r="E241" s="10">
        <v>2028.29</v>
      </c>
      <c r="F241" s="9"/>
      <c r="G241" s="9"/>
      <c r="H241" s="8"/>
      <c r="I241" s="7"/>
      <c r="M241" s="1" t="s">
        <v>165</v>
      </c>
    </row>
    <row r="242" spans="1:16" ht="12" outlineLevel="3" x14ac:dyDescent="0.2">
      <c r="A242" s="177" t="s">
        <v>849</v>
      </c>
      <c r="B242" s="177"/>
      <c r="C242" s="9"/>
      <c r="D242" s="9"/>
      <c r="E242" s="10">
        <v>24039.93</v>
      </c>
      <c r="F242" s="9"/>
      <c r="G242" s="9"/>
      <c r="H242" s="8"/>
      <c r="I242" s="7"/>
    </row>
    <row r="243" spans="1:16" ht="15" outlineLevel="4" x14ac:dyDescent="0.25">
      <c r="A243" s="178" t="s">
        <v>775</v>
      </c>
      <c r="B243" s="178"/>
      <c r="C243" s="9"/>
      <c r="D243" s="9"/>
      <c r="E243" s="10">
        <v>24039.93</v>
      </c>
      <c r="F243" s="9"/>
      <c r="G243" s="9"/>
      <c r="H243" s="8"/>
      <c r="I243" s="7"/>
      <c r="M243" s="1" t="s">
        <v>156</v>
      </c>
    </row>
    <row r="244" spans="1:16" ht="12" outlineLevel="3" x14ac:dyDescent="0.2">
      <c r="A244" s="177" t="s">
        <v>848</v>
      </c>
      <c r="B244" s="177"/>
      <c r="C244" s="9"/>
      <c r="D244" s="9"/>
      <c r="E244" s="10">
        <v>931307.78</v>
      </c>
      <c r="F244" s="9"/>
      <c r="G244" s="9"/>
      <c r="H244" s="8"/>
      <c r="I244" s="7"/>
    </row>
    <row r="245" spans="1:16" ht="12" outlineLevel="4" x14ac:dyDescent="0.2">
      <c r="A245" s="178" t="s">
        <v>795</v>
      </c>
      <c r="B245" s="178"/>
      <c r="C245" s="9"/>
      <c r="D245" s="9"/>
      <c r="E245" s="10">
        <v>362309</v>
      </c>
      <c r="F245" s="9"/>
      <c r="G245" s="9"/>
      <c r="H245" s="8"/>
      <c r="I245" s="7"/>
    </row>
    <row r="246" spans="1:16" ht="12" outlineLevel="4" x14ac:dyDescent="0.2">
      <c r="A246" s="178" t="s">
        <v>812</v>
      </c>
      <c r="B246" s="178"/>
      <c r="C246" s="9"/>
      <c r="D246" s="9"/>
      <c r="E246" s="10">
        <v>568998.78</v>
      </c>
      <c r="F246" s="9"/>
      <c r="G246" s="9"/>
      <c r="H246" s="8"/>
      <c r="I246" s="7"/>
    </row>
    <row r="247" spans="1:16" ht="12" outlineLevel="3" x14ac:dyDescent="0.2">
      <c r="A247" s="177" t="s">
        <v>847</v>
      </c>
      <c r="B247" s="177"/>
      <c r="C247" s="9"/>
      <c r="D247" s="9"/>
      <c r="E247" s="10">
        <v>3455.93</v>
      </c>
      <c r="F247" s="9"/>
      <c r="G247" s="9"/>
      <c r="H247" s="8"/>
      <c r="I247" s="7"/>
    </row>
    <row r="248" spans="1:16" ht="15" outlineLevel="4" x14ac:dyDescent="0.25">
      <c r="A248" s="178" t="s">
        <v>634</v>
      </c>
      <c r="B248" s="178"/>
      <c r="C248" s="9"/>
      <c r="D248" s="9"/>
      <c r="E248" s="10">
        <v>3455.93</v>
      </c>
      <c r="F248" s="9"/>
      <c r="G248" s="9"/>
      <c r="H248" s="8"/>
      <c r="I248" s="7"/>
      <c r="N248" s="1" t="s">
        <v>369</v>
      </c>
    </row>
    <row r="249" spans="1:16" ht="12" outlineLevel="3" x14ac:dyDescent="0.2">
      <c r="A249" s="177" t="s">
        <v>846</v>
      </c>
      <c r="B249" s="177"/>
      <c r="C249" s="9"/>
      <c r="D249" s="9"/>
      <c r="E249" s="10">
        <v>716847.46</v>
      </c>
      <c r="F249" s="9"/>
      <c r="G249" s="9"/>
      <c r="H249" s="8"/>
      <c r="I249" s="7"/>
    </row>
    <row r="250" spans="1:16" ht="15" outlineLevel="4" x14ac:dyDescent="0.25">
      <c r="A250" s="178" t="s">
        <v>529</v>
      </c>
      <c r="B250" s="178"/>
      <c r="C250" s="9"/>
      <c r="D250" s="9"/>
      <c r="E250" s="10">
        <v>270762.71000000002</v>
      </c>
      <c r="F250" s="9"/>
      <c r="G250" s="9"/>
      <c r="H250" s="8"/>
      <c r="I250" s="7"/>
      <c r="O250" s="1" t="s">
        <v>213</v>
      </c>
    </row>
    <row r="251" spans="1:16" ht="15" outlineLevel="4" x14ac:dyDescent="0.25">
      <c r="A251" s="178" t="s">
        <v>511</v>
      </c>
      <c r="B251" s="178"/>
      <c r="C251" s="9"/>
      <c r="D251" s="9"/>
      <c r="E251" s="10">
        <v>281796.61</v>
      </c>
      <c r="F251" s="9"/>
      <c r="G251" s="9"/>
      <c r="H251" s="8"/>
      <c r="I251" s="7"/>
      <c r="O251" s="1" t="s">
        <v>91</v>
      </c>
    </row>
    <row r="252" spans="1:16" ht="15" outlineLevel="4" x14ac:dyDescent="0.25">
      <c r="A252" s="178" t="s">
        <v>508</v>
      </c>
      <c r="B252" s="178"/>
      <c r="C252" s="9"/>
      <c r="D252" s="9"/>
      <c r="E252" s="10">
        <v>156525.42000000001</v>
      </c>
      <c r="F252" s="9"/>
      <c r="G252" s="9"/>
      <c r="H252" s="8"/>
      <c r="I252" s="7"/>
      <c r="O252" s="1" t="s">
        <v>99</v>
      </c>
    </row>
    <row r="253" spans="1:16" ht="15" outlineLevel="4" x14ac:dyDescent="0.25">
      <c r="A253" s="178" t="s">
        <v>741</v>
      </c>
      <c r="B253" s="178"/>
      <c r="C253" s="9"/>
      <c r="D253" s="9"/>
      <c r="E253" s="10">
        <v>7762.72</v>
      </c>
      <c r="F253" s="9"/>
      <c r="G253" s="9"/>
      <c r="H253" s="8"/>
      <c r="I253" s="7"/>
      <c r="O253" s="1" t="s">
        <v>108</v>
      </c>
    </row>
    <row r="254" spans="1:16" ht="12" outlineLevel="3" x14ac:dyDescent="0.2">
      <c r="A254" s="177" t="s">
        <v>845</v>
      </c>
      <c r="B254" s="177"/>
      <c r="C254" s="9"/>
      <c r="D254" s="9"/>
      <c r="E254" s="10">
        <v>609569.27</v>
      </c>
      <c r="F254" s="9"/>
      <c r="G254" s="9"/>
      <c r="H254" s="8"/>
      <c r="I254" s="7"/>
    </row>
    <row r="255" spans="1:16" ht="15" outlineLevel="4" x14ac:dyDescent="0.25">
      <c r="A255" s="178" t="s">
        <v>759</v>
      </c>
      <c r="B255" s="178"/>
      <c r="C255" s="9"/>
      <c r="D255" s="9"/>
      <c r="E255" s="10">
        <v>111508.26</v>
      </c>
      <c r="F255" s="9"/>
      <c r="G255" s="9"/>
      <c r="H255" s="8"/>
      <c r="I255" s="7"/>
      <c r="P255" s="1" t="s">
        <v>80</v>
      </c>
    </row>
    <row r="256" spans="1:16" ht="15" outlineLevel="4" x14ac:dyDescent="0.25">
      <c r="A256" s="178" t="s">
        <v>497</v>
      </c>
      <c r="B256" s="178"/>
      <c r="C256" s="9"/>
      <c r="D256" s="9"/>
      <c r="E256" s="10">
        <v>33752.800000000003</v>
      </c>
      <c r="F256" s="9"/>
      <c r="G256" s="9"/>
      <c r="H256" s="8"/>
      <c r="I256" s="7"/>
      <c r="P256" s="1" t="s">
        <v>129</v>
      </c>
    </row>
    <row r="257" spans="1:17" ht="15" outlineLevel="4" x14ac:dyDescent="0.25">
      <c r="A257" s="178" t="s">
        <v>495</v>
      </c>
      <c r="B257" s="178"/>
      <c r="C257" s="9"/>
      <c r="D257" s="9"/>
      <c r="E257" s="10">
        <v>118452.61</v>
      </c>
      <c r="F257" s="9"/>
      <c r="G257" s="9"/>
      <c r="H257" s="8"/>
      <c r="I257" s="7"/>
      <c r="P257" s="1" t="s">
        <v>374</v>
      </c>
    </row>
    <row r="258" spans="1:17" ht="15" outlineLevel="4" x14ac:dyDescent="0.25">
      <c r="A258" s="178" t="s">
        <v>567</v>
      </c>
      <c r="B258" s="178"/>
      <c r="C258" s="9"/>
      <c r="D258" s="9"/>
      <c r="E258" s="10">
        <v>237906.66</v>
      </c>
      <c r="F258" s="9"/>
      <c r="G258" s="9"/>
      <c r="H258" s="8"/>
      <c r="I258" s="7"/>
      <c r="P258" s="1" t="s">
        <v>477</v>
      </c>
    </row>
    <row r="259" spans="1:17" ht="15" outlineLevel="4" x14ac:dyDescent="0.25">
      <c r="A259" s="178" t="s">
        <v>674</v>
      </c>
      <c r="B259" s="178"/>
      <c r="C259" s="9"/>
      <c r="D259" s="9"/>
      <c r="E259" s="10">
        <v>107948.94</v>
      </c>
      <c r="F259" s="9"/>
      <c r="G259" s="9"/>
      <c r="H259" s="8"/>
      <c r="I259" s="7"/>
      <c r="P259" s="1" t="s">
        <v>414</v>
      </c>
    </row>
    <row r="260" spans="1:17" ht="12" outlineLevel="3" x14ac:dyDescent="0.2">
      <c r="A260" s="177" t="s">
        <v>844</v>
      </c>
      <c r="B260" s="177"/>
      <c r="C260" s="9"/>
      <c r="D260" s="9"/>
      <c r="E260" s="10">
        <v>288870.84999999998</v>
      </c>
      <c r="F260" s="9"/>
      <c r="G260" s="9"/>
      <c r="H260" s="8"/>
      <c r="I260" s="7"/>
    </row>
    <row r="261" spans="1:17" ht="15" outlineLevel="4" x14ac:dyDescent="0.25">
      <c r="A261" s="178" t="s">
        <v>677</v>
      </c>
      <c r="B261" s="178"/>
      <c r="C261" s="9"/>
      <c r="D261" s="9"/>
      <c r="E261" s="10">
        <v>288870.84999999998</v>
      </c>
      <c r="F261" s="9"/>
      <c r="G261" s="9"/>
      <c r="H261" s="8"/>
      <c r="I261" s="7"/>
      <c r="Q261" s="1" t="s">
        <v>411</v>
      </c>
    </row>
    <row r="262" spans="1:17" ht="12" outlineLevel="3" x14ac:dyDescent="0.2">
      <c r="A262" s="177" t="s">
        <v>843</v>
      </c>
      <c r="B262" s="177"/>
      <c r="C262" s="9"/>
      <c r="D262" s="9"/>
      <c r="E262" s="10">
        <v>8898.2999999999993</v>
      </c>
      <c r="F262" s="9"/>
      <c r="G262" s="9"/>
      <c r="H262" s="8"/>
      <c r="I262" s="7"/>
    </row>
    <row r="263" spans="1:17" ht="12" outlineLevel="4" x14ac:dyDescent="0.2">
      <c r="A263" s="178" t="s">
        <v>795</v>
      </c>
      <c r="B263" s="178"/>
      <c r="C263" s="9"/>
      <c r="D263" s="9"/>
      <c r="E263" s="10">
        <v>8898.2999999999993</v>
      </c>
      <c r="F263" s="9"/>
      <c r="G263" s="9"/>
      <c r="H263" s="8"/>
      <c r="I263" s="7"/>
    </row>
    <row r="264" spans="1:17" ht="12" outlineLevel="3" x14ac:dyDescent="0.2">
      <c r="A264" s="177" t="s">
        <v>842</v>
      </c>
      <c r="B264" s="177"/>
      <c r="C264" s="9"/>
      <c r="D264" s="9"/>
      <c r="E264" s="10">
        <v>46805899.859999999</v>
      </c>
      <c r="F264" s="9"/>
      <c r="G264" s="9"/>
      <c r="H264" s="8"/>
      <c r="I264" s="7"/>
    </row>
    <row r="265" spans="1:17" ht="12" outlineLevel="4" x14ac:dyDescent="0.2">
      <c r="A265" s="178" t="s">
        <v>795</v>
      </c>
      <c r="B265" s="178"/>
      <c r="C265" s="9"/>
      <c r="D265" s="9"/>
      <c r="E265" s="10">
        <v>46805899.859999999</v>
      </c>
      <c r="F265" s="9"/>
      <c r="G265" s="9"/>
      <c r="H265" s="8"/>
      <c r="I265" s="7"/>
    </row>
    <row r="266" spans="1:17" ht="12" outlineLevel="3" x14ac:dyDescent="0.2">
      <c r="A266" s="177" t="s">
        <v>841</v>
      </c>
      <c r="B266" s="177"/>
      <c r="C266" s="9"/>
      <c r="D266" s="9"/>
      <c r="E266" s="10">
        <v>15423010.51</v>
      </c>
      <c r="F266" s="9"/>
      <c r="G266" s="9"/>
      <c r="H266" s="8"/>
      <c r="I266" s="7"/>
    </row>
    <row r="267" spans="1:17" ht="12" outlineLevel="4" x14ac:dyDescent="0.2">
      <c r="A267" s="178" t="s">
        <v>795</v>
      </c>
      <c r="B267" s="178"/>
      <c r="C267" s="9"/>
      <c r="D267" s="9"/>
      <c r="E267" s="10">
        <v>15423010.51</v>
      </c>
      <c r="F267" s="9"/>
      <c r="G267" s="9"/>
      <c r="H267" s="8"/>
      <c r="I267" s="7"/>
    </row>
    <row r="268" spans="1:17" ht="12" outlineLevel="3" x14ac:dyDescent="0.2">
      <c r="A268" s="177" t="s">
        <v>840</v>
      </c>
      <c r="B268" s="177"/>
      <c r="C268" s="9"/>
      <c r="D268" s="9"/>
      <c r="E268" s="10">
        <v>44840.78</v>
      </c>
      <c r="F268" s="9"/>
      <c r="G268" s="9"/>
      <c r="H268" s="8"/>
      <c r="I268" s="7"/>
    </row>
    <row r="269" spans="1:17" ht="12" outlineLevel="4" x14ac:dyDescent="0.2">
      <c r="A269" s="178" t="s">
        <v>812</v>
      </c>
      <c r="B269" s="178"/>
      <c r="C269" s="9"/>
      <c r="D269" s="9"/>
      <c r="E269" s="10">
        <v>44840.78</v>
      </c>
      <c r="F269" s="9"/>
      <c r="G269" s="9"/>
      <c r="H269" s="8"/>
      <c r="I269" s="7"/>
    </row>
    <row r="270" spans="1:17" ht="12" outlineLevel="3" x14ac:dyDescent="0.2">
      <c r="A270" s="177" t="s">
        <v>839</v>
      </c>
      <c r="B270" s="177"/>
      <c r="C270" s="9"/>
      <c r="D270" s="9"/>
      <c r="E270" s="10">
        <v>42978564.82</v>
      </c>
      <c r="F270" s="9"/>
      <c r="G270" s="9"/>
      <c r="H270" s="8"/>
      <c r="I270" s="7"/>
    </row>
    <row r="271" spans="1:17" ht="12" outlineLevel="4" x14ac:dyDescent="0.2">
      <c r="A271" s="178" t="s">
        <v>795</v>
      </c>
      <c r="B271" s="178"/>
      <c r="C271" s="9"/>
      <c r="D271" s="9"/>
      <c r="E271" s="10">
        <v>41325166.259999998</v>
      </c>
      <c r="F271" s="9"/>
      <c r="G271" s="9"/>
      <c r="H271" s="8"/>
      <c r="I271" s="7"/>
    </row>
    <row r="272" spans="1:17" ht="15" outlineLevel="4" x14ac:dyDescent="0.25">
      <c r="A272" s="178" t="s">
        <v>768</v>
      </c>
      <c r="B272" s="178"/>
      <c r="C272" s="9"/>
      <c r="D272" s="9"/>
      <c r="E272" s="10">
        <v>2403.84</v>
      </c>
      <c r="F272" s="9"/>
      <c r="G272" s="9"/>
      <c r="H272" s="8"/>
      <c r="I272" s="7"/>
      <c r="P272" s="1" t="s">
        <v>166</v>
      </c>
    </row>
    <row r="273" spans="1:16" ht="15" outlineLevel="4" x14ac:dyDescent="0.25">
      <c r="A273" s="178" t="s">
        <v>767</v>
      </c>
      <c r="B273" s="178"/>
      <c r="C273" s="9"/>
      <c r="D273" s="9"/>
      <c r="E273" s="10">
        <v>2403.84</v>
      </c>
      <c r="F273" s="9"/>
      <c r="G273" s="9"/>
      <c r="H273" s="8"/>
      <c r="I273" s="7"/>
      <c r="P273" s="1" t="s">
        <v>167</v>
      </c>
    </row>
    <row r="274" spans="1:16" ht="15" outlineLevel="4" x14ac:dyDescent="0.25">
      <c r="A274" s="178" t="s">
        <v>766</v>
      </c>
      <c r="B274" s="178"/>
      <c r="C274" s="9"/>
      <c r="D274" s="9"/>
      <c r="E274" s="10">
        <v>2403.84</v>
      </c>
      <c r="F274" s="9"/>
      <c r="G274" s="9"/>
      <c r="H274" s="8"/>
      <c r="I274" s="7"/>
      <c r="P274" s="1" t="s">
        <v>168</v>
      </c>
    </row>
    <row r="275" spans="1:16" ht="15" outlineLevel="4" x14ac:dyDescent="0.25">
      <c r="A275" s="178" t="s">
        <v>623</v>
      </c>
      <c r="B275" s="178"/>
      <c r="C275" s="9"/>
      <c r="D275" s="9"/>
      <c r="E275" s="10">
        <v>4554.5</v>
      </c>
      <c r="F275" s="9"/>
      <c r="G275" s="9"/>
      <c r="H275" s="8"/>
      <c r="I275" s="7"/>
      <c r="P275" s="1" t="s">
        <v>276</v>
      </c>
    </row>
    <row r="276" spans="1:16" ht="15" outlineLevel="4" x14ac:dyDescent="0.25">
      <c r="A276" s="178" t="s">
        <v>547</v>
      </c>
      <c r="B276" s="178"/>
      <c r="C276" s="9"/>
      <c r="D276" s="9"/>
      <c r="E276" s="10">
        <v>14423.04</v>
      </c>
      <c r="F276" s="9"/>
      <c r="G276" s="9"/>
      <c r="H276" s="8"/>
      <c r="I276" s="7"/>
      <c r="P276" s="1" t="s">
        <v>277</v>
      </c>
    </row>
    <row r="277" spans="1:16" ht="15" outlineLevel="4" x14ac:dyDescent="0.25">
      <c r="A277" s="178" t="s">
        <v>545</v>
      </c>
      <c r="B277" s="178"/>
      <c r="C277" s="9"/>
      <c r="D277" s="9"/>
      <c r="E277" s="10">
        <v>12019.2</v>
      </c>
      <c r="F277" s="9"/>
      <c r="G277" s="9"/>
      <c r="H277" s="8"/>
      <c r="I277" s="7"/>
      <c r="P277" s="1" t="s">
        <v>281</v>
      </c>
    </row>
    <row r="278" spans="1:16" ht="15" outlineLevel="4" x14ac:dyDescent="0.25">
      <c r="A278" s="178" t="s">
        <v>544</v>
      </c>
      <c r="B278" s="178"/>
      <c r="C278" s="9"/>
      <c r="D278" s="9"/>
      <c r="E278" s="10">
        <v>43154.06</v>
      </c>
      <c r="F278" s="9"/>
      <c r="G278" s="9"/>
      <c r="H278" s="8"/>
      <c r="I278" s="7"/>
      <c r="P278" s="1" t="s">
        <v>287</v>
      </c>
    </row>
    <row r="279" spans="1:16" ht="15" outlineLevel="4" x14ac:dyDescent="0.25">
      <c r="A279" s="178" t="s">
        <v>620</v>
      </c>
      <c r="B279" s="178"/>
      <c r="C279" s="9"/>
      <c r="D279" s="9"/>
      <c r="E279" s="10">
        <v>5567.24</v>
      </c>
      <c r="F279" s="9"/>
      <c r="G279" s="9"/>
      <c r="H279" s="8"/>
      <c r="I279" s="7"/>
      <c r="P279" s="1" t="s">
        <v>283</v>
      </c>
    </row>
    <row r="280" spans="1:16" ht="15" outlineLevel="4" x14ac:dyDescent="0.25">
      <c r="A280" s="178" t="s">
        <v>659</v>
      </c>
      <c r="B280" s="178"/>
      <c r="C280" s="9"/>
      <c r="D280" s="9"/>
      <c r="E280" s="10">
        <v>5567.24</v>
      </c>
      <c r="F280" s="9"/>
      <c r="G280" s="9"/>
      <c r="H280" s="8"/>
      <c r="I280" s="7"/>
      <c r="P280" s="1" t="s">
        <v>284</v>
      </c>
    </row>
    <row r="281" spans="1:16" ht="15" outlineLevel="4" x14ac:dyDescent="0.25">
      <c r="A281" s="178" t="s">
        <v>542</v>
      </c>
      <c r="B281" s="178"/>
      <c r="C281" s="9"/>
      <c r="D281" s="9"/>
      <c r="E281" s="10">
        <v>14423.04</v>
      </c>
      <c r="F281" s="9"/>
      <c r="G281" s="9"/>
      <c r="H281" s="8"/>
      <c r="I281" s="7"/>
      <c r="P281" s="1" t="s">
        <v>285</v>
      </c>
    </row>
    <row r="282" spans="1:16" ht="15" outlineLevel="4" x14ac:dyDescent="0.25">
      <c r="A282" s="178" t="s">
        <v>838</v>
      </c>
      <c r="B282" s="178"/>
      <c r="C282" s="9"/>
      <c r="D282" s="9"/>
      <c r="E282" s="10">
        <v>5567.24</v>
      </c>
      <c r="F282" s="9"/>
      <c r="G282" s="9"/>
      <c r="H282" s="8"/>
      <c r="I282" s="7"/>
      <c r="P282" s="1" t="s">
        <v>286</v>
      </c>
    </row>
    <row r="283" spans="1:16" ht="15" outlineLevel="4" x14ac:dyDescent="0.25">
      <c r="A283" s="178" t="s">
        <v>653</v>
      </c>
      <c r="B283" s="178"/>
      <c r="C283" s="9"/>
      <c r="D283" s="9"/>
      <c r="E283" s="10">
        <v>5567.24</v>
      </c>
      <c r="F283" s="9"/>
      <c r="G283" s="9"/>
      <c r="H283" s="8"/>
      <c r="I283" s="7"/>
      <c r="P283" s="1" t="s">
        <v>286</v>
      </c>
    </row>
    <row r="284" spans="1:16" ht="15" outlineLevel="4" x14ac:dyDescent="0.25">
      <c r="A284" s="178" t="s">
        <v>650</v>
      </c>
      <c r="B284" s="178"/>
      <c r="C284" s="9"/>
      <c r="D284" s="9"/>
      <c r="E284" s="10">
        <v>6073.62</v>
      </c>
      <c r="F284" s="9"/>
      <c r="G284" s="9"/>
      <c r="H284" s="8"/>
      <c r="I284" s="7"/>
      <c r="P284" s="1" t="s">
        <v>288</v>
      </c>
    </row>
    <row r="285" spans="1:16" ht="15" outlineLevel="4" x14ac:dyDescent="0.25">
      <c r="A285" s="178" t="s">
        <v>618</v>
      </c>
      <c r="B285" s="178"/>
      <c r="C285" s="9"/>
      <c r="D285" s="9"/>
      <c r="E285" s="10">
        <v>6073.62</v>
      </c>
      <c r="F285" s="9"/>
      <c r="G285" s="9"/>
      <c r="H285" s="8"/>
      <c r="I285" s="7"/>
      <c r="P285" s="1" t="s">
        <v>289</v>
      </c>
    </row>
    <row r="286" spans="1:16" ht="15" outlineLevel="4" x14ac:dyDescent="0.25">
      <c r="A286" s="178" t="s">
        <v>617</v>
      </c>
      <c r="B286" s="178"/>
      <c r="C286" s="9"/>
      <c r="D286" s="9"/>
      <c r="E286" s="10">
        <v>4554.5</v>
      </c>
      <c r="F286" s="9"/>
      <c r="G286" s="9"/>
      <c r="H286" s="8"/>
      <c r="I286" s="7"/>
      <c r="P286" s="1" t="s">
        <v>31</v>
      </c>
    </row>
    <row r="287" spans="1:16" ht="15" outlineLevel="4" x14ac:dyDescent="0.25">
      <c r="A287" s="178" t="s">
        <v>538</v>
      </c>
      <c r="B287" s="178"/>
      <c r="C287" s="9"/>
      <c r="D287" s="9"/>
      <c r="E287" s="10">
        <v>2277.25</v>
      </c>
      <c r="F287" s="9"/>
      <c r="G287" s="9"/>
      <c r="H287" s="8"/>
      <c r="I287" s="7"/>
      <c r="P287" s="1" t="s">
        <v>32</v>
      </c>
    </row>
    <row r="288" spans="1:16" ht="15" outlineLevel="4" x14ac:dyDescent="0.25">
      <c r="A288" s="178" t="s">
        <v>837</v>
      </c>
      <c r="B288" s="178"/>
      <c r="C288" s="9"/>
      <c r="D288" s="9"/>
      <c r="E288" s="10">
        <v>2277.25</v>
      </c>
      <c r="F288" s="9"/>
      <c r="G288" s="9"/>
      <c r="H288" s="8"/>
      <c r="I288" s="7"/>
      <c r="P288" s="1" t="s">
        <v>33</v>
      </c>
    </row>
    <row r="289" spans="1:16" ht="15" outlineLevel="4" x14ac:dyDescent="0.25">
      <c r="A289" s="178" t="s">
        <v>616</v>
      </c>
      <c r="B289" s="178"/>
      <c r="C289" s="9"/>
      <c r="D289" s="9"/>
      <c r="E289" s="10">
        <v>4554.5</v>
      </c>
      <c r="F289" s="9"/>
      <c r="G289" s="9"/>
      <c r="H289" s="8"/>
      <c r="I289" s="7"/>
      <c r="P289" s="1" t="s">
        <v>34</v>
      </c>
    </row>
    <row r="290" spans="1:16" ht="15" outlineLevel="4" x14ac:dyDescent="0.25">
      <c r="A290" s="178" t="s">
        <v>615</v>
      </c>
      <c r="B290" s="178"/>
      <c r="C290" s="9"/>
      <c r="D290" s="9"/>
      <c r="E290" s="10">
        <v>4554.5</v>
      </c>
      <c r="F290" s="9"/>
      <c r="G290" s="9"/>
      <c r="H290" s="8"/>
      <c r="I290" s="7"/>
      <c r="P290" s="1" t="s">
        <v>39</v>
      </c>
    </row>
    <row r="291" spans="1:16" ht="15" outlineLevel="4" x14ac:dyDescent="0.25">
      <c r="A291" s="178" t="s">
        <v>535</v>
      </c>
      <c r="B291" s="178"/>
      <c r="C291" s="9"/>
      <c r="D291" s="9"/>
      <c r="E291" s="10">
        <v>18852.38</v>
      </c>
      <c r="F291" s="9"/>
      <c r="G291" s="9"/>
      <c r="H291" s="8"/>
      <c r="I291" s="7"/>
      <c r="P291" s="1" t="s">
        <v>41</v>
      </c>
    </row>
    <row r="292" spans="1:16" ht="15" outlineLevel="4" x14ac:dyDescent="0.25">
      <c r="A292" s="178" t="s">
        <v>614</v>
      </c>
      <c r="B292" s="178"/>
      <c r="C292" s="9"/>
      <c r="D292" s="9"/>
      <c r="E292" s="10">
        <v>4554.5</v>
      </c>
      <c r="F292" s="9"/>
      <c r="G292" s="9"/>
      <c r="H292" s="8"/>
      <c r="I292" s="7"/>
      <c r="P292" s="1" t="s">
        <v>42</v>
      </c>
    </row>
    <row r="293" spans="1:16" ht="15" outlineLevel="4" x14ac:dyDescent="0.25">
      <c r="A293" s="178" t="s">
        <v>647</v>
      </c>
      <c r="B293" s="178"/>
      <c r="C293" s="9"/>
      <c r="D293" s="9"/>
      <c r="E293" s="10">
        <v>12147.24</v>
      </c>
      <c r="F293" s="9"/>
      <c r="G293" s="9"/>
      <c r="H293" s="8"/>
      <c r="I293" s="7"/>
      <c r="P293" s="1" t="s">
        <v>44</v>
      </c>
    </row>
    <row r="294" spans="1:16" ht="15" outlineLevel="4" x14ac:dyDescent="0.25">
      <c r="A294" s="178" t="s">
        <v>613</v>
      </c>
      <c r="B294" s="178"/>
      <c r="C294" s="9"/>
      <c r="D294" s="9"/>
      <c r="E294" s="10">
        <v>4554.5</v>
      </c>
      <c r="F294" s="9"/>
      <c r="G294" s="9"/>
      <c r="H294" s="8"/>
      <c r="I294" s="7"/>
      <c r="P294" s="1" t="s">
        <v>45</v>
      </c>
    </row>
    <row r="295" spans="1:16" ht="15" outlineLevel="4" x14ac:dyDescent="0.25">
      <c r="A295" s="178" t="s">
        <v>725</v>
      </c>
      <c r="B295" s="178"/>
      <c r="C295" s="9"/>
      <c r="D295" s="9"/>
      <c r="E295" s="10">
        <v>2783.62</v>
      </c>
      <c r="F295" s="9"/>
      <c r="G295" s="9"/>
      <c r="H295" s="8"/>
      <c r="I295" s="7"/>
      <c r="P295" s="1" t="s">
        <v>189</v>
      </c>
    </row>
    <row r="296" spans="1:16" ht="15" outlineLevel="4" x14ac:dyDescent="0.25">
      <c r="A296" s="178" t="s">
        <v>724</v>
      </c>
      <c r="B296" s="178"/>
      <c r="C296" s="9"/>
      <c r="D296" s="9"/>
      <c r="E296" s="10">
        <v>2783.62</v>
      </c>
      <c r="F296" s="9"/>
      <c r="G296" s="9"/>
      <c r="H296" s="8"/>
      <c r="I296" s="7"/>
      <c r="P296" s="1" t="s">
        <v>189</v>
      </c>
    </row>
    <row r="297" spans="1:16" ht="15" outlineLevel="4" x14ac:dyDescent="0.25">
      <c r="A297" s="178" t="s">
        <v>723</v>
      </c>
      <c r="B297" s="178"/>
      <c r="C297" s="9"/>
      <c r="D297" s="9"/>
      <c r="E297" s="10">
        <v>17586.439999999999</v>
      </c>
      <c r="F297" s="9"/>
      <c r="G297" s="9"/>
      <c r="H297" s="8"/>
      <c r="I297" s="7"/>
      <c r="P297" s="1" t="s">
        <v>190</v>
      </c>
    </row>
    <row r="298" spans="1:16" ht="15" outlineLevel="4" x14ac:dyDescent="0.25">
      <c r="A298" s="178" t="s">
        <v>533</v>
      </c>
      <c r="B298" s="178"/>
      <c r="C298" s="9"/>
      <c r="D298" s="9"/>
      <c r="E298" s="10">
        <v>5567.24</v>
      </c>
      <c r="F298" s="9"/>
      <c r="G298" s="9"/>
      <c r="H298" s="8"/>
      <c r="I298" s="7"/>
      <c r="P298" s="1" t="s">
        <v>193</v>
      </c>
    </row>
    <row r="299" spans="1:16" ht="15" outlineLevel="4" x14ac:dyDescent="0.25">
      <c r="A299" s="178" t="s">
        <v>718</v>
      </c>
      <c r="B299" s="178"/>
      <c r="C299" s="9"/>
      <c r="D299" s="9"/>
      <c r="E299" s="10">
        <v>6073.62</v>
      </c>
      <c r="F299" s="9"/>
      <c r="G299" s="9"/>
      <c r="H299" s="8"/>
      <c r="I299" s="7"/>
      <c r="P299" s="1" t="s">
        <v>196</v>
      </c>
    </row>
    <row r="300" spans="1:16" ht="15" outlineLevel="4" x14ac:dyDescent="0.25">
      <c r="A300" s="178" t="s">
        <v>532</v>
      </c>
      <c r="B300" s="178"/>
      <c r="C300" s="9"/>
      <c r="D300" s="9"/>
      <c r="E300" s="10">
        <v>14423.04</v>
      </c>
      <c r="F300" s="9"/>
      <c r="G300" s="9"/>
      <c r="H300" s="8"/>
      <c r="I300" s="7"/>
      <c r="P300" s="1" t="s">
        <v>201</v>
      </c>
    </row>
    <row r="301" spans="1:16" ht="15" outlineLevel="4" x14ac:dyDescent="0.25">
      <c r="A301" s="178" t="s">
        <v>531</v>
      </c>
      <c r="B301" s="178"/>
      <c r="C301" s="9"/>
      <c r="D301" s="9"/>
      <c r="E301" s="10">
        <v>14423.04</v>
      </c>
      <c r="F301" s="9"/>
      <c r="G301" s="9"/>
      <c r="H301" s="8"/>
      <c r="I301" s="7"/>
      <c r="P301" s="1" t="s">
        <v>205</v>
      </c>
    </row>
    <row r="302" spans="1:16" ht="15" outlineLevel="4" x14ac:dyDescent="0.25">
      <c r="A302" s="178" t="s">
        <v>530</v>
      </c>
      <c r="B302" s="178"/>
      <c r="C302" s="9"/>
      <c r="D302" s="9"/>
      <c r="E302" s="10">
        <v>5060.88</v>
      </c>
      <c r="F302" s="9"/>
      <c r="G302" s="9"/>
      <c r="H302" s="8"/>
      <c r="I302" s="7"/>
      <c r="P302" s="1" t="s">
        <v>207</v>
      </c>
    </row>
    <row r="303" spans="1:16" ht="15" outlineLevel="4" x14ac:dyDescent="0.25">
      <c r="A303" s="178" t="s">
        <v>764</v>
      </c>
      <c r="B303" s="178"/>
      <c r="C303" s="9"/>
      <c r="D303" s="9"/>
      <c r="E303" s="10">
        <v>26576.04</v>
      </c>
      <c r="F303" s="9"/>
      <c r="G303" s="9"/>
      <c r="H303" s="8"/>
      <c r="I303" s="7"/>
      <c r="P303" s="1" t="s">
        <v>210</v>
      </c>
    </row>
    <row r="304" spans="1:16" ht="15" outlineLevel="4" x14ac:dyDescent="0.25">
      <c r="A304" s="178" t="s">
        <v>763</v>
      </c>
      <c r="B304" s="178"/>
      <c r="C304" s="9"/>
      <c r="D304" s="9"/>
      <c r="E304" s="10">
        <v>45297.54</v>
      </c>
      <c r="F304" s="9"/>
      <c r="G304" s="9"/>
      <c r="H304" s="8"/>
      <c r="I304" s="7"/>
      <c r="P304" s="1" t="s">
        <v>211</v>
      </c>
    </row>
    <row r="305" spans="1:16" ht="15" outlineLevel="4" x14ac:dyDescent="0.25">
      <c r="A305" s="178" t="s">
        <v>529</v>
      </c>
      <c r="B305" s="178"/>
      <c r="C305" s="9"/>
      <c r="D305" s="9"/>
      <c r="E305" s="10">
        <v>14423.04</v>
      </c>
      <c r="F305" s="9"/>
      <c r="G305" s="9"/>
      <c r="H305" s="8"/>
      <c r="I305" s="7"/>
      <c r="P305" s="1" t="s">
        <v>213</v>
      </c>
    </row>
    <row r="306" spans="1:16" ht="15" outlineLevel="4" x14ac:dyDescent="0.25">
      <c r="A306" s="178" t="s">
        <v>528</v>
      </c>
      <c r="B306" s="178"/>
      <c r="C306" s="9"/>
      <c r="D306" s="9"/>
      <c r="E306" s="10">
        <v>14423.04</v>
      </c>
      <c r="F306" s="9"/>
      <c r="G306" s="9"/>
      <c r="H306" s="8"/>
      <c r="I306" s="7"/>
      <c r="P306" s="1" t="s">
        <v>214</v>
      </c>
    </row>
    <row r="307" spans="1:16" ht="15" outlineLevel="4" x14ac:dyDescent="0.25">
      <c r="A307" s="178" t="s">
        <v>584</v>
      </c>
      <c r="B307" s="178"/>
      <c r="C307" s="9"/>
      <c r="D307" s="9"/>
      <c r="E307" s="10">
        <v>18220.86</v>
      </c>
      <c r="F307" s="9"/>
      <c r="G307" s="9"/>
      <c r="H307" s="8"/>
      <c r="I307" s="7"/>
      <c r="P307" s="1" t="s">
        <v>229</v>
      </c>
    </row>
    <row r="308" spans="1:16" ht="15" outlineLevel="4" x14ac:dyDescent="0.25">
      <c r="A308" s="178" t="s">
        <v>583</v>
      </c>
      <c r="B308" s="178"/>
      <c r="C308" s="9"/>
      <c r="D308" s="9"/>
      <c r="E308" s="10">
        <v>5060.88</v>
      </c>
      <c r="F308" s="9"/>
      <c r="G308" s="9"/>
      <c r="H308" s="8"/>
      <c r="I308" s="7"/>
      <c r="P308" s="1" t="s">
        <v>230</v>
      </c>
    </row>
    <row r="309" spans="1:16" ht="15" outlineLevel="4" x14ac:dyDescent="0.25">
      <c r="A309" s="178" t="s">
        <v>582</v>
      </c>
      <c r="B309" s="178"/>
      <c r="C309" s="9"/>
      <c r="D309" s="9"/>
      <c r="E309" s="10">
        <v>14423.04</v>
      </c>
      <c r="F309" s="9"/>
      <c r="G309" s="9"/>
      <c r="H309" s="8"/>
      <c r="I309" s="7"/>
      <c r="P309" s="1" t="s">
        <v>233</v>
      </c>
    </row>
    <row r="310" spans="1:16" ht="15" outlineLevel="4" x14ac:dyDescent="0.25">
      <c r="A310" s="178" t="s">
        <v>527</v>
      </c>
      <c r="B310" s="178"/>
      <c r="C310" s="9"/>
      <c r="D310" s="9"/>
      <c r="E310" s="10">
        <v>7211.52</v>
      </c>
      <c r="F310" s="9"/>
      <c r="G310" s="9"/>
      <c r="H310" s="8"/>
      <c r="I310" s="7"/>
      <c r="P310" s="1" t="s">
        <v>49</v>
      </c>
    </row>
    <row r="311" spans="1:16" ht="15" outlineLevel="4" x14ac:dyDescent="0.25">
      <c r="A311" s="178" t="s">
        <v>641</v>
      </c>
      <c r="B311" s="178"/>
      <c r="C311" s="9"/>
      <c r="D311" s="9"/>
      <c r="E311" s="10">
        <v>4554.5</v>
      </c>
      <c r="F311" s="9"/>
      <c r="G311" s="9"/>
      <c r="H311" s="8"/>
      <c r="I311" s="7"/>
      <c r="P311" s="1" t="s">
        <v>61</v>
      </c>
    </row>
    <row r="312" spans="1:16" ht="15" outlineLevel="4" x14ac:dyDescent="0.25">
      <c r="A312" s="178" t="s">
        <v>657</v>
      </c>
      <c r="B312" s="178"/>
      <c r="C312" s="9"/>
      <c r="D312" s="9"/>
      <c r="E312" s="10">
        <v>4554.5</v>
      </c>
      <c r="F312" s="9"/>
      <c r="G312" s="9"/>
      <c r="H312" s="8"/>
      <c r="I312" s="7"/>
      <c r="P312" s="1" t="s">
        <v>62</v>
      </c>
    </row>
    <row r="313" spans="1:16" ht="15" outlineLevel="4" x14ac:dyDescent="0.25">
      <c r="A313" s="178" t="s">
        <v>524</v>
      </c>
      <c r="B313" s="178"/>
      <c r="C313" s="9"/>
      <c r="D313" s="9"/>
      <c r="E313" s="10">
        <v>9615.36</v>
      </c>
      <c r="F313" s="9"/>
      <c r="G313" s="9"/>
      <c r="H313" s="8"/>
      <c r="I313" s="7"/>
      <c r="P313" s="1" t="s">
        <v>63</v>
      </c>
    </row>
    <row r="314" spans="1:16" ht="15" outlineLevel="4" x14ac:dyDescent="0.25">
      <c r="A314" s="178" t="s">
        <v>606</v>
      </c>
      <c r="B314" s="178"/>
      <c r="C314" s="9"/>
      <c r="D314" s="9"/>
      <c r="E314" s="10">
        <v>6580</v>
      </c>
      <c r="F314" s="9"/>
      <c r="G314" s="9"/>
      <c r="H314" s="8"/>
      <c r="I314" s="7"/>
      <c r="P314" s="1" t="s">
        <v>73</v>
      </c>
    </row>
    <row r="315" spans="1:16" ht="15" outlineLevel="4" x14ac:dyDescent="0.25">
      <c r="A315" s="178" t="s">
        <v>605</v>
      </c>
      <c r="B315" s="178"/>
      <c r="C315" s="9"/>
      <c r="D315" s="9"/>
      <c r="E315" s="10">
        <v>123314.26</v>
      </c>
      <c r="F315" s="9"/>
      <c r="G315" s="9"/>
      <c r="H315" s="8"/>
      <c r="I315" s="7"/>
      <c r="P315" s="1" t="s">
        <v>74</v>
      </c>
    </row>
    <row r="316" spans="1:16" ht="15" outlineLevel="4" x14ac:dyDescent="0.25">
      <c r="A316" s="178" t="s">
        <v>703</v>
      </c>
      <c r="B316" s="178"/>
      <c r="C316" s="9"/>
      <c r="D316" s="9"/>
      <c r="E316" s="10">
        <v>9615.36</v>
      </c>
      <c r="F316" s="9"/>
      <c r="G316" s="9"/>
      <c r="H316" s="8"/>
      <c r="I316" s="7"/>
      <c r="P316" s="1" t="s">
        <v>19</v>
      </c>
    </row>
    <row r="317" spans="1:16" ht="15" outlineLevel="4" x14ac:dyDescent="0.25">
      <c r="A317" s="178" t="s">
        <v>520</v>
      </c>
      <c r="B317" s="178"/>
      <c r="C317" s="9"/>
      <c r="D317" s="9"/>
      <c r="E317" s="10">
        <v>9615.36</v>
      </c>
      <c r="F317" s="9"/>
      <c r="G317" s="9"/>
      <c r="H317" s="8"/>
      <c r="I317" s="7"/>
      <c r="P317" s="1" t="s">
        <v>20</v>
      </c>
    </row>
    <row r="318" spans="1:16" ht="15" outlineLevel="4" x14ac:dyDescent="0.25">
      <c r="A318" s="178" t="s">
        <v>702</v>
      </c>
      <c r="B318" s="178"/>
      <c r="C318" s="9"/>
      <c r="D318" s="9"/>
      <c r="E318" s="10">
        <v>9615.36</v>
      </c>
      <c r="F318" s="9"/>
      <c r="G318" s="9"/>
      <c r="H318" s="8"/>
      <c r="I318" s="7"/>
      <c r="P318" s="1" t="s">
        <v>21</v>
      </c>
    </row>
    <row r="319" spans="1:16" ht="15" outlineLevel="4" x14ac:dyDescent="0.25">
      <c r="A319" s="178" t="s">
        <v>701</v>
      </c>
      <c r="B319" s="178"/>
      <c r="C319" s="9"/>
      <c r="D319" s="9"/>
      <c r="E319" s="10">
        <v>6580</v>
      </c>
      <c r="F319" s="9"/>
      <c r="G319" s="9"/>
      <c r="H319" s="8"/>
      <c r="I319" s="7"/>
      <c r="P319" s="1" t="s">
        <v>22</v>
      </c>
    </row>
    <row r="320" spans="1:16" ht="15" outlineLevel="4" x14ac:dyDescent="0.25">
      <c r="A320" s="178" t="s">
        <v>700</v>
      </c>
      <c r="B320" s="178"/>
      <c r="C320" s="9"/>
      <c r="D320" s="9"/>
      <c r="E320" s="10">
        <v>2277.25</v>
      </c>
      <c r="F320" s="9"/>
      <c r="G320" s="9"/>
      <c r="H320" s="8"/>
      <c r="I320" s="7"/>
      <c r="P320" s="1" t="s">
        <v>23</v>
      </c>
    </row>
    <row r="321" spans="1:16" ht="15" outlineLevel="4" x14ac:dyDescent="0.25">
      <c r="A321" s="178" t="s">
        <v>699</v>
      </c>
      <c r="B321" s="178"/>
      <c r="C321" s="9"/>
      <c r="D321" s="9"/>
      <c r="E321" s="10">
        <v>6580</v>
      </c>
      <c r="F321" s="9"/>
      <c r="G321" s="9"/>
      <c r="H321" s="8"/>
      <c r="I321" s="7"/>
      <c r="P321" s="1" t="s">
        <v>24</v>
      </c>
    </row>
    <row r="322" spans="1:16" ht="15" outlineLevel="4" x14ac:dyDescent="0.25">
      <c r="A322" s="178" t="s">
        <v>698</v>
      </c>
      <c r="B322" s="178"/>
      <c r="C322" s="9"/>
      <c r="D322" s="9"/>
      <c r="E322" s="10">
        <v>16701.72</v>
      </c>
      <c r="F322" s="9"/>
      <c r="G322" s="9"/>
      <c r="H322" s="8"/>
      <c r="I322" s="7"/>
      <c r="P322" s="1" t="s">
        <v>25</v>
      </c>
    </row>
    <row r="323" spans="1:16" ht="15" outlineLevel="4" x14ac:dyDescent="0.25">
      <c r="A323" s="178" t="s">
        <v>519</v>
      </c>
      <c r="B323" s="178"/>
      <c r="C323" s="9"/>
      <c r="D323" s="9"/>
      <c r="E323" s="10">
        <v>5567.24</v>
      </c>
      <c r="F323" s="9"/>
      <c r="G323" s="9"/>
      <c r="H323" s="8"/>
      <c r="I323" s="7"/>
      <c r="P323" s="1" t="s">
        <v>26</v>
      </c>
    </row>
    <row r="324" spans="1:16" ht="15" outlineLevel="4" x14ac:dyDescent="0.25">
      <c r="A324" s="178" t="s">
        <v>518</v>
      </c>
      <c r="B324" s="178"/>
      <c r="C324" s="9"/>
      <c r="D324" s="9"/>
      <c r="E324" s="10">
        <v>9615.36</v>
      </c>
      <c r="F324" s="9"/>
      <c r="G324" s="9"/>
      <c r="H324" s="8"/>
      <c r="I324" s="7"/>
      <c r="P324" s="1" t="s">
        <v>27</v>
      </c>
    </row>
    <row r="325" spans="1:16" ht="15" outlineLevel="4" x14ac:dyDescent="0.25">
      <c r="A325" s="178" t="s">
        <v>697</v>
      </c>
      <c r="B325" s="178"/>
      <c r="C325" s="9"/>
      <c r="D325" s="9"/>
      <c r="E325" s="10">
        <v>6580</v>
      </c>
      <c r="F325" s="9"/>
      <c r="G325" s="9"/>
      <c r="H325" s="8"/>
      <c r="I325" s="7"/>
      <c r="P325" s="1" t="s">
        <v>28</v>
      </c>
    </row>
    <row r="326" spans="1:16" ht="15" outlineLevel="4" x14ac:dyDescent="0.25">
      <c r="A326" s="178" t="s">
        <v>696</v>
      </c>
      <c r="B326" s="178"/>
      <c r="C326" s="9"/>
      <c r="D326" s="9"/>
      <c r="E326" s="10">
        <v>35515.14</v>
      </c>
      <c r="F326" s="9"/>
      <c r="G326" s="9"/>
      <c r="H326" s="8"/>
      <c r="I326" s="7"/>
      <c r="P326" s="1" t="s">
        <v>29</v>
      </c>
    </row>
    <row r="327" spans="1:16" ht="15" outlineLevel="4" x14ac:dyDescent="0.25">
      <c r="A327" s="178" t="s">
        <v>695</v>
      </c>
      <c r="B327" s="178"/>
      <c r="C327" s="9"/>
      <c r="D327" s="9"/>
      <c r="E327" s="10">
        <v>6073.62</v>
      </c>
      <c r="F327" s="9"/>
      <c r="G327" s="9"/>
      <c r="H327" s="8"/>
      <c r="I327" s="7"/>
      <c r="P327" s="1" t="s">
        <v>30</v>
      </c>
    </row>
    <row r="328" spans="1:16" ht="15" outlineLevel="4" x14ac:dyDescent="0.25">
      <c r="A328" s="178" t="s">
        <v>581</v>
      </c>
      <c r="B328" s="178"/>
      <c r="C328" s="9"/>
      <c r="D328" s="9"/>
      <c r="E328" s="10">
        <v>6580</v>
      </c>
      <c r="F328" s="9"/>
      <c r="G328" s="9"/>
      <c r="H328" s="8"/>
      <c r="I328" s="7"/>
      <c r="P328" s="1" t="s">
        <v>243</v>
      </c>
    </row>
    <row r="329" spans="1:16" ht="15" outlineLevel="4" x14ac:dyDescent="0.25">
      <c r="A329" s="178" t="s">
        <v>517</v>
      </c>
      <c r="B329" s="178"/>
      <c r="C329" s="9"/>
      <c r="D329" s="9"/>
      <c r="E329" s="10">
        <v>70176.800000000003</v>
      </c>
      <c r="F329" s="9"/>
      <c r="G329" s="9"/>
      <c r="H329" s="8"/>
      <c r="I329" s="7"/>
      <c r="P329" s="1" t="s">
        <v>186</v>
      </c>
    </row>
    <row r="330" spans="1:16" ht="15" outlineLevel="4" x14ac:dyDescent="0.25">
      <c r="A330" s="178" t="s">
        <v>579</v>
      </c>
      <c r="B330" s="178"/>
      <c r="C330" s="9"/>
      <c r="D330" s="9"/>
      <c r="E330" s="10">
        <v>10121.76</v>
      </c>
      <c r="F330" s="9"/>
      <c r="G330" s="9"/>
      <c r="H330" s="8"/>
      <c r="I330" s="7"/>
      <c r="P330" s="1" t="s">
        <v>187</v>
      </c>
    </row>
    <row r="331" spans="1:16" ht="15" outlineLevel="4" x14ac:dyDescent="0.25">
      <c r="A331" s="178" t="s">
        <v>578</v>
      </c>
      <c r="B331" s="178"/>
      <c r="C331" s="9"/>
      <c r="D331" s="9"/>
      <c r="E331" s="10">
        <v>4807.68</v>
      </c>
      <c r="F331" s="9"/>
      <c r="G331" s="9"/>
      <c r="H331" s="8"/>
      <c r="I331" s="7"/>
      <c r="P331" s="1" t="s">
        <v>188</v>
      </c>
    </row>
    <row r="332" spans="1:16" ht="15" outlineLevel="4" x14ac:dyDescent="0.25">
      <c r="A332" s="178" t="s">
        <v>694</v>
      </c>
      <c r="B332" s="178"/>
      <c r="C332" s="9"/>
      <c r="D332" s="9"/>
      <c r="E332" s="10">
        <v>16701.72</v>
      </c>
      <c r="F332" s="9"/>
      <c r="G332" s="9"/>
      <c r="H332" s="8"/>
      <c r="I332" s="7"/>
      <c r="P332" s="1" t="s">
        <v>46</v>
      </c>
    </row>
    <row r="333" spans="1:16" ht="15" outlineLevel="4" x14ac:dyDescent="0.25">
      <c r="A333" s="178" t="s">
        <v>693</v>
      </c>
      <c r="B333" s="178"/>
      <c r="C333" s="9"/>
      <c r="D333" s="9"/>
      <c r="E333" s="10">
        <v>31124.76</v>
      </c>
      <c r="F333" s="9"/>
      <c r="G333" s="9"/>
      <c r="H333" s="8"/>
      <c r="I333" s="7"/>
      <c r="P333" s="1" t="s">
        <v>47</v>
      </c>
    </row>
    <row r="334" spans="1:16" ht="15" outlineLevel="4" x14ac:dyDescent="0.25">
      <c r="A334" s="178" t="s">
        <v>516</v>
      </c>
      <c r="B334" s="178"/>
      <c r="C334" s="9"/>
      <c r="D334" s="9"/>
      <c r="E334" s="10">
        <v>3290</v>
      </c>
      <c r="F334" s="9"/>
      <c r="G334" s="9"/>
      <c r="H334" s="8"/>
      <c r="I334" s="7"/>
      <c r="P334" s="1" t="s">
        <v>48</v>
      </c>
    </row>
    <row r="335" spans="1:16" ht="15" outlineLevel="4" x14ac:dyDescent="0.25">
      <c r="A335" s="178" t="s">
        <v>759</v>
      </c>
      <c r="B335" s="178"/>
      <c r="C335" s="9"/>
      <c r="D335" s="9"/>
      <c r="E335" s="10">
        <v>9451.98</v>
      </c>
      <c r="F335" s="9"/>
      <c r="G335" s="9"/>
      <c r="H335" s="8"/>
      <c r="I335" s="7"/>
      <c r="P335" s="1" t="s">
        <v>80</v>
      </c>
    </row>
    <row r="336" spans="1:16" ht="15" outlineLevel="4" x14ac:dyDescent="0.25">
      <c r="A336" s="178" t="s">
        <v>753</v>
      </c>
      <c r="B336" s="178"/>
      <c r="C336" s="9"/>
      <c r="D336" s="9"/>
      <c r="E336" s="10">
        <v>5567.24</v>
      </c>
      <c r="F336" s="9"/>
      <c r="G336" s="9"/>
      <c r="H336" s="8"/>
      <c r="I336" s="7"/>
      <c r="P336" s="1" t="s">
        <v>87</v>
      </c>
    </row>
    <row r="337" spans="1:16" ht="15" outlineLevel="4" x14ac:dyDescent="0.25">
      <c r="A337" s="178" t="s">
        <v>752</v>
      </c>
      <c r="B337" s="178"/>
      <c r="C337" s="9"/>
      <c r="D337" s="9"/>
      <c r="E337" s="10">
        <v>6833.18</v>
      </c>
      <c r="F337" s="9"/>
      <c r="G337" s="9"/>
      <c r="H337" s="8"/>
      <c r="I337" s="7"/>
      <c r="P337" s="1" t="s">
        <v>88</v>
      </c>
    </row>
    <row r="338" spans="1:16" ht="15" outlineLevel="4" x14ac:dyDescent="0.25">
      <c r="A338" s="178" t="s">
        <v>751</v>
      </c>
      <c r="B338" s="178"/>
      <c r="C338" s="9"/>
      <c r="D338" s="9"/>
      <c r="E338" s="10">
        <v>5567.24</v>
      </c>
      <c r="F338" s="9"/>
      <c r="G338" s="9"/>
      <c r="H338" s="8"/>
      <c r="I338" s="7"/>
      <c r="P338" s="1" t="s">
        <v>89</v>
      </c>
    </row>
    <row r="339" spans="1:16" ht="15" outlineLevel="4" x14ac:dyDescent="0.25">
      <c r="A339" s="178" t="s">
        <v>750</v>
      </c>
      <c r="B339" s="178"/>
      <c r="C339" s="9"/>
      <c r="D339" s="9"/>
      <c r="E339" s="10">
        <v>21762.6</v>
      </c>
      <c r="F339" s="9"/>
      <c r="G339" s="9"/>
      <c r="H339" s="8"/>
      <c r="I339" s="7"/>
      <c r="P339" s="1" t="s">
        <v>90</v>
      </c>
    </row>
    <row r="340" spans="1:16" ht="15" outlineLevel="4" x14ac:dyDescent="0.25">
      <c r="A340" s="178" t="s">
        <v>747</v>
      </c>
      <c r="B340" s="178"/>
      <c r="C340" s="9"/>
      <c r="D340" s="9"/>
      <c r="E340" s="10">
        <v>4807.68</v>
      </c>
      <c r="F340" s="9"/>
      <c r="G340" s="9"/>
      <c r="H340" s="8"/>
      <c r="I340" s="7"/>
      <c r="P340" s="1" t="s">
        <v>96</v>
      </c>
    </row>
    <row r="341" spans="1:16" ht="15" outlineLevel="4" x14ac:dyDescent="0.25">
      <c r="A341" s="178" t="s">
        <v>509</v>
      </c>
      <c r="B341" s="178"/>
      <c r="C341" s="9"/>
      <c r="D341" s="9"/>
      <c r="E341" s="10">
        <v>5567.24</v>
      </c>
      <c r="F341" s="9"/>
      <c r="G341" s="9"/>
      <c r="H341" s="8"/>
      <c r="I341" s="7"/>
      <c r="P341" s="1" t="s">
        <v>97</v>
      </c>
    </row>
    <row r="342" spans="1:16" ht="15" outlineLevel="4" x14ac:dyDescent="0.25">
      <c r="A342" s="178" t="s">
        <v>508</v>
      </c>
      <c r="B342" s="178"/>
      <c r="C342" s="9"/>
      <c r="D342" s="9"/>
      <c r="E342" s="10">
        <v>5567.24</v>
      </c>
      <c r="F342" s="9"/>
      <c r="G342" s="9"/>
      <c r="H342" s="8"/>
      <c r="I342" s="7"/>
      <c r="P342" s="1" t="s">
        <v>99</v>
      </c>
    </row>
    <row r="343" spans="1:16" ht="15" outlineLevel="4" x14ac:dyDescent="0.25">
      <c r="A343" s="178" t="s">
        <v>507</v>
      </c>
      <c r="B343" s="178"/>
      <c r="C343" s="9"/>
      <c r="D343" s="9"/>
      <c r="E343" s="10">
        <v>11134.48</v>
      </c>
      <c r="F343" s="9"/>
      <c r="G343" s="9"/>
      <c r="H343" s="8"/>
      <c r="I343" s="7"/>
      <c r="P343" s="1" t="s">
        <v>101</v>
      </c>
    </row>
    <row r="344" spans="1:16" ht="15" outlineLevel="4" x14ac:dyDescent="0.25">
      <c r="A344" s="178" t="s">
        <v>745</v>
      </c>
      <c r="B344" s="178"/>
      <c r="C344" s="9"/>
      <c r="D344" s="9"/>
      <c r="E344" s="10">
        <v>12147.24</v>
      </c>
      <c r="F344" s="9"/>
      <c r="G344" s="9"/>
      <c r="H344" s="8"/>
      <c r="I344" s="7"/>
      <c r="P344" s="1" t="s">
        <v>102</v>
      </c>
    </row>
    <row r="345" spans="1:16" ht="15" outlineLevel="4" x14ac:dyDescent="0.25">
      <c r="A345" s="178" t="s">
        <v>744</v>
      </c>
      <c r="B345" s="178"/>
      <c r="C345" s="9"/>
      <c r="D345" s="9"/>
      <c r="E345" s="10">
        <v>22015.78</v>
      </c>
      <c r="F345" s="9"/>
      <c r="G345" s="9"/>
      <c r="H345" s="8"/>
      <c r="I345" s="7"/>
      <c r="P345" s="1" t="s">
        <v>103</v>
      </c>
    </row>
    <row r="346" spans="1:16" ht="15" outlineLevel="4" x14ac:dyDescent="0.25">
      <c r="A346" s="178" t="s">
        <v>506</v>
      </c>
      <c r="B346" s="178"/>
      <c r="C346" s="9"/>
      <c r="D346" s="9"/>
      <c r="E346" s="10">
        <v>2403.84</v>
      </c>
      <c r="F346" s="9"/>
      <c r="G346" s="9"/>
      <c r="H346" s="8"/>
      <c r="I346" s="7"/>
      <c r="P346" s="1" t="s">
        <v>104</v>
      </c>
    </row>
    <row r="347" spans="1:16" ht="15" outlineLevel="4" x14ac:dyDescent="0.25">
      <c r="A347" s="178" t="s">
        <v>505</v>
      </c>
      <c r="B347" s="178"/>
      <c r="C347" s="9"/>
      <c r="D347" s="9"/>
      <c r="E347" s="10">
        <v>2277.25</v>
      </c>
      <c r="F347" s="9"/>
      <c r="G347" s="9"/>
      <c r="H347" s="8"/>
      <c r="I347" s="7"/>
      <c r="P347" s="1" t="s">
        <v>105</v>
      </c>
    </row>
    <row r="348" spans="1:16" ht="15" outlineLevel="4" x14ac:dyDescent="0.25">
      <c r="A348" s="178" t="s">
        <v>742</v>
      </c>
      <c r="B348" s="178"/>
      <c r="C348" s="9"/>
      <c r="D348" s="9"/>
      <c r="E348" s="10">
        <v>2403.84</v>
      </c>
      <c r="F348" s="9"/>
      <c r="G348" s="9"/>
      <c r="H348" s="8"/>
      <c r="I348" s="7"/>
      <c r="P348" s="1" t="s">
        <v>107</v>
      </c>
    </row>
    <row r="349" spans="1:16" ht="15" outlineLevel="4" x14ac:dyDescent="0.25">
      <c r="A349" s="178" t="s">
        <v>741</v>
      </c>
      <c r="B349" s="178"/>
      <c r="C349" s="9"/>
      <c r="D349" s="9"/>
      <c r="E349" s="10">
        <v>4807.68</v>
      </c>
      <c r="F349" s="9"/>
      <c r="G349" s="9"/>
      <c r="H349" s="8"/>
      <c r="I349" s="7"/>
      <c r="P349" s="1" t="s">
        <v>108</v>
      </c>
    </row>
    <row r="350" spans="1:16" ht="15" outlineLevel="4" x14ac:dyDescent="0.25">
      <c r="A350" s="178" t="s">
        <v>740</v>
      </c>
      <c r="B350" s="178"/>
      <c r="C350" s="9"/>
      <c r="D350" s="9"/>
      <c r="E350" s="10">
        <v>2530.44</v>
      </c>
      <c r="F350" s="9"/>
      <c r="G350" s="9"/>
      <c r="H350" s="8"/>
      <c r="I350" s="7"/>
      <c r="P350" s="1" t="s">
        <v>109</v>
      </c>
    </row>
    <row r="351" spans="1:16" ht="15" outlineLevel="4" x14ac:dyDescent="0.25">
      <c r="A351" s="178" t="s">
        <v>739</v>
      </c>
      <c r="B351" s="178"/>
      <c r="C351" s="9"/>
      <c r="D351" s="9"/>
      <c r="E351" s="10">
        <v>9615.36</v>
      </c>
      <c r="F351" s="9"/>
      <c r="G351" s="9"/>
      <c r="H351" s="8"/>
      <c r="I351" s="7"/>
      <c r="P351" s="1" t="s">
        <v>110</v>
      </c>
    </row>
    <row r="352" spans="1:16" ht="15" outlineLevel="4" x14ac:dyDescent="0.25">
      <c r="A352" s="178" t="s">
        <v>738</v>
      </c>
      <c r="B352" s="178"/>
      <c r="C352" s="9"/>
      <c r="D352" s="9"/>
      <c r="E352" s="10">
        <v>12019.2</v>
      </c>
      <c r="F352" s="9"/>
      <c r="G352" s="9"/>
      <c r="H352" s="8"/>
      <c r="I352" s="7"/>
      <c r="P352" s="1" t="s">
        <v>111</v>
      </c>
    </row>
    <row r="353" spans="1:16" ht="15" outlineLevel="4" x14ac:dyDescent="0.25">
      <c r="A353" s="178" t="s">
        <v>504</v>
      </c>
      <c r="B353" s="178"/>
      <c r="C353" s="9"/>
      <c r="D353" s="9"/>
      <c r="E353" s="10">
        <v>2403.84</v>
      </c>
      <c r="F353" s="9"/>
      <c r="G353" s="9"/>
      <c r="H353" s="8"/>
      <c r="I353" s="7"/>
      <c r="P353" s="1" t="s">
        <v>112</v>
      </c>
    </row>
    <row r="354" spans="1:16" ht="15" outlineLevel="4" x14ac:dyDescent="0.25">
      <c r="A354" s="178" t="s">
        <v>638</v>
      </c>
      <c r="B354" s="178"/>
      <c r="C354" s="9"/>
      <c r="D354" s="9"/>
      <c r="E354" s="10">
        <v>5567.24</v>
      </c>
      <c r="F354" s="9"/>
      <c r="G354" s="9"/>
      <c r="H354" s="8"/>
      <c r="I354" s="7"/>
      <c r="P354" s="1" t="s">
        <v>297</v>
      </c>
    </row>
    <row r="355" spans="1:16" ht="15" outlineLevel="4" x14ac:dyDescent="0.25">
      <c r="A355" s="178" t="s">
        <v>500</v>
      </c>
      <c r="B355" s="178"/>
      <c r="C355" s="9"/>
      <c r="D355" s="9"/>
      <c r="E355" s="10">
        <v>5567.24</v>
      </c>
      <c r="F355" s="9"/>
      <c r="G355" s="9"/>
      <c r="H355" s="8"/>
      <c r="I355" s="7"/>
      <c r="P355" s="1" t="s">
        <v>298</v>
      </c>
    </row>
    <row r="356" spans="1:16" ht="15" outlineLevel="4" x14ac:dyDescent="0.25">
      <c r="A356" s="178" t="s">
        <v>499</v>
      </c>
      <c r="B356" s="178"/>
      <c r="C356" s="9"/>
      <c r="D356" s="9"/>
      <c r="E356" s="10">
        <v>24547.7</v>
      </c>
      <c r="F356" s="9"/>
      <c r="G356" s="9"/>
      <c r="H356" s="8"/>
      <c r="I356" s="7"/>
      <c r="P356" s="1" t="s">
        <v>124</v>
      </c>
    </row>
    <row r="357" spans="1:16" ht="15" outlineLevel="4" x14ac:dyDescent="0.25">
      <c r="A357" s="178" t="s">
        <v>577</v>
      </c>
      <c r="B357" s="178"/>
      <c r="C357" s="9"/>
      <c r="D357" s="9"/>
      <c r="E357" s="10">
        <v>5567.24</v>
      </c>
      <c r="F357" s="9"/>
      <c r="G357" s="9"/>
      <c r="H357" s="8"/>
      <c r="I357" s="7"/>
      <c r="P357" s="1" t="s">
        <v>125</v>
      </c>
    </row>
    <row r="358" spans="1:16" ht="15" outlineLevel="4" x14ac:dyDescent="0.25">
      <c r="A358" s="178" t="s">
        <v>576</v>
      </c>
      <c r="B358" s="178"/>
      <c r="C358" s="9"/>
      <c r="D358" s="9"/>
      <c r="E358" s="10">
        <v>5567.24</v>
      </c>
      <c r="F358" s="9"/>
      <c r="G358" s="9"/>
      <c r="H358" s="8"/>
      <c r="I358" s="7"/>
      <c r="P358" s="1" t="s">
        <v>125</v>
      </c>
    </row>
    <row r="359" spans="1:16" ht="15" outlineLevel="4" x14ac:dyDescent="0.25">
      <c r="A359" s="178" t="s">
        <v>498</v>
      </c>
      <c r="B359" s="178"/>
      <c r="C359" s="9"/>
      <c r="D359" s="9"/>
      <c r="E359" s="10">
        <v>5567.24</v>
      </c>
      <c r="F359" s="9"/>
      <c r="G359" s="9"/>
      <c r="H359" s="8"/>
      <c r="I359" s="7"/>
      <c r="P359" s="1" t="s">
        <v>126</v>
      </c>
    </row>
    <row r="360" spans="1:16" ht="15" outlineLevel="4" x14ac:dyDescent="0.25">
      <c r="A360" s="178" t="s">
        <v>575</v>
      </c>
      <c r="B360" s="178"/>
      <c r="C360" s="9"/>
      <c r="D360" s="9"/>
      <c r="E360" s="10">
        <v>18414.21</v>
      </c>
      <c r="F360" s="9"/>
      <c r="G360" s="9"/>
      <c r="H360" s="8"/>
      <c r="I360" s="7"/>
      <c r="P360" s="1" t="s">
        <v>126</v>
      </c>
    </row>
    <row r="361" spans="1:16" ht="15" outlineLevel="4" x14ac:dyDescent="0.25">
      <c r="A361" s="178" t="s">
        <v>574</v>
      </c>
      <c r="B361" s="178"/>
      <c r="C361" s="9"/>
      <c r="D361" s="9"/>
      <c r="E361" s="10">
        <v>5567.24</v>
      </c>
      <c r="F361" s="9"/>
      <c r="G361" s="9"/>
      <c r="H361" s="8"/>
      <c r="I361" s="7"/>
      <c r="P361" s="1" t="s">
        <v>127</v>
      </c>
    </row>
    <row r="362" spans="1:16" ht="15" outlineLevel="4" x14ac:dyDescent="0.25">
      <c r="A362" s="178" t="s">
        <v>836</v>
      </c>
      <c r="B362" s="178"/>
      <c r="C362" s="9"/>
      <c r="D362" s="9"/>
      <c r="E362" s="10">
        <v>5567.24</v>
      </c>
      <c r="F362" s="9"/>
      <c r="G362" s="9"/>
      <c r="H362" s="8"/>
      <c r="I362" s="7"/>
      <c r="P362" s="1" t="s">
        <v>127</v>
      </c>
    </row>
    <row r="363" spans="1:16" ht="15" outlineLevel="4" x14ac:dyDescent="0.25">
      <c r="A363" s="178" t="s">
        <v>602</v>
      </c>
      <c r="B363" s="178"/>
      <c r="C363" s="9"/>
      <c r="D363" s="9"/>
      <c r="E363" s="10">
        <v>36446.04</v>
      </c>
      <c r="F363" s="9"/>
      <c r="G363" s="9"/>
      <c r="H363" s="8"/>
      <c r="I363" s="7"/>
      <c r="P363" s="1" t="s">
        <v>128</v>
      </c>
    </row>
    <row r="364" spans="1:16" ht="15" outlineLevel="4" x14ac:dyDescent="0.25">
      <c r="A364" s="178" t="s">
        <v>497</v>
      </c>
      <c r="B364" s="178"/>
      <c r="C364" s="9"/>
      <c r="D364" s="9"/>
      <c r="E364" s="10">
        <v>47710.02</v>
      </c>
      <c r="F364" s="9"/>
      <c r="G364" s="9"/>
      <c r="H364" s="8"/>
      <c r="I364" s="7"/>
      <c r="P364" s="1" t="s">
        <v>129</v>
      </c>
    </row>
    <row r="365" spans="1:16" ht="15" outlineLevel="4" x14ac:dyDescent="0.25">
      <c r="A365" s="178" t="s">
        <v>655</v>
      </c>
      <c r="B365" s="178"/>
      <c r="C365" s="9"/>
      <c r="D365" s="9"/>
      <c r="E365" s="10">
        <v>5567.24</v>
      </c>
      <c r="F365" s="9"/>
      <c r="G365" s="9"/>
      <c r="H365" s="8"/>
      <c r="I365" s="7"/>
      <c r="P365" s="1" t="s">
        <v>130</v>
      </c>
    </row>
    <row r="366" spans="1:16" ht="15" outlineLevel="4" x14ac:dyDescent="0.25">
      <c r="A366" s="178" t="s">
        <v>637</v>
      </c>
      <c r="B366" s="178"/>
      <c r="C366" s="9"/>
      <c r="D366" s="9"/>
      <c r="E366" s="10">
        <v>5567.24</v>
      </c>
      <c r="F366" s="9"/>
      <c r="G366" s="9"/>
      <c r="H366" s="8"/>
      <c r="I366" s="7"/>
      <c r="P366" s="1" t="s">
        <v>133</v>
      </c>
    </row>
    <row r="367" spans="1:16" ht="15" outlineLevel="4" x14ac:dyDescent="0.25">
      <c r="A367" s="178" t="s">
        <v>601</v>
      </c>
      <c r="B367" s="178"/>
      <c r="C367" s="9"/>
      <c r="D367" s="9"/>
      <c r="E367" s="10">
        <v>35515.14</v>
      </c>
      <c r="F367" s="9"/>
      <c r="G367" s="9"/>
      <c r="H367" s="8"/>
      <c r="I367" s="7"/>
      <c r="P367" s="1" t="s">
        <v>134</v>
      </c>
    </row>
    <row r="368" spans="1:16" ht="15" outlineLevel="4" x14ac:dyDescent="0.25">
      <c r="A368" s="178" t="s">
        <v>636</v>
      </c>
      <c r="B368" s="178"/>
      <c r="C368" s="9"/>
      <c r="D368" s="9"/>
      <c r="E368" s="10">
        <v>6073.62</v>
      </c>
      <c r="F368" s="9"/>
      <c r="G368" s="9"/>
      <c r="H368" s="8"/>
      <c r="I368" s="7"/>
      <c r="P368" s="1" t="s">
        <v>366</v>
      </c>
    </row>
    <row r="369" spans="1:16" ht="15" outlineLevel="4" x14ac:dyDescent="0.25">
      <c r="A369" s="178" t="s">
        <v>635</v>
      </c>
      <c r="B369" s="178"/>
      <c r="C369" s="9"/>
      <c r="D369" s="9"/>
      <c r="E369" s="10">
        <v>6073.62</v>
      </c>
      <c r="F369" s="9"/>
      <c r="G369" s="9"/>
      <c r="H369" s="8"/>
      <c r="I369" s="7"/>
      <c r="P369" s="1" t="s">
        <v>367</v>
      </c>
    </row>
    <row r="370" spans="1:16" ht="15" outlineLevel="4" x14ac:dyDescent="0.25">
      <c r="A370" s="178" t="s">
        <v>496</v>
      </c>
      <c r="B370" s="178"/>
      <c r="C370" s="9"/>
      <c r="D370" s="9"/>
      <c r="E370" s="10">
        <v>6073.62</v>
      </c>
      <c r="F370" s="9"/>
      <c r="G370" s="9"/>
      <c r="H370" s="8"/>
      <c r="I370" s="7"/>
      <c r="P370" s="1" t="s">
        <v>368</v>
      </c>
    </row>
    <row r="371" spans="1:16" ht="15" outlineLevel="4" x14ac:dyDescent="0.25">
      <c r="A371" s="178" t="s">
        <v>634</v>
      </c>
      <c r="B371" s="178"/>
      <c r="C371" s="9"/>
      <c r="D371" s="9"/>
      <c r="E371" s="10">
        <v>6073.62</v>
      </c>
      <c r="F371" s="9"/>
      <c r="G371" s="9"/>
      <c r="H371" s="8"/>
      <c r="I371" s="7"/>
      <c r="P371" s="1" t="s">
        <v>369</v>
      </c>
    </row>
    <row r="372" spans="1:16" ht="15" outlineLevel="4" x14ac:dyDescent="0.25">
      <c r="A372" s="178" t="s">
        <v>633</v>
      </c>
      <c r="B372" s="178"/>
      <c r="C372" s="9"/>
      <c r="D372" s="9"/>
      <c r="E372" s="10">
        <v>6073.62</v>
      </c>
      <c r="F372" s="9"/>
      <c r="G372" s="9"/>
      <c r="H372" s="8"/>
      <c r="I372" s="7"/>
      <c r="P372" s="1" t="s">
        <v>370</v>
      </c>
    </row>
    <row r="373" spans="1:16" ht="15" outlineLevel="4" x14ac:dyDescent="0.25">
      <c r="A373" s="178" t="s">
        <v>632</v>
      </c>
      <c r="B373" s="178"/>
      <c r="C373" s="9"/>
      <c r="D373" s="9"/>
      <c r="E373" s="10">
        <v>6073.62</v>
      </c>
      <c r="F373" s="9"/>
      <c r="G373" s="9"/>
      <c r="H373" s="8"/>
      <c r="I373" s="7"/>
      <c r="P373" s="1" t="s">
        <v>371</v>
      </c>
    </row>
    <row r="374" spans="1:16" ht="15" outlineLevel="4" x14ac:dyDescent="0.25">
      <c r="A374" s="178" t="s">
        <v>631</v>
      </c>
      <c r="B374" s="178"/>
      <c r="C374" s="9"/>
      <c r="D374" s="9"/>
      <c r="E374" s="10">
        <v>6073.62</v>
      </c>
      <c r="F374" s="9"/>
      <c r="G374" s="9"/>
      <c r="H374" s="8"/>
      <c r="I374" s="7"/>
      <c r="P374" s="1" t="s">
        <v>372</v>
      </c>
    </row>
    <row r="375" spans="1:16" ht="15" outlineLevel="4" x14ac:dyDescent="0.25">
      <c r="A375" s="178" t="s">
        <v>630</v>
      </c>
      <c r="B375" s="178"/>
      <c r="C375" s="9"/>
      <c r="D375" s="9"/>
      <c r="E375" s="10">
        <v>12147.24</v>
      </c>
      <c r="F375" s="9"/>
      <c r="G375" s="9"/>
      <c r="H375" s="8"/>
      <c r="I375" s="7"/>
      <c r="P375" s="1" t="s">
        <v>373</v>
      </c>
    </row>
    <row r="376" spans="1:16" ht="15" outlineLevel="4" x14ac:dyDescent="0.25">
      <c r="A376" s="178" t="s">
        <v>495</v>
      </c>
      <c r="B376" s="178"/>
      <c r="C376" s="9"/>
      <c r="D376" s="9"/>
      <c r="E376" s="10">
        <v>34005.379999999997</v>
      </c>
      <c r="F376" s="9"/>
      <c r="G376" s="9"/>
      <c r="H376" s="8"/>
      <c r="I376" s="7"/>
      <c r="P376" s="1" t="s">
        <v>374</v>
      </c>
    </row>
    <row r="377" spans="1:16" ht="15" outlineLevel="4" x14ac:dyDescent="0.25">
      <c r="A377" s="178" t="s">
        <v>629</v>
      </c>
      <c r="B377" s="178"/>
      <c r="C377" s="9"/>
      <c r="D377" s="9"/>
      <c r="E377" s="10">
        <v>6073.62</v>
      </c>
      <c r="F377" s="9"/>
      <c r="G377" s="9"/>
      <c r="H377" s="8"/>
      <c r="I377" s="7"/>
      <c r="P377" s="1" t="s">
        <v>375</v>
      </c>
    </row>
    <row r="378" spans="1:16" ht="15" outlineLevel="4" x14ac:dyDescent="0.25">
      <c r="A378" s="178" t="s">
        <v>626</v>
      </c>
      <c r="B378" s="178"/>
      <c r="C378" s="9"/>
      <c r="D378" s="9"/>
      <c r="E378" s="10">
        <v>5567.24</v>
      </c>
      <c r="F378" s="9"/>
      <c r="G378" s="9"/>
      <c r="H378" s="8"/>
      <c r="I378" s="7"/>
      <c r="P378" s="1" t="s">
        <v>387</v>
      </c>
    </row>
    <row r="379" spans="1:16" ht="15" outlineLevel="4" x14ac:dyDescent="0.25">
      <c r="A379" s="178" t="s">
        <v>625</v>
      </c>
      <c r="B379" s="178"/>
      <c r="C379" s="9"/>
      <c r="D379" s="9"/>
      <c r="E379" s="10">
        <v>6073.62</v>
      </c>
      <c r="F379" s="9"/>
      <c r="G379" s="9"/>
      <c r="H379" s="8"/>
      <c r="I379" s="7"/>
      <c r="P379" s="1" t="s">
        <v>390</v>
      </c>
    </row>
    <row r="380" spans="1:16" ht="15" outlineLevel="4" x14ac:dyDescent="0.25">
      <c r="A380" s="178" t="s">
        <v>730</v>
      </c>
      <c r="B380" s="178"/>
      <c r="C380" s="9"/>
      <c r="D380" s="9"/>
      <c r="E380" s="10">
        <v>13160</v>
      </c>
      <c r="F380" s="9"/>
      <c r="G380" s="9"/>
      <c r="H380" s="8"/>
      <c r="I380" s="7"/>
      <c r="P380" s="1" t="s">
        <v>391</v>
      </c>
    </row>
    <row r="381" spans="1:16" ht="15" outlineLevel="4" x14ac:dyDescent="0.25">
      <c r="A381" s="178" t="s">
        <v>690</v>
      </c>
      <c r="B381" s="178"/>
      <c r="C381" s="9"/>
      <c r="D381" s="9"/>
      <c r="E381" s="10">
        <v>6073.62</v>
      </c>
      <c r="F381" s="9"/>
      <c r="G381" s="9"/>
      <c r="H381" s="8"/>
      <c r="I381" s="7"/>
      <c r="P381" s="1" t="s">
        <v>394</v>
      </c>
    </row>
    <row r="382" spans="1:16" ht="15" outlineLevel="4" x14ac:dyDescent="0.25">
      <c r="A382" s="178" t="s">
        <v>682</v>
      </c>
      <c r="B382" s="178"/>
      <c r="C382" s="9"/>
      <c r="D382" s="9"/>
      <c r="E382" s="10">
        <v>5567.24</v>
      </c>
      <c r="F382" s="9"/>
      <c r="G382" s="9"/>
      <c r="H382" s="8"/>
      <c r="I382" s="7"/>
      <c r="P382" s="1" t="s">
        <v>406</v>
      </c>
    </row>
    <row r="383" spans="1:16" ht="15" outlineLevel="4" x14ac:dyDescent="0.25">
      <c r="A383" s="178" t="s">
        <v>681</v>
      </c>
      <c r="B383" s="178"/>
      <c r="C383" s="9"/>
      <c r="D383" s="9"/>
      <c r="E383" s="10">
        <v>27076.639999999999</v>
      </c>
      <c r="F383" s="9"/>
      <c r="G383" s="9"/>
      <c r="H383" s="8"/>
      <c r="I383" s="7"/>
      <c r="P383" s="1" t="s">
        <v>407</v>
      </c>
    </row>
    <row r="384" spans="1:16" ht="15" outlineLevel="4" x14ac:dyDescent="0.25">
      <c r="A384" s="178" t="s">
        <v>680</v>
      </c>
      <c r="B384" s="178"/>
      <c r="C384" s="9"/>
      <c r="D384" s="9"/>
      <c r="E384" s="10">
        <v>11640.86</v>
      </c>
      <c r="F384" s="9"/>
      <c r="G384" s="9"/>
      <c r="H384" s="8"/>
      <c r="I384" s="7"/>
      <c r="P384" s="1" t="s">
        <v>408</v>
      </c>
    </row>
    <row r="385" spans="1:16" ht="15" outlineLevel="4" x14ac:dyDescent="0.25">
      <c r="A385" s="178" t="s">
        <v>679</v>
      </c>
      <c r="B385" s="178"/>
      <c r="C385" s="9"/>
      <c r="D385" s="9"/>
      <c r="E385" s="10">
        <v>5567.24</v>
      </c>
      <c r="F385" s="9"/>
      <c r="G385" s="9"/>
      <c r="H385" s="8"/>
      <c r="I385" s="7"/>
      <c r="P385" s="1" t="s">
        <v>409</v>
      </c>
    </row>
    <row r="386" spans="1:16" ht="15" outlineLevel="4" x14ac:dyDescent="0.25">
      <c r="A386" s="178" t="s">
        <v>678</v>
      </c>
      <c r="B386" s="178"/>
      <c r="C386" s="9"/>
      <c r="D386" s="9"/>
      <c r="E386" s="10">
        <v>5567.24</v>
      </c>
      <c r="F386" s="9"/>
      <c r="G386" s="9"/>
      <c r="H386" s="8"/>
      <c r="I386" s="7"/>
      <c r="P386" s="1" t="s">
        <v>410</v>
      </c>
    </row>
    <row r="387" spans="1:16" ht="15" outlineLevel="4" x14ac:dyDescent="0.25">
      <c r="A387" s="178" t="s">
        <v>677</v>
      </c>
      <c r="B387" s="178"/>
      <c r="C387" s="9"/>
      <c r="D387" s="9"/>
      <c r="E387" s="10">
        <v>15435.8</v>
      </c>
      <c r="F387" s="9"/>
      <c r="G387" s="9"/>
      <c r="H387" s="8"/>
      <c r="I387" s="7"/>
      <c r="P387" s="1" t="s">
        <v>411</v>
      </c>
    </row>
    <row r="388" spans="1:16" ht="15" outlineLevel="4" x14ac:dyDescent="0.25">
      <c r="A388" s="178" t="s">
        <v>675</v>
      </c>
      <c r="B388" s="178"/>
      <c r="C388" s="9"/>
      <c r="D388" s="9"/>
      <c r="E388" s="10">
        <v>18220.86</v>
      </c>
      <c r="F388" s="9"/>
      <c r="G388" s="9"/>
      <c r="H388" s="8"/>
      <c r="I388" s="7"/>
      <c r="P388" s="1" t="s">
        <v>413</v>
      </c>
    </row>
    <row r="389" spans="1:16" ht="15" outlineLevel="4" x14ac:dyDescent="0.25">
      <c r="A389" s="178" t="s">
        <v>674</v>
      </c>
      <c r="B389" s="178"/>
      <c r="C389" s="9"/>
      <c r="D389" s="9"/>
      <c r="E389" s="10">
        <v>27294.48</v>
      </c>
      <c r="F389" s="9"/>
      <c r="G389" s="9"/>
      <c r="H389" s="8"/>
      <c r="I389" s="7"/>
      <c r="P389" s="1" t="s">
        <v>414</v>
      </c>
    </row>
    <row r="390" spans="1:16" ht="15" outlineLevel="4" x14ac:dyDescent="0.25">
      <c r="A390" s="178" t="s">
        <v>673</v>
      </c>
      <c r="B390" s="178"/>
      <c r="C390" s="9"/>
      <c r="D390" s="9"/>
      <c r="E390" s="10">
        <v>14424.48</v>
      </c>
      <c r="F390" s="9"/>
      <c r="G390" s="9"/>
      <c r="H390" s="8"/>
      <c r="I390" s="7"/>
      <c r="P390" s="1" t="s">
        <v>415</v>
      </c>
    </row>
    <row r="391" spans="1:16" ht="15" outlineLevel="4" x14ac:dyDescent="0.25">
      <c r="A391" s="178" t="s">
        <v>672</v>
      </c>
      <c r="B391" s="178"/>
      <c r="C391" s="9"/>
      <c r="D391" s="9"/>
      <c r="E391" s="10">
        <v>14423.04</v>
      </c>
      <c r="F391" s="9"/>
      <c r="G391" s="9"/>
      <c r="H391" s="8"/>
      <c r="I391" s="7"/>
      <c r="P391" s="1" t="s">
        <v>416</v>
      </c>
    </row>
    <row r="392" spans="1:16" ht="15" outlineLevel="4" x14ac:dyDescent="0.25">
      <c r="A392" s="178" t="s">
        <v>671</v>
      </c>
      <c r="B392" s="178"/>
      <c r="C392" s="9"/>
      <c r="D392" s="9"/>
      <c r="E392" s="10">
        <v>16701.72</v>
      </c>
      <c r="F392" s="9"/>
      <c r="G392" s="9"/>
      <c r="H392" s="8"/>
      <c r="I392" s="7"/>
      <c r="P392" s="1" t="s">
        <v>417</v>
      </c>
    </row>
    <row r="393" spans="1:16" ht="15" outlineLevel="4" x14ac:dyDescent="0.25">
      <c r="A393" s="178" t="s">
        <v>669</v>
      </c>
      <c r="B393" s="178"/>
      <c r="C393" s="9"/>
      <c r="D393" s="9"/>
      <c r="E393" s="10">
        <v>6580</v>
      </c>
      <c r="F393" s="9"/>
      <c r="G393" s="9"/>
      <c r="H393" s="8"/>
      <c r="I393" s="7"/>
      <c r="P393" s="1" t="s">
        <v>419</v>
      </c>
    </row>
    <row r="394" spans="1:16" ht="15" outlineLevel="4" x14ac:dyDescent="0.25">
      <c r="A394" s="178" t="s">
        <v>668</v>
      </c>
      <c r="B394" s="178"/>
      <c r="C394" s="9"/>
      <c r="D394" s="9"/>
      <c r="E394" s="10">
        <v>32225.14</v>
      </c>
      <c r="F394" s="9"/>
      <c r="G394" s="9"/>
      <c r="H394" s="8"/>
      <c r="I394" s="7"/>
      <c r="P394" s="1" t="s">
        <v>420</v>
      </c>
    </row>
    <row r="395" spans="1:16" ht="15" outlineLevel="4" x14ac:dyDescent="0.25">
      <c r="A395" s="178" t="s">
        <v>667</v>
      </c>
      <c r="B395" s="178"/>
      <c r="C395" s="9"/>
      <c r="D395" s="9"/>
      <c r="E395" s="10">
        <v>12147.24</v>
      </c>
      <c r="F395" s="9"/>
      <c r="G395" s="9"/>
      <c r="H395" s="8"/>
      <c r="I395" s="7"/>
      <c r="P395" s="1" t="s">
        <v>421</v>
      </c>
    </row>
    <row r="396" spans="1:16" ht="15" outlineLevel="4" x14ac:dyDescent="0.25">
      <c r="A396" s="178" t="s">
        <v>665</v>
      </c>
      <c r="B396" s="178"/>
      <c r="C396" s="9"/>
      <c r="D396" s="9"/>
      <c r="E396" s="10">
        <v>35515.14</v>
      </c>
      <c r="F396" s="9"/>
      <c r="G396" s="9"/>
      <c r="H396" s="8"/>
      <c r="I396" s="7"/>
      <c r="P396" s="1" t="s">
        <v>423</v>
      </c>
    </row>
    <row r="397" spans="1:16" ht="15" outlineLevel="4" x14ac:dyDescent="0.25">
      <c r="A397" s="178" t="s">
        <v>664</v>
      </c>
      <c r="B397" s="178"/>
      <c r="C397" s="9"/>
      <c r="D397" s="9"/>
      <c r="E397" s="10">
        <v>27332.720000000001</v>
      </c>
      <c r="F397" s="9"/>
      <c r="G397" s="9"/>
      <c r="H397" s="8"/>
      <c r="I397" s="7"/>
      <c r="P397" s="1" t="s">
        <v>424</v>
      </c>
    </row>
    <row r="398" spans="1:16" ht="15" outlineLevel="4" x14ac:dyDescent="0.25">
      <c r="A398" s="178" t="s">
        <v>663</v>
      </c>
      <c r="B398" s="178"/>
      <c r="C398" s="9"/>
      <c r="D398" s="9"/>
      <c r="E398" s="10">
        <v>8604.0499999999993</v>
      </c>
      <c r="F398" s="9"/>
      <c r="G398" s="9"/>
      <c r="H398" s="8"/>
      <c r="I398" s="7"/>
      <c r="P398" s="1" t="s">
        <v>425</v>
      </c>
    </row>
    <row r="399" spans="1:16" ht="15" outlineLevel="4" x14ac:dyDescent="0.25">
      <c r="A399" s="178" t="s">
        <v>662</v>
      </c>
      <c r="B399" s="178"/>
      <c r="C399" s="9"/>
      <c r="D399" s="9"/>
      <c r="E399" s="10">
        <v>6073.62</v>
      </c>
      <c r="F399" s="9"/>
      <c r="G399" s="9"/>
      <c r="H399" s="8"/>
      <c r="I399" s="7"/>
      <c r="P399" s="1" t="s">
        <v>425</v>
      </c>
    </row>
    <row r="400" spans="1:16" ht="15" outlineLevel="4" x14ac:dyDescent="0.25">
      <c r="A400" s="178" t="s">
        <v>661</v>
      </c>
      <c r="B400" s="178"/>
      <c r="C400" s="9"/>
      <c r="D400" s="9"/>
      <c r="E400" s="10">
        <v>9615.36</v>
      </c>
      <c r="F400" s="9"/>
      <c r="G400" s="9"/>
      <c r="H400" s="8"/>
      <c r="I400" s="7"/>
      <c r="P400" s="1" t="s">
        <v>426</v>
      </c>
    </row>
    <row r="401" spans="1:19" ht="15" outlineLevel="4" x14ac:dyDescent="0.25">
      <c r="A401" s="178" t="s">
        <v>489</v>
      </c>
      <c r="B401" s="178"/>
      <c r="C401" s="9"/>
      <c r="D401" s="9"/>
      <c r="E401" s="10">
        <v>32468.58</v>
      </c>
      <c r="F401" s="9"/>
      <c r="G401" s="9"/>
      <c r="H401" s="8"/>
      <c r="I401" s="7"/>
      <c r="P401" s="1" t="s">
        <v>135</v>
      </c>
    </row>
    <row r="402" spans="1:19" ht="15" outlineLevel="4" x14ac:dyDescent="0.25">
      <c r="A402" s="178" t="s">
        <v>590</v>
      </c>
      <c r="B402" s="178"/>
      <c r="C402" s="9"/>
      <c r="D402" s="9"/>
      <c r="E402" s="10">
        <v>2403.84</v>
      </c>
      <c r="F402" s="9"/>
      <c r="G402" s="9"/>
      <c r="H402" s="8"/>
      <c r="I402" s="7"/>
      <c r="P402" s="1" t="s">
        <v>439</v>
      </c>
    </row>
    <row r="403" spans="1:19" ht="15" outlineLevel="4" x14ac:dyDescent="0.25">
      <c r="A403" s="178" t="s">
        <v>835</v>
      </c>
      <c r="B403" s="178"/>
      <c r="C403" s="9"/>
      <c r="D403" s="9"/>
      <c r="E403" s="10">
        <v>5060.88</v>
      </c>
      <c r="F403" s="9"/>
      <c r="G403" s="9"/>
      <c r="H403" s="8"/>
      <c r="I403" s="7"/>
      <c r="P403" s="1" t="s">
        <v>442</v>
      </c>
    </row>
    <row r="404" spans="1:19" ht="15" outlineLevel="4" x14ac:dyDescent="0.25">
      <c r="A404" s="178" t="s">
        <v>488</v>
      </c>
      <c r="B404" s="178"/>
      <c r="C404" s="9"/>
      <c r="D404" s="9"/>
      <c r="E404" s="10">
        <v>7591.32</v>
      </c>
      <c r="F404" s="9"/>
      <c r="G404" s="9"/>
      <c r="H404" s="8"/>
      <c r="I404" s="7"/>
      <c r="P404" s="1" t="s">
        <v>447</v>
      </c>
    </row>
    <row r="405" spans="1:19" ht="12" outlineLevel="3" x14ac:dyDescent="0.2">
      <c r="A405" s="177" t="s">
        <v>834</v>
      </c>
      <c r="B405" s="177"/>
      <c r="C405" s="9"/>
      <c r="D405" s="9"/>
      <c r="E405" s="10">
        <v>203389.83</v>
      </c>
      <c r="F405" s="9"/>
      <c r="G405" s="9"/>
      <c r="H405" s="8"/>
      <c r="I405" s="7"/>
    </row>
    <row r="406" spans="1:19" ht="12" outlineLevel="4" x14ac:dyDescent="0.2">
      <c r="A406" s="178" t="s">
        <v>764</v>
      </c>
      <c r="B406" s="178"/>
      <c r="C406" s="9"/>
      <c r="D406" s="9"/>
      <c r="E406" s="10">
        <v>50847.46</v>
      </c>
      <c r="F406" s="9"/>
      <c r="G406" s="9"/>
      <c r="H406" s="8"/>
      <c r="I406" s="7"/>
    </row>
    <row r="407" spans="1:19" ht="12" outlineLevel="4" x14ac:dyDescent="0.2">
      <c r="A407" s="178" t="s">
        <v>567</v>
      </c>
      <c r="B407" s="178"/>
      <c r="C407" s="9"/>
      <c r="D407" s="9"/>
      <c r="E407" s="10">
        <v>152542.37</v>
      </c>
      <c r="F407" s="9"/>
      <c r="G407" s="9"/>
      <c r="H407" s="8"/>
      <c r="I407" s="7"/>
    </row>
    <row r="408" spans="1:19" ht="12" outlineLevel="3" x14ac:dyDescent="0.2">
      <c r="A408" s="177" t="s">
        <v>833</v>
      </c>
      <c r="B408" s="177"/>
      <c r="C408" s="9"/>
      <c r="D408" s="9"/>
      <c r="E408" s="10">
        <v>10000</v>
      </c>
      <c r="F408" s="9"/>
      <c r="G408" s="9"/>
      <c r="H408" s="8"/>
      <c r="I408" s="7"/>
    </row>
    <row r="409" spans="1:19" ht="15" outlineLevel="4" x14ac:dyDescent="0.25">
      <c r="A409" s="178" t="s">
        <v>748</v>
      </c>
      <c r="B409" s="178"/>
      <c r="C409" s="9"/>
      <c r="D409" s="9"/>
      <c r="E409" s="10">
        <v>10000</v>
      </c>
      <c r="F409" s="9"/>
      <c r="G409" s="9"/>
      <c r="H409" s="8"/>
      <c r="I409" s="7"/>
      <c r="R409" s="1" t="s">
        <v>95</v>
      </c>
    </row>
    <row r="410" spans="1:19" ht="12" outlineLevel="3" x14ac:dyDescent="0.2">
      <c r="A410" s="177" t="s">
        <v>832</v>
      </c>
      <c r="B410" s="177"/>
      <c r="C410" s="9"/>
      <c r="D410" s="9"/>
      <c r="E410" s="10">
        <v>1205796.6100000001</v>
      </c>
      <c r="F410" s="9"/>
      <c r="G410" s="9"/>
      <c r="H410" s="8"/>
      <c r="I410" s="7"/>
    </row>
    <row r="411" spans="1:19" ht="12" outlineLevel="4" x14ac:dyDescent="0.2">
      <c r="A411" s="178" t="s">
        <v>812</v>
      </c>
      <c r="B411" s="178"/>
      <c r="C411" s="9"/>
      <c r="D411" s="9"/>
      <c r="E411" s="10">
        <v>1166745.76</v>
      </c>
      <c r="F411" s="9"/>
      <c r="G411" s="9"/>
      <c r="H411" s="8"/>
      <c r="I411" s="7"/>
    </row>
    <row r="412" spans="1:19" ht="12" outlineLevel="4" x14ac:dyDescent="0.2">
      <c r="A412" s="178" t="s">
        <v>612</v>
      </c>
      <c r="B412" s="178"/>
      <c r="C412" s="9"/>
      <c r="D412" s="9"/>
      <c r="E412" s="10">
        <v>39050.85</v>
      </c>
      <c r="F412" s="9"/>
      <c r="G412" s="9"/>
      <c r="H412" s="8"/>
      <c r="I412" s="7"/>
    </row>
    <row r="413" spans="1:19" ht="12" outlineLevel="3" x14ac:dyDescent="0.2">
      <c r="A413" s="177" t="s">
        <v>831</v>
      </c>
      <c r="B413" s="177"/>
      <c r="C413" s="9"/>
      <c r="D413" s="9"/>
      <c r="E413" s="10">
        <v>204067.82</v>
      </c>
      <c r="F413" s="9"/>
      <c r="G413" s="9"/>
      <c r="H413" s="8"/>
      <c r="I413" s="7"/>
    </row>
    <row r="414" spans="1:19" ht="15" outlineLevel="4" x14ac:dyDescent="0.25">
      <c r="A414" s="178" t="s">
        <v>617</v>
      </c>
      <c r="B414" s="178"/>
      <c r="C414" s="9"/>
      <c r="D414" s="9"/>
      <c r="E414" s="10">
        <v>4745.76</v>
      </c>
      <c r="F414" s="9"/>
      <c r="G414" s="9"/>
      <c r="H414" s="8"/>
      <c r="I414" s="7"/>
      <c r="S414" s="1" t="s">
        <v>31</v>
      </c>
    </row>
    <row r="415" spans="1:19" ht="15" outlineLevel="4" x14ac:dyDescent="0.25">
      <c r="A415" s="178" t="s">
        <v>538</v>
      </c>
      <c r="B415" s="178"/>
      <c r="C415" s="9"/>
      <c r="D415" s="9"/>
      <c r="E415" s="10">
        <v>7118.64</v>
      </c>
      <c r="F415" s="9"/>
      <c r="G415" s="9"/>
      <c r="H415" s="8"/>
      <c r="I415" s="7"/>
      <c r="S415" s="1" t="s">
        <v>32</v>
      </c>
    </row>
    <row r="416" spans="1:19" ht="15" outlineLevel="4" x14ac:dyDescent="0.25">
      <c r="A416" s="178" t="s">
        <v>615</v>
      </c>
      <c r="B416" s="178"/>
      <c r="C416" s="9"/>
      <c r="D416" s="9"/>
      <c r="E416" s="10">
        <v>4745.76</v>
      </c>
      <c r="F416" s="9"/>
      <c r="G416" s="9"/>
      <c r="H416" s="8"/>
      <c r="I416" s="7"/>
      <c r="S416" s="1" t="s">
        <v>40</v>
      </c>
    </row>
    <row r="417" spans="1:19" ht="15" outlineLevel="4" x14ac:dyDescent="0.25">
      <c r="A417" s="178" t="s">
        <v>614</v>
      </c>
      <c r="B417" s="178"/>
      <c r="C417" s="9"/>
      <c r="D417" s="9"/>
      <c r="E417" s="10">
        <v>4745.76</v>
      </c>
      <c r="F417" s="9"/>
      <c r="G417" s="9"/>
      <c r="H417" s="8"/>
      <c r="I417" s="7"/>
      <c r="S417" s="1" t="s">
        <v>43</v>
      </c>
    </row>
    <row r="418" spans="1:19" ht="15" outlineLevel="4" x14ac:dyDescent="0.25">
      <c r="A418" s="178" t="s">
        <v>613</v>
      </c>
      <c r="B418" s="178"/>
      <c r="C418" s="9"/>
      <c r="D418" s="9"/>
      <c r="E418" s="10">
        <v>7118.65</v>
      </c>
      <c r="F418" s="9"/>
      <c r="G418" s="9"/>
      <c r="H418" s="8"/>
      <c r="I418" s="7"/>
      <c r="S418" s="1" t="s">
        <v>45</v>
      </c>
    </row>
    <row r="419" spans="1:19" ht="15" outlineLevel="4" x14ac:dyDescent="0.25">
      <c r="A419" s="178" t="s">
        <v>709</v>
      </c>
      <c r="B419" s="178"/>
      <c r="C419" s="9"/>
      <c r="D419" s="9"/>
      <c r="E419" s="10">
        <v>11864.41</v>
      </c>
      <c r="F419" s="9"/>
      <c r="G419" s="9"/>
      <c r="H419" s="8"/>
      <c r="I419" s="7"/>
      <c r="S419" s="1" t="s">
        <v>222</v>
      </c>
    </row>
    <row r="420" spans="1:19" ht="15" outlineLevel="4" x14ac:dyDescent="0.25">
      <c r="A420" s="178" t="s">
        <v>525</v>
      </c>
      <c r="B420" s="178"/>
      <c r="C420" s="9"/>
      <c r="D420" s="9"/>
      <c r="E420" s="10">
        <v>11864.41</v>
      </c>
      <c r="F420" s="9"/>
      <c r="G420" s="9"/>
      <c r="H420" s="8"/>
      <c r="I420" s="7"/>
      <c r="S420" s="1" t="s">
        <v>56</v>
      </c>
    </row>
    <row r="421" spans="1:19" ht="15" outlineLevel="4" x14ac:dyDescent="0.25">
      <c r="A421" s="178" t="s">
        <v>657</v>
      </c>
      <c r="B421" s="178"/>
      <c r="C421" s="9"/>
      <c r="D421" s="9"/>
      <c r="E421" s="10">
        <v>11864.41</v>
      </c>
      <c r="F421" s="9"/>
      <c r="G421" s="9"/>
      <c r="H421" s="8"/>
      <c r="I421" s="7"/>
      <c r="S421" s="1" t="s">
        <v>62</v>
      </c>
    </row>
    <row r="422" spans="1:19" ht="15" outlineLevel="4" x14ac:dyDescent="0.25">
      <c r="A422" s="178" t="s">
        <v>500</v>
      </c>
      <c r="B422" s="178"/>
      <c r="C422" s="9"/>
      <c r="D422" s="9"/>
      <c r="E422" s="10">
        <v>28474.58</v>
      </c>
      <c r="F422" s="9"/>
      <c r="G422" s="9"/>
      <c r="H422" s="8"/>
      <c r="I422" s="7"/>
      <c r="S422" s="1" t="s">
        <v>298</v>
      </c>
    </row>
    <row r="423" spans="1:19" ht="15" outlineLevel="4" x14ac:dyDescent="0.25">
      <c r="A423" s="178" t="s">
        <v>602</v>
      </c>
      <c r="B423" s="178"/>
      <c r="C423" s="9"/>
      <c r="D423" s="9"/>
      <c r="E423" s="10">
        <v>18983.05</v>
      </c>
      <c r="F423" s="9"/>
      <c r="G423" s="9"/>
      <c r="H423" s="8"/>
      <c r="I423" s="7"/>
      <c r="S423" s="1" t="s">
        <v>128</v>
      </c>
    </row>
    <row r="424" spans="1:19" ht="15" outlineLevel="4" x14ac:dyDescent="0.25">
      <c r="A424" s="178" t="s">
        <v>497</v>
      </c>
      <c r="B424" s="178"/>
      <c r="C424" s="9"/>
      <c r="D424" s="9"/>
      <c r="E424" s="10">
        <v>7118.65</v>
      </c>
      <c r="F424" s="9"/>
      <c r="G424" s="9"/>
      <c r="H424" s="8"/>
      <c r="I424" s="7"/>
      <c r="S424" s="1" t="s">
        <v>129</v>
      </c>
    </row>
    <row r="425" spans="1:19" ht="15" outlineLevel="4" x14ac:dyDescent="0.25">
      <c r="A425" s="178" t="s">
        <v>655</v>
      </c>
      <c r="B425" s="178"/>
      <c r="C425" s="9"/>
      <c r="D425" s="9"/>
      <c r="E425" s="10">
        <v>7118.64</v>
      </c>
      <c r="F425" s="9"/>
      <c r="G425" s="9"/>
      <c r="H425" s="8"/>
      <c r="I425" s="7"/>
      <c r="S425" s="1" t="s">
        <v>130</v>
      </c>
    </row>
    <row r="426" spans="1:19" ht="15" outlineLevel="4" x14ac:dyDescent="0.25">
      <c r="A426" s="178" t="s">
        <v>637</v>
      </c>
      <c r="B426" s="178"/>
      <c r="C426" s="9"/>
      <c r="D426" s="9"/>
      <c r="E426" s="10">
        <v>14237.29</v>
      </c>
      <c r="F426" s="9"/>
      <c r="G426" s="9"/>
      <c r="H426" s="8"/>
      <c r="I426" s="7"/>
      <c r="S426" s="1" t="s">
        <v>133</v>
      </c>
    </row>
    <row r="427" spans="1:19" ht="15" outlineLevel="4" x14ac:dyDescent="0.25">
      <c r="A427" s="178" t="s">
        <v>601</v>
      </c>
      <c r="B427" s="178"/>
      <c r="C427" s="9"/>
      <c r="D427" s="9"/>
      <c r="E427" s="10">
        <v>7118.65</v>
      </c>
      <c r="F427" s="9"/>
      <c r="G427" s="9"/>
      <c r="H427" s="8"/>
      <c r="I427" s="7"/>
      <c r="S427" s="1" t="s">
        <v>134</v>
      </c>
    </row>
    <row r="428" spans="1:19" ht="15" outlineLevel="4" x14ac:dyDescent="0.25">
      <c r="A428" s="178" t="s">
        <v>629</v>
      </c>
      <c r="B428" s="178"/>
      <c r="C428" s="9"/>
      <c r="D428" s="9"/>
      <c r="E428" s="10">
        <v>14237.29</v>
      </c>
      <c r="F428" s="9"/>
      <c r="G428" s="9"/>
      <c r="H428" s="8"/>
      <c r="I428" s="7"/>
      <c r="S428" s="1" t="s">
        <v>375</v>
      </c>
    </row>
    <row r="429" spans="1:19" ht="15" outlineLevel="4" x14ac:dyDescent="0.25">
      <c r="A429" s="178" t="s">
        <v>626</v>
      </c>
      <c r="B429" s="178"/>
      <c r="C429" s="9"/>
      <c r="D429" s="9"/>
      <c r="E429" s="10">
        <v>14237.29</v>
      </c>
      <c r="F429" s="9"/>
      <c r="G429" s="9"/>
      <c r="H429" s="8"/>
      <c r="I429" s="7"/>
      <c r="S429" s="1" t="s">
        <v>387</v>
      </c>
    </row>
    <row r="430" spans="1:19" ht="15" outlineLevel="4" x14ac:dyDescent="0.25">
      <c r="A430" s="178" t="s">
        <v>491</v>
      </c>
      <c r="B430" s="178"/>
      <c r="C430" s="9"/>
      <c r="D430" s="9"/>
      <c r="E430" s="10">
        <v>28474.58</v>
      </c>
      <c r="F430" s="9"/>
      <c r="G430" s="9"/>
      <c r="H430" s="8"/>
      <c r="I430" s="7"/>
      <c r="S430" s="1" t="s">
        <v>402</v>
      </c>
    </row>
    <row r="431" spans="1:19" ht="12" outlineLevel="3" x14ac:dyDescent="0.2">
      <c r="A431" s="177" t="s">
        <v>830</v>
      </c>
      <c r="B431" s="177"/>
      <c r="C431" s="9"/>
      <c r="D431" s="9"/>
      <c r="E431" s="10">
        <v>193290</v>
      </c>
      <c r="F431" s="9"/>
      <c r="G431" s="9"/>
      <c r="H431" s="8"/>
      <c r="I431" s="7"/>
    </row>
    <row r="432" spans="1:19" ht="12" outlineLevel="4" x14ac:dyDescent="0.2">
      <c r="A432" s="178" t="s">
        <v>812</v>
      </c>
      <c r="B432" s="178"/>
      <c r="C432" s="9"/>
      <c r="D432" s="9"/>
      <c r="E432" s="10">
        <v>193290</v>
      </c>
      <c r="F432" s="9"/>
      <c r="G432" s="9"/>
      <c r="H432" s="8"/>
      <c r="I432" s="7"/>
    </row>
    <row r="433" spans="1:21" ht="12" outlineLevel="3" x14ac:dyDescent="0.2">
      <c r="A433" s="177" t="s">
        <v>829</v>
      </c>
      <c r="B433" s="177"/>
      <c r="C433" s="9"/>
      <c r="D433" s="9"/>
      <c r="E433" s="10">
        <v>336539.72</v>
      </c>
      <c r="F433" s="9"/>
      <c r="G433" s="9"/>
      <c r="H433" s="8"/>
      <c r="I433" s="7"/>
    </row>
    <row r="434" spans="1:21" ht="15" outlineLevel="4" x14ac:dyDescent="0.25">
      <c r="A434" s="178" t="s">
        <v>729</v>
      </c>
      <c r="B434" s="178"/>
      <c r="C434" s="9"/>
      <c r="D434" s="9"/>
      <c r="E434" s="10">
        <v>336539.72</v>
      </c>
      <c r="F434" s="9"/>
      <c r="G434" s="9"/>
      <c r="H434" s="8"/>
      <c r="I434" s="7"/>
      <c r="T434" s="1" t="s">
        <v>295</v>
      </c>
    </row>
    <row r="435" spans="1:21" ht="15" outlineLevel="3" x14ac:dyDescent="0.25">
      <c r="A435" s="177" t="s">
        <v>828</v>
      </c>
      <c r="B435" s="177"/>
      <c r="C435" s="9"/>
      <c r="D435" s="9"/>
      <c r="E435" s="10">
        <v>99667.53</v>
      </c>
      <c r="F435" s="9"/>
      <c r="G435" s="9"/>
      <c r="H435" s="8"/>
      <c r="I435" s="7"/>
      <c r="T435" s="1"/>
    </row>
    <row r="436" spans="1:21" ht="15" outlineLevel="4" x14ac:dyDescent="0.25">
      <c r="A436" s="178" t="s">
        <v>495</v>
      </c>
      <c r="B436" s="178"/>
      <c r="C436" s="9"/>
      <c r="D436" s="9"/>
      <c r="E436" s="10">
        <v>99667.53</v>
      </c>
      <c r="F436" s="9"/>
      <c r="G436" s="9"/>
      <c r="H436" s="8"/>
      <c r="I436" s="7"/>
      <c r="T436" s="1" t="s">
        <v>374</v>
      </c>
    </row>
    <row r="437" spans="1:21" ht="12" outlineLevel="3" x14ac:dyDescent="0.2">
      <c r="A437" s="177" t="s">
        <v>827</v>
      </c>
      <c r="B437" s="177"/>
      <c r="C437" s="9"/>
      <c r="D437" s="9"/>
      <c r="E437" s="10">
        <v>390381.57</v>
      </c>
      <c r="F437" s="9"/>
      <c r="G437" s="9"/>
      <c r="H437" s="8"/>
      <c r="I437" s="7"/>
    </row>
    <row r="438" spans="1:21" ht="15" outlineLevel="4" x14ac:dyDescent="0.25">
      <c r="A438" s="178" t="s">
        <v>544</v>
      </c>
      <c r="B438" s="178"/>
      <c r="C438" s="9"/>
      <c r="D438" s="9"/>
      <c r="E438" s="10">
        <v>119272.69</v>
      </c>
      <c r="F438" s="9"/>
      <c r="G438" s="9"/>
      <c r="H438" s="8"/>
      <c r="I438" s="7"/>
      <c r="T438" s="1" t="s">
        <v>287</v>
      </c>
    </row>
    <row r="439" spans="1:21" ht="15" outlineLevel="4" x14ac:dyDescent="0.25">
      <c r="A439" s="178" t="s">
        <v>764</v>
      </c>
      <c r="B439" s="178"/>
      <c r="C439" s="9"/>
      <c r="D439" s="9"/>
      <c r="E439" s="10">
        <v>97902.17</v>
      </c>
      <c r="F439" s="9"/>
      <c r="G439" s="9"/>
      <c r="H439" s="8"/>
      <c r="I439" s="7"/>
      <c r="T439" s="1" t="s">
        <v>210</v>
      </c>
    </row>
    <row r="440" spans="1:21" ht="15" outlineLevel="4" x14ac:dyDescent="0.25">
      <c r="A440" s="178" t="s">
        <v>602</v>
      </c>
      <c r="B440" s="178"/>
      <c r="C440" s="9"/>
      <c r="D440" s="9"/>
      <c r="E440" s="10">
        <v>84476.56</v>
      </c>
      <c r="F440" s="9"/>
      <c r="G440" s="9"/>
      <c r="H440" s="8"/>
      <c r="I440" s="7"/>
      <c r="T440" s="1" t="s">
        <v>128</v>
      </c>
    </row>
    <row r="441" spans="1:21" ht="15" outlineLevel="4" x14ac:dyDescent="0.25">
      <c r="A441" s="178" t="s">
        <v>497</v>
      </c>
      <c r="B441" s="178"/>
      <c r="C441" s="9"/>
      <c r="D441" s="9"/>
      <c r="E441" s="10">
        <v>88730.15</v>
      </c>
      <c r="F441" s="9"/>
      <c r="G441" s="9"/>
      <c r="H441" s="8"/>
      <c r="I441" s="7"/>
      <c r="T441" s="1" t="s">
        <v>129</v>
      </c>
    </row>
    <row r="442" spans="1:21" ht="12" outlineLevel="3" x14ac:dyDescent="0.2">
      <c r="A442" s="177" t="s">
        <v>826</v>
      </c>
      <c r="B442" s="177"/>
      <c r="C442" s="9"/>
      <c r="D442" s="9"/>
      <c r="E442" s="10">
        <v>138898.51999999999</v>
      </c>
      <c r="F442" s="9"/>
      <c r="G442" s="9"/>
      <c r="H442" s="8"/>
      <c r="I442" s="7"/>
    </row>
    <row r="443" spans="1:21" ht="15" outlineLevel="4" x14ac:dyDescent="0.25">
      <c r="A443" s="178" t="s">
        <v>768</v>
      </c>
      <c r="B443" s="178"/>
      <c r="C443" s="9"/>
      <c r="D443" s="9"/>
      <c r="E443" s="10">
        <v>22372.880000000001</v>
      </c>
      <c r="F443" s="9"/>
      <c r="G443" s="9"/>
      <c r="H443" s="8"/>
      <c r="I443" s="7"/>
      <c r="U443" s="1" t="s">
        <v>166</v>
      </c>
    </row>
    <row r="444" spans="1:21" ht="15" outlineLevel="4" x14ac:dyDescent="0.25">
      <c r="A444" s="178" t="s">
        <v>767</v>
      </c>
      <c r="B444" s="178"/>
      <c r="C444" s="9"/>
      <c r="D444" s="9"/>
      <c r="E444" s="10">
        <v>13135.59</v>
      </c>
      <c r="F444" s="9"/>
      <c r="G444" s="9"/>
      <c r="H444" s="8"/>
      <c r="I444" s="7"/>
      <c r="U444" s="1" t="s">
        <v>167</v>
      </c>
    </row>
    <row r="445" spans="1:21" ht="15" outlineLevel="4" x14ac:dyDescent="0.25">
      <c r="A445" s="178" t="s">
        <v>650</v>
      </c>
      <c r="B445" s="178"/>
      <c r="C445" s="9"/>
      <c r="D445" s="9"/>
      <c r="E445" s="10">
        <v>4746</v>
      </c>
      <c r="F445" s="9"/>
      <c r="G445" s="9"/>
      <c r="H445" s="8"/>
      <c r="I445" s="7"/>
      <c r="U445" s="1" t="s">
        <v>289</v>
      </c>
    </row>
    <row r="446" spans="1:21" ht="15" outlineLevel="4" x14ac:dyDescent="0.25">
      <c r="A446" s="178" t="s">
        <v>529</v>
      </c>
      <c r="B446" s="178"/>
      <c r="C446" s="9"/>
      <c r="D446" s="9"/>
      <c r="E446" s="10">
        <v>14915.25</v>
      </c>
      <c r="F446" s="9"/>
      <c r="G446" s="9"/>
      <c r="H446" s="8"/>
      <c r="I446" s="7"/>
      <c r="U446" s="1" t="s">
        <v>213</v>
      </c>
    </row>
    <row r="447" spans="1:21" ht="15" outlineLevel="4" x14ac:dyDescent="0.25">
      <c r="A447" s="178" t="s">
        <v>825</v>
      </c>
      <c r="B447" s="178"/>
      <c r="C447" s="9"/>
      <c r="D447" s="9"/>
      <c r="E447" s="10">
        <v>3728.81</v>
      </c>
      <c r="F447" s="9"/>
      <c r="G447" s="9"/>
      <c r="H447" s="8"/>
      <c r="I447" s="7"/>
      <c r="U447" s="1" t="s">
        <v>233</v>
      </c>
    </row>
    <row r="448" spans="1:21" ht="15" outlineLevel="4" x14ac:dyDescent="0.25">
      <c r="A448" s="178" t="s">
        <v>703</v>
      </c>
      <c r="B448" s="178"/>
      <c r="C448" s="9"/>
      <c r="D448" s="9"/>
      <c r="E448" s="10">
        <v>3728.81</v>
      </c>
      <c r="F448" s="9"/>
      <c r="G448" s="9"/>
      <c r="H448" s="8"/>
      <c r="I448" s="7"/>
      <c r="U448" s="1" t="s">
        <v>19</v>
      </c>
    </row>
    <row r="449" spans="1:28" ht="15" outlineLevel="4" x14ac:dyDescent="0.25">
      <c r="A449" s="178" t="s">
        <v>700</v>
      </c>
      <c r="B449" s="178"/>
      <c r="C449" s="9"/>
      <c r="D449" s="9"/>
      <c r="E449" s="10">
        <v>3728.81</v>
      </c>
      <c r="F449" s="9"/>
      <c r="G449" s="9"/>
      <c r="H449" s="8"/>
      <c r="I449" s="7"/>
      <c r="U449" s="1" t="s">
        <v>23</v>
      </c>
    </row>
    <row r="450" spans="1:28" ht="15" outlineLevel="4" x14ac:dyDescent="0.25">
      <c r="A450" s="178" t="s">
        <v>683</v>
      </c>
      <c r="B450" s="178"/>
      <c r="C450" s="9"/>
      <c r="D450" s="9"/>
      <c r="E450" s="10">
        <v>8135.59</v>
      </c>
      <c r="F450" s="9"/>
      <c r="G450" s="9"/>
      <c r="H450" s="8"/>
      <c r="I450" s="7"/>
      <c r="U450" s="1" t="s">
        <v>405</v>
      </c>
    </row>
    <row r="451" spans="1:28" ht="15" outlineLevel="4" x14ac:dyDescent="0.25">
      <c r="A451" s="178" t="s">
        <v>680</v>
      </c>
      <c r="B451" s="178"/>
      <c r="C451" s="9"/>
      <c r="D451" s="9"/>
      <c r="E451" s="10">
        <v>33220.339999999997</v>
      </c>
      <c r="F451" s="9"/>
      <c r="G451" s="9"/>
      <c r="H451" s="8"/>
      <c r="I451" s="7"/>
      <c r="U451" s="1" t="s">
        <v>408</v>
      </c>
    </row>
    <row r="452" spans="1:28" ht="15" outlineLevel="4" x14ac:dyDescent="0.25">
      <c r="A452" s="178" t="s">
        <v>679</v>
      </c>
      <c r="B452" s="178"/>
      <c r="C452" s="9"/>
      <c r="D452" s="9"/>
      <c r="E452" s="10">
        <v>14237.29</v>
      </c>
      <c r="F452" s="9"/>
      <c r="G452" s="9"/>
      <c r="H452" s="8"/>
      <c r="I452" s="7"/>
      <c r="U452" s="1" t="s">
        <v>409</v>
      </c>
    </row>
    <row r="453" spans="1:28" ht="15" outlineLevel="4" x14ac:dyDescent="0.25">
      <c r="A453" s="178" t="s">
        <v>678</v>
      </c>
      <c r="B453" s="178"/>
      <c r="C453" s="9"/>
      <c r="D453" s="9"/>
      <c r="E453" s="10">
        <v>14237.29</v>
      </c>
      <c r="F453" s="9"/>
      <c r="G453" s="9"/>
      <c r="H453" s="8"/>
      <c r="I453" s="7"/>
      <c r="U453" s="1" t="s">
        <v>410</v>
      </c>
    </row>
    <row r="454" spans="1:28" ht="15" outlineLevel="4" x14ac:dyDescent="0.25">
      <c r="A454" s="178" t="s">
        <v>666</v>
      </c>
      <c r="B454" s="178"/>
      <c r="C454" s="9"/>
      <c r="D454" s="9"/>
      <c r="E454" s="10">
        <v>2711.86</v>
      </c>
      <c r="F454" s="9"/>
      <c r="G454" s="9"/>
      <c r="H454" s="8"/>
      <c r="I454" s="7"/>
      <c r="U454" s="1" t="s">
        <v>422</v>
      </c>
    </row>
    <row r="455" spans="1:28" ht="12" outlineLevel="3" x14ac:dyDescent="0.2">
      <c r="A455" s="177" t="s">
        <v>824</v>
      </c>
      <c r="B455" s="177"/>
      <c r="C455" s="9"/>
      <c r="D455" s="9"/>
      <c r="E455" s="10">
        <v>12184.26</v>
      </c>
      <c r="F455" s="9"/>
      <c r="G455" s="9"/>
      <c r="H455" s="8"/>
      <c r="I455" s="7"/>
    </row>
    <row r="456" spans="1:28" ht="15" outlineLevel="4" x14ac:dyDescent="0.25">
      <c r="A456" s="178" t="s">
        <v>633</v>
      </c>
      <c r="B456" s="178"/>
      <c r="C456" s="9"/>
      <c r="D456" s="9"/>
      <c r="E456" s="10">
        <v>12184.26</v>
      </c>
      <c r="F456" s="9"/>
      <c r="G456" s="9"/>
      <c r="H456" s="8"/>
      <c r="I456" s="7"/>
      <c r="V456" s="1" t="s">
        <v>370</v>
      </c>
    </row>
    <row r="457" spans="1:28" ht="12" outlineLevel="3" x14ac:dyDescent="0.2">
      <c r="A457" s="177" t="s">
        <v>823</v>
      </c>
      <c r="B457" s="177"/>
      <c r="C457" s="9"/>
      <c r="D457" s="9"/>
      <c r="E457" s="10">
        <v>12942.42</v>
      </c>
      <c r="F457" s="9"/>
      <c r="G457" s="9"/>
      <c r="H457" s="8"/>
      <c r="I457" s="7"/>
    </row>
    <row r="458" spans="1:28" ht="15" outlineLevel="4" x14ac:dyDescent="0.25">
      <c r="A458" s="178" t="s">
        <v>539</v>
      </c>
      <c r="B458" s="178"/>
      <c r="C458" s="9"/>
      <c r="D458" s="9"/>
      <c r="E458" s="10">
        <v>12942.42</v>
      </c>
      <c r="F458" s="9"/>
      <c r="G458" s="9"/>
      <c r="H458" s="8"/>
      <c r="I458" s="7"/>
      <c r="W458" s="1" t="s">
        <v>292</v>
      </c>
    </row>
    <row r="459" spans="1:28" ht="12" outlineLevel="3" x14ac:dyDescent="0.2">
      <c r="A459" s="177" t="s">
        <v>822</v>
      </c>
      <c r="B459" s="177"/>
      <c r="C459" s="9"/>
      <c r="D459" s="9"/>
      <c r="E459" s="10">
        <v>141399.67999999999</v>
      </c>
      <c r="F459" s="9"/>
      <c r="G459" s="9"/>
      <c r="H459" s="8"/>
      <c r="I459" s="7"/>
    </row>
    <row r="460" spans="1:28" ht="15" outlineLevel="4" x14ac:dyDescent="0.25">
      <c r="A460" s="178" t="s">
        <v>530</v>
      </c>
      <c r="B460" s="178"/>
      <c r="C460" s="9"/>
      <c r="D460" s="9"/>
      <c r="E460" s="10">
        <v>35349.919999999998</v>
      </c>
      <c r="F460" s="9"/>
      <c r="G460" s="9"/>
      <c r="H460" s="8"/>
      <c r="I460" s="7"/>
      <c r="X460" s="1" t="s">
        <v>207</v>
      </c>
    </row>
    <row r="461" spans="1:28" ht="15" outlineLevel="4" x14ac:dyDescent="0.25">
      <c r="A461" s="178" t="s">
        <v>584</v>
      </c>
      <c r="B461" s="178"/>
      <c r="C461" s="9"/>
      <c r="D461" s="9"/>
      <c r="E461" s="10">
        <v>35349.919999999998</v>
      </c>
      <c r="F461" s="9"/>
      <c r="G461" s="9"/>
      <c r="H461" s="8"/>
      <c r="I461" s="7"/>
      <c r="X461" s="1" t="s">
        <v>229</v>
      </c>
    </row>
    <row r="462" spans="1:28" ht="15" outlineLevel="4" x14ac:dyDescent="0.25">
      <c r="A462" s="178" t="s">
        <v>745</v>
      </c>
      <c r="B462" s="178"/>
      <c r="C462" s="9"/>
      <c r="D462" s="9"/>
      <c r="E462" s="10">
        <v>70699.839999999997</v>
      </c>
      <c r="F462" s="9"/>
      <c r="G462" s="9"/>
      <c r="H462" s="8"/>
      <c r="I462" s="7"/>
      <c r="X462" s="1" t="s">
        <v>102</v>
      </c>
    </row>
    <row r="463" spans="1:28" ht="12" outlineLevel="3" x14ac:dyDescent="0.2">
      <c r="A463" s="177" t="s">
        <v>821</v>
      </c>
      <c r="B463" s="177"/>
      <c r="C463" s="9"/>
      <c r="D463" s="9"/>
      <c r="E463" s="10">
        <v>3688244.86</v>
      </c>
      <c r="F463" s="9"/>
      <c r="G463" s="9"/>
      <c r="H463" s="8"/>
      <c r="I463" s="7"/>
    </row>
    <row r="464" spans="1:28" ht="15" outlineLevel="4" x14ac:dyDescent="0.25">
      <c r="A464" s="178" t="s">
        <v>778</v>
      </c>
      <c r="B464" s="178"/>
      <c r="C464" s="9"/>
      <c r="D464" s="9"/>
      <c r="E464" s="10">
        <v>18279.34</v>
      </c>
      <c r="F464" s="9"/>
      <c r="G464" s="9"/>
      <c r="H464" s="8"/>
      <c r="I464" s="7"/>
      <c r="Y464" s="1" t="s">
        <v>177</v>
      </c>
      <c r="Z464" s="1"/>
      <c r="AA464" s="1"/>
      <c r="AB464" s="1"/>
    </row>
    <row r="465" spans="1:28" ht="15" outlineLevel="4" x14ac:dyDescent="0.25">
      <c r="A465" s="178" t="s">
        <v>550</v>
      </c>
      <c r="B465" s="178"/>
      <c r="C465" s="9"/>
      <c r="D465" s="9"/>
      <c r="E465" s="10">
        <v>363827.06</v>
      </c>
      <c r="F465" s="9"/>
      <c r="G465" s="9"/>
      <c r="H465" s="8"/>
      <c r="I465" s="7"/>
      <c r="Y465" s="1" t="s">
        <v>438</v>
      </c>
      <c r="Z465" s="1"/>
      <c r="AA465" s="1"/>
      <c r="AB465" s="1"/>
    </row>
    <row r="466" spans="1:28" ht="15" outlineLevel="4" x14ac:dyDescent="0.25">
      <c r="A466" s="178" t="s">
        <v>543</v>
      </c>
      <c r="B466" s="178"/>
      <c r="C466" s="9"/>
      <c r="D466" s="9"/>
      <c r="E466" s="10">
        <v>54222.12</v>
      </c>
      <c r="F466" s="9"/>
      <c r="G466" s="9"/>
      <c r="H466" s="8"/>
      <c r="I466" s="7"/>
      <c r="Y466" s="1" t="s">
        <v>282</v>
      </c>
      <c r="Z466" s="1"/>
      <c r="AA466" s="1"/>
      <c r="AB466" s="1"/>
    </row>
    <row r="467" spans="1:28" ht="15" outlineLevel="4" x14ac:dyDescent="0.25">
      <c r="A467" s="178" t="s">
        <v>619</v>
      </c>
      <c r="B467" s="178"/>
      <c r="C467" s="9"/>
      <c r="D467" s="9"/>
      <c r="E467" s="10">
        <v>56117.57</v>
      </c>
      <c r="F467" s="9"/>
      <c r="G467" s="9"/>
      <c r="H467" s="8"/>
      <c r="I467" s="7"/>
      <c r="Y467" s="1" t="s">
        <v>286</v>
      </c>
      <c r="Z467" s="1"/>
      <c r="AA467" s="1"/>
      <c r="AB467" s="1"/>
    </row>
    <row r="468" spans="1:28" ht="15" outlineLevel="4" x14ac:dyDescent="0.25">
      <c r="A468" s="178" t="s">
        <v>653</v>
      </c>
      <c r="B468" s="178"/>
      <c r="C468" s="9"/>
      <c r="D468" s="9"/>
      <c r="E468" s="10">
        <v>67109.67</v>
      </c>
      <c r="F468" s="9"/>
      <c r="G468" s="9"/>
      <c r="H468" s="8"/>
      <c r="I468" s="7"/>
      <c r="Y468" s="1" t="s">
        <v>286</v>
      </c>
      <c r="Z468" s="1"/>
      <c r="AA468" s="1"/>
      <c r="AB468" s="1"/>
    </row>
    <row r="469" spans="1:28" ht="15" outlineLevel="4" x14ac:dyDescent="0.25">
      <c r="A469" s="178" t="s">
        <v>541</v>
      </c>
      <c r="B469" s="178"/>
      <c r="C469" s="9"/>
      <c r="D469" s="9"/>
      <c r="E469" s="10">
        <v>153088.88</v>
      </c>
      <c r="F469" s="9"/>
      <c r="G469" s="9"/>
      <c r="H469" s="8"/>
      <c r="I469" s="7"/>
      <c r="Y469" s="1" t="s">
        <v>290</v>
      </c>
      <c r="Z469" s="1"/>
      <c r="AA469" s="1"/>
      <c r="AB469" s="1"/>
    </row>
    <row r="470" spans="1:28" ht="15" outlineLevel="4" x14ac:dyDescent="0.25">
      <c r="A470" s="178" t="s">
        <v>539</v>
      </c>
      <c r="B470" s="178"/>
      <c r="C470" s="9"/>
      <c r="D470" s="9"/>
      <c r="E470" s="10">
        <v>47520.53</v>
      </c>
      <c r="F470" s="9"/>
      <c r="G470" s="9"/>
      <c r="H470" s="8"/>
      <c r="I470" s="7"/>
      <c r="Y470" s="1" t="s">
        <v>292</v>
      </c>
      <c r="Z470" s="1"/>
      <c r="AA470" s="1"/>
      <c r="AB470" s="1"/>
    </row>
    <row r="471" spans="1:28" ht="15" outlineLevel="4" x14ac:dyDescent="0.25">
      <c r="A471" s="178" t="s">
        <v>615</v>
      </c>
      <c r="B471" s="178"/>
      <c r="C471" s="9"/>
      <c r="D471" s="9"/>
      <c r="E471" s="10">
        <v>82588.320000000007</v>
      </c>
      <c r="F471" s="9"/>
      <c r="G471" s="9"/>
      <c r="H471" s="8"/>
      <c r="I471" s="7"/>
      <c r="Y471" s="1" t="s">
        <v>40</v>
      </c>
      <c r="Z471" s="1"/>
      <c r="AA471" s="1"/>
      <c r="AB471" s="1"/>
    </row>
    <row r="472" spans="1:28" ht="15" outlineLevel="4" x14ac:dyDescent="0.25">
      <c r="A472" s="178" t="s">
        <v>535</v>
      </c>
      <c r="B472" s="178"/>
      <c r="C472" s="9"/>
      <c r="D472" s="9"/>
      <c r="E472" s="10">
        <v>30292.82</v>
      </c>
      <c r="F472" s="9"/>
      <c r="G472" s="9"/>
      <c r="H472" s="8"/>
      <c r="I472" s="7"/>
      <c r="Y472" s="1" t="s">
        <v>41</v>
      </c>
      <c r="Z472" s="1"/>
      <c r="AA472" s="1"/>
      <c r="AB472" s="1"/>
    </row>
    <row r="473" spans="1:28" ht="15" outlineLevel="4" x14ac:dyDescent="0.25">
      <c r="A473" s="178" t="s">
        <v>531</v>
      </c>
      <c r="B473" s="178"/>
      <c r="C473" s="9"/>
      <c r="D473" s="9"/>
      <c r="E473" s="10">
        <v>88487.5</v>
      </c>
      <c r="F473" s="9"/>
      <c r="G473" s="9"/>
      <c r="H473" s="8"/>
      <c r="I473" s="7"/>
      <c r="Y473" s="1" t="s">
        <v>205</v>
      </c>
      <c r="Z473" s="1"/>
      <c r="AA473" s="1"/>
      <c r="AB473" s="1"/>
    </row>
    <row r="474" spans="1:28" ht="15" outlineLevel="4" x14ac:dyDescent="0.25">
      <c r="A474" s="178" t="s">
        <v>528</v>
      </c>
      <c r="B474" s="178"/>
      <c r="C474" s="9"/>
      <c r="D474" s="9"/>
      <c r="E474" s="10">
        <v>82856.28</v>
      </c>
      <c r="F474" s="9"/>
      <c r="G474" s="9"/>
      <c r="H474" s="8"/>
      <c r="I474" s="7"/>
      <c r="Y474" s="1" t="s">
        <v>214</v>
      </c>
      <c r="Z474" s="1"/>
      <c r="AA474" s="1"/>
      <c r="AB474" s="1"/>
    </row>
    <row r="475" spans="1:28" ht="15" outlineLevel="4" x14ac:dyDescent="0.25">
      <c r="A475" s="178" t="s">
        <v>645</v>
      </c>
      <c r="B475" s="178"/>
      <c r="C475" s="9"/>
      <c r="D475" s="9"/>
      <c r="E475" s="10">
        <v>500576.18</v>
      </c>
      <c r="F475" s="9"/>
      <c r="G475" s="9"/>
      <c r="H475" s="8"/>
      <c r="I475" s="7"/>
      <c r="Y475" s="1" t="s">
        <v>52</v>
      </c>
      <c r="Z475" s="1"/>
      <c r="AA475" s="1"/>
      <c r="AB475" s="1"/>
    </row>
    <row r="476" spans="1:28" ht="15" outlineLevel="4" x14ac:dyDescent="0.25">
      <c r="A476" s="178" t="s">
        <v>612</v>
      </c>
      <c r="B476" s="178"/>
      <c r="C476" s="9"/>
      <c r="D476" s="9"/>
      <c r="E476" s="10">
        <v>593595.25</v>
      </c>
      <c r="F476" s="9"/>
      <c r="G476" s="9"/>
      <c r="H476" s="8"/>
      <c r="I476" s="7"/>
      <c r="Y476" s="1" t="s">
        <v>53</v>
      </c>
      <c r="Z476" s="1"/>
      <c r="AA476" s="1"/>
      <c r="AB476" s="1"/>
    </row>
    <row r="477" spans="1:28" ht="15" outlineLevel="4" x14ac:dyDescent="0.25">
      <c r="A477" s="178" t="s">
        <v>644</v>
      </c>
      <c r="B477" s="178"/>
      <c r="C477" s="9"/>
      <c r="D477" s="9"/>
      <c r="E477" s="10">
        <v>48129.760000000002</v>
      </c>
      <c r="F477" s="9"/>
      <c r="G477" s="9"/>
      <c r="H477" s="8"/>
      <c r="I477" s="7"/>
      <c r="Y477" s="1" t="s">
        <v>54</v>
      </c>
      <c r="Z477" s="1"/>
      <c r="AA477" s="1"/>
      <c r="AB477" s="1"/>
    </row>
    <row r="478" spans="1:28" ht="15" outlineLevel="4" x14ac:dyDescent="0.25">
      <c r="A478" s="178" t="s">
        <v>611</v>
      </c>
      <c r="B478" s="178"/>
      <c r="C478" s="9"/>
      <c r="D478" s="9"/>
      <c r="E478" s="10">
        <v>35395</v>
      </c>
      <c r="F478" s="9"/>
      <c r="G478" s="9"/>
      <c r="H478" s="8"/>
      <c r="I478" s="7"/>
      <c r="Y478" s="1" t="s">
        <v>59</v>
      </c>
      <c r="Z478" s="1"/>
      <c r="AA478" s="1"/>
      <c r="AB478" s="1"/>
    </row>
    <row r="479" spans="1:28" ht="15" outlineLevel="4" x14ac:dyDescent="0.25">
      <c r="A479" s="178" t="s">
        <v>609</v>
      </c>
      <c r="B479" s="178"/>
      <c r="C479" s="9"/>
      <c r="D479" s="9"/>
      <c r="E479" s="10">
        <v>528197.57999999996</v>
      </c>
      <c r="F479" s="9"/>
      <c r="G479" s="9"/>
      <c r="H479" s="8"/>
      <c r="I479" s="7"/>
      <c r="Y479" s="1" t="s">
        <v>68</v>
      </c>
      <c r="Z479" s="1"/>
      <c r="AA479" s="1"/>
      <c r="AB479" s="1"/>
    </row>
    <row r="480" spans="1:28" ht="15" outlineLevel="4" x14ac:dyDescent="0.25">
      <c r="A480" s="178" t="s">
        <v>522</v>
      </c>
      <c r="B480" s="178"/>
      <c r="C480" s="9"/>
      <c r="D480" s="9"/>
      <c r="E480" s="10">
        <v>28926.58</v>
      </c>
      <c r="F480" s="9"/>
      <c r="G480" s="9"/>
      <c r="H480" s="8"/>
      <c r="I480" s="7"/>
      <c r="Y480" s="1" t="s">
        <v>70</v>
      </c>
      <c r="Z480" s="1"/>
      <c r="AA480" s="1"/>
      <c r="AB480" s="1"/>
    </row>
    <row r="481" spans="1:28" ht="15" outlineLevel="4" x14ac:dyDescent="0.25">
      <c r="A481" s="178" t="s">
        <v>606</v>
      </c>
      <c r="B481" s="178"/>
      <c r="C481" s="9"/>
      <c r="D481" s="9"/>
      <c r="E481" s="10">
        <v>30662.16</v>
      </c>
      <c r="F481" s="9"/>
      <c r="G481" s="9"/>
      <c r="H481" s="8"/>
      <c r="I481" s="7"/>
      <c r="Y481" s="1" t="s">
        <v>73</v>
      </c>
      <c r="Z481" s="1"/>
      <c r="AA481" s="1"/>
      <c r="AB481" s="1"/>
    </row>
    <row r="482" spans="1:28" ht="15" outlineLevel="4" x14ac:dyDescent="0.25">
      <c r="A482" s="178" t="s">
        <v>514</v>
      </c>
      <c r="B482" s="178"/>
      <c r="C482" s="9"/>
      <c r="D482" s="9"/>
      <c r="E482" s="10">
        <v>29243.4</v>
      </c>
      <c r="F482" s="9"/>
      <c r="G482" s="9"/>
      <c r="H482" s="8"/>
      <c r="I482" s="7"/>
      <c r="Y482" s="1" t="s">
        <v>78</v>
      </c>
      <c r="Z482" s="1"/>
      <c r="AA482" s="1"/>
      <c r="AB482" s="1"/>
    </row>
    <row r="483" spans="1:28" ht="15" outlineLevel="4" x14ac:dyDescent="0.25">
      <c r="A483" s="178" t="s">
        <v>513</v>
      </c>
      <c r="B483" s="178"/>
      <c r="C483" s="9"/>
      <c r="D483" s="9"/>
      <c r="E483" s="10">
        <v>90570.04</v>
      </c>
      <c r="F483" s="9"/>
      <c r="G483" s="9"/>
      <c r="H483" s="8"/>
      <c r="I483" s="7"/>
      <c r="Y483" s="1" t="s">
        <v>79</v>
      </c>
      <c r="Z483" s="1"/>
      <c r="AA483" s="1"/>
      <c r="AB483" s="1"/>
    </row>
    <row r="484" spans="1:28" ht="15" outlineLevel="4" x14ac:dyDescent="0.25">
      <c r="A484" s="178" t="s">
        <v>756</v>
      </c>
      <c r="B484" s="178"/>
      <c r="C484" s="9"/>
      <c r="D484" s="9"/>
      <c r="E484" s="10">
        <v>126889.58</v>
      </c>
      <c r="F484" s="9"/>
      <c r="G484" s="9"/>
      <c r="H484" s="8"/>
      <c r="I484" s="7"/>
      <c r="Y484" s="1" t="s">
        <v>83</v>
      </c>
      <c r="Z484" s="1"/>
      <c r="AA484" s="1"/>
      <c r="AB484" s="1"/>
    </row>
    <row r="485" spans="1:28" ht="15" outlineLevel="4" x14ac:dyDescent="0.25">
      <c r="A485" s="178" t="s">
        <v>749</v>
      </c>
      <c r="B485" s="178"/>
      <c r="C485" s="9"/>
      <c r="D485" s="9"/>
      <c r="E485" s="10">
        <v>53803.44</v>
      </c>
      <c r="F485" s="9"/>
      <c r="G485" s="9"/>
      <c r="H485" s="8"/>
      <c r="I485" s="7"/>
      <c r="Y485" s="1" t="s">
        <v>94</v>
      </c>
      <c r="Z485" s="1"/>
      <c r="AA485" s="1"/>
      <c r="AB485" s="1"/>
    </row>
    <row r="486" spans="1:28" ht="15" outlineLevel="4" x14ac:dyDescent="0.25">
      <c r="A486" s="178" t="s">
        <v>746</v>
      </c>
      <c r="B486" s="178"/>
      <c r="C486" s="9"/>
      <c r="D486" s="9"/>
      <c r="E486" s="10">
        <v>11570.63</v>
      </c>
      <c r="F486" s="9"/>
      <c r="G486" s="9"/>
      <c r="H486" s="8"/>
      <c r="I486" s="7"/>
      <c r="Y486" s="1" t="s">
        <v>98</v>
      </c>
      <c r="Z486" s="1"/>
      <c r="AA486" s="1"/>
      <c r="AB486" s="1"/>
    </row>
    <row r="487" spans="1:28" ht="15" outlineLevel="4" x14ac:dyDescent="0.25">
      <c r="A487" s="178" t="s">
        <v>744</v>
      </c>
      <c r="B487" s="178"/>
      <c r="C487" s="9"/>
      <c r="D487" s="9"/>
      <c r="E487" s="10">
        <v>17355.96</v>
      </c>
      <c r="F487" s="9"/>
      <c r="G487" s="9"/>
      <c r="H487" s="8"/>
      <c r="I487" s="7"/>
      <c r="Y487" s="1" t="s">
        <v>103</v>
      </c>
      <c r="Z487" s="1"/>
      <c r="AA487" s="1"/>
      <c r="AB487" s="1"/>
    </row>
    <row r="488" spans="1:28" ht="15" outlineLevel="4" x14ac:dyDescent="0.25">
      <c r="A488" s="178" t="s">
        <v>737</v>
      </c>
      <c r="B488" s="178"/>
      <c r="C488" s="9"/>
      <c r="D488" s="9"/>
      <c r="E488" s="10">
        <v>12184.74</v>
      </c>
      <c r="F488" s="9"/>
      <c r="G488" s="9"/>
      <c r="H488" s="8"/>
      <c r="I488" s="7"/>
      <c r="Y488" s="1" t="s">
        <v>114</v>
      </c>
      <c r="Z488" s="1"/>
      <c r="AA488" s="1"/>
      <c r="AB488" s="1"/>
    </row>
    <row r="489" spans="1:28" ht="15" outlineLevel="4" x14ac:dyDescent="0.25">
      <c r="A489" s="178" t="s">
        <v>502</v>
      </c>
      <c r="B489" s="178"/>
      <c r="C489" s="9"/>
      <c r="D489" s="9"/>
      <c r="E489" s="10">
        <v>93325.39</v>
      </c>
      <c r="F489" s="9"/>
      <c r="G489" s="9"/>
      <c r="H489" s="8"/>
      <c r="I489" s="7"/>
      <c r="Y489" s="1" t="s">
        <v>115</v>
      </c>
      <c r="Z489" s="1"/>
      <c r="AA489" s="1"/>
      <c r="AB489" s="1"/>
    </row>
    <row r="490" spans="1:28" ht="15" outlineLevel="4" x14ac:dyDescent="0.25">
      <c r="A490" s="178" t="s">
        <v>734</v>
      </c>
      <c r="B490" s="178"/>
      <c r="C490" s="9"/>
      <c r="D490" s="9"/>
      <c r="E490" s="10">
        <v>42646.62</v>
      </c>
      <c r="F490" s="9"/>
      <c r="G490" s="9"/>
      <c r="H490" s="8"/>
      <c r="I490" s="7"/>
      <c r="Y490" s="1" t="s">
        <v>118</v>
      </c>
      <c r="Z490" s="1"/>
      <c r="AA490" s="1"/>
      <c r="AB490" s="1"/>
    </row>
    <row r="491" spans="1:28" ht="15" outlineLevel="4" x14ac:dyDescent="0.25">
      <c r="A491" s="178" t="s">
        <v>732</v>
      </c>
      <c r="B491" s="178"/>
      <c r="C491" s="9"/>
      <c r="D491" s="9"/>
      <c r="E491" s="10">
        <v>27415.69</v>
      </c>
      <c r="F491" s="9"/>
      <c r="G491" s="9"/>
      <c r="H491" s="8"/>
      <c r="I491" s="7"/>
      <c r="Y491" s="1" t="s">
        <v>120</v>
      </c>
      <c r="Z491" s="1"/>
      <c r="AA491" s="1"/>
      <c r="AB491" s="1"/>
    </row>
    <row r="492" spans="1:28" ht="15" outlineLevel="4" x14ac:dyDescent="0.25">
      <c r="A492" s="178" t="s">
        <v>634</v>
      </c>
      <c r="B492" s="178"/>
      <c r="C492" s="9"/>
      <c r="D492" s="9"/>
      <c r="E492" s="10">
        <v>58067.8</v>
      </c>
      <c r="F492" s="9"/>
      <c r="G492" s="9"/>
      <c r="H492" s="8"/>
      <c r="I492" s="7"/>
      <c r="Y492" s="1" t="s">
        <v>369</v>
      </c>
      <c r="Z492" s="1"/>
      <c r="AA492" s="1"/>
      <c r="AB492" s="1"/>
    </row>
    <row r="493" spans="1:28" ht="15" outlineLevel="4" x14ac:dyDescent="0.25">
      <c r="A493" s="178" t="s">
        <v>631</v>
      </c>
      <c r="B493" s="178"/>
      <c r="C493" s="9"/>
      <c r="D493" s="9"/>
      <c r="E493" s="10">
        <v>7009</v>
      </c>
      <c r="F493" s="9"/>
      <c r="G493" s="9"/>
      <c r="H493" s="8"/>
      <c r="I493" s="7"/>
      <c r="Y493" s="1" t="s">
        <v>372</v>
      </c>
      <c r="Z493" s="1"/>
      <c r="AA493" s="1"/>
      <c r="AB493" s="1"/>
    </row>
    <row r="494" spans="1:28" ht="15" outlineLevel="4" x14ac:dyDescent="0.25">
      <c r="A494" s="178" t="s">
        <v>630</v>
      </c>
      <c r="B494" s="178"/>
      <c r="C494" s="9"/>
      <c r="D494" s="9"/>
      <c r="E494" s="10">
        <v>3511.84</v>
      </c>
      <c r="F494" s="9"/>
      <c r="G494" s="9"/>
      <c r="H494" s="8"/>
      <c r="I494" s="7"/>
      <c r="Y494" s="1" t="s">
        <v>373</v>
      </c>
      <c r="Z494" s="1"/>
      <c r="AA494" s="1"/>
      <c r="AB494" s="1"/>
    </row>
    <row r="495" spans="1:28" ht="15" outlineLevel="4" x14ac:dyDescent="0.25">
      <c r="A495" s="178" t="s">
        <v>494</v>
      </c>
      <c r="B495" s="178"/>
      <c r="C495" s="9"/>
      <c r="D495" s="9"/>
      <c r="E495" s="10">
        <v>28634.15</v>
      </c>
      <c r="F495" s="9"/>
      <c r="G495" s="9"/>
      <c r="H495" s="8"/>
      <c r="I495" s="7"/>
      <c r="Y495" s="1" t="s">
        <v>379</v>
      </c>
      <c r="Z495" s="1"/>
      <c r="AA495" s="1"/>
      <c r="AB495" s="1"/>
    </row>
    <row r="496" spans="1:28" ht="15" outlineLevel="4" x14ac:dyDescent="0.25">
      <c r="A496" s="178" t="s">
        <v>627</v>
      </c>
      <c r="B496" s="178"/>
      <c r="C496" s="9"/>
      <c r="D496" s="9"/>
      <c r="E496" s="10">
        <v>21405.68</v>
      </c>
      <c r="F496" s="9"/>
      <c r="G496" s="9"/>
      <c r="H496" s="8"/>
      <c r="I496" s="7"/>
      <c r="Y496" s="1" t="s">
        <v>381</v>
      </c>
      <c r="Z496" s="1"/>
      <c r="AA496" s="1"/>
      <c r="AB496" s="1"/>
    </row>
    <row r="497" spans="1:28" ht="15" outlineLevel="4" x14ac:dyDescent="0.25">
      <c r="A497" s="178" t="s">
        <v>596</v>
      </c>
      <c r="B497" s="178"/>
      <c r="C497" s="9"/>
      <c r="D497" s="9"/>
      <c r="E497" s="10">
        <v>134296.99</v>
      </c>
      <c r="F497" s="9"/>
      <c r="G497" s="9"/>
      <c r="H497" s="8"/>
      <c r="I497" s="7"/>
      <c r="Y497" s="1" t="s">
        <v>388</v>
      </c>
      <c r="Z497" s="1"/>
      <c r="AA497" s="1"/>
      <c r="AB497" s="1"/>
    </row>
    <row r="498" spans="1:28" ht="15" outlineLevel="4" x14ac:dyDescent="0.25">
      <c r="A498" s="178" t="s">
        <v>690</v>
      </c>
      <c r="B498" s="178"/>
      <c r="C498" s="9"/>
      <c r="D498" s="9"/>
      <c r="E498" s="10">
        <v>34711.9</v>
      </c>
      <c r="F498" s="9"/>
      <c r="G498" s="9"/>
      <c r="H498" s="8"/>
      <c r="I498" s="7"/>
      <c r="Y498" s="1" t="s">
        <v>394</v>
      </c>
      <c r="Z498" s="1"/>
      <c r="AA498" s="1"/>
      <c r="AB498" s="1"/>
    </row>
    <row r="499" spans="1:28" ht="15" outlineLevel="4" x14ac:dyDescent="0.25">
      <c r="A499" s="178" t="s">
        <v>689</v>
      </c>
      <c r="B499" s="178"/>
      <c r="C499" s="9"/>
      <c r="D499" s="9"/>
      <c r="E499" s="10">
        <v>46282.53</v>
      </c>
      <c r="F499" s="9"/>
      <c r="G499" s="9"/>
      <c r="H499" s="8"/>
      <c r="I499" s="7"/>
      <c r="Y499" s="1" t="s">
        <v>395</v>
      </c>
      <c r="Z499" s="1"/>
      <c r="AA499" s="1"/>
      <c r="AB499" s="1"/>
    </row>
    <row r="500" spans="1:28" ht="15" outlineLevel="4" x14ac:dyDescent="0.25">
      <c r="A500" s="178" t="s">
        <v>688</v>
      </c>
      <c r="B500" s="178"/>
      <c r="C500" s="9"/>
      <c r="D500" s="9"/>
      <c r="E500" s="10">
        <v>2892.65</v>
      </c>
      <c r="F500" s="9"/>
      <c r="G500" s="9"/>
      <c r="H500" s="8"/>
      <c r="I500" s="7"/>
      <c r="Y500" s="1" t="s">
        <v>396</v>
      </c>
      <c r="Z500" s="1"/>
      <c r="AA500" s="1"/>
      <c r="AB500" s="1"/>
    </row>
    <row r="501" spans="1:28" ht="15" outlineLevel="4" x14ac:dyDescent="0.25">
      <c r="A501" s="178" t="s">
        <v>686</v>
      </c>
      <c r="B501" s="178"/>
      <c r="C501" s="9"/>
      <c r="D501" s="9"/>
      <c r="E501" s="10">
        <v>36554.230000000003</v>
      </c>
      <c r="F501" s="9"/>
      <c r="G501" s="9"/>
      <c r="H501" s="8"/>
      <c r="I501" s="7"/>
      <c r="Y501" s="1" t="s">
        <v>399</v>
      </c>
      <c r="Z501" s="1"/>
      <c r="AA501" s="1"/>
      <c r="AB501" s="1"/>
    </row>
    <row r="502" spans="1:28" ht="12" outlineLevel="3" x14ac:dyDescent="0.2">
      <c r="A502" s="177" t="s">
        <v>820</v>
      </c>
      <c r="B502" s="177"/>
      <c r="C502" s="9"/>
      <c r="D502" s="9"/>
      <c r="E502" s="10">
        <v>51140.24</v>
      </c>
      <c r="F502" s="9"/>
      <c r="G502" s="9"/>
      <c r="H502" s="8"/>
      <c r="I502" s="7"/>
    </row>
    <row r="503" spans="1:28" ht="15" outlineLevel="4" x14ac:dyDescent="0.25">
      <c r="A503" s="178" t="s">
        <v>819</v>
      </c>
      <c r="B503" s="178"/>
      <c r="C503" s="9"/>
      <c r="D503" s="9"/>
      <c r="E503" s="10">
        <v>51140.24</v>
      </c>
      <c r="F503" s="9"/>
      <c r="G503" s="9"/>
      <c r="H503" s="8"/>
      <c r="I503" s="7"/>
      <c r="Y503" s="1" t="s">
        <v>441</v>
      </c>
      <c r="Z503" s="1"/>
      <c r="AA503" s="1"/>
      <c r="AB503" s="1"/>
    </row>
    <row r="504" spans="1:28" ht="12" outlineLevel="3" x14ac:dyDescent="0.2">
      <c r="A504" s="177" t="s">
        <v>818</v>
      </c>
      <c r="B504" s="177"/>
      <c r="C504" s="9"/>
      <c r="D504" s="9"/>
      <c r="E504" s="10">
        <v>24369.49</v>
      </c>
      <c r="F504" s="9"/>
      <c r="G504" s="9"/>
      <c r="H504" s="8"/>
      <c r="I504" s="7"/>
    </row>
    <row r="505" spans="1:28" ht="15" outlineLevel="4" x14ac:dyDescent="0.25">
      <c r="A505" s="178" t="s">
        <v>740</v>
      </c>
      <c r="B505" s="178"/>
      <c r="C505" s="9"/>
      <c r="D505" s="9"/>
      <c r="E505" s="10">
        <v>24369.49</v>
      </c>
      <c r="F505" s="9"/>
      <c r="G505" s="9"/>
      <c r="H505" s="8"/>
      <c r="I505" s="7"/>
      <c r="Y505" s="1" t="s">
        <v>109</v>
      </c>
      <c r="Z505" s="1"/>
      <c r="AA505" s="1"/>
      <c r="AB505" s="1"/>
    </row>
    <row r="506" spans="1:28" ht="12" outlineLevel="3" x14ac:dyDescent="0.2">
      <c r="A506" s="177" t="s">
        <v>817</v>
      </c>
      <c r="B506" s="177"/>
      <c r="C506" s="9"/>
      <c r="D506" s="9"/>
      <c r="E506" s="10">
        <v>225479.43</v>
      </c>
      <c r="F506" s="9"/>
      <c r="G506" s="9"/>
      <c r="H506" s="8"/>
      <c r="I506" s="7"/>
    </row>
    <row r="507" spans="1:28" ht="12" outlineLevel="4" x14ac:dyDescent="0.2">
      <c r="A507" s="178" t="s">
        <v>812</v>
      </c>
      <c r="B507" s="178"/>
      <c r="C507" s="9"/>
      <c r="D507" s="9"/>
      <c r="E507" s="10">
        <v>225479.43</v>
      </c>
      <c r="F507" s="9"/>
      <c r="G507" s="9"/>
      <c r="H507" s="8"/>
      <c r="I507" s="7"/>
    </row>
    <row r="508" spans="1:28" ht="12" outlineLevel="3" x14ac:dyDescent="0.2">
      <c r="A508" s="177" t="s">
        <v>816</v>
      </c>
      <c r="B508" s="177"/>
      <c r="C508" s="9"/>
      <c r="D508" s="9"/>
      <c r="E508" s="10">
        <v>9267050.8399999999</v>
      </c>
      <c r="F508" s="9"/>
      <c r="G508" s="9"/>
      <c r="H508" s="8"/>
      <c r="I508" s="7"/>
    </row>
    <row r="509" spans="1:28" ht="12" outlineLevel="4" x14ac:dyDescent="0.2">
      <c r="A509" s="178" t="s">
        <v>812</v>
      </c>
      <c r="B509" s="178"/>
      <c r="C509" s="9"/>
      <c r="D509" s="9"/>
      <c r="E509" s="10">
        <v>9267050.8399999999</v>
      </c>
      <c r="F509" s="9"/>
      <c r="G509" s="9"/>
      <c r="H509" s="8"/>
      <c r="I509" s="7"/>
    </row>
    <row r="510" spans="1:28" ht="12" outlineLevel="3" x14ac:dyDescent="0.2">
      <c r="A510" s="177" t="s">
        <v>815</v>
      </c>
      <c r="B510" s="177"/>
      <c r="C510" s="9"/>
      <c r="D510" s="9"/>
      <c r="E510" s="10">
        <v>82884621.349999994</v>
      </c>
      <c r="F510" s="9"/>
      <c r="G510" s="9"/>
      <c r="H510" s="8"/>
      <c r="I510" s="7"/>
    </row>
    <row r="511" spans="1:28" ht="12" outlineLevel="4" x14ac:dyDescent="0.2">
      <c r="A511" s="178" t="s">
        <v>795</v>
      </c>
      <c r="B511" s="178"/>
      <c r="C511" s="9"/>
      <c r="D511" s="9"/>
      <c r="E511" s="10">
        <v>82884621.349999994</v>
      </c>
      <c r="F511" s="9"/>
      <c r="G511" s="9"/>
      <c r="H511" s="8"/>
      <c r="I511" s="7"/>
    </row>
    <row r="512" spans="1:28" ht="12" outlineLevel="3" x14ac:dyDescent="0.2">
      <c r="A512" s="177" t="s">
        <v>814</v>
      </c>
      <c r="B512" s="177"/>
      <c r="C512" s="9"/>
      <c r="D512" s="9"/>
      <c r="E512" s="10">
        <v>26485586.829999998</v>
      </c>
      <c r="F512" s="9"/>
      <c r="G512" s="9"/>
      <c r="H512" s="8"/>
      <c r="I512" s="7"/>
    </row>
    <row r="513" spans="1:28" ht="12" outlineLevel="4" x14ac:dyDescent="0.2">
      <c r="A513" s="178" t="s">
        <v>795</v>
      </c>
      <c r="B513" s="178"/>
      <c r="C513" s="9"/>
      <c r="D513" s="9"/>
      <c r="E513" s="10">
        <v>26485586.829999998</v>
      </c>
      <c r="F513" s="9"/>
      <c r="G513" s="9"/>
      <c r="H513" s="8"/>
      <c r="I513" s="7"/>
    </row>
    <row r="514" spans="1:28" ht="12" outlineLevel="3" x14ac:dyDescent="0.2">
      <c r="A514" s="177" t="s">
        <v>813</v>
      </c>
      <c r="B514" s="177"/>
      <c r="C514" s="9"/>
      <c r="D514" s="9"/>
      <c r="E514" s="10">
        <v>37404933.149999999</v>
      </c>
      <c r="F514" s="9"/>
      <c r="G514" s="9"/>
      <c r="H514" s="8"/>
      <c r="I514" s="7"/>
    </row>
    <row r="515" spans="1:28" ht="12" outlineLevel="4" x14ac:dyDescent="0.2">
      <c r="A515" s="178" t="s">
        <v>812</v>
      </c>
      <c r="B515" s="178"/>
      <c r="C515" s="9"/>
      <c r="D515" s="9"/>
      <c r="E515" s="10">
        <v>37404933.149999999</v>
      </c>
      <c r="F515" s="9"/>
      <c r="G515" s="9"/>
      <c r="H515" s="8"/>
      <c r="I515" s="7"/>
    </row>
    <row r="516" spans="1:28" ht="12" outlineLevel="3" x14ac:dyDescent="0.2">
      <c r="A516" s="177" t="s">
        <v>811</v>
      </c>
      <c r="B516" s="177"/>
      <c r="C516" s="9"/>
      <c r="D516" s="9"/>
      <c r="E516" s="10">
        <v>23753094.73</v>
      </c>
      <c r="F516" s="9"/>
      <c r="G516" s="9"/>
      <c r="H516" s="8"/>
      <c r="I516" s="7"/>
    </row>
    <row r="517" spans="1:28" ht="12" outlineLevel="4" x14ac:dyDescent="0.2">
      <c r="A517" s="178" t="s">
        <v>795</v>
      </c>
      <c r="B517" s="178"/>
      <c r="C517" s="9"/>
      <c r="D517" s="9"/>
      <c r="E517" s="10">
        <v>23753094.73</v>
      </c>
      <c r="F517" s="9"/>
      <c r="G517" s="9"/>
      <c r="H517" s="8"/>
      <c r="I517" s="7"/>
    </row>
    <row r="518" spans="1:28" ht="12" outlineLevel="3" x14ac:dyDescent="0.2">
      <c r="A518" s="177" t="s">
        <v>810</v>
      </c>
      <c r="B518" s="177"/>
      <c r="C518" s="9"/>
      <c r="D518" s="9"/>
      <c r="E518" s="10">
        <v>1255834.6299999999</v>
      </c>
      <c r="F518" s="9"/>
      <c r="G518" s="9"/>
      <c r="H518" s="8"/>
      <c r="I518" s="7"/>
    </row>
    <row r="519" spans="1:28" ht="15" outlineLevel="4" x14ac:dyDescent="0.25">
      <c r="A519" s="178" t="s">
        <v>621</v>
      </c>
      <c r="B519" s="178"/>
      <c r="C519" s="9"/>
      <c r="D519" s="9"/>
      <c r="E519" s="10">
        <v>1667.06</v>
      </c>
      <c r="F519" s="9"/>
      <c r="G519" s="9"/>
      <c r="H519" s="8"/>
      <c r="I519" s="7"/>
      <c r="Z519" s="1" t="s">
        <v>280</v>
      </c>
      <c r="AA519" s="1"/>
      <c r="AB519" s="1"/>
    </row>
    <row r="520" spans="1:28" ht="15" outlineLevel="4" x14ac:dyDescent="0.25">
      <c r="A520" s="178" t="s">
        <v>651</v>
      </c>
      <c r="B520" s="178"/>
      <c r="C520" s="9"/>
      <c r="D520" s="9"/>
      <c r="E520" s="10">
        <v>19743.91</v>
      </c>
      <c r="F520" s="9"/>
      <c r="G520" s="9"/>
      <c r="H520" s="8"/>
      <c r="I520" s="7"/>
      <c r="Z520" s="1" t="s">
        <v>283</v>
      </c>
      <c r="AA520" s="1"/>
      <c r="AB520" s="1"/>
    </row>
    <row r="521" spans="1:28" ht="15" outlineLevel="4" x14ac:dyDescent="0.25">
      <c r="A521" s="178" t="s">
        <v>542</v>
      </c>
      <c r="B521" s="178"/>
      <c r="C521" s="9"/>
      <c r="D521" s="9"/>
      <c r="E521" s="10">
        <v>11502.07</v>
      </c>
      <c r="F521" s="9"/>
      <c r="G521" s="9"/>
      <c r="H521" s="8"/>
      <c r="I521" s="7"/>
      <c r="Z521" s="1" t="s">
        <v>285</v>
      </c>
      <c r="AA521" s="1"/>
      <c r="AB521" s="1"/>
    </row>
    <row r="522" spans="1:28" ht="15" outlineLevel="4" x14ac:dyDescent="0.25">
      <c r="A522" s="178" t="s">
        <v>653</v>
      </c>
      <c r="B522" s="178"/>
      <c r="C522" s="9"/>
      <c r="D522" s="9"/>
      <c r="E522" s="10">
        <v>18358.830000000002</v>
      </c>
      <c r="F522" s="9"/>
      <c r="G522" s="9"/>
      <c r="H522" s="8"/>
      <c r="I522" s="7"/>
      <c r="Z522" s="1" t="s">
        <v>286</v>
      </c>
      <c r="AA522" s="1"/>
      <c r="AB522" s="1"/>
    </row>
    <row r="523" spans="1:28" ht="15" outlineLevel="4" x14ac:dyDescent="0.25">
      <c r="A523" s="178" t="s">
        <v>650</v>
      </c>
      <c r="B523" s="178"/>
      <c r="C523" s="9"/>
      <c r="D523" s="9"/>
      <c r="E523" s="10">
        <v>35838.31</v>
      </c>
      <c r="F523" s="9"/>
      <c r="G523" s="9"/>
      <c r="H523" s="8"/>
      <c r="I523" s="7"/>
      <c r="Z523" s="1" t="s">
        <v>288</v>
      </c>
      <c r="AA523" s="1"/>
      <c r="AB523" s="1"/>
    </row>
    <row r="524" spans="1:28" ht="15" outlineLevel="4" x14ac:dyDescent="0.25">
      <c r="A524" s="178" t="s">
        <v>537</v>
      </c>
      <c r="B524" s="178"/>
      <c r="C524" s="9"/>
      <c r="D524" s="9"/>
      <c r="E524" s="10">
        <v>1490.04</v>
      </c>
      <c r="F524" s="9"/>
      <c r="G524" s="9"/>
      <c r="H524" s="8"/>
      <c r="I524" s="7"/>
      <c r="Z524" s="1" t="s">
        <v>35</v>
      </c>
      <c r="AA524" s="1"/>
      <c r="AB524" s="1"/>
    </row>
    <row r="525" spans="1:28" ht="15" outlineLevel="4" x14ac:dyDescent="0.25">
      <c r="A525" s="178" t="s">
        <v>613</v>
      </c>
      <c r="B525" s="178"/>
      <c r="C525" s="9"/>
      <c r="D525" s="9"/>
      <c r="E525" s="10">
        <v>96662.64</v>
      </c>
      <c r="F525" s="9"/>
      <c r="G525" s="9"/>
      <c r="H525" s="8"/>
      <c r="I525" s="7"/>
      <c r="Z525" s="1" t="s">
        <v>45</v>
      </c>
      <c r="AA525" s="1"/>
      <c r="AB525" s="1"/>
    </row>
    <row r="526" spans="1:28" ht="15" outlineLevel="4" x14ac:dyDescent="0.25">
      <c r="A526" s="178" t="s">
        <v>526</v>
      </c>
      <c r="B526" s="178"/>
      <c r="C526" s="9"/>
      <c r="D526" s="9"/>
      <c r="E526" s="10">
        <v>49825.15</v>
      </c>
      <c r="F526" s="9"/>
      <c r="G526" s="9"/>
      <c r="H526" s="8"/>
      <c r="I526" s="7"/>
      <c r="Z526" s="1" t="s">
        <v>55</v>
      </c>
      <c r="AA526" s="1"/>
      <c r="AB526" s="1"/>
    </row>
    <row r="527" spans="1:28" ht="15" outlineLevel="4" x14ac:dyDescent="0.25">
      <c r="A527" s="178" t="s">
        <v>642</v>
      </c>
      <c r="B527" s="178"/>
      <c r="C527" s="9"/>
      <c r="D527" s="9"/>
      <c r="E527" s="10">
        <v>18787.849999999999</v>
      </c>
      <c r="F527" s="9"/>
      <c r="G527" s="9"/>
      <c r="H527" s="8"/>
      <c r="I527" s="7"/>
      <c r="Z527" s="1" t="s">
        <v>58</v>
      </c>
      <c r="AA527" s="1"/>
      <c r="AB527" s="1"/>
    </row>
    <row r="528" spans="1:28" ht="15" outlineLevel="4" x14ac:dyDescent="0.25">
      <c r="A528" s="178" t="s">
        <v>657</v>
      </c>
      <c r="B528" s="178"/>
      <c r="C528" s="9"/>
      <c r="D528" s="9"/>
      <c r="E528" s="10">
        <v>64445.29</v>
      </c>
      <c r="F528" s="9"/>
      <c r="G528" s="9"/>
      <c r="H528" s="8"/>
      <c r="I528" s="7"/>
      <c r="Z528" s="1" t="s">
        <v>62</v>
      </c>
      <c r="AA528" s="1"/>
      <c r="AB528" s="1"/>
    </row>
    <row r="529" spans="1:28" ht="15" outlineLevel="4" x14ac:dyDescent="0.25">
      <c r="A529" s="178" t="s">
        <v>523</v>
      </c>
      <c r="B529" s="178"/>
      <c r="C529" s="9"/>
      <c r="D529" s="9"/>
      <c r="E529" s="10">
        <v>117323.3</v>
      </c>
      <c r="F529" s="9"/>
      <c r="G529" s="9"/>
      <c r="H529" s="8"/>
      <c r="I529" s="7"/>
      <c r="Z529" s="1" t="s">
        <v>67</v>
      </c>
      <c r="AA529" s="1"/>
      <c r="AB529" s="1"/>
    </row>
    <row r="530" spans="1:28" ht="15" outlineLevel="4" x14ac:dyDescent="0.25">
      <c r="A530" s="178" t="s">
        <v>656</v>
      </c>
      <c r="B530" s="178"/>
      <c r="C530" s="9"/>
      <c r="D530" s="9"/>
      <c r="E530" s="10">
        <v>18251.810000000001</v>
      </c>
      <c r="F530" s="9"/>
      <c r="G530" s="9"/>
      <c r="H530" s="8"/>
      <c r="I530" s="7"/>
      <c r="Z530" s="1" t="s">
        <v>72</v>
      </c>
      <c r="AA530" s="1"/>
      <c r="AB530" s="1"/>
    </row>
    <row r="531" spans="1:28" ht="15" outlineLevel="4" x14ac:dyDescent="0.25">
      <c r="A531" s="178" t="s">
        <v>501</v>
      </c>
      <c r="B531" s="178"/>
      <c r="C531" s="9"/>
      <c r="D531" s="9"/>
      <c r="E531" s="10">
        <v>54614.79</v>
      </c>
      <c r="F531" s="9"/>
      <c r="G531" s="9"/>
      <c r="H531" s="8"/>
      <c r="I531" s="7"/>
      <c r="Z531" s="1" t="s">
        <v>122</v>
      </c>
      <c r="AA531" s="1"/>
      <c r="AB531" s="1"/>
    </row>
    <row r="532" spans="1:28" ht="15" outlineLevel="4" x14ac:dyDescent="0.25">
      <c r="A532" s="178" t="s">
        <v>500</v>
      </c>
      <c r="B532" s="178"/>
      <c r="C532" s="9"/>
      <c r="D532" s="9"/>
      <c r="E532" s="10">
        <v>54530.65</v>
      </c>
      <c r="F532" s="9"/>
      <c r="G532" s="9"/>
      <c r="H532" s="8"/>
      <c r="I532" s="7"/>
      <c r="Z532" s="1" t="s">
        <v>298</v>
      </c>
      <c r="AA532" s="1"/>
      <c r="AB532" s="1"/>
    </row>
    <row r="533" spans="1:28" ht="15" outlineLevel="4" x14ac:dyDescent="0.25">
      <c r="A533" s="178" t="s">
        <v>602</v>
      </c>
      <c r="B533" s="178"/>
      <c r="C533" s="9"/>
      <c r="D533" s="9"/>
      <c r="E533" s="10">
        <v>62258.99</v>
      </c>
      <c r="F533" s="9"/>
      <c r="G533" s="9"/>
      <c r="H533" s="8"/>
      <c r="I533" s="7"/>
      <c r="Z533" s="1" t="s">
        <v>128</v>
      </c>
      <c r="AA533" s="1"/>
      <c r="AB533" s="1"/>
    </row>
    <row r="534" spans="1:28" ht="15" outlineLevel="4" x14ac:dyDescent="0.25">
      <c r="A534" s="178" t="s">
        <v>497</v>
      </c>
      <c r="B534" s="178"/>
      <c r="C534" s="9"/>
      <c r="D534" s="9"/>
      <c r="E534" s="10">
        <v>383851.98</v>
      </c>
      <c r="F534" s="9"/>
      <c r="G534" s="9"/>
      <c r="H534" s="8"/>
      <c r="I534" s="7"/>
      <c r="Z534" s="1" t="s">
        <v>129</v>
      </c>
      <c r="AA534" s="1"/>
      <c r="AB534" s="1"/>
    </row>
    <row r="535" spans="1:28" ht="15" outlineLevel="4" x14ac:dyDescent="0.25">
      <c r="A535" s="178" t="s">
        <v>631</v>
      </c>
      <c r="B535" s="178"/>
      <c r="C535" s="9"/>
      <c r="D535" s="9"/>
      <c r="E535" s="10">
        <v>33852.76</v>
      </c>
      <c r="F535" s="9"/>
      <c r="G535" s="9"/>
      <c r="H535" s="8"/>
      <c r="I535" s="7"/>
      <c r="Z535" s="1" t="s">
        <v>372</v>
      </c>
      <c r="AA535" s="1"/>
      <c r="AB535" s="1"/>
    </row>
    <row r="536" spans="1:28" ht="15" outlineLevel="4" x14ac:dyDescent="0.25">
      <c r="A536" s="178" t="s">
        <v>494</v>
      </c>
      <c r="B536" s="178"/>
      <c r="C536" s="9"/>
      <c r="D536" s="9"/>
      <c r="E536" s="10">
        <v>38109.22</v>
      </c>
      <c r="F536" s="9"/>
      <c r="G536" s="9"/>
      <c r="H536" s="8"/>
      <c r="I536" s="7"/>
      <c r="Z536" s="1" t="s">
        <v>379</v>
      </c>
      <c r="AA536" s="1"/>
      <c r="AB536" s="1"/>
    </row>
    <row r="537" spans="1:28" ht="15" outlineLevel="4" x14ac:dyDescent="0.25">
      <c r="A537" s="178" t="s">
        <v>567</v>
      </c>
      <c r="B537" s="178"/>
      <c r="C537" s="9"/>
      <c r="D537" s="9"/>
      <c r="E537" s="10">
        <v>31542.97</v>
      </c>
      <c r="F537" s="9"/>
      <c r="G537" s="9"/>
      <c r="H537" s="8"/>
      <c r="I537" s="7"/>
      <c r="Z537" s="1" t="s">
        <v>477</v>
      </c>
      <c r="AA537" s="1"/>
      <c r="AB537" s="1"/>
    </row>
    <row r="538" spans="1:28" ht="15" outlineLevel="4" x14ac:dyDescent="0.25">
      <c r="A538" s="178" t="s">
        <v>627</v>
      </c>
      <c r="B538" s="178"/>
      <c r="C538" s="9"/>
      <c r="D538" s="9"/>
      <c r="E538" s="10">
        <v>81457.7</v>
      </c>
      <c r="F538" s="9"/>
      <c r="G538" s="9"/>
      <c r="H538" s="8"/>
      <c r="I538" s="7"/>
      <c r="Z538" s="1" t="s">
        <v>381</v>
      </c>
      <c r="AA538" s="1"/>
      <c r="AB538" s="1"/>
    </row>
    <row r="539" spans="1:28" ht="15" outlineLevel="4" x14ac:dyDescent="0.25">
      <c r="A539" s="178" t="s">
        <v>809</v>
      </c>
      <c r="B539" s="178"/>
      <c r="C539" s="9"/>
      <c r="D539" s="9"/>
      <c r="E539" s="10">
        <v>61719.31</v>
      </c>
      <c r="F539" s="9"/>
      <c r="G539" s="9"/>
      <c r="H539" s="8"/>
      <c r="I539" s="7"/>
      <c r="Z539" s="1" t="s">
        <v>383</v>
      </c>
      <c r="AA539" s="1"/>
      <c r="AB539" s="1"/>
    </row>
    <row r="540" spans="1:28" ht="12" outlineLevel="3" x14ac:dyDescent="0.2">
      <c r="A540" s="177" t="s">
        <v>808</v>
      </c>
      <c r="B540" s="177"/>
      <c r="C540" s="9"/>
      <c r="D540" s="9"/>
      <c r="E540" s="10">
        <v>4395248.96</v>
      </c>
      <c r="F540" s="9"/>
      <c r="G540" s="9"/>
      <c r="H540" s="8"/>
      <c r="I540" s="7"/>
    </row>
    <row r="541" spans="1:28" ht="12" outlineLevel="4" x14ac:dyDescent="0.2">
      <c r="A541" s="178" t="s">
        <v>795</v>
      </c>
      <c r="B541" s="178"/>
      <c r="C541" s="9"/>
      <c r="D541" s="9"/>
      <c r="E541" s="10">
        <v>4041995.57</v>
      </c>
      <c r="F541" s="9"/>
      <c r="G541" s="9"/>
      <c r="H541" s="8"/>
      <c r="I541" s="7"/>
    </row>
    <row r="542" spans="1:28" ht="12" outlineLevel="4" x14ac:dyDescent="0.2">
      <c r="A542" s="178" t="s">
        <v>544</v>
      </c>
      <c r="B542" s="178"/>
      <c r="C542" s="9"/>
      <c r="D542" s="9"/>
      <c r="E542" s="10">
        <v>353253.39</v>
      </c>
      <c r="F542" s="9"/>
      <c r="G542" s="9"/>
      <c r="H542" s="8"/>
      <c r="I542" s="7"/>
    </row>
    <row r="543" spans="1:28" ht="12" outlineLevel="3" x14ac:dyDescent="0.2">
      <c r="A543" s="177" t="s">
        <v>807</v>
      </c>
      <c r="B543" s="177"/>
      <c r="C543" s="9"/>
      <c r="D543" s="9"/>
      <c r="E543" s="10">
        <v>66677.98</v>
      </c>
      <c r="F543" s="9"/>
      <c r="G543" s="9"/>
      <c r="H543" s="8"/>
      <c r="I543" s="7"/>
    </row>
    <row r="544" spans="1:28" ht="15" outlineLevel="4" x14ac:dyDescent="0.25">
      <c r="A544" s="178" t="s">
        <v>584</v>
      </c>
      <c r="B544" s="178"/>
      <c r="C544" s="9"/>
      <c r="D544" s="9"/>
      <c r="E544" s="10">
        <v>4627.12</v>
      </c>
      <c r="F544" s="9"/>
      <c r="G544" s="9"/>
      <c r="H544" s="8"/>
      <c r="I544" s="7"/>
      <c r="AA544" s="1" t="s">
        <v>229</v>
      </c>
      <c r="AB544" s="1"/>
    </row>
    <row r="545" spans="1:28" ht="15" outlineLevel="4" x14ac:dyDescent="0.25">
      <c r="A545" s="178" t="s">
        <v>582</v>
      </c>
      <c r="B545" s="178"/>
      <c r="C545" s="9"/>
      <c r="D545" s="9"/>
      <c r="E545" s="10">
        <v>4627.12</v>
      </c>
      <c r="F545" s="9"/>
      <c r="G545" s="9"/>
      <c r="H545" s="8"/>
      <c r="I545" s="7"/>
      <c r="AA545" s="1" t="s">
        <v>233</v>
      </c>
      <c r="AB545" s="1"/>
    </row>
    <row r="546" spans="1:28" ht="15" outlineLevel="4" x14ac:dyDescent="0.25">
      <c r="A546" s="178" t="s">
        <v>608</v>
      </c>
      <c r="B546" s="178"/>
      <c r="C546" s="9"/>
      <c r="D546" s="9"/>
      <c r="E546" s="10">
        <v>4627.12</v>
      </c>
      <c r="F546" s="9"/>
      <c r="G546" s="9"/>
      <c r="H546" s="8"/>
      <c r="I546" s="7"/>
      <c r="AA546" s="1" t="s">
        <v>69</v>
      </c>
      <c r="AB546" s="1"/>
    </row>
    <row r="547" spans="1:28" ht="15" outlineLevel="4" x14ac:dyDescent="0.25">
      <c r="A547" s="178" t="s">
        <v>698</v>
      </c>
      <c r="B547" s="178"/>
      <c r="C547" s="9"/>
      <c r="D547" s="9"/>
      <c r="E547" s="10">
        <v>9254.24</v>
      </c>
      <c r="F547" s="9"/>
      <c r="G547" s="9"/>
      <c r="H547" s="8"/>
      <c r="I547" s="7"/>
      <c r="AA547" s="1" t="s">
        <v>25</v>
      </c>
      <c r="AB547" s="1"/>
    </row>
    <row r="548" spans="1:28" ht="15" outlineLevel="4" x14ac:dyDescent="0.25">
      <c r="A548" s="178" t="s">
        <v>581</v>
      </c>
      <c r="B548" s="178"/>
      <c r="C548" s="9"/>
      <c r="D548" s="9"/>
      <c r="E548" s="10">
        <v>9254.24</v>
      </c>
      <c r="F548" s="9"/>
      <c r="G548" s="9"/>
      <c r="H548" s="8"/>
      <c r="I548" s="7"/>
      <c r="AA548" s="1" t="s">
        <v>243</v>
      </c>
      <c r="AB548" s="1"/>
    </row>
    <row r="549" spans="1:28" ht="15" outlineLevel="4" x14ac:dyDescent="0.25">
      <c r="A549" s="178" t="s">
        <v>639</v>
      </c>
      <c r="B549" s="178"/>
      <c r="C549" s="9"/>
      <c r="D549" s="9"/>
      <c r="E549" s="10">
        <v>4627.12</v>
      </c>
      <c r="F549" s="9"/>
      <c r="G549" s="9"/>
      <c r="H549" s="8"/>
      <c r="I549" s="7"/>
      <c r="AA549" s="1" t="s">
        <v>93</v>
      </c>
      <c r="AB549" s="1"/>
    </row>
    <row r="550" spans="1:28" ht="15" outlineLevel="4" x14ac:dyDescent="0.25">
      <c r="A550" s="178" t="s">
        <v>806</v>
      </c>
      <c r="B550" s="178"/>
      <c r="C550" s="9"/>
      <c r="D550" s="9"/>
      <c r="E550" s="20">
        <v>847.46</v>
      </c>
      <c r="F550" s="9"/>
      <c r="G550" s="9"/>
      <c r="H550" s="8"/>
      <c r="I550" s="7"/>
      <c r="AA550" s="1" t="s">
        <v>98</v>
      </c>
      <c r="AB550" s="1"/>
    </row>
    <row r="551" spans="1:28" ht="15" outlineLevel="4" x14ac:dyDescent="0.25">
      <c r="A551" s="178" t="s">
        <v>499</v>
      </c>
      <c r="B551" s="178"/>
      <c r="C551" s="9"/>
      <c r="D551" s="9"/>
      <c r="E551" s="10">
        <v>4627.12</v>
      </c>
      <c r="F551" s="9"/>
      <c r="G551" s="9"/>
      <c r="H551" s="8"/>
      <c r="I551" s="7"/>
      <c r="AA551" s="1" t="s">
        <v>124</v>
      </c>
      <c r="AB551" s="1"/>
    </row>
    <row r="552" spans="1:28" ht="15" outlineLevel="4" x14ac:dyDescent="0.25">
      <c r="A552" s="178" t="s">
        <v>498</v>
      </c>
      <c r="B552" s="178"/>
      <c r="C552" s="9"/>
      <c r="D552" s="9"/>
      <c r="E552" s="10">
        <v>10305.08</v>
      </c>
      <c r="F552" s="9"/>
      <c r="G552" s="9"/>
      <c r="H552" s="8"/>
      <c r="I552" s="7"/>
      <c r="AA552" s="1" t="s">
        <v>126</v>
      </c>
      <c r="AB552" s="1"/>
    </row>
    <row r="553" spans="1:28" ht="15" outlineLevel="4" x14ac:dyDescent="0.25">
      <c r="A553" s="178" t="s">
        <v>680</v>
      </c>
      <c r="B553" s="178"/>
      <c r="C553" s="9"/>
      <c r="D553" s="9"/>
      <c r="E553" s="10">
        <v>4627.12</v>
      </c>
      <c r="F553" s="9"/>
      <c r="G553" s="9"/>
      <c r="H553" s="8"/>
      <c r="I553" s="7"/>
      <c r="AA553" s="1" t="s">
        <v>408</v>
      </c>
      <c r="AB553" s="1"/>
    </row>
    <row r="554" spans="1:28" ht="15" outlineLevel="4" x14ac:dyDescent="0.25">
      <c r="A554" s="178" t="s">
        <v>679</v>
      </c>
      <c r="B554" s="178"/>
      <c r="C554" s="9"/>
      <c r="D554" s="9"/>
      <c r="E554" s="10">
        <v>4627.12</v>
      </c>
      <c r="F554" s="9"/>
      <c r="G554" s="9"/>
      <c r="H554" s="8"/>
      <c r="I554" s="7"/>
      <c r="AA554" s="1" t="s">
        <v>409</v>
      </c>
      <c r="AB554" s="1"/>
    </row>
    <row r="555" spans="1:28" ht="15" outlineLevel="4" x14ac:dyDescent="0.25">
      <c r="A555" s="178" t="s">
        <v>678</v>
      </c>
      <c r="B555" s="178"/>
      <c r="C555" s="9"/>
      <c r="D555" s="9"/>
      <c r="E555" s="10">
        <v>4627.12</v>
      </c>
      <c r="F555" s="9"/>
      <c r="G555" s="9"/>
      <c r="H555" s="8"/>
      <c r="I555" s="7"/>
      <c r="AA555" s="1" t="s">
        <v>410</v>
      </c>
      <c r="AB555" s="1"/>
    </row>
    <row r="556" spans="1:28" ht="12" outlineLevel="3" x14ac:dyDescent="0.2">
      <c r="A556" s="177" t="s">
        <v>805</v>
      </c>
      <c r="B556" s="177"/>
      <c r="C556" s="9"/>
      <c r="D556" s="9"/>
      <c r="E556" s="10">
        <v>6339.66</v>
      </c>
      <c r="F556" s="9"/>
      <c r="G556" s="9"/>
      <c r="H556" s="8"/>
      <c r="I556" s="7"/>
    </row>
    <row r="557" spans="1:28" ht="12" outlineLevel="4" x14ac:dyDescent="0.2">
      <c r="A557" s="178" t="s">
        <v>507</v>
      </c>
      <c r="B557" s="178"/>
      <c r="C557" s="9"/>
      <c r="D557" s="9"/>
      <c r="E557" s="10">
        <v>6339.66</v>
      </c>
      <c r="F557" s="9"/>
      <c r="G557" s="9"/>
      <c r="H557" s="8"/>
      <c r="I557" s="7"/>
    </row>
    <row r="558" spans="1:28" ht="12" outlineLevel="3" x14ac:dyDescent="0.2">
      <c r="A558" s="177" t="s">
        <v>804</v>
      </c>
      <c r="B558" s="177"/>
      <c r="C558" s="9"/>
      <c r="D558" s="9"/>
      <c r="E558" s="10">
        <v>16949.150000000001</v>
      </c>
      <c r="F558" s="9"/>
      <c r="G558" s="9"/>
      <c r="H558" s="8"/>
      <c r="I558" s="7"/>
    </row>
    <row r="559" spans="1:28" ht="12" outlineLevel="4" x14ac:dyDescent="0.2">
      <c r="A559" s="178" t="s">
        <v>795</v>
      </c>
      <c r="B559" s="178"/>
      <c r="C559" s="9"/>
      <c r="D559" s="9"/>
      <c r="E559" s="10">
        <v>16949.150000000001</v>
      </c>
      <c r="F559" s="9"/>
      <c r="G559" s="9"/>
      <c r="H559" s="8"/>
      <c r="I559" s="7"/>
    </row>
    <row r="560" spans="1:28" ht="12" outlineLevel="3" x14ac:dyDescent="0.2">
      <c r="A560" s="177" t="s">
        <v>796</v>
      </c>
      <c r="B560" s="177"/>
      <c r="C560" s="9"/>
      <c r="D560" s="9"/>
      <c r="E560" s="10">
        <v>5438222.2699999996</v>
      </c>
      <c r="F560" s="9"/>
      <c r="G560" s="9"/>
      <c r="H560" s="8"/>
      <c r="I560" s="7"/>
    </row>
    <row r="561" spans="1:9" ht="12" outlineLevel="4" x14ac:dyDescent="0.2">
      <c r="A561" s="178" t="s">
        <v>795</v>
      </c>
      <c r="B561" s="178"/>
      <c r="C561" s="9"/>
      <c r="D561" s="9"/>
      <c r="E561" s="10">
        <v>5438222.2699999996</v>
      </c>
      <c r="F561" s="9"/>
      <c r="G561" s="9"/>
      <c r="H561" s="8"/>
      <c r="I561" s="7"/>
    </row>
    <row r="562" spans="1:9" ht="12" outlineLevel="2" x14ac:dyDescent="0.2">
      <c r="A562" s="176" t="s">
        <v>803</v>
      </c>
      <c r="B562" s="176"/>
      <c r="C562" s="14">
        <v>577614781.09000003</v>
      </c>
      <c r="D562" s="13"/>
      <c r="E562" s="13"/>
      <c r="F562" s="13"/>
      <c r="G562" s="14">
        <v>577614781.09000003</v>
      </c>
      <c r="H562" s="12"/>
      <c r="I562" s="11"/>
    </row>
    <row r="563" spans="1:9" ht="12" outlineLevel="2" x14ac:dyDescent="0.2">
      <c r="A563" s="176" t="s">
        <v>802</v>
      </c>
      <c r="B563" s="176"/>
      <c r="C563" s="14">
        <v>1694.92</v>
      </c>
      <c r="D563" s="13"/>
      <c r="E563" s="13"/>
      <c r="F563" s="13"/>
      <c r="G563" s="14">
        <v>1694.92</v>
      </c>
      <c r="H563" s="12"/>
      <c r="I563" s="11"/>
    </row>
    <row r="564" spans="1:9" ht="12" outlineLevel="2" x14ac:dyDescent="0.2">
      <c r="A564" s="176" t="s">
        <v>801</v>
      </c>
      <c r="B564" s="176"/>
      <c r="C564" s="14">
        <v>221652</v>
      </c>
      <c r="D564" s="13"/>
      <c r="E564" s="13"/>
      <c r="F564" s="13"/>
      <c r="G564" s="14">
        <v>221652</v>
      </c>
      <c r="H564" s="12"/>
      <c r="I564" s="11"/>
    </row>
    <row r="565" spans="1:9" ht="12" outlineLevel="2" x14ac:dyDescent="0.2">
      <c r="A565" s="176" t="s">
        <v>800</v>
      </c>
      <c r="B565" s="176"/>
      <c r="C565" s="13"/>
      <c r="D565" s="13"/>
      <c r="E565" s="14">
        <v>56625254.630000003</v>
      </c>
      <c r="F565" s="14">
        <v>56625254.630000003</v>
      </c>
      <c r="G565" s="13"/>
      <c r="H565" s="12"/>
      <c r="I565" s="11"/>
    </row>
    <row r="566" spans="1:9" ht="12" outlineLevel="3" x14ac:dyDescent="0.2">
      <c r="A566" s="177" t="s">
        <v>480</v>
      </c>
      <c r="B566" s="177"/>
      <c r="C566" s="9"/>
      <c r="D566" s="9"/>
      <c r="E566" s="9"/>
      <c r="F566" s="10">
        <v>56625254.630000003</v>
      </c>
      <c r="G566" s="9"/>
      <c r="H566" s="8"/>
      <c r="I566" s="7"/>
    </row>
    <row r="567" spans="1:9" ht="12" outlineLevel="4" x14ac:dyDescent="0.2">
      <c r="A567" s="178" t="s">
        <v>480</v>
      </c>
      <c r="B567" s="178"/>
      <c r="C567" s="9"/>
      <c r="D567" s="9"/>
      <c r="E567" s="9"/>
      <c r="F567" s="10">
        <v>56625254.630000003</v>
      </c>
      <c r="G567" s="9"/>
      <c r="H567" s="8"/>
      <c r="I567" s="7"/>
    </row>
    <row r="568" spans="1:9" ht="12" outlineLevel="3" x14ac:dyDescent="0.2">
      <c r="A568" s="177" t="s">
        <v>799</v>
      </c>
      <c r="B568" s="177"/>
      <c r="C568" s="9"/>
      <c r="D568" s="9"/>
      <c r="E568" s="10">
        <v>56625254.630000003</v>
      </c>
      <c r="F568" s="9"/>
      <c r="G568" s="9"/>
      <c r="H568" s="8"/>
      <c r="I568" s="7"/>
    </row>
    <row r="569" spans="1:9" ht="12" outlineLevel="4" x14ac:dyDescent="0.2">
      <c r="A569" s="178" t="s">
        <v>798</v>
      </c>
      <c r="B569" s="178"/>
      <c r="C569" s="9"/>
      <c r="D569" s="9"/>
      <c r="E569" s="10">
        <v>835040.79</v>
      </c>
      <c r="F569" s="9"/>
      <c r="G569" s="9"/>
      <c r="H569" s="8"/>
      <c r="I569" s="7"/>
    </row>
    <row r="570" spans="1:9" ht="12" outlineLevel="4" x14ac:dyDescent="0.2">
      <c r="A570" s="178" t="s">
        <v>550</v>
      </c>
      <c r="B570" s="178"/>
      <c r="C570" s="9"/>
      <c r="D570" s="9"/>
      <c r="E570" s="10">
        <v>118973.83</v>
      </c>
      <c r="F570" s="9"/>
      <c r="G570" s="9"/>
      <c r="H570" s="8"/>
      <c r="I570" s="7"/>
    </row>
    <row r="571" spans="1:9" ht="12" outlineLevel="4" x14ac:dyDescent="0.2">
      <c r="A571" s="178" t="s">
        <v>795</v>
      </c>
      <c r="B571" s="178"/>
      <c r="C571" s="9"/>
      <c r="D571" s="9"/>
      <c r="E571" s="10">
        <v>55671240.009999998</v>
      </c>
      <c r="F571" s="9"/>
      <c r="G571" s="9"/>
      <c r="H571" s="8"/>
      <c r="I571" s="7"/>
    </row>
    <row r="572" spans="1:9" ht="12" outlineLevel="2" x14ac:dyDescent="0.2">
      <c r="A572" s="176" t="s">
        <v>797</v>
      </c>
      <c r="B572" s="176"/>
      <c r="C572" s="13"/>
      <c r="D572" s="13"/>
      <c r="E572" s="14">
        <v>40046946.210000001</v>
      </c>
      <c r="F572" s="14">
        <v>40046946.210000001</v>
      </c>
      <c r="G572" s="13"/>
      <c r="H572" s="12"/>
      <c r="I572" s="11"/>
    </row>
    <row r="573" spans="1:9" ht="12" outlineLevel="3" x14ac:dyDescent="0.2">
      <c r="A573" s="177" t="s">
        <v>480</v>
      </c>
      <c r="B573" s="177"/>
      <c r="C573" s="9"/>
      <c r="D573" s="9"/>
      <c r="E573" s="9"/>
      <c r="F573" s="10">
        <v>40046946.210000001</v>
      </c>
      <c r="G573" s="9"/>
      <c r="H573" s="8"/>
      <c r="I573" s="7"/>
    </row>
    <row r="574" spans="1:9" ht="12" outlineLevel="4" x14ac:dyDescent="0.2">
      <c r="A574" s="178" t="s">
        <v>480</v>
      </c>
      <c r="B574" s="178"/>
      <c r="C574" s="9"/>
      <c r="D574" s="9"/>
      <c r="E574" s="9"/>
      <c r="F574" s="10">
        <v>40046946.210000001</v>
      </c>
      <c r="G574" s="9"/>
      <c r="H574" s="8"/>
      <c r="I574" s="7"/>
    </row>
    <row r="575" spans="1:9" ht="12" outlineLevel="3" x14ac:dyDescent="0.2">
      <c r="A575" s="177" t="s">
        <v>796</v>
      </c>
      <c r="B575" s="177"/>
      <c r="C575" s="9"/>
      <c r="D575" s="9"/>
      <c r="E575" s="10">
        <v>40046946.210000001</v>
      </c>
      <c r="F575" s="9"/>
      <c r="G575" s="9"/>
      <c r="H575" s="8"/>
      <c r="I575" s="7"/>
    </row>
    <row r="576" spans="1:9" ht="12" outlineLevel="4" x14ac:dyDescent="0.2">
      <c r="A576" s="178" t="s">
        <v>795</v>
      </c>
      <c r="B576" s="178"/>
      <c r="C576" s="9"/>
      <c r="D576" s="9"/>
      <c r="E576" s="10">
        <v>39937532.039999999</v>
      </c>
      <c r="F576" s="9"/>
      <c r="G576" s="9"/>
      <c r="H576" s="8"/>
      <c r="I576" s="7"/>
    </row>
    <row r="577" spans="1:9" ht="12" outlineLevel="4" x14ac:dyDescent="0.2">
      <c r="A577" s="178" t="s">
        <v>794</v>
      </c>
      <c r="B577" s="178"/>
      <c r="C577" s="9"/>
      <c r="D577" s="9"/>
      <c r="E577" s="10">
        <v>109414.17</v>
      </c>
      <c r="F577" s="9"/>
      <c r="G577" s="9"/>
      <c r="H577" s="8"/>
      <c r="I577" s="7"/>
    </row>
    <row r="578" spans="1:9" ht="12" outlineLevel="1" x14ac:dyDescent="0.2">
      <c r="A578" s="175" t="s">
        <v>793</v>
      </c>
      <c r="B578" s="175"/>
      <c r="C578" s="17"/>
      <c r="D578" s="17"/>
      <c r="E578" s="18">
        <v>5277668.2</v>
      </c>
      <c r="F578" s="18">
        <v>5277668.2</v>
      </c>
      <c r="G578" s="17"/>
      <c r="H578" s="16"/>
      <c r="I578" s="15"/>
    </row>
    <row r="579" spans="1:9" ht="12" outlineLevel="2" x14ac:dyDescent="0.2">
      <c r="A579" s="176" t="s">
        <v>481</v>
      </c>
      <c r="B579" s="176"/>
      <c r="C579" s="13"/>
      <c r="D579" s="13"/>
      <c r="E579" s="14">
        <v>5277668.2</v>
      </c>
      <c r="F579" s="14">
        <v>5277668.2</v>
      </c>
      <c r="G579" s="13"/>
      <c r="H579" s="12"/>
      <c r="I579" s="11"/>
    </row>
    <row r="580" spans="1:9" ht="12" outlineLevel="3" x14ac:dyDescent="0.2">
      <c r="A580" s="177" t="s">
        <v>480</v>
      </c>
      <c r="B580" s="177"/>
      <c r="C580" s="9"/>
      <c r="D580" s="9"/>
      <c r="E580" s="10">
        <v>5277668.2</v>
      </c>
      <c r="F580" s="10">
        <v>5277668.2</v>
      </c>
      <c r="G580" s="9"/>
      <c r="H580" s="8"/>
      <c r="I580" s="7"/>
    </row>
    <row r="581" spans="1:9" ht="12" outlineLevel="4" x14ac:dyDescent="0.2">
      <c r="A581" s="178" t="s">
        <v>480</v>
      </c>
      <c r="B581" s="178"/>
      <c r="C581" s="9"/>
      <c r="D581" s="9"/>
      <c r="E581" s="10">
        <v>5277668.2</v>
      </c>
      <c r="F581" s="10">
        <v>5277668.2</v>
      </c>
      <c r="G581" s="9"/>
      <c r="H581" s="8"/>
      <c r="I581" s="7"/>
    </row>
    <row r="582" spans="1:9" ht="12" outlineLevel="1" x14ac:dyDescent="0.2">
      <c r="A582" s="175" t="s">
        <v>792</v>
      </c>
      <c r="B582" s="175"/>
      <c r="C582" s="17"/>
      <c r="D582" s="17"/>
      <c r="E582" s="18">
        <v>13581008.07</v>
      </c>
      <c r="F582" s="18">
        <v>13581008.07</v>
      </c>
      <c r="G582" s="17"/>
      <c r="H582" s="16"/>
      <c r="I582" s="15"/>
    </row>
    <row r="583" spans="1:9" ht="12" outlineLevel="2" x14ac:dyDescent="0.2">
      <c r="A583" s="176" t="s">
        <v>481</v>
      </c>
      <c r="B583" s="176"/>
      <c r="C583" s="13"/>
      <c r="D583" s="13"/>
      <c r="E583" s="14">
        <v>13581008.07</v>
      </c>
      <c r="F583" s="14">
        <v>13581008.07</v>
      </c>
      <c r="G583" s="13"/>
      <c r="H583" s="12"/>
      <c r="I583" s="11"/>
    </row>
    <row r="584" spans="1:9" ht="12" outlineLevel="3" x14ac:dyDescent="0.2">
      <c r="A584" s="177" t="s">
        <v>480</v>
      </c>
      <c r="B584" s="177"/>
      <c r="C584" s="9"/>
      <c r="D584" s="9"/>
      <c r="E584" s="9"/>
      <c r="F584" s="10">
        <v>13581008.07</v>
      </c>
      <c r="G584" s="9"/>
      <c r="H584" s="8"/>
      <c r="I584" s="7"/>
    </row>
    <row r="585" spans="1:9" ht="12" outlineLevel="4" x14ac:dyDescent="0.2">
      <c r="A585" s="178" t="s">
        <v>480</v>
      </c>
      <c r="B585" s="178"/>
      <c r="C585" s="9"/>
      <c r="D585" s="9"/>
      <c r="E585" s="9"/>
      <c r="F585" s="10">
        <v>13581008.07</v>
      </c>
      <c r="G585" s="9"/>
      <c r="H585" s="8"/>
      <c r="I585" s="7"/>
    </row>
    <row r="586" spans="1:9" ht="12" outlineLevel="3" x14ac:dyDescent="0.2">
      <c r="A586" s="177" t="s">
        <v>553</v>
      </c>
      <c r="B586" s="177"/>
      <c r="C586" s="9"/>
      <c r="D586" s="9"/>
      <c r="E586" s="10">
        <v>13581008.07</v>
      </c>
      <c r="F586" s="9"/>
      <c r="G586" s="9"/>
      <c r="H586" s="8"/>
      <c r="I586" s="7"/>
    </row>
    <row r="587" spans="1:9" ht="12" outlineLevel="4" x14ac:dyDescent="0.2">
      <c r="A587" s="178" t="s">
        <v>480</v>
      </c>
      <c r="B587" s="178"/>
      <c r="C587" s="9"/>
      <c r="D587" s="9"/>
      <c r="E587" s="10">
        <v>13581008.07</v>
      </c>
      <c r="F587" s="9"/>
      <c r="G587" s="9"/>
      <c r="H587" s="8"/>
      <c r="I587" s="7"/>
    </row>
    <row r="588" spans="1:9" ht="12" outlineLevel="1" x14ac:dyDescent="0.2">
      <c r="A588" s="175" t="s">
        <v>791</v>
      </c>
      <c r="B588" s="175"/>
      <c r="C588" s="17"/>
      <c r="D588" s="17"/>
      <c r="E588" s="18">
        <v>49000</v>
      </c>
      <c r="F588" s="18">
        <v>49000</v>
      </c>
      <c r="G588" s="17"/>
      <c r="H588" s="16"/>
      <c r="I588" s="15"/>
    </row>
    <row r="589" spans="1:9" ht="12" outlineLevel="2" x14ac:dyDescent="0.2">
      <c r="A589" s="176" t="s">
        <v>481</v>
      </c>
      <c r="B589" s="176"/>
      <c r="C589" s="13"/>
      <c r="D589" s="13"/>
      <c r="E589" s="14">
        <v>49000</v>
      </c>
      <c r="F589" s="14">
        <v>49000</v>
      </c>
      <c r="G589" s="13"/>
      <c r="H589" s="12"/>
      <c r="I589" s="11"/>
    </row>
    <row r="590" spans="1:9" ht="12" outlineLevel="3" x14ac:dyDescent="0.2">
      <c r="A590" s="177" t="s">
        <v>480</v>
      </c>
      <c r="B590" s="177"/>
      <c r="C590" s="9"/>
      <c r="D590" s="9"/>
      <c r="E590" s="9"/>
      <c r="F590" s="10">
        <v>49000</v>
      </c>
      <c r="G590" s="9"/>
      <c r="H590" s="8"/>
      <c r="I590" s="7"/>
    </row>
    <row r="591" spans="1:9" ht="12" outlineLevel="4" x14ac:dyDescent="0.2">
      <c r="A591" s="178" t="s">
        <v>480</v>
      </c>
      <c r="B591" s="178"/>
      <c r="C591" s="9"/>
      <c r="D591" s="9"/>
      <c r="E591" s="9"/>
      <c r="F591" s="10">
        <v>49000</v>
      </c>
      <c r="G591" s="9"/>
      <c r="H591" s="8"/>
      <c r="I591" s="7"/>
    </row>
    <row r="592" spans="1:9" ht="12" outlineLevel="3" x14ac:dyDescent="0.2">
      <c r="A592" s="177" t="s">
        <v>790</v>
      </c>
      <c r="B592" s="177"/>
      <c r="C592" s="9"/>
      <c r="D592" s="9"/>
      <c r="E592" s="10">
        <v>49000</v>
      </c>
      <c r="F592" s="9"/>
      <c r="G592" s="9"/>
      <c r="H592" s="8"/>
      <c r="I592" s="7"/>
    </row>
    <row r="593" spans="1:28" ht="12" outlineLevel="4" x14ac:dyDescent="0.2">
      <c r="A593" s="178" t="s">
        <v>789</v>
      </c>
      <c r="B593" s="178"/>
      <c r="C593" s="9"/>
      <c r="D593" s="9"/>
      <c r="E593" s="10">
        <v>49000</v>
      </c>
      <c r="F593" s="9"/>
      <c r="G593" s="9"/>
      <c r="H593" s="8"/>
      <c r="I593" s="7"/>
    </row>
    <row r="594" spans="1:28" ht="12" outlineLevel="1" x14ac:dyDescent="0.2">
      <c r="A594" s="175" t="s">
        <v>788</v>
      </c>
      <c r="B594" s="175"/>
      <c r="C594" s="17"/>
      <c r="D594" s="17"/>
      <c r="E594" s="18">
        <v>247542.52</v>
      </c>
      <c r="F594" s="18">
        <v>247542.52</v>
      </c>
      <c r="G594" s="17"/>
      <c r="H594" s="16"/>
      <c r="I594" s="15"/>
    </row>
    <row r="595" spans="1:28" ht="12" outlineLevel="2" x14ac:dyDescent="0.2">
      <c r="A595" s="176" t="s">
        <v>481</v>
      </c>
      <c r="B595" s="176"/>
      <c r="C595" s="13"/>
      <c r="D595" s="13"/>
      <c r="E595" s="14">
        <v>247542.52</v>
      </c>
      <c r="F595" s="14">
        <v>247542.52</v>
      </c>
      <c r="G595" s="13"/>
      <c r="H595" s="12"/>
      <c r="I595" s="11"/>
    </row>
    <row r="596" spans="1:28" ht="12" outlineLevel="3" x14ac:dyDescent="0.2">
      <c r="A596" s="177" t="s">
        <v>480</v>
      </c>
      <c r="B596" s="177"/>
      <c r="C596" s="9"/>
      <c r="D596" s="9"/>
      <c r="E596" s="10">
        <v>247542.52</v>
      </c>
      <c r="F596" s="10">
        <v>247542.52</v>
      </c>
      <c r="G596" s="9"/>
      <c r="H596" s="8"/>
      <c r="I596" s="7"/>
    </row>
    <row r="597" spans="1:28" ht="12" outlineLevel="4" x14ac:dyDescent="0.2">
      <c r="A597" s="178" t="s">
        <v>480</v>
      </c>
      <c r="B597" s="178"/>
      <c r="C597" s="9"/>
      <c r="D597" s="9"/>
      <c r="E597" s="10">
        <v>247542.52</v>
      </c>
      <c r="F597" s="10">
        <v>247542.52</v>
      </c>
      <c r="G597" s="9"/>
      <c r="H597" s="8"/>
      <c r="I597" s="7"/>
    </row>
    <row r="598" spans="1:28" ht="12" outlineLevel="1" x14ac:dyDescent="0.2">
      <c r="A598" s="175" t="s">
        <v>787</v>
      </c>
      <c r="B598" s="175"/>
      <c r="C598" s="17"/>
      <c r="D598" s="17"/>
      <c r="E598" s="18">
        <v>2180163.92</v>
      </c>
      <c r="F598" s="18">
        <v>2180163.92</v>
      </c>
      <c r="G598" s="17"/>
      <c r="H598" s="16"/>
      <c r="I598" s="15"/>
    </row>
    <row r="599" spans="1:28" ht="12" outlineLevel="2" x14ac:dyDescent="0.2">
      <c r="A599" s="176" t="s">
        <v>481</v>
      </c>
      <c r="B599" s="176"/>
      <c r="C599" s="13"/>
      <c r="D599" s="13"/>
      <c r="E599" s="14">
        <v>2180163.92</v>
      </c>
      <c r="F599" s="14">
        <v>2180163.92</v>
      </c>
      <c r="G599" s="13"/>
      <c r="H599" s="12"/>
      <c r="I599" s="11"/>
    </row>
    <row r="600" spans="1:28" ht="12" outlineLevel="3" x14ac:dyDescent="0.2">
      <c r="A600" s="177" t="s">
        <v>480</v>
      </c>
      <c r="B600" s="177"/>
      <c r="C600" s="9"/>
      <c r="D600" s="9"/>
      <c r="E600" s="10">
        <v>9924.15</v>
      </c>
      <c r="F600" s="10">
        <v>2180163.92</v>
      </c>
      <c r="G600" s="9"/>
      <c r="H600" s="8"/>
      <c r="I600" s="7"/>
    </row>
    <row r="601" spans="1:28" ht="12" outlineLevel="4" x14ac:dyDescent="0.2">
      <c r="A601" s="178" t="s">
        <v>480</v>
      </c>
      <c r="B601" s="178"/>
      <c r="C601" s="9"/>
      <c r="D601" s="9"/>
      <c r="E601" s="10">
        <v>9924.15</v>
      </c>
      <c r="F601" s="10">
        <v>2180163.92</v>
      </c>
      <c r="G601" s="9"/>
      <c r="H601" s="8"/>
      <c r="I601" s="7"/>
    </row>
    <row r="602" spans="1:28" ht="12" outlineLevel="3" x14ac:dyDescent="0.2">
      <c r="A602" s="177" t="s">
        <v>551</v>
      </c>
      <c r="B602" s="177"/>
      <c r="C602" s="9"/>
      <c r="D602" s="9"/>
      <c r="E602" s="10">
        <v>2170239.77</v>
      </c>
      <c r="F602" s="9"/>
      <c r="G602" s="9"/>
      <c r="H602" s="8"/>
      <c r="I602" s="7"/>
    </row>
    <row r="603" spans="1:28" ht="15" outlineLevel="4" x14ac:dyDescent="0.25">
      <c r="A603" s="178" t="s">
        <v>775</v>
      </c>
      <c r="B603" s="178"/>
      <c r="C603" s="9"/>
      <c r="D603" s="9"/>
      <c r="E603" s="10">
        <v>29758.58</v>
      </c>
      <c r="F603" s="9"/>
      <c r="G603" s="9"/>
      <c r="H603" s="8"/>
      <c r="I603" s="7"/>
      <c r="AB603" s="1" t="s">
        <v>156</v>
      </c>
    </row>
    <row r="604" spans="1:28" ht="15" outlineLevel="4" x14ac:dyDescent="0.25">
      <c r="A604" s="178" t="s">
        <v>774</v>
      </c>
      <c r="B604" s="178"/>
      <c r="C604" s="9"/>
      <c r="D604" s="9"/>
      <c r="E604" s="10">
        <v>35120.22</v>
      </c>
      <c r="F604" s="9"/>
      <c r="G604" s="9"/>
      <c r="H604" s="8"/>
      <c r="I604" s="7"/>
      <c r="AB604" s="1" t="s">
        <v>157</v>
      </c>
    </row>
    <row r="605" spans="1:28" ht="15" outlineLevel="4" x14ac:dyDescent="0.25">
      <c r="A605" s="178" t="s">
        <v>773</v>
      </c>
      <c r="B605" s="178"/>
      <c r="C605" s="9"/>
      <c r="D605" s="9"/>
      <c r="E605" s="10">
        <v>17622.45</v>
      </c>
      <c r="F605" s="9"/>
      <c r="G605" s="9"/>
      <c r="H605" s="8"/>
      <c r="I605" s="7"/>
      <c r="AB605" s="1" t="s">
        <v>159</v>
      </c>
    </row>
    <row r="606" spans="1:28" ht="15" outlineLevel="4" x14ac:dyDescent="0.25">
      <c r="A606" s="178" t="s">
        <v>772</v>
      </c>
      <c r="B606" s="178"/>
      <c r="C606" s="9"/>
      <c r="D606" s="9"/>
      <c r="E606" s="10">
        <v>43236.7</v>
      </c>
      <c r="F606" s="9"/>
      <c r="G606" s="9"/>
      <c r="H606" s="8"/>
      <c r="I606" s="7"/>
      <c r="AB606" s="1" t="s">
        <v>160</v>
      </c>
    </row>
    <row r="607" spans="1:28" ht="15" outlineLevel="4" x14ac:dyDescent="0.25">
      <c r="A607" s="178" t="s">
        <v>786</v>
      </c>
      <c r="B607" s="178"/>
      <c r="C607" s="9"/>
      <c r="D607" s="9"/>
      <c r="E607" s="10">
        <v>26994.02</v>
      </c>
      <c r="F607" s="9"/>
      <c r="G607" s="9"/>
      <c r="H607" s="8"/>
      <c r="I607" s="7"/>
      <c r="AB607" s="1" t="s">
        <v>161</v>
      </c>
    </row>
    <row r="608" spans="1:28" ht="15" outlineLevel="4" x14ac:dyDescent="0.25">
      <c r="A608" s="178" t="s">
        <v>549</v>
      </c>
      <c r="B608" s="178"/>
      <c r="C608" s="9"/>
      <c r="D608" s="9"/>
      <c r="E608" s="10">
        <v>4822.62</v>
      </c>
      <c r="F608" s="9"/>
      <c r="G608" s="9"/>
      <c r="H608" s="8"/>
      <c r="I608" s="7"/>
      <c r="AB608" s="1" t="s">
        <v>162</v>
      </c>
    </row>
    <row r="609" spans="1:28" ht="15" outlineLevel="4" x14ac:dyDescent="0.25">
      <c r="A609" s="178" t="s">
        <v>771</v>
      </c>
      <c r="B609" s="178"/>
      <c r="C609" s="9"/>
      <c r="D609" s="9"/>
      <c r="E609" s="10">
        <v>32813.69</v>
      </c>
      <c r="F609" s="9"/>
      <c r="G609" s="9"/>
      <c r="H609" s="8"/>
      <c r="I609" s="7"/>
      <c r="AB609" s="1" t="s">
        <v>163</v>
      </c>
    </row>
    <row r="610" spans="1:28" ht="15" outlineLevel="4" x14ac:dyDescent="0.25">
      <c r="A610" s="178" t="s">
        <v>770</v>
      </c>
      <c r="B610" s="178"/>
      <c r="C610" s="9"/>
      <c r="D610" s="9"/>
      <c r="E610" s="10">
        <v>58880.480000000003</v>
      </c>
      <c r="F610" s="9"/>
      <c r="G610" s="9"/>
      <c r="H610" s="8"/>
      <c r="I610" s="7"/>
      <c r="AB610" s="1" t="s">
        <v>164</v>
      </c>
    </row>
    <row r="611" spans="1:28" ht="15" outlineLevel="4" x14ac:dyDescent="0.25">
      <c r="A611" s="178" t="s">
        <v>769</v>
      </c>
      <c r="B611" s="178"/>
      <c r="C611" s="9"/>
      <c r="D611" s="9"/>
      <c r="E611" s="10">
        <v>25535.03</v>
      </c>
      <c r="F611" s="9"/>
      <c r="G611" s="9"/>
      <c r="H611" s="8"/>
      <c r="I611" s="7"/>
      <c r="AB611" s="1" t="s">
        <v>165</v>
      </c>
    </row>
    <row r="612" spans="1:28" ht="15" outlineLevel="4" x14ac:dyDescent="0.25">
      <c r="A612" s="178" t="s">
        <v>785</v>
      </c>
      <c r="B612" s="178"/>
      <c r="C612" s="9"/>
      <c r="D612" s="9"/>
      <c r="E612" s="10">
        <v>17084.740000000002</v>
      </c>
      <c r="F612" s="9"/>
      <c r="G612" s="9"/>
      <c r="H612" s="8"/>
      <c r="I612" s="7"/>
      <c r="AB612" s="1" t="s">
        <v>173</v>
      </c>
    </row>
    <row r="613" spans="1:28" ht="15" outlineLevel="4" x14ac:dyDescent="0.25">
      <c r="A613" s="178" t="s">
        <v>784</v>
      </c>
      <c r="B613" s="178"/>
      <c r="C613" s="9"/>
      <c r="D613" s="9"/>
      <c r="E613" s="10">
        <v>28179.23</v>
      </c>
      <c r="F613" s="9"/>
      <c r="G613" s="9"/>
      <c r="H613" s="8"/>
      <c r="I613" s="7"/>
      <c r="AB613" s="1" t="s">
        <v>180</v>
      </c>
    </row>
    <row r="614" spans="1:28" ht="15" outlineLevel="4" x14ac:dyDescent="0.25">
      <c r="A614" s="178" t="s">
        <v>531</v>
      </c>
      <c r="B614" s="178"/>
      <c r="C614" s="9"/>
      <c r="D614" s="9"/>
      <c r="E614" s="10">
        <v>9777.3700000000008</v>
      </c>
      <c r="F614" s="9"/>
      <c r="G614" s="9"/>
      <c r="H614" s="8"/>
      <c r="I614" s="7"/>
      <c r="AB614" s="1" t="s">
        <v>205</v>
      </c>
    </row>
    <row r="615" spans="1:28" ht="15" outlineLevel="4" x14ac:dyDescent="0.25">
      <c r="A615" s="178" t="s">
        <v>764</v>
      </c>
      <c r="B615" s="178"/>
      <c r="C615" s="9"/>
      <c r="D615" s="9"/>
      <c r="E615" s="10">
        <v>2182.39</v>
      </c>
      <c r="F615" s="9"/>
      <c r="G615" s="9"/>
      <c r="H615" s="8"/>
      <c r="I615" s="7"/>
      <c r="AB615" s="1" t="s">
        <v>210</v>
      </c>
    </row>
    <row r="616" spans="1:28" ht="15" outlineLevel="4" x14ac:dyDescent="0.25">
      <c r="A616" s="178" t="s">
        <v>763</v>
      </c>
      <c r="B616" s="178"/>
      <c r="C616" s="9"/>
      <c r="D616" s="9"/>
      <c r="E616" s="10">
        <v>33575.85</v>
      </c>
      <c r="F616" s="9"/>
      <c r="G616" s="9"/>
      <c r="H616" s="8"/>
      <c r="I616" s="7"/>
      <c r="AB616" s="1" t="s">
        <v>211</v>
      </c>
    </row>
    <row r="617" spans="1:28" ht="15" outlineLevel="4" x14ac:dyDescent="0.25">
      <c r="A617" s="178" t="s">
        <v>762</v>
      </c>
      <c r="B617" s="178"/>
      <c r="C617" s="9"/>
      <c r="D617" s="9"/>
      <c r="E617" s="10">
        <v>42558.05</v>
      </c>
      <c r="F617" s="9"/>
      <c r="G617" s="9"/>
      <c r="H617" s="8"/>
      <c r="I617" s="7"/>
      <c r="AB617" s="1" t="s">
        <v>212</v>
      </c>
    </row>
    <row r="618" spans="1:28" ht="15" outlineLevel="4" x14ac:dyDescent="0.25">
      <c r="A618" s="178" t="s">
        <v>529</v>
      </c>
      <c r="B618" s="178"/>
      <c r="C618" s="9"/>
      <c r="D618" s="9"/>
      <c r="E618" s="10">
        <v>21183.41</v>
      </c>
      <c r="F618" s="9"/>
      <c r="G618" s="9"/>
      <c r="H618" s="8"/>
      <c r="I618" s="7"/>
      <c r="AB618" s="1" t="s">
        <v>213</v>
      </c>
    </row>
    <row r="619" spans="1:28" ht="15" outlineLevel="4" x14ac:dyDescent="0.25">
      <c r="A619" s="178" t="s">
        <v>528</v>
      </c>
      <c r="B619" s="178"/>
      <c r="C619" s="9"/>
      <c r="D619" s="9"/>
      <c r="E619" s="10">
        <v>26195.17</v>
      </c>
      <c r="F619" s="9"/>
      <c r="G619" s="9"/>
      <c r="H619" s="8"/>
      <c r="I619" s="7"/>
      <c r="AB619" s="1" t="s">
        <v>214</v>
      </c>
    </row>
    <row r="620" spans="1:28" ht="15" outlineLevel="4" x14ac:dyDescent="0.25">
      <c r="A620" s="178" t="s">
        <v>515</v>
      </c>
      <c r="B620" s="178"/>
      <c r="C620" s="9"/>
      <c r="D620" s="9"/>
      <c r="E620" s="10">
        <v>16325.42</v>
      </c>
      <c r="F620" s="9"/>
      <c r="G620" s="9"/>
      <c r="H620" s="8"/>
      <c r="I620" s="7"/>
      <c r="AB620" s="1" t="s">
        <v>75</v>
      </c>
    </row>
    <row r="621" spans="1:28" ht="15" outlineLevel="4" x14ac:dyDescent="0.25">
      <c r="A621" s="178" t="s">
        <v>761</v>
      </c>
      <c r="B621" s="178"/>
      <c r="C621" s="9"/>
      <c r="D621" s="9"/>
      <c r="E621" s="10">
        <v>11395.45</v>
      </c>
      <c r="F621" s="9"/>
      <c r="G621" s="9"/>
      <c r="H621" s="8"/>
      <c r="I621" s="7"/>
      <c r="AB621" s="1" t="s">
        <v>76</v>
      </c>
    </row>
    <row r="622" spans="1:28" ht="15" outlineLevel="4" x14ac:dyDescent="0.25">
      <c r="A622" s="178" t="s">
        <v>760</v>
      </c>
      <c r="B622" s="178"/>
      <c r="C622" s="9"/>
      <c r="D622" s="9"/>
      <c r="E622" s="10">
        <v>10727.66</v>
      </c>
      <c r="F622" s="9"/>
      <c r="G622" s="9"/>
      <c r="H622" s="8"/>
      <c r="I622" s="7"/>
      <c r="AB622" s="1" t="s">
        <v>77</v>
      </c>
    </row>
    <row r="623" spans="1:28" ht="15" outlineLevel="4" x14ac:dyDescent="0.25">
      <c r="A623" s="178" t="s">
        <v>514</v>
      </c>
      <c r="B623" s="178"/>
      <c r="C623" s="9"/>
      <c r="D623" s="9"/>
      <c r="E623" s="10">
        <v>9000.7199999999993</v>
      </c>
      <c r="F623" s="9"/>
      <c r="G623" s="9"/>
      <c r="H623" s="8"/>
      <c r="I623" s="7"/>
      <c r="AB623" s="1" t="s">
        <v>78</v>
      </c>
    </row>
    <row r="624" spans="1:28" ht="15" outlineLevel="4" x14ac:dyDescent="0.25">
      <c r="A624" s="178" t="s">
        <v>513</v>
      </c>
      <c r="B624" s="178"/>
      <c r="C624" s="9"/>
      <c r="D624" s="9"/>
      <c r="E624" s="10">
        <v>47386.22</v>
      </c>
      <c r="F624" s="9"/>
      <c r="G624" s="9"/>
      <c r="H624" s="8"/>
      <c r="I624" s="7"/>
      <c r="AB624" s="1" t="s">
        <v>79</v>
      </c>
    </row>
    <row r="625" spans="1:28" ht="15" outlineLevel="4" x14ac:dyDescent="0.25">
      <c r="A625" s="178" t="s">
        <v>759</v>
      </c>
      <c r="B625" s="178"/>
      <c r="C625" s="9"/>
      <c r="D625" s="9"/>
      <c r="E625" s="10">
        <v>22314.68</v>
      </c>
      <c r="F625" s="9"/>
      <c r="G625" s="9"/>
      <c r="H625" s="8"/>
      <c r="I625" s="7"/>
      <c r="AB625" s="1" t="s">
        <v>80</v>
      </c>
    </row>
    <row r="626" spans="1:28" ht="15" outlineLevel="4" x14ac:dyDescent="0.25">
      <c r="A626" s="178" t="s">
        <v>758</v>
      </c>
      <c r="B626" s="178"/>
      <c r="C626" s="9"/>
      <c r="D626" s="9"/>
      <c r="E626" s="10">
        <v>19648.18</v>
      </c>
      <c r="F626" s="9"/>
      <c r="G626" s="9"/>
      <c r="H626" s="8"/>
      <c r="I626" s="7"/>
      <c r="AB626" s="1" t="s">
        <v>81</v>
      </c>
    </row>
    <row r="627" spans="1:28" ht="15" outlineLevel="4" x14ac:dyDescent="0.25">
      <c r="A627" s="178" t="s">
        <v>757</v>
      </c>
      <c r="B627" s="178"/>
      <c r="C627" s="9"/>
      <c r="D627" s="9"/>
      <c r="E627" s="10">
        <v>28865.83</v>
      </c>
      <c r="F627" s="9"/>
      <c r="G627" s="9"/>
      <c r="H627" s="8"/>
      <c r="I627" s="7"/>
      <c r="AB627" s="1" t="s">
        <v>82</v>
      </c>
    </row>
    <row r="628" spans="1:28" ht="15" outlineLevel="4" x14ac:dyDescent="0.25">
      <c r="A628" s="178" t="s">
        <v>756</v>
      </c>
      <c r="B628" s="178"/>
      <c r="C628" s="9"/>
      <c r="D628" s="9"/>
      <c r="E628" s="10">
        <v>6586.22</v>
      </c>
      <c r="F628" s="9"/>
      <c r="G628" s="9"/>
      <c r="H628" s="8"/>
      <c r="I628" s="7"/>
      <c r="AB628" s="1" t="s">
        <v>83</v>
      </c>
    </row>
    <row r="629" spans="1:28" ht="15" outlineLevel="4" x14ac:dyDescent="0.25">
      <c r="A629" s="178" t="s">
        <v>755</v>
      </c>
      <c r="B629" s="178"/>
      <c r="C629" s="9"/>
      <c r="D629" s="9"/>
      <c r="E629" s="10">
        <v>12815.9</v>
      </c>
      <c r="F629" s="9"/>
      <c r="G629" s="9"/>
      <c r="H629" s="8"/>
      <c r="I629" s="7"/>
      <c r="AB629" s="1" t="s">
        <v>84</v>
      </c>
    </row>
    <row r="630" spans="1:28" ht="15" outlineLevel="4" x14ac:dyDescent="0.25">
      <c r="A630" s="178" t="s">
        <v>512</v>
      </c>
      <c r="B630" s="178"/>
      <c r="C630" s="9"/>
      <c r="D630" s="9"/>
      <c r="E630" s="10">
        <v>15784.14</v>
      </c>
      <c r="F630" s="9"/>
      <c r="G630" s="9"/>
      <c r="H630" s="8"/>
      <c r="I630" s="7"/>
      <c r="AB630" s="1" t="s">
        <v>85</v>
      </c>
    </row>
    <row r="631" spans="1:28" ht="15" outlineLevel="4" x14ac:dyDescent="0.25">
      <c r="A631" s="178" t="s">
        <v>754</v>
      </c>
      <c r="B631" s="178"/>
      <c r="C631" s="9"/>
      <c r="D631" s="9"/>
      <c r="E631" s="10">
        <v>25600.97</v>
      </c>
      <c r="F631" s="9"/>
      <c r="G631" s="9"/>
      <c r="H631" s="8"/>
      <c r="I631" s="7"/>
      <c r="AB631" s="1" t="s">
        <v>86</v>
      </c>
    </row>
    <row r="632" spans="1:28" ht="15" outlineLevel="4" x14ac:dyDescent="0.25">
      <c r="A632" s="178" t="s">
        <v>753</v>
      </c>
      <c r="B632" s="178"/>
      <c r="C632" s="9"/>
      <c r="D632" s="9"/>
      <c r="E632" s="10">
        <v>8463.73</v>
      </c>
      <c r="F632" s="9"/>
      <c r="G632" s="9"/>
      <c r="H632" s="8"/>
      <c r="I632" s="7"/>
      <c r="AB632" s="1" t="s">
        <v>87</v>
      </c>
    </row>
    <row r="633" spans="1:28" ht="15" outlineLevel="4" x14ac:dyDescent="0.25">
      <c r="A633" s="178" t="s">
        <v>752</v>
      </c>
      <c r="B633" s="178"/>
      <c r="C633" s="9"/>
      <c r="D633" s="9"/>
      <c r="E633" s="10">
        <v>38304.82</v>
      </c>
      <c r="F633" s="9"/>
      <c r="G633" s="9"/>
      <c r="H633" s="8"/>
      <c r="I633" s="7"/>
      <c r="AB633" s="1" t="s">
        <v>88</v>
      </c>
    </row>
    <row r="634" spans="1:28" ht="15" outlineLevel="4" x14ac:dyDescent="0.25">
      <c r="A634" s="178" t="s">
        <v>751</v>
      </c>
      <c r="B634" s="178"/>
      <c r="C634" s="9"/>
      <c r="D634" s="9"/>
      <c r="E634" s="10">
        <v>74602.44</v>
      </c>
      <c r="F634" s="9"/>
      <c r="G634" s="9"/>
      <c r="H634" s="8"/>
      <c r="I634" s="7"/>
      <c r="AB634" s="1" t="s">
        <v>89</v>
      </c>
    </row>
    <row r="635" spans="1:28" ht="15" outlineLevel="4" x14ac:dyDescent="0.25">
      <c r="A635" s="178" t="s">
        <v>750</v>
      </c>
      <c r="B635" s="178"/>
      <c r="C635" s="9"/>
      <c r="D635" s="9"/>
      <c r="E635" s="10">
        <v>75542.44</v>
      </c>
      <c r="F635" s="9"/>
      <c r="G635" s="9"/>
      <c r="H635" s="8"/>
      <c r="I635" s="7"/>
      <c r="AB635" s="1" t="s">
        <v>90</v>
      </c>
    </row>
    <row r="636" spans="1:28" ht="15" outlineLevel="4" x14ac:dyDescent="0.25">
      <c r="A636" s="178" t="s">
        <v>749</v>
      </c>
      <c r="B636" s="178"/>
      <c r="C636" s="9"/>
      <c r="D636" s="9"/>
      <c r="E636" s="10">
        <v>32903.42</v>
      </c>
      <c r="F636" s="9"/>
      <c r="G636" s="9"/>
      <c r="H636" s="8"/>
      <c r="I636" s="7"/>
      <c r="AB636" s="1" t="s">
        <v>94</v>
      </c>
    </row>
    <row r="637" spans="1:28" ht="15" outlineLevel="4" x14ac:dyDescent="0.25">
      <c r="A637" s="178" t="s">
        <v>748</v>
      </c>
      <c r="B637" s="178"/>
      <c r="C637" s="9"/>
      <c r="D637" s="9"/>
      <c r="E637" s="10">
        <v>45841.97</v>
      </c>
      <c r="F637" s="9"/>
      <c r="G637" s="9"/>
      <c r="H637" s="8"/>
      <c r="I637" s="7"/>
      <c r="AB637" s="1" t="s">
        <v>95</v>
      </c>
    </row>
    <row r="638" spans="1:28" ht="15" outlineLevel="4" x14ac:dyDescent="0.25">
      <c r="A638" s="178" t="s">
        <v>747</v>
      </c>
      <c r="B638" s="178"/>
      <c r="C638" s="9"/>
      <c r="D638" s="9"/>
      <c r="E638" s="10">
        <v>41464.550000000003</v>
      </c>
      <c r="F638" s="9"/>
      <c r="G638" s="9"/>
      <c r="H638" s="8"/>
      <c r="I638" s="7"/>
      <c r="AB638" s="1" t="s">
        <v>96</v>
      </c>
    </row>
    <row r="639" spans="1:28" ht="15" outlineLevel="4" x14ac:dyDescent="0.25">
      <c r="A639" s="178" t="s">
        <v>509</v>
      </c>
      <c r="B639" s="178"/>
      <c r="C639" s="9"/>
      <c r="D639" s="9"/>
      <c r="E639" s="10">
        <v>10681.37</v>
      </c>
      <c r="F639" s="9"/>
      <c r="G639" s="9"/>
      <c r="H639" s="8"/>
      <c r="I639" s="7"/>
      <c r="AB639" s="1" t="s">
        <v>97</v>
      </c>
    </row>
    <row r="640" spans="1:28" ht="15" outlineLevel="4" x14ac:dyDescent="0.25">
      <c r="A640" s="178" t="s">
        <v>746</v>
      </c>
      <c r="B640" s="178"/>
      <c r="C640" s="9"/>
      <c r="D640" s="9"/>
      <c r="E640" s="10">
        <v>31351.06</v>
      </c>
      <c r="F640" s="9"/>
      <c r="G640" s="9"/>
      <c r="H640" s="8"/>
      <c r="I640" s="7"/>
      <c r="AB640" s="1" t="s">
        <v>98</v>
      </c>
    </row>
    <row r="641" spans="1:28" ht="15" outlineLevel="4" x14ac:dyDescent="0.25">
      <c r="A641" s="178" t="s">
        <v>508</v>
      </c>
      <c r="B641" s="178"/>
      <c r="C641" s="9"/>
      <c r="D641" s="9"/>
      <c r="E641" s="10">
        <v>21185.8</v>
      </c>
      <c r="F641" s="9"/>
      <c r="G641" s="9"/>
      <c r="H641" s="8"/>
      <c r="I641" s="7"/>
      <c r="AB641" s="1" t="s">
        <v>99</v>
      </c>
    </row>
    <row r="642" spans="1:28" ht="15" outlineLevel="4" x14ac:dyDescent="0.25">
      <c r="A642" s="178" t="s">
        <v>507</v>
      </c>
      <c r="B642" s="178"/>
      <c r="C642" s="9"/>
      <c r="D642" s="9"/>
      <c r="E642" s="10">
        <v>62963.38</v>
      </c>
      <c r="F642" s="9"/>
      <c r="G642" s="9"/>
      <c r="H642" s="8"/>
      <c r="I642" s="7"/>
      <c r="AB642" s="1" t="s">
        <v>101</v>
      </c>
    </row>
    <row r="643" spans="1:28" ht="15" outlineLevel="4" x14ac:dyDescent="0.25">
      <c r="A643" s="178" t="s">
        <v>745</v>
      </c>
      <c r="B643" s="178"/>
      <c r="C643" s="9"/>
      <c r="D643" s="9"/>
      <c r="E643" s="10">
        <v>69122.080000000002</v>
      </c>
      <c r="F643" s="9"/>
      <c r="G643" s="9"/>
      <c r="H643" s="8"/>
      <c r="I643" s="7"/>
      <c r="AB643" s="1" t="s">
        <v>102</v>
      </c>
    </row>
    <row r="644" spans="1:28" ht="15" outlineLevel="4" x14ac:dyDescent="0.25">
      <c r="A644" s="178" t="s">
        <v>744</v>
      </c>
      <c r="B644" s="178"/>
      <c r="C644" s="9"/>
      <c r="D644" s="9"/>
      <c r="E644" s="10">
        <v>104702.56</v>
      </c>
      <c r="F644" s="9"/>
      <c r="G644" s="9"/>
      <c r="H644" s="8"/>
      <c r="I644" s="7"/>
      <c r="AB644" s="1" t="s">
        <v>103</v>
      </c>
    </row>
    <row r="645" spans="1:28" ht="15" outlineLevel="4" x14ac:dyDescent="0.25">
      <c r="A645" s="178" t="s">
        <v>506</v>
      </c>
      <c r="B645" s="178"/>
      <c r="C645" s="9"/>
      <c r="D645" s="9"/>
      <c r="E645" s="10">
        <v>57182.14</v>
      </c>
      <c r="F645" s="9"/>
      <c r="G645" s="9"/>
      <c r="H645" s="8"/>
      <c r="I645" s="7"/>
      <c r="AB645" s="1" t="s">
        <v>104</v>
      </c>
    </row>
    <row r="646" spans="1:28" ht="15" outlineLevel="4" x14ac:dyDescent="0.25">
      <c r="A646" s="178" t="s">
        <v>505</v>
      </c>
      <c r="B646" s="178"/>
      <c r="C646" s="9"/>
      <c r="D646" s="9"/>
      <c r="E646" s="10">
        <v>38588.61</v>
      </c>
      <c r="F646" s="9"/>
      <c r="G646" s="9"/>
      <c r="H646" s="8"/>
      <c r="I646" s="7"/>
      <c r="AB646" s="1" t="s">
        <v>105</v>
      </c>
    </row>
    <row r="647" spans="1:28" ht="15" outlineLevel="4" x14ac:dyDescent="0.25">
      <c r="A647" s="178" t="s">
        <v>743</v>
      </c>
      <c r="B647" s="178"/>
      <c r="C647" s="9"/>
      <c r="D647" s="9"/>
      <c r="E647" s="10">
        <v>59982.77</v>
      </c>
      <c r="F647" s="9"/>
      <c r="G647" s="9"/>
      <c r="H647" s="8"/>
      <c r="I647" s="7"/>
      <c r="AB647" s="1" t="s">
        <v>106</v>
      </c>
    </row>
    <row r="648" spans="1:28" ht="15" outlineLevel="4" x14ac:dyDescent="0.25">
      <c r="A648" s="178" t="s">
        <v>742</v>
      </c>
      <c r="B648" s="178"/>
      <c r="C648" s="9"/>
      <c r="D648" s="9"/>
      <c r="E648" s="10">
        <v>72416.61</v>
      </c>
      <c r="F648" s="9"/>
      <c r="G648" s="9"/>
      <c r="H648" s="8"/>
      <c r="I648" s="7"/>
      <c r="AB648" s="1" t="s">
        <v>107</v>
      </c>
    </row>
    <row r="649" spans="1:28" ht="15" outlineLevel="4" x14ac:dyDescent="0.25">
      <c r="A649" s="178" t="s">
        <v>741</v>
      </c>
      <c r="B649" s="178"/>
      <c r="C649" s="9"/>
      <c r="D649" s="9"/>
      <c r="E649" s="10">
        <v>88754.55</v>
      </c>
      <c r="F649" s="9"/>
      <c r="G649" s="9"/>
      <c r="H649" s="8"/>
      <c r="I649" s="7"/>
      <c r="AB649" s="1" t="s">
        <v>108</v>
      </c>
    </row>
    <row r="650" spans="1:28" ht="15" outlineLevel="4" x14ac:dyDescent="0.25">
      <c r="A650" s="178" t="s">
        <v>740</v>
      </c>
      <c r="B650" s="178"/>
      <c r="C650" s="9"/>
      <c r="D650" s="9"/>
      <c r="E650" s="10">
        <v>39102.5</v>
      </c>
      <c r="F650" s="9"/>
      <c r="G650" s="9"/>
      <c r="H650" s="8"/>
      <c r="I650" s="7"/>
      <c r="AB650" s="1" t="s">
        <v>109</v>
      </c>
    </row>
    <row r="651" spans="1:28" ht="15" outlineLevel="4" x14ac:dyDescent="0.25">
      <c r="A651" s="178" t="s">
        <v>739</v>
      </c>
      <c r="B651" s="178"/>
      <c r="C651" s="9"/>
      <c r="D651" s="9"/>
      <c r="E651" s="10">
        <v>71593.259999999995</v>
      </c>
      <c r="F651" s="9"/>
      <c r="G651" s="9"/>
      <c r="H651" s="8"/>
      <c r="I651" s="7"/>
      <c r="AB651" s="1" t="s">
        <v>110</v>
      </c>
    </row>
    <row r="652" spans="1:28" ht="15" outlineLevel="4" x14ac:dyDescent="0.25">
      <c r="A652" s="178" t="s">
        <v>738</v>
      </c>
      <c r="B652" s="178"/>
      <c r="C652" s="9"/>
      <c r="D652" s="9"/>
      <c r="E652" s="10">
        <v>128687.88</v>
      </c>
      <c r="F652" s="9"/>
      <c r="G652" s="9"/>
      <c r="H652" s="8"/>
      <c r="I652" s="7"/>
      <c r="AB652" s="1" t="s">
        <v>111</v>
      </c>
    </row>
    <row r="653" spans="1:28" ht="15" outlineLevel="4" x14ac:dyDescent="0.25">
      <c r="A653" s="178" t="s">
        <v>504</v>
      </c>
      <c r="B653" s="178"/>
      <c r="C653" s="9"/>
      <c r="D653" s="9"/>
      <c r="E653" s="10">
        <v>47872.72</v>
      </c>
      <c r="F653" s="9"/>
      <c r="G653" s="9"/>
      <c r="H653" s="8"/>
      <c r="I653" s="7"/>
      <c r="AB653" s="1" t="s">
        <v>112</v>
      </c>
    </row>
    <row r="654" spans="1:28" ht="15" outlineLevel="4" x14ac:dyDescent="0.25">
      <c r="A654" s="178" t="s">
        <v>503</v>
      </c>
      <c r="B654" s="178"/>
      <c r="C654" s="9"/>
      <c r="D654" s="9"/>
      <c r="E654" s="10">
        <v>18227.21</v>
      </c>
      <c r="F654" s="9"/>
      <c r="G654" s="9"/>
      <c r="H654" s="8"/>
      <c r="I654" s="7"/>
      <c r="AB654" s="1" t="s">
        <v>113</v>
      </c>
    </row>
    <row r="655" spans="1:28" ht="15" outlineLevel="4" x14ac:dyDescent="0.25">
      <c r="A655" s="178" t="s">
        <v>737</v>
      </c>
      <c r="B655" s="178"/>
      <c r="C655" s="9"/>
      <c r="D655" s="9"/>
      <c r="E655" s="10">
        <v>12081.64</v>
      </c>
      <c r="F655" s="9"/>
      <c r="G655" s="9"/>
      <c r="H655" s="8"/>
      <c r="I655" s="7"/>
      <c r="AB655" s="1" t="s">
        <v>114</v>
      </c>
    </row>
    <row r="656" spans="1:28" ht="15" outlineLevel="4" x14ac:dyDescent="0.25">
      <c r="A656" s="178" t="s">
        <v>502</v>
      </c>
      <c r="B656" s="178"/>
      <c r="C656" s="9"/>
      <c r="D656" s="9"/>
      <c r="E656" s="10">
        <v>16312.97</v>
      </c>
      <c r="F656" s="9"/>
      <c r="G656" s="9"/>
      <c r="H656" s="8"/>
      <c r="I656" s="7"/>
      <c r="AB656" s="1" t="s">
        <v>115</v>
      </c>
    </row>
    <row r="657" spans="1:28" ht="15" outlineLevel="4" x14ac:dyDescent="0.25">
      <c r="A657" s="178" t="s">
        <v>736</v>
      </c>
      <c r="B657" s="178"/>
      <c r="C657" s="9"/>
      <c r="D657" s="9"/>
      <c r="E657" s="10">
        <v>56757.09</v>
      </c>
      <c r="F657" s="9"/>
      <c r="G657" s="9"/>
      <c r="H657" s="8"/>
      <c r="I657" s="7"/>
      <c r="AB657" s="1" t="s">
        <v>116</v>
      </c>
    </row>
    <row r="658" spans="1:28" ht="15" outlineLevel="4" x14ac:dyDescent="0.25">
      <c r="A658" s="178" t="s">
        <v>735</v>
      </c>
      <c r="B658" s="178"/>
      <c r="C658" s="9"/>
      <c r="D658" s="9"/>
      <c r="E658" s="10">
        <v>7062.88</v>
      </c>
      <c r="F658" s="9"/>
      <c r="G658" s="9"/>
      <c r="H658" s="8"/>
      <c r="I658" s="7"/>
      <c r="AB658" s="1" t="s">
        <v>117</v>
      </c>
    </row>
    <row r="659" spans="1:28" ht="15" outlineLevel="4" x14ac:dyDescent="0.25">
      <c r="A659" s="178" t="s">
        <v>734</v>
      </c>
      <c r="B659" s="178"/>
      <c r="C659" s="9"/>
      <c r="D659" s="9"/>
      <c r="E659" s="10">
        <v>19918.650000000001</v>
      </c>
      <c r="F659" s="9"/>
      <c r="G659" s="9"/>
      <c r="H659" s="8"/>
      <c r="I659" s="7"/>
      <c r="AB659" s="1" t="s">
        <v>118</v>
      </c>
    </row>
    <row r="660" spans="1:28" ht="15" outlineLevel="4" x14ac:dyDescent="0.25">
      <c r="A660" s="178" t="s">
        <v>733</v>
      </c>
      <c r="B660" s="178"/>
      <c r="C660" s="9"/>
      <c r="D660" s="9"/>
      <c r="E660" s="10">
        <v>18129.400000000001</v>
      </c>
      <c r="F660" s="9"/>
      <c r="G660" s="9"/>
      <c r="H660" s="8"/>
      <c r="I660" s="7"/>
      <c r="AB660" s="1" t="s">
        <v>119</v>
      </c>
    </row>
    <row r="661" spans="1:28" ht="15" outlineLevel="4" x14ac:dyDescent="0.25">
      <c r="A661" s="178" t="s">
        <v>732</v>
      </c>
      <c r="B661" s="178"/>
      <c r="C661" s="9"/>
      <c r="D661" s="9"/>
      <c r="E661" s="10">
        <v>20044.330000000002</v>
      </c>
      <c r="F661" s="9"/>
      <c r="G661" s="9"/>
      <c r="H661" s="8"/>
      <c r="I661" s="7"/>
      <c r="AB661" s="1" t="s">
        <v>120</v>
      </c>
    </row>
    <row r="662" spans="1:28" ht="15" outlineLevel="4" x14ac:dyDescent="0.25">
      <c r="A662" s="178" t="s">
        <v>731</v>
      </c>
      <c r="B662" s="178"/>
      <c r="C662" s="9"/>
      <c r="D662" s="9"/>
      <c r="E662" s="10">
        <v>39165.15</v>
      </c>
      <c r="F662" s="9"/>
      <c r="G662" s="9"/>
      <c r="H662" s="8"/>
      <c r="I662" s="7"/>
      <c r="AB662" s="1" t="s">
        <v>121</v>
      </c>
    </row>
    <row r="663" spans="1:28" ht="15" outlineLevel="4" x14ac:dyDescent="0.25">
      <c r="A663" s="178" t="s">
        <v>730</v>
      </c>
      <c r="B663" s="178"/>
      <c r="C663" s="9"/>
      <c r="D663" s="9"/>
      <c r="E663" s="10">
        <v>57436.06</v>
      </c>
      <c r="F663" s="9"/>
      <c r="G663" s="9"/>
      <c r="H663" s="8"/>
      <c r="I663" s="7"/>
      <c r="AB663" s="1" t="s">
        <v>391</v>
      </c>
    </row>
    <row r="664" spans="1:28" ht="15" outlineLevel="4" x14ac:dyDescent="0.25">
      <c r="A664" s="178" t="s">
        <v>729</v>
      </c>
      <c r="B664" s="178"/>
      <c r="C664" s="9"/>
      <c r="D664" s="9"/>
      <c r="E664" s="10">
        <v>1822.34</v>
      </c>
      <c r="F664" s="9"/>
      <c r="G664" s="9"/>
      <c r="H664" s="8"/>
      <c r="I664" s="7"/>
      <c r="AB664" s="1" t="s">
        <v>295</v>
      </c>
    </row>
    <row r="665" spans="1:28" ht="12" outlineLevel="1" x14ac:dyDescent="0.2">
      <c r="A665" s="175" t="s">
        <v>783</v>
      </c>
      <c r="B665" s="175"/>
      <c r="C665" s="17"/>
      <c r="D665" s="17"/>
      <c r="E665" s="18">
        <v>9530694.9100000001</v>
      </c>
      <c r="F665" s="18">
        <v>9530694.9100000001</v>
      </c>
      <c r="G665" s="17"/>
      <c r="H665" s="16"/>
      <c r="I665" s="15"/>
    </row>
    <row r="666" spans="1:28" ht="12" outlineLevel="2" x14ac:dyDescent="0.2">
      <c r="A666" s="176" t="s">
        <v>481</v>
      </c>
      <c r="B666" s="176"/>
      <c r="C666" s="13"/>
      <c r="D666" s="13"/>
      <c r="E666" s="14">
        <v>9530694.9100000001</v>
      </c>
      <c r="F666" s="14">
        <v>9530694.9100000001</v>
      </c>
      <c r="G666" s="13"/>
      <c r="H666" s="12"/>
      <c r="I666" s="11"/>
    </row>
    <row r="667" spans="1:28" ht="12" outlineLevel="3" x14ac:dyDescent="0.2">
      <c r="A667" s="177" t="s">
        <v>480</v>
      </c>
      <c r="B667" s="177"/>
      <c r="C667" s="9"/>
      <c r="D667" s="9"/>
      <c r="E667" s="9"/>
      <c r="F667" s="10">
        <v>9530694.9100000001</v>
      </c>
      <c r="G667" s="9"/>
      <c r="H667" s="8"/>
      <c r="I667" s="7"/>
    </row>
    <row r="668" spans="1:28" ht="12" outlineLevel="4" x14ac:dyDescent="0.2">
      <c r="A668" s="178" t="s">
        <v>480</v>
      </c>
      <c r="B668" s="178"/>
      <c r="C668" s="9"/>
      <c r="D668" s="9"/>
      <c r="E668" s="9"/>
      <c r="F668" s="10">
        <v>9530694.9100000001</v>
      </c>
      <c r="G668" s="9"/>
      <c r="H668" s="8"/>
      <c r="I668" s="7"/>
    </row>
    <row r="669" spans="1:28" ht="12" outlineLevel="3" x14ac:dyDescent="0.2">
      <c r="A669" s="177" t="s">
        <v>553</v>
      </c>
      <c r="B669" s="177"/>
      <c r="C669" s="9"/>
      <c r="D669" s="9"/>
      <c r="E669" s="10">
        <v>9530694.9100000001</v>
      </c>
      <c r="F669" s="9"/>
      <c r="G669" s="9"/>
      <c r="H669" s="8"/>
      <c r="I669" s="7"/>
    </row>
    <row r="670" spans="1:28" ht="12" outlineLevel="4" x14ac:dyDescent="0.2">
      <c r="A670" s="178" t="s">
        <v>480</v>
      </c>
      <c r="B670" s="178"/>
      <c r="C670" s="9"/>
      <c r="D670" s="9"/>
      <c r="E670" s="10">
        <v>9530694.9100000001</v>
      </c>
      <c r="F670" s="9"/>
      <c r="G670" s="9"/>
      <c r="H670" s="8"/>
      <c r="I670" s="7"/>
    </row>
    <row r="671" spans="1:28" ht="12" outlineLevel="1" x14ac:dyDescent="0.2">
      <c r="A671" s="175" t="s">
        <v>782</v>
      </c>
      <c r="B671" s="175"/>
      <c r="C671" s="18">
        <v>816899.48</v>
      </c>
      <c r="D671" s="17"/>
      <c r="E671" s="18">
        <v>6079400.7300000004</v>
      </c>
      <c r="F671" s="18">
        <v>6896300.21</v>
      </c>
      <c r="G671" s="17"/>
      <c r="H671" s="16"/>
      <c r="I671" s="15"/>
    </row>
    <row r="672" spans="1:28" ht="12" outlineLevel="2" x14ac:dyDescent="0.2">
      <c r="A672" s="176" t="s">
        <v>481</v>
      </c>
      <c r="B672" s="176"/>
      <c r="C672" s="14">
        <v>816899.48</v>
      </c>
      <c r="D672" s="13"/>
      <c r="E672" s="14">
        <v>6079400.7300000004</v>
      </c>
      <c r="F672" s="14">
        <v>6896300.21</v>
      </c>
      <c r="G672" s="13"/>
      <c r="H672" s="12"/>
      <c r="I672" s="11"/>
    </row>
    <row r="673" spans="1:28" ht="12" outlineLevel="3" x14ac:dyDescent="0.2">
      <c r="A673" s="177" t="s">
        <v>480</v>
      </c>
      <c r="B673" s="177"/>
      <c r="C673" s="9"/>
      <c r="D673" s="9"/>
      <c r="E673" s="10">
        <v>4738109.8600000003</v>
      </c>
      <c r="F673" s="10">
        <v>6896300.21</v>
      </c>
      <c r="G673" s="9"/>
      <c r="H673" s="8"/>
      <c r="I673" s="7"/>
    </row>
    <row r="674" spans="1:28" ht="12" outlineLevel="4" x14ac:dyDescent="0.2">
      <c r="A674" s="178" t="s">
        <v>480</v>
      </c>
      <c r="B674" s="178"/>
      <c r="C674" s="9"/>
      <c r="D674" s="9"/>
      <c r="E674" s="10">
        <v>4738109.8600000003</v>
      </c>
      <c r="F674" s="10">
        <v>6896300.21</v>
      </c>
      <c r="G674" s="9"/>
      <c r="H674" s="8"/>
      <c r="I674" s="7"/>
    </row>
    <row r="675" spans="1:28" ht="12" outlineLevel="3" x14ac:dyDescent="0.2">
      <c r="A675" s="177" t="s">
        <v>551</v>
      </c>
      <c r="B675" s="177"/>
      <c r="C675" s="9"/>
      <c r="D675" s="9"/>
      <c r="E675" s="10">
        <v>1341290.8700000001</v>
      </c>
      <c r="F675" s="9"/>
      <c r="G675" s="9"/>
      <c r="H675" s="8"/>
      <c r="I675" s="7"/>
    </row>
    <row r="676" spans="1:28" ht="15" outlineLevel="4" x14ac:dyDescent="0.25">
      <c r="A676" s="178" t="s">
        <v>781</v>
      </c>
      <c r="B676" s="178"/>
      <c r="C676" s="9"/>
      <c r="D676" s="9"/>
      <c r="E676" s="10">
        <v>4588.5600000000004</v>
      </c>
      <c r="F676" s="9"/>
      <c r="G676" s="9"/>
      <c r="H676" s="8"/>
      <c r="I676" s="7"/>
      <c r="AB676" s="1" t="s">
        <v>173</v>
      </c>
    </row>
    <row r="677" spans="1:28" ht="15" outlineLevel="4" x14ac:dyDescent="0.25">
      <c r="A677" s="178" t="s">
        <v>780</v>
      </c>
      <c r="B677" s="178"/>
      <c r="C677" s="9"/>
      <c r="D677" s="9"/>
      <c r="E677" s="10">
        <v>2306.39</v>
      </c>
      <c r="F677" s="9"/>
      <c r="G677" s="9"/>
      <c r="H677" s="8"/>
      <c r="I677" s="7"/>
      <c r="AB677" s="1" t="s">
        <v>174</v>
      </c>
    </row>
    <row r="678" spans="1:28" ht="15" outlineLevel="4" x14ac:dyDescent="0.25">
      <c r="A678" s="178" t="s">
        <v>779</v>
      </c>
      <c r="B678" s="178"/>
      <c r="C678" s="9"/>
      <c r="D678" s="9"/>
      <c r="E678" s="10">
        <v>7760.94</v>
      </c>
      <c r="F678" s="9"/>
      <c r="G678" s="9"/>
      <c r="H678" s="8"/>
      <c r="I678" s="7"/>
      <c r="AB678" s="1" t="s">
        <v>176</v>
      </c>
    </row>
    <row r="679" spans="1:28" ht="15" outlineLevel="4" x14ac:dyDescent="0.25">
      <c r="A679" s="178" t="s">
        <v>778</v>
      </c>
      <c r="B679" s="178"/>
      <c r="C679" s="9"/>
      <c r="D679" s="9"/>
      <c r="E679" s="10">
        <v>1816.23</v>
      </c>
      <c r="F679" s="9"/>
      <c r="G679" s="9"/>
      <c r="H679" s="8"/>
      <c r="I679" s="7"/>
      <c r="AB679" s="1" t="s">
        <v>177</v>
      </c>
    </row>
    <row r="680" spans="1:28" ht="15" outlineLevel="4" x14ac:dyDescent="0.25">
      <c r="A680" s="178" t="s">
        <v>777</v>
      </c>
      <c r="B680" s="178"/>
      <c r="C680" s="9"/>
      <c r="D680" s="9"/>
      <c r="E680" s="10">
        <v>11884.61</v>
      </c>
      <c r="F680" s="9"/>
      <c r="G680" s="9"/>
      <c r="H680" s="8"/>
      <c r="I680" s="7"/>
      <c r="AB680" s="1" t="s">
        <v>178</v>
      </c>
    </row>
    <row r="681" spans="1:28" ht="15" outlineLevel="4" x14ac:dyDescent="0.25">
      <c r="A681" s="178" t="s">
        <v>776</v>
      </c>
      <c r="B681" s="178"/>
      <c r="C681" s="9"/>
      <c r="D681" s="9"/>
      <c r="E681" s="10">
        <v>1820.65</v>
      </c>
      <c r="F681" s="9"/>
      <c r="G681" s="9"/>
      <c r="H681" s="8"/>
      <c r="I681" s="7"/>
      <c r="AB681" s="1" t="s">
        <v>180</v>
      </c>
    </row>
    <row r="682" spans="1:28" ht="15" outlineLevel="4" x14ac:dyDescent="0.25">
      <c r="A682" s="178" t="s">
        <v>775</v>
      </c>
      <c r="B682" s="178"/>
      <c r="C682" s="9"/>
      <c r="D682" s="9"/>
      <c r="E682" s="20">
        <v>396.61</v>
      </c>
      <c r="F682" s="9"/>
      <c r="G682" s="9"/>
      <c r="H682" s="8"/>
      <c r="I682" s="7"/>
      <c r="AB682" s="1" t="s">
        <v>156</v>
      </c>
    </row>
    <row r="683" spans="1:28" ht="15" outlineLevel="4" x14ac:dyDescent="0.25">
      <c r="A683" s="178" t="s">
        <v>774</v>
      </c>
      <c r="B683" s="178"/>
      <c r="C683" s="9"/>
      <c r="D683" s="9"/>
      <c r="E683" s="10">
        <v>1658.45</v>
      </c>
      <c r="F683" s="9"/>
      <c r="G683" s="9"/>
      <c r="H683" s="8"/>
      <c r="I683" s="7"/>
      <c r="AB683" s="1" t="s">
        <v>157</v>
      </c>
    </row>
    <row r="684" spans="1:28" ht="15" outlineLevel="4" x14ac:dyDescent="0.25">
      <c r="A684" s="178" t="s">
        <v>773</v>
      </c>
      <c r="B684" s="178"/>
      <c r="C684" s="9"/>
      <c r="D684" s="9"/>
      <c r="E684" s="10">
        <v>13438.35</v>
      </c>
      <c r="F684" s="9"/>
      <c r="G684" s="9"/>
      <c r="H684" s="8"/>
      <c r="I684" s="7"/>
      <c r="AB684" s="1" t="s">
        <v>159</v>
      </c>
    </row>
    <row r="685" spans="1:28" ht="15" outlineLevel="4" x14ac:dyDescent="0.25">
      <c r="A685" s="178" t="s">
        <v>772</v>
      </c>
      <c r="B685" s="178"/>
      <c r="C685" s="9"/>
      <c r="D685" s="9"/>
      <c r="E685" s="10">
        <v>2113.56</v>
      </c>
      <c r="F685" s="9"/>
      <c r="G685" s="9"/>
      <c r="H685" s="8"/>
      <c r="I685" s="7"/>
      <c r="AB685" s="1" t="s">
        <v>160</v>
      </c>
    </row>
    <row r="686" spans="1:28" ht="15" outlineLevel="4" x14ac:dyDescent="0.25">
      <c r="A686" s="178" t="s">
        <v>549</v>
      </c>
      <c r="B686" s="178"/>
      <c r="C686" s="9"/>
      <c r="D686" s="9"/>
      <c r="E686" s="10">
        <v>5009.8100000000004</v>
      </c>
      <c r="F686" s="9"/>
      <c r="G686" s="9"/>
      <c r="H686" s="8"/>
      <c r="I686" s="7"/>
      <c r="AB686" s="1" t="s">
        <v>162</v>
      </c>
    </row>
    <row r="687" spans="1:28" ht="15" outlineLevel="4" x14ac:dyDescent="0.25">
      <c r="A687" s="178" t="s">
        <v>771</v>
      </c>
      <c r="B687" s="178"/>
      <c r="C687" s="9"/>
      <c r="D687" s="9"/>
      <c r="E687" s="10">
        <v>16984.45</v>
      </c>
      <c r="F687" s="9"/>
      <c r="G687" s="9"/>
      <c r="H687" s="8"/>
      <c r="I687" s="7"/>
      <c r="AB687" s="1" t="s">
        <v>163</v>
      </c>
    </row>
    <row r="688" spans="1:28" ht="15" outlineLevel="4" x14ac:dyDescent="0.25">
      <c r="A688" s="178" t="s">
        <v>770</v>
      </c>
      <c r="B688" s="178"/>
      <c r="C688" s="9"/>
      <c r="D688" s="9"/>
      <c r="E688" s="10">
        <v>4133.1400000000003</v>
      </c>
      <c r="F688" s="9"/>
      <c r="G688" s="9"/>
      <c r="H688" s="8"/>
      <c r="I688" s="7"/>
      <c r="AB688" s="1" t="s">
        <v>164</v>
      </c>
    </row>
    <row r="689" spans="1:28" ht="15" outlineLevel="4" x14ac:dyDescent="0.25">
      <c r="A689" s="178" t="s">
        <v>769</v>
      </c>
      <c r="B689" s="178"/>
      <c r="C689" s="9"/>
      <c r="D689" s="9"/>
      <c r="E689" s="20">
        <v>889.83</v>
      </c>
      <c r="F689" s="9"/>
      <c r="G689" s="9"/>
      <c r="H689" s="8"/>
      <c r="I689" s="7"/>
      <c r="AB689" s="1" t="s">
        <v>165</v>
      </c>
    </row>
    <row r="690" spans="1:28" ht="15" outlineLevel="4" x14ac:dyDescent="0.25">
      <c r="A690" s="178" t="s">
        <v>768</v>
      </c>
      <c r="B690" s="178"/>
      <c r="C690" s="9"/>
      <c r="D690" s="9"/>
      <c r="E690" s="10">
        <v>3726.98</v>
      </c>
      <c r="F690" s="9"/>
      <c r="G690" s="9"/>
      <c r="H690" s="8"/>
      <c r="I690" s="7"/>
      <c r="AB690" s="1" t="s">
        <v>166</v>
      </c>
    </row>
    <row r="691" spans="1:28" ht="15" outlineLevel="4" x14ac:dyDescent="0.25">
      <c r="A691" s="178" t="s">
        <v>767</v>
      </c>
      <c r="B691" s="178"/>
      <c r="C691" s="9"/>
      <c r="D691" s="9"/>
      <c r="E691" s="10">
        <v>2814.16</v>
      </c>
      <c r="F691" s="9"/>
      <c r="G691" s="9"/>
      <c r="H691" s="8"/>
      <c r="I691" s="7"/>
      <c r="AB691" s="1" t="s">
        <v>167</v>
      </c>
    </row>
    <row r="692" spans="1:28" ht="15" outlineLevel="4" x14ac:dyDescent="0.25">
      <c r="A692" s="178" t="s">
        <v>766</v>
      </c>
      <c r="B692" s="178"/>
      <c r="C692" s="9"/>
      <c r="D692" s="9"/>
      <c r="E692" s="10">
        <v>15363.87</v>
      </c>
      <c r="F692" s="9"/>
      <c r="G692" s="9"/>
      <c r="H692" s="8"/>
      <c r="I692" s="7"/>
      <c r="AB692" s="1" t="s">
        <v>168</v>
      </c>
    </row>
    <row r="693" spans="1:28" ht="15" outlineLevel="4" x14ac:dyDescent="0.25">
      <c r="A693" s="178" t="s">
        <v>531</v>
      </c>
      <c r="B693" s="178"/>
      <c r="C693" s="9"/>
      <c r="D693" s="9"/>
      <c r="E693" s="10">
        <v>20012.560000000001</v>
      </c>
      <c r="F693" s="9"/>
      <c r="G693" s="9"/>
      <c r="H693" s="8"/>
      <c r="I693" s="7"/>
      <c r="AB693" s="1" t="s">
        <v>205</v>
      </c>
    </row>
    <row r="694" spans="1:28" ht="15" outlineLevel="4" x14ac:dyDescent="0.25">
      <c r="A694" s="178" t="s">
        <v>765</v>
      </c>
      <c r="B694" s="178"/>
      <c r="C694" s="9"/>
      <c r="D694" s="9"/>
      <c r="E694" s="10">
        <v>2484.41</v>
      </c>
      <c r="F694" s="9"/>
      <c r="G694" s="9"/>
      <c r="H694" s="8"/>
      <c r="I694" s="7"/>
      <c r="AB694" s="1" t="s">
        <v>206</v>
      </c>
    </row>
    <row r="695" spans="1:28" ht="15" outlineLevel="4" x14ac:dyDescent="0.25">
      <c r="A695" s="178" t="s">
        <v>530</v>
      </c>
      <c r="B695" s="178"/>
      <c r="C695" s="9"/>
      <c r="D695" s="9"/>
      <c r="E695" s="10">
        <v>8723.51</v>
      </c>
      <c r="F695" s="9"/>
      <c r="G695" s="9"/>
      <c r="H695" s="8"/>
      <c r="I695" s="7"/>
      <c r="AB695" s="1" t="s">
        <v>207</v>
      </c>
    </row>
    <row r="696" spans="1:28" ht="15" outlineLevel="4" x14ac:dyDescent="0.25">
      <c r="A696" s="178" t="s">
        <v>764</v>
      </c>
      <c r="B696" s="178"/>
      <c r="C696" s="9"/>
      <c r="D696" s="9"/>
      <c r="E696" s="10">
        <v>23965.47</v>
      </c>
      <c r="F696" s="9"/>
      <c r="G696" s="9"/>
      <c r="H696" s="8"/>
      <c r="I696" s="7"/>
      <c r="AB696" s="1" t="s">
        <v>210</v>
      </c>
    </row>
    <row r="697" spans="1:28" ht="15" outlineLevel="4" x14ac:dyDescent="0.25">
      <c r="A697" s="178" t="s">
        <v>763</v>
      </c>
      <c r="B697" s="178"/>
      <c r="C697" s="9"/>
      <c r="D697" s="9"/>
      <c r="E697" s="10">
        <v>179080.06</v>
      </c>
      <c r="F697" s="9"/>
      <c r="G697" s="9"/>
      <c r="H697" s="8"/>
      <c r="I697" s="7"/>
      <c r="AB697" s="1" t="s">
        <v>211</v>
      </c>
    </row>
    <row r="698" spans="1:28" ht="15" outlineLevel="4" x14ac:dyDescent="0.25">
      <c r="A698" s="178" t="s">
        <v>762</v>
      </c>
      <c r="B698" s="178"/>
      <c r="C698" s="9"/>
      <c r="D698" s="9"/>
      <c r="E698" s="20">
        <v>692</v>
      </c>
      <c r="F698" s="9"/>
      <c r="G698" s="9"/>
      <c r="H698" s="8"/>
      <c r="I698" s="7"/>
      <c r="AB698" s="1" t="s">
        <v>212</v>
      </c>
    </row>
    <row r="699" spans="1:28" ht="15" outlineLevel="4" x14ac:dyDescent="0.25">
      <c r="A699" s="178" t="s">
        <v>529</v>
      </c>
      <c r="B699" s="178"/>
      <c r="C699" s="9"/>
      <c r="D699" s="9"/>
      <c r="E699" s="10">
        <v>14019.53</v>
      </c>
      <c r="F699" s="9"/>
      <c r="G699" s="9"/>
      <c r="H699" s="8"/>
      <c r="I699" s="7"/>
      <c r="AB699" s="1" t="s">
        <v>213</v>
      </c>
    </row>
    <row r="700" spans="1:28" ht="15" outlineLevel="4" x14ac:dyDescent="0.25">
      <c r="A700" s="178" t="s">
        <v>528</v>
      </c>
      <c r="B700" s="178"/>
      <c r="C700" s="9"/>
      <c r="D700" s="9"/>
      <c r="E700" s="10">
        <v>20897.88</v>
      </c>
      <c r="F700" s="9"/>
      <c r="G700" s="9"/>
      <c r="H700" s="8"/>
      <c r="I700" s="7"/>
      <c r="AB700" s="1" t="s">
        <v>214</v>
      </c>
    </row>
    <row r="701" spans="1:28" ht="15" outlineLevel="4" x14ac:dyDescent="0.25">
      <c r="A701" s="178" t="s">
        <v>515</v>
      </c>
      <c r="B701" s="178"/>
      <c r="C701" s="9"/>
      <c r="D701" s="9"/>
      <c r="E701" s="10">
        <v>26540.65</v>
      </c>
      <c r="F701" s="9"/>
      <c r="G701" s="9"/>
      <c r="H701" s="8"/>
      <c r="I701" s="7"/>
      <c r="AB701" s="1" t="s">
        <v>75</v>
      </c>
    </row>
    <row r="702" spans="1:28" ht="15" outlineLevel="4" x14ac:dyDescent="0.25">
      <c r="A702" s="178" t="s">
        <v>761</v>
      </c>
      <c r="B702" s="178"/>
      <c r="C702" s="9"/>
      <c r="D702" s="9"/>
      <c r="E702" s="10">
        <v>4241.3599999999997</v>
      </c>
      <c r="F702" s="9"/>
      <c r="G702" s="9"/>
      <c r="H702" s="8"/>
      <c r="I702" s="7"/>
      <c r="AB702" s="1" t="s">
        <v>76</v>
      </c>
    </row>
    <row r="703" spans="1:28" ht="15" outlineLevel="4" x14ac:dyDescent="0.25">
      <c r="A703" s="178" t="s">
        <v>760</v>
      </c>
      <c r="B703" s="178"/>
      <c r="C703" s="9"/>
      <c r="D703" s="9"/>
      <c r="E703" s="20">
        <v>852.56</v>
      </c>
      <c r="F703" s="9"/>
      <c r="G703" s="9"/>
      <c r="H703" s="8"/>
      <c r="I703" s="7"/>
      <c r="AB703" s="1" t="s">
        <v>77</v>
      </c>
    </row>
    <row r="704" spans="1:28" ht="15" outlineLevel="4" x14ac:dyDescent="0.25">
      <c r="A704" s="178" t="s">
        <v>514</v>
      </c>
      <c r="B704" s="178"/>
      <c r="C704" s="9"/>
      <c r="D704" s="9"/>
      <c r="E704" s="10">
        <v>16810.310000000001</v>
      </c>
      <c r="F704" s="9"/>
      <c r="G704" s="9"/>
      <c r="H704" s="8"/>
      <c r="I704" s="7"/>
      <c r="AB704" s="1" t="s">
        <v>78</v>
      </c>
    </row>
    <row r="705" spans="1:28" ht="15" outlineLevel="4" x14ac:dyDescent="0.25">
      <c r="A705" s="178" t="s">
        <v>513</v>
      </c>
      <c r="B705" s="178"/>
      <c r="C705" s="9"/>
      <c r="D705" s="9"/>
      <c r="E705" s="10">
        <v>5929.87</v>
      </c>
      <c r="F705" s="9"/>
      <c r="G705" s="9"/>
      <c r="H705" s="8"/>
      <c r="I705" s="7"/>
      <c r="AB705" s="1" t="s">
        <v>79</v>
      </c>
    </row>
    <row r="706" spans="1:28" ht="15" outlineLevel="4" x14ac:dyDescent="0.25">
      <c r="A706" s="178" t="s">
        <v>759</v>
      </c>
      <c r="B706" s="178"/>
      <c r="C706" s="9"/>
      <c r="D706" s="9"/>
      <c r="E706" s="10">
        <v>2441.46</v>
      </c>
      <c r="F706" s="9"/>
      <c r="G706" s="9"/>
      <c r="H706" s="8"/>
      <c r="I706" s="7"/>
      <c r="AB706" s="1" t="s">
        <v>80</v>
      </c>
    </row>
    <row r="707" spans="1:28" ht="15" outlineLevel="4" x14ac:dyDescent="0.25">
      <c r="A707" s="178" t="s">
        <v>758</v>
      </c>
      <c r="B707" s="178"/>
      <c r="C707" s="9"/>
      <c r="D707" s="9"/>
      <c r="E707" s="10">
        <v>42582.17</v>
      </c>
      <c r="F707" s="9"/>
      <c r="G707" s="9"/>
      <c r="H707" s="8"/>
      <c r="I707" s="7"/>
      <c r="AB707" s="1" t="s">
        <v>81</v>
      </c>
    </row>
    <row r="708" spans="1:28" ht="15" outlineLevel="4" x14ac:dyDescent="0.25">
      <c r="A708" s="178" t="s">
        <v>757</v>
      </c>
      <c r="B708" s="178"/>
      <c r="C708" s="9"/>
      <c r="D708" s="9"/>
      <c r="E708" s="10">
        <v>28708.54</v>
      </c>
      <c r="F708" s="9"/>
      <c r="G708" s="9"/>
      <c r="H708" s="8"/>
      <c r="I708" s="7"/>
      <c r="AB708" s="1" t="s">
        <v>82</v>
      </c>
    </row>
    <row r="709" spans="1:28" ht="15" outlineLevel="4" x14ac:dyDescent="0.25">
      <c r="A709" s="178" t="s">
        <v>756</v>
      </c>
      <c r="B709" s="178"/>
      <c r="C709" s="9"/>
      <c r="D709" s="9"/>
      <c r="E709" s="10">
        <v>32250.43</v>
      </c>
      <c r="F709" s="9"/>
      <c r="G709" s="9"/>
      <c r="H709" s="8"/>
      <c r="I709" s="7"/>
      <c r="AB709" s="1" t="s">
        <v>83</v>
      </c>
    </row>
    <row r="710" spans="1:28" ht="15" outlineLevel="4" x14ac:dyDescent="0.25">
      <c r="A710" s="178" t="s">
        <v>755</v>
      </c>
      <c r="B710" s="178"/>
      <c r="C710" s="9"/>
      <c r="D710" s="9"/>
      <c r="E710" s="10">
        <v>10573.64</v>
      </c>
      <c r="F710" s="9"/>
      <c r="G710" s="9"/>
      <c r="H710" s="8"/>
      <c r="I710" s="7"/>
      <c r="AB710" s="1" t="s">
        <v>84</v>
      </c>
    </row>
    <row r="711" spans="1:28" ht="15" outlineLevel="4" x14ac:dyDescent="0.25">
      <c r="A711" s="178" t="s">
        <v>512</v>
      </c>
      <c r="B711" s="178"/>
      <c r="C711" s="9"/>
      <c r="D711" s="9"/>
      <c r="E711" s="10">
        <v>29549.4</v>
      </c>
      <c r="F711" s="9"/>
      <c r="G711" s="9"/>
      <c r="H711" s="8"/>
      <c r="I711" s="7"/>
      <c r="AB711" s="1" t="s">
        <v>85</v>
      </c>
    </row>
    <row r="712" spans="1:28" ht="15" outlineLevel="4" x14ac:dyDescent="0.25">
      <c r="A712" s="178" t="s">
        <v>754</v>
      </c>
      <c r="B712" s="178"/>
      <c r="C712" s="9"/>
      <c r="D712" s="9"/>
      <c r="E712" s="10">
        <v>11501.83</v>
      </c>
      <c r="F712" s="9"/>
      <c r="G712" s="9"/>
      <c r="H712" s="8"/>
      <c r="I712" s="7"/>
      <c r="AB712" s="1" t="s">
        <v>86</v>
      </c>
    </row>
    <row r="713" spans="1:28" ht="15" outlineLevel="4" x14ac:dyDescent="0.25">
      <c r="A713" s="178" t="s">
        <v>753</v>
      </c>
      <c r="B713" s="178"/>
      <c r="C713" s="9"/>
      <c r="D713" s="9"/>
      <c r="E713" s="10">
        <v>101999.1</v>
      </c>
      <c r="F713" s="9"/>
      <c r="G713" s="9"/>
      <c r="H713" s="8"/>
      <c r="I713" s="7"/>
      <c r="AB713" s="1" t="s">
        <v>87</v>
      </c>
    </row>
    <row r="714" spans="1:28" ht="15" outlineLevel="4" x14ac:dyDescent="0.25">
      <c r="A714" s="178" t="s">
        <v>752</v>
      </c>
      <c r="B714" s="178"/>
      <c r="C714" s="9"/>
      <c r="D714" s="9"/>
      <c r="E714" s="10">
        <v>71629.83</v>
      </c>
      <c r="F714" s="9"/>
      <c r="G714" s="9"/>
      <c r="H714" s="8"/>
      <c r="I714" s="7"/>
      <c r="AB714" s="1" t="s">
        <v>88</v>
      </c>
    </row>
    <row r="715" spans="1:28" ht="15" outlineLevel="4" x14ac:dyDescent="0.25">
      <c r="A715" s="178" t="s">
        <v>751</v>
      </c>
      <c r="B715" s="178"/>
      <c r="C715" s="9"/>
      <c r="D715" s="9"/>
      <c r="E715" s="10">
        <v>97426.69</v>
      </c>
      <c r="F715" s="9"/>
      <c r="G715" s="9"/>
      <c r="H715" s="8"/>
      <c r="I715" s="7"/>
      <c r="AB715" s="1" t="s">
        <v>89</v>
      </c>
    </row>
    <row r="716" spans="1:28" ht="15" outlineLevel="4" x14ac:dyDescent="0.25">
      <c r="A716" s="178" t="s">
        <v>750</v>
      </c>
      <c r="B716" s="178"/>
      <c r="C716" s="9"/>
      <c r="D716" s="9"/>
      <c r="E716" s="10">
        <v>60826.46</v>
      </c>
      <c r="F716" s="9"/>
      <c r="G716" s="9"/>
      <c r="H716" s="8"/>
      <c r="I716" s="7"/>
      <c r="AB716" s="1" t="s">
        <v>90</v>
      </c>
    </row>
    <row r="717" spans="1:28" ht="15" outlineLevel="4" x14ac:dyDescent="0.25">
      <c r="A717" s="178" t="s">
        <v>749</v>
      </c>
      <c r="B717" s="178"/>
      <c r="C717" s="9"/>
      <c r="D717" s="9"/>
      <c r="E717" s="10">
        <v>21095.97</v>
      </c>
      <c r="F717" s="9"/>
      <c r="G717" s="9"/>
      <c r="H717" s="8"/>
      <c r="I717" s="7"/>
      <c r="AB717" s="1" t="s">
        <v>94</v>
      </c>
    </row>
    <row r="718" spans="1:28" ht="15" outlineLevel="4" x14ac:dyDescent="0.25">
      <c r="A718" s="178" t="s">
        <v>748</v>
      </c>
      <c r="B718" s="178"/>
      <c r="C718" s="9"/>
      <c r="D718" s="9"/>
      <c r="E718" s="10">
        <v>2428.96</v>
      </c>
      <c r="F718" s="9"/>
      <c r="G718" s="9"/>
      <c r="H718" s="8"/>
      <c r="I718" s="7"/>
      <c r="AB718" s="1" t="s">
        <v>95</v>
      </c>
    </row>
    <row r="719" spans="1:28" ht="15" outlineLevel="4" x14ac:dyDescent="0.25">
      <c r="A719" s="178" t="s">
        <v>747</v>
      </c>
      <c r="B719" s="178"/>
      <c r="C719" s="9"/>
      <c r="D719" s="9"/>
      <c r="E719" s="10">
        <v>3153.22</v>
      </c>
      <c r="F719" s="9"/>
      <c r="G719" s="9"/>
      <c r="H719" s="8"/>
      <c r="I719" s="7"/>
      <c r="AB719" s="1" t="s">
        <v>96</v>
      </c>
    </row>
    <row r="720" spans="1:28" ht="15" outlineLevel="4" x14ac:dyDescent="0.25">
      <c r="A720" s="178" t="s">
        <v>509</v>
      </c>
      <c r="B720" s="178"/>
      <c r="C720" s="9"/>
      <c r="D720" s="9"/>
      <c r="E720" s="10">
        <v>2350.09</v>
      </c>
      <c r="F720" s="9"/>
      <c r="G720" s="9"/>
      <c r="H720" s="8"/>
      <c r="I720" s="7"/>
      <c r="AB720" s="1" t="s">
        <v>97</v>
      </c>
    </row>
    <row r="721" spans="1:28" ht="15" outlineLevel="4" x14ac:dyDescent="0.25">
      <c r="A721" s="178" t="s">
        <v>746</v>
      </c>
      <c r="B721" s="178"/>
      <c r="C721" s="9"/>
      <c r="D721" s="9"/>
      <c r="E721" s="10">
        <v>2977.93</v>
      </c>
      <c r="F721" s="9"/>
      <c r="G721" s="9"/>
      <c r="H721" s="8"/>
      <c r="I721" s="7"/>
      <c r="AB721" s="1" t="s">
        <v>98</v>
      </c>
    </row>
    <row r="722" spans="1:28" ht="15" outlineLevel="4" x14ac:dyDescent="0.25">
      <c r="A722" s="178" t="s">
        <v>508</v>
      </c>
      <c r="B722" s="178"/>
      <c r="C722" s="9"/>
      <c r="D722" s="9"/>
      <c r="E722" s="10">
        <v>24093.200000000001</v>
      </c>
      <c r="F722" s="9"/>
      <c r="G722" s="9"/>
      <c r="H722" s="8"/>
      <c r="I722" s="7"/>
      <c r="AB722" s="1" t="s">
        <v>99</v>
      </c>
    </row>
    <row r="723" spans="1:28" ht="15" outlineLevel="4" x14ac:dyDescent="0.25">
      <c r="A723" s="178" t="s">
        <v>507</v>
      </c>
      <c r="B723" s="178"/>
      <c r="C723" s="9"/>
      <c r="D723" s="9"/>
      <c r="E723" s="10">
        <v>14227.32</v>
      </c>
      <c r="F723" s="9"/>
      <c r="G723" s="9"/>
      <c r="H723" s="8"/>
      <c r="I723" s="7"/>
      <c r="AB723" s="1" t="s">
        <v>101</v>
      </c>
    </row>
    <row r="724" spans="1:28" ht="15" outlineLevel="4" x14ac:dyDescent="0.25">
      <c r="A724" s="178" t="s">
        <v>745</v>
      </c>
      <c r="B724" s="178"/>
      <c r="C724" s="9"/>
      <c r="D724" s="9"/>
      <c r="E724" s="10">
        <v>67435.86</v>
      </c>
      <c r="F724" s="9"/>
      <c r="G724" s="9"/>
      <c r="H724" s="8"/>
      <c r="I724" s="7"/>
      <c r="AB724" s="1" t="s">
        <v>102</v>
      </c>
    </row>
    <row r="725" spans="1:28" ht="15" outlineLevel="4" x14ac:dyDescent="0.25">
      <c r="A725" s="178" t="s">
        <v>744</v>
      </c>
      <c r="B725" s="178"/>
      <c r="C725" s="9"/>
      <c r="D725" s="9"/>
      <c r="E725" s="10">
        <v>21427.02</v>
      </c>
      <c r="F725" s="9"/>
      <c r="G725" s="9"/>
      <c r="H725" s="8"/>
      <c r="I725" s="7"/>
      <c r="AB725" s="1" t="s">
        <v>103</v>
      </c>
    </row>
    <row r="726" spans="1:28" ht="15" outlineLevel="4" x14ac:dyDescent="0.25">
      <c r="A726" s="178" t="s">
        <v>506</v>
      </c>
      <c r="B726" s="178"/>
      <c r="C726" s="9"/>
      <c r="D726" s="9"/>
      <c r="E726" s="10">
        <v>23790.55</v>
      </c>
      <c r="F726" s="9"/>
      <c r="G726" s="9"/>
      <c r="H726" s="8"/>
      <c r="I726" s="7"/>
      <c r="AB726" s="1" t="s">
        <v>104</v>
      </c>
    </row>
    <row r="727" spans="1:28" ht="15" outlineLevel="4" x14ac:dyDescent="0.25">
      <c r="A727" s="178" t="s">
        <v>505</v>
      </c>
      <c r="B727" s="178"/>
      <c r="C727" s="9"/>
      <c r="D727" s="9"/>
      <c r="E727" s="10">
        <v>7184.75</v>
      </c>
      <c r="F727" s="9"/>
      <c r="G727" s="9"/>
      <c r="H727" s="8"/>
      <c r="I727" s="7"/>
      <c r="AB727" s="1" t="s">
        <v>105</v>
      </c>
    </row>
    <row r="728" spans="1:28" ht="15" outlineLevel="4" x14ac:dyDescent="0.25">
      <c r="A728" s="178" t="s">
        <v>743</v>
      </c>
      <c r="B728" s="178"/>
      <c r="C728" s="9"/>
      <c r="D728" s="9"/>
      <c r="E728" s="10">
        <v>9070.36</v>
      </c>
      <c r="F728" s="9"/>
      <c r="G728" s="9"/>
      <c r="H728" s="8"/>
      <c r="I728" s="7"/>
      <c r="AB728" s="1" t="s">
        <v>106</v>
      </c>
    </row>
    <row r="729" spans="1:28" ht="15" outlineLevel="4" x14ac:dyDescent="0.25">
      <c r="A729" s="178" t="s">
        <v>742</v>
      </c>
      <c r="B729" s="178"/>
      <c r="C729" s="9"/>
      <c r="D729" s="9"/>
      <c r="E729" s="10">
        <v>2768.79</v>
      </c>
      <c r="F729" s="9"/>
      <c r="G729" s="9"/>
      <c r="H729" s="8"/>
      <c r="I729" s="7"/>
      <c r="AB729" s="1" t="s">
        <v>107</v>
      </c>
    </row>
    <row r="730" spans="1:28" ht="15" outlineLevel="4" x14ac:dyDescent="0.25">
      <c r="A730" s="178" t="s">
        <v>741</v>
      </c>
      <c r="B730" s="178"/>
      <c r="C730" s="9"/>
      <c r="D730" s="9"/>
      <c r="E730" s="10">
        <v>37221.699999999997</v>
      </c>
      <c r="F730" s="9"/>
      <c r="G730" s="9"/>
      <c r="H730" s="8"/>
      <c r="I730" s="7"/>
      <c r="AB730" s="1" t="s">
        <v>108</v>
      </c>
    </row>
    <row r="731" spans="1:28" ht="15" outlineLevel="4" x14ac:dyDescent="0.25">
      <c r="A731" s="178" t="s">
        <v>740</v>
      </c>
      <c r="B731" s="178"/>
      <c r="C731" s="9"/>
      <c r="D731" s="9"/>
      <c r="E731" s="10">
        <v>13893.44</v>
      </c>
      <c r="F731" s="9"/>
      <c r="G731" s="9"/>
      <c r="H731" s="8"/>
      <c r="I731" s="7"/>
      <c r="AB731" s="1" t="s">
        <v>109</v>
      </c>
    </row>
    <row r="732" spans="1:28" ht="15" outlineLevel="4" x14ac:dyDescent="0.25">
      <c r="A732" s="178" t="s">
        <v>739</v>
      </c>
      <c r="B732" s="178"/>
      <c r="C732" s="9"/>
      <c r="D732" s="9"/>
      <c r="E732" s="10">
        <v>25827.33</v>
      </c>
      <c r="F732" s="9"/>
      <c r="G732" s="9"/>
      <c r="H732" s="8"/>
      <c r="I732" s="7"/>
      <c r="AB732" s="1" t="s">
        <v>110</v>
      </c>
    </row>
    <row r="733" spans="1:28" ht="15" outlineLevel="4" x14ac:dyDescent="0.25">
      <c r="A733" s="178" t="s">
        <v>738</v>
      </c>
      <c r="B733" s="178"/>
      <c r="C733" s="9"/>
      <c r="D733" s="9"/>
      <c r="E733" s="10">
        <v>21771.87</v>
      </c>
      <c r="F733" s="9"/>
      <c r="G733" s="9"/>
      <c r="H733" s="8"/>
      <c r="I733" s="7"/>
      <c r="AB733" s="1" t="s">
        <v>111</v>
      </c>
    </row>
    <row r="734" spans="1:28" ht="15" outlineLevel="4" x14ac:dyDescent="0.25">
      <c r="A734" s="178" t="s">
        <v>504</v>
      </c>
      <c r="B734" s="178"/>
      <c r="C734" s="9"/>
      <c r="D734" s="9"/>
      <c r="E734" s="10">
        <v>2348</v>
      </c>
      <c r="F734" s="9"/>
      <c r="G734" s="9"/>
      <c r="H734" s="8"/>
      <c r="I734" s="7"/>
      <c r="AB734" s="1" t="s">
        <v>112</v>
      </c>
    </row>
    <row r="735" spans="1:28" ht="15" outlineLevel="4" x14ac:dyDescent="0.25">
      <c r="A735" s="178" t="s">
        <v>503</v>
      </c>
      <c r="B735" s="178"/>
      <c r="C735" s="9"/>
      <c r="D735" s="9"/>
      <c r="E735" s="10">
        <v>6885.7</v>
      </c>
      <c r="F735" s="9"/>
      <c r="G735" s="9"/>
      <c r="H735" s="8"/>
      <c r="I735" s="7"/>
      <c r="AB735" s="1" t="s">
        <v>113</v>
      </c>
    </row>
    <row r="736" spans="1:28" ht="15" outlineLevel="4" x14ac:dyDescent="0.25">
      <c r="A736" s="178" t="s">
        <v>737</v>
      </c>
      <c r="B736" s="178"/>
      <c r="C736" s="9"/>
      <c r="D736" s="9"/>
      <c r="E736" s="10">
        <v>27490.49</v>
      </c>
      <c r="F736" s="9"/>
      <c r="G736" s="9"/>
      <c r="H736" s="8"/>
      <c r="I736" s="7"/>
      <c r="AB736" s="1" t="s">
        <v>114</v>
      </c>
    </row>
    <row r="737" spans="1:28" ht="15" outlineLevel="4" x14ac:dyDescent="0.25">
      <c r="A737" s="178" t="s">
        <v>502</v>
      </c>
      <c r="B737" s="178"/>
      <c r="C737" s="9"/>
      <c r="D737" s="9"/>
      <c r="E737" s="10">
        <v>9348.4500000000007</v>
      </c>
      <c r="F737" s="9"/>
      <c r="G737" s="9"/>
      <c r="H737" s="8"/>
      <c r="I737" s="7"/>
      <c r="AB737" s="1" t="s">
        <v>115</v>
      </c>
    </row>
    <row r="738" spans="1:28" ht="15" outlineLevel="4" x14ac:dyDescent="0.25">
      <c r="A738" s="178" t="s">
        <v>736</v>
      </c>
      <c r="B738" s="178"/>
      <c r="C738" s="9"/>
      <c r="D738" s="9"/>
      <c r="E738" s="10">
        <v>13933.15</v>
      </c>
      <c r="F738" s="9"/>
      <c r="G738" s="9"/>
      <c r="H738" s="8"/>
      <c r="I738" s="7"/>
      <c r="AB738" s="1" t="s">
        <v>116</v>
      </c>
    </row>
    <row r="739" spans="1:28" ht="15" outlineLevel="4" x14ac:dyDescent="0.25">
      <c r="A739" s="178" t="s">
        <v>735</v>
      </c>
      <c r="B739" s="178"/>
      <c r="C739" s="9"/>
      <c r="D739" s="9"/>
      <c r="E739" s="10">
        <v>2106.92</v>
      </c>
      <c r="F739" s="9"/>
      <c r="G739" s="9"/>
      <c r="H739" s="8"/>
      <c r="I739" s="7"/>
      <c r="AB739" s="1" t="s">
        <v>117</v>
      </c>
    </row>
    <row r="740" spans="1:28" ht="15" outlineLevel="4" x14ac:dyDescent="0.25">
      <c r="A740" s="178" t="s">
        <v>734</v>
      </c>
      <c r="B740" s="178"/>
      <c r="C740" s="9"/>
      <c r="D740" s="9"/>
      <c r="E740" s="10">
        <v>3605.27</v>
      </c>
      <c r="F740" s="9"/>
      <c r="G740" s="9"/>
      <c r="H740" s="8"/>
      <c r="I740" s="7"/>
      <c r="AB740" s="1" t="s">
        <v>118</v>
      </c>
    </row>
    <row r="741" spans="1:28" ht="15" outlineLevel="4" x14ac:dyDescent="0.25">
      <c r="A741" s="178" t="s">
        <v>733</v>
      </c>
      <c r="B741" s="178"/>
      <c r="C741" s="9"/>
      <c r="D741" s="9"/>
      <c r="E741" s="10">
        <v>3874.93</v>
      </c>
      <c r="F741" s="9"/>
      <c r="G741" s="9"/>
      <c r="H741" s="8"/>
      <c r="I741" s="7"/>
      <c r="AB741" s="1" t="s">
        <v>119</v>
      </c>
    </row>
    <row r="742" spans="1:28" ht="15" outlineLevel="4" x14ac:dyDescent="0.25">
      <c r="A742" s="178" t="s">
        <v>732</v>
      </c>
      <c r="B742" s="178"/>
      <c r="C742" s="9"/>
      <c r="D742" s="9"/>
      <c r="E742" s="20">
        <v>726.19</v>
      </c>
      <c r="F742" s="9"/>
      <c r="G742" s="9"/>
      <c r="H742" s="8"/>
      <c r="I742" s="7"/>
      <c r="AB742" s="1" t="s">
        <v>120</v>
      </c>
    </row>
    <row r="743" spans="1:28" ht="15" outlineLevel="4" x14ac:dyDescent="0.25">
      <c r="A743" s="178" t="s">
        <v>731</v>
      </c>
      <c r="B743" s="178"/>
      <c r="C743" s="9"/>
      <c r="D743" s="9"/>
      <c r="E743" s="20">
        <v>850.6</v>
      </c>
      <c r="F743" s="9"/>
      <c r="G743" s="9"/>
      <c r="H743" s="8"/>
      <c r="I743" s="7"/>
      <c r="AB743" s="1" t="s">
        <v>121</v>
      </c>
    </row>
    <row r="744" spans="1:28" ht="15" outlineLevel="4" x14ac:dyDescent="0.25">
      <c r="A744" s="178" t="s">
        <v>730</v>
      </c>
      <c r="B744" s="178"/>
      <c r="C744" s="9"/>
      <c r="D744" s="9"/>
      <c r="E744" s="10">
        <v>52673.67</v>
      </c>
      <c r="F744" s="9"/>
      <c r="G744" s="9"/>
      <c r="H744" s="8"/>
      <c r="I744" s="7"/>
      <c r="AB744" s="1" t="s">
        <v>391</v>
      </c>
    </row>
    <row r="745" spans="1:28" ht="15" outlineLevel="4" x14ac:dyDescent="0.25">
      <c r="A745" s="178" t="s">
        <v>729</v>
      </c>
      <c r="B745" s="178"/>
      <c r="C745" s="9"/>
      <c r="D745" s="9"/>
      <c r="E745" s="10">
        <v>6282.83</v>
      </c>
      <c r="F745" s="9"/>
      <c r="G745" s="9"/>
      <c r="H745" s="8"/>
      <c r="I745" s="7"/>
      <c r="AB745" s="1" t="s">
        <v>295</v>
      </c>
    </row>
    <row r="746" spans="1:28" ht="12" outlineLevel="1" x14ac:dyDescent="0.2">
      <c r="A746" s="175" t="s">
        <v>728</v>
      </c>
      <c r="B746" s="175"/>
      <c r="C746" s="17"/>
      <c r="D746" s="17"/>
      <c r="E746" s="18">
        <v>3565839.8</v>
      </c>
      <c r="F746" s="18">
        <v>3565839.8</v>
      </c>
      <c r="G746" s="17"/>
      <c r="H746" s="16"/>
      <c r="I746" s="15"/>
    </row>
    <row r="747" spans="1:28" ht="12" outlineLevel="2" x14ac:dyDescent="0.2">
      <c r="A747" s="176" t="s">
        <v>481</v>
      </c>
      <c r="B747" s="176"/>
      <c r="C747" s="13"/>
      <c r="D747" s="13"/>
      <c r="E747" s="14">
        <v>3565839.8</v>
      </c>
      <c r="F747" s="14">
        <v>3565839.8</v>
      </c>
      <c r="G747" s="13"/>
      <c r="H747" s="12"/>
      <c r="I747" s="11"/>
    </row>
    <row r="748" spans="1:28" ht="12" outlineLevel="3" x14ac:dyDescent="0.2">
      <c r="A748" s="177" t="s">
        <v>480</v>
      </c>
      <c r="B748" s="177"/>
      <c r="C748" s="9"/>
      <c r="D748" s="9"/>
      <c r="E748" s="10">
        <v>3565839.8</v>
      </c>
      <c r="F748" s="10">
        <v>3565839.8</v>
      </c>
      <c r="G748" s="9"/>
      <c r="H748" s="8"/>
      <c r="I748" s="7"/>
    </row>
    <row r="749" spans="1:28" ht="12" outlineLevel="4" x14ac:dyDescent="0.2">
      <c r="A749" s="178" t="s">
        <v>480</v>
      </c>
      <c r="B749" s="178"/>
      <c r="C749" s="9"/>
      <c r="D749" s="9"/>
      <c r="E749" s="10">
        <v>3565839.8</v>
      </c>
      <c r="F749" s="10">
        <v>3565839.8</v>
      </c>
      <c r="G749" s="9"/>
      <c r="H749" s="8"/>
      <c r="I749" s="7"/>
    </row>
    <row r="750" spans="1:28" ht="12" outlineLevel="1" x14ac:dyDescent="0.2">
      <c r="A750" s="175" t="s">
        <v>727</v>
      </c>
      <c r="B750" s="175"/>
      <c r="C750" s="17"/>
      <c r="D750" s="17"/>
      <c r="E750" s="18">
        <v>5988986.5499999998</v>
      </c>
      <c r="F750" s="18">
        <v>5988986.5499999998</v>
      </c>
      <c r="G750" s="17"/>
      <c r="H750" s="16"/>
      <c r="I750" s="15"/>
    </row>
    <row r="751" spans="1:28" ht="12" outlineLevel="2" x14ac:dyDescent="0.2">
      <c r="A751" s="176" t="s">
        <v>481</v>
      </c>
      <c r="B751" s="176"/>
      <c r="C751" s="13"/>
      <c r="D751" s="13"/>
      <c r="E751" s="14">
        <v>5988986.5499999998</v>
      </c>
      <c r="F751" s="14">
        <v>5988986.5499999998</v>
      </c>
      <c r="G751" s="13"/>
      <c r="H751" s="12"/>
      <c r="I751" s="11"/>
    </row>
    <row r="752" spans="1:28" ht="12" outlineLevel="3" x14ac:dyDescent="0.2">
      <c r="A752" s="177" t="s">
        <v>480</v>
      </c>
      <c r="B752" s="177"/>
      <c r="C752" s="9"/>
      <c r="D752" s="9"/>
      <c r="E752" s="9"/>
      <c r="F752" s="10">
        <v>5988986.5499999998</v>
      </c>
      <c r="G752" s="9"/>
      <c r="H752" s="8"/>
      <c r="I752" s="7"/>
    </row>
    <row r="753" spans="1:28" ht="12" outlineLevel="4" x14ac:dyDescent="0.2">
      <c r="A753" s="178" t="s">
        <v>480</v>
      </c>
      <c r="B753" s="178"/>
      <c r="C753" s="9"/>
      <c r="D753" s="9"/>
      <c r="E753" s="9"/>
      <c r="F753" s="10">
        <v>5988986.5499999998</v>
      </c>
      <c r="G753" s="9"/>
      <c r="H753" s="8"/>
      <c r="I753" s="7"/>
    </row>
    <row r="754" spans="1:28" ht="12" outlineLevel="3" x14ac:dyDescent="0.2">
      <c r="A754" s="177" t="s">
        <v>553</v>
      </c>
      <c r="B754" s="177"/>
      <c r="C754" s="9"/>
      <c r="D754" s="9"/>
      <c r="E754" s="10">
        <v>5988986.5499999998</v>
      </c>
      <c r="F754" s="9"/>
      <c r="G754" s="9"/>
      <c r="H754" s="8"/>
      <c r="I754" s="7"/>
    </row>
    <row r="755" spans="1:28" ht="12" outlineLevel="4" x14ac:dyDescent="0.2">
      <c r="A755" s="178" t="s">
        <v>480</v>
      </c>
      <c r="B755" s="178"/>
      <c r="C755" s="9"/>
      <c r="D755" s="9"/>
      <c r="E755" s="10">
        <v>5988986.5499999998</v>
      </c>
      <c r="F755" s="9"/>
      <c r="G755" s="9"/>
      <c r="H755" s="8"/>
      <c r="I755" s="7"/>
    </row>
    <row r="756" spans="1:28" ht="12" outlineLevel="1" x14ac:dyDescent="0.2">
      <c r="A756" s="175" t="s">
        <v>726</v>
      </c>
      <c r="B756" s="175"/>
      <c r="C756" s="18">
        <v>509155.74</v>
      </c>
      <c r="D756" s="17"/>
      <c r="E756" s="18">
        <v>2378250.21</v>
      </c>
      <c r="F756" s="18">
        <v>2887405.93</v>
      </c>
      <c r="G756" s="22">
        <v>0.02</v>
      </c>
      <c r="H756" s="16"/>
      <c r="I756" s="15"/>
    </row>
    <row r="757" spans="1:28" ht="12" outlineLevel="2" x14ac:dyDescent="0.2">
      <c r="A757" s="176" t="s">
        <v>486</v>
      </c>
      <c r="B757" s="176"/>
      <c r="C757" s="19">
        <v>-3646.39</v>
      </c>
      <c r="D757" s="13"/>
      <c r="E757" s="13"/>
      <c r="F757" s="13"/>
      <c r="G757" s="19">
        <v>-3646.39</v>
      </c>
      <c r="H757" s="12"/>
      <c r="I757" s="11"/>
    </row>
    <row r="758" spans="1:28" ht="12" outlineLevel="2" x14ac:dyDescent="0.2">
      <c r="A758" s="176" t="s">
        <v>481</v>
      </c>
      <c r="B758" s="176"/>
      <c r="C758" s="14">
        <v>509155.72</v>
      </c>
      <c r="D758" s="13"/>
      <c r="E758" s="14">
        <v>2378250.21</v>
      </c>
      <c r="F758" s="14">
        <v>2887405.93</v>
      </c>
      <c r="G758" s="13"/>
      <c r="H758" s="12"/>
      <c r="I758" s="11"/>
    </row>
    <row r="759" spans="1:28" ht="12" outlineLevel="3" x14ac:dyDescent="0.2">
      <c r="A759" s="177" t="s">
        <v>480</v>
      </c>
      <c r="B759" s="177"/>
      <c r="C759" s="9"/>
      <c r="D759" s="9"/>
      <c r="E759" s="10">
        <v>40927.18</v>
      </c>
      <c r="F759" s="10">
        <v>2887405.93</v>
      </c>
      <c r="G759" s="9"/>
      <c r="H759" s="8"/>
      <c r="I759" s="7"/>
    </row>
    <row r="760" spans="1:28" ht="12" outlineLevel="4" x14ac:dyDescent="0.2">
      <c r="A760" s="178" t="s">
        <v>480</v>
      </c>
      <c r="B760" s="178"/>
      <c r="C760" s="9"/>
      <c r="D760" s="9"/>
      <c r="E760" s="10">
        <v>40927.18</v>
      </c>
      <c r="F760" s="10">
        <v>2887405.93</v>
      </c>
      <c r="G760" s="9"/>
      <c r="H760" s="8"/>
      <c r="I760" s="7"/>
    </row>
    <row r="761" spans="1:28" ht="12" outlineLevel="3" x14ac:dyDescent="0.2">
      <c r="A761" s="177" t="s">
        <v>551</v>
      </c>
      <c r="B761" s="177"/>
      <c r="C761" s="9"/>
      <c r="D761" s="9"/>
      <c r="E761" s="10">
        <v>2337323.0299999998</v>
      </c>
      <c r="F761" s="9"/>
      <c r="G761" s="9"/>
      <c r="H761" s="8"/>
      <c r="I761" s="7"/>
    </row>
    <row r="762" spans="1:28" ht="15" outlineLevel="4" x14ac:dyDescent="0.25">
      <c r="A762" s="178" t="s">
        <v>725</v>
      </c>
      <c r="B762" s="178"/>
      <c r="C762" s="9"/>
      <c r="D762" s="9"/>
      <c r="E762" s="10">
        <v>2372.36</v>
      </c>
      <c r="F762" s="9"/>
      <c r="G762" s="9"/>
      <c r="H762" s="8"/>
      <c r="I762" s="7"/>
      <c r="AB762" s="1" t="s">
        <v>189</v>
      </c>
    </row>
    <row r="763" spans="1:28" ht="15" outlineLevel="4" x14ac:dyDescent="0.25">
      <c r="A763" s="178" t="s">
        <v>724</v>
      </c>
      <c r="B763" s="178"/>
      <c r="C763" s="9"/>
      <c r="D763" s="9"/>
      <c r="E763" s="10">
        <v>29646.39</v>
      </c>
      <c r="F763" s="9"/>
      <c r="G763" s="9"/>
      <c r="H763" s="8"/>
      <c r="I763" s="7"/>
      <c r="AB763" s="1" t="s">
        <v>189</v>
      </c>
    </row>
    <row r="764" spans="1:28" ht="15" outlineLevel="4" x14ac:dyDescent="0.25">
      <c r="A764" s="178" t="s">
        <v>723</v>
      </c>
      <c r="B764" s="178"/>
      <c r="C764" s="9"/>
      <c r="D764" s="9"/>
      <c r="E764" s="10">
        <v>13783.2</v>
      </c>
      <c r="F764" s="9"/>
      <c r="G764" s="9"/>
      <c r="H764" s="8"/>
      <c r="I764" s="7"/>
      <c r="AB764" s="1" t="s">
        <v>190</v>
      </c>
    </row>
    <row r="765" spans="1:28" ht="15" outlineLevel="4" x14ac:dyDescent="0.25">
      <c r="A765" s="178" t="s">
        <v>722</v>
      </c>
      <c r="B765" s="178"/>
      <c r="C765" s="9"/>
      <c r="D765" s="9"/>
      <c r="E765" s="10">
        <v>9059.5</v>
      </c>
      <c r="F765" s="9"/>
      <c r="G765" s="9"/>
      <c r="H765" s="8"/>
      <c r="I765" s="7"/>
      <c r="AB765" s="1" t="s">
        <v>191</v>
      </c>
    </row>
    <row r="766" spans="1:28" ht="15" outlineLevel="4" x14ac:dyDescent="0.25">
      <c r="A766" s="178" t="s">
        <v>721</v>
      </c>
      <c r="B766" s="178"/>
      <c r="C766" s="9"/>
      <c r="D766" s="9"/>
      <c r="E766" s="10">
        <v>8002.61</v>
      </c>
      <c r="F766" s="9"/>
      <c r="G766" s="9"/>
      <c r="H766" s="8"/>
      <c r="I766" s="7"/>
      <c r="AB766" s="1" t="s">
        <v>192</v>
      </c>
    </row>
    <row r="767" spans="1:28" ht="15" outlineLevel="4" x14ac:dyDescent="0.25">
      <c r="A767" s="178" t="s">
        <v>534</v>
      </c>
      <c r="B767" s="178"/>
      <c r="C767" s="9"/>
      <c r="D767" s="9"/>
      <c r="E767" s="10">
        <v>9695.6200000000008</v>
      </c>
      <c r="F767" s="9"/>
      <c r="G767" s="9"/>
      <c r="H767" s="8"/>
      <c r="I767" s="7"/>
      <c r="AB767" s="1" t="s">
        <v>193</v>
      </c>
    </row>
    <row r="768" spans="1:28" ht="15" outlineLevel="4" x14ac:dyDescent="0.25">
      <c r="A768" s="178" t="s">
        <v>533</v>
      </c>
      <c r="B768" s="178"/>
      <c r="C768" s="9"/>
      <c r="D768" s="9"/>
      <c r="E768" s="10">
        <v>18952.830000000002</v>
      </c>
      <c r="F768" s="9"/>
      <c r="G768" s="9"/>
      <c r="H768" s="8"/>
      <c r="I768" s="7"/>
      <c r="AB768" s="1" t="s">
        <v>193</v>
      </c>
    </row>
    <row r="769" spans="1:28" ht="15" outlineLevel="4" x14ac:dyDescent="0.25">
      <c r="A769" s="178" t="s">
        <v>720</v>
      </c>
      <c r="B769" s="178"/>
      <c r="C769" s="9"/>
      <c r="D769" s="9"/>
      <c r="E769" s="10">
        <v>10858.05</v>
      </c>
      <c r="F769" s="9"/>
      <c r="G769" s="9"/>
      <c r="H769" s="8"/>
      <c r="I769" s="7"/>
      <c r="AB769" s="1" t="s">
        <v>194</v>
      </c>
    </row>
    <row r="770" spans="1:28" ht="15" outlineLevel="4" x14ac:dyDescent="0.25">
      <c r="A770" s="178" t="s">
        <v>719</v>
      </c>
      <c r="B770" s="178"/>
      <c r="C770" s="9"/>
      <c r="D770" s="9"/>
      <c r="E770" s="10">
        <v>7841.46</v>
      </c>
      <c r="F770" s="9"/>
      <c r="G770" s="9"/>
      <c r="H770" s="8"/>
      <c r="I770" s="7"/>
      <c r="AB770" s="1" t="s">
        <v>195</v>
      </c>
    </row>
    <row r="771" spans="1:28" ht="15" outlineLevel="4" x14ac:dyDescent="0.25">
      <c r="A771" s="178" t="s">
        <v>718</v>
      </c>
      <c r="B771" s="178"/>
      <c r="C771" s="9"/>
      <c r="D771" s="9"/>
      <c r="E771" s="10">
        <v>14520.07</v>
      </c>
      <c r="F771" s="9"/>
      <c r="G771" s="9"/>
      <c r="H771" s="8"/>
      <c r="I771" s="7"/>
      <c r="AB771" s="1" t="s">
        <v>196</v>
      </c>
    </row>
    <row r="772" spans="1:28" ht="15" outlineLevel="4" x14ac:dyDescent="0.25">
      <c r="A772" s="178" t="s">
        <v>717</v>
      </c>
      <c r="B772" s="178"/>
      <c r="C772" s="9"/>
      <c r="D772" s="9"/>
      <c r="E772" s="10">
        <v>1823.6</v>
      </c>
      <c r="F772" s="9"/>
      <c r="G772" s="9"/>
      <c r="H772" s="8"/>
      <c r="I772" s="7"/>
      <c r="AB772" s="1" t="s">
        <v>198</v>
      </c>
    </row>
    <row r="773" spans="1:28" ht="15" outlineLevel="4" x14ac:dyDescent="0.25">
      <c r="A773" s="178" t="s">
        <v>716</v>
      </c>
      <c r="B773" s="178"/>
      <c r="C773" s="9"/>
      <c r="D773" s="9"/>
      <c r="E773" s="20">
        <v>181.35</v>
      </c>
      <c r="F773" s="9"/>
      <c r="G773" s="9"/>
      <c r="H773" s="8"/>
      <c r="I773" s="7"/>
      <c r="AB773" s="1" t="s">
        <v>199</v>
      </c>
    </row>
    <row r="774" spans="1:28" ht="15" outlineLevel="4" x14ac:dyDescent="0.25">
      <c r="A774" s="178" t="s">
        <v>715</v>
      </c>
      <c r="B774" s="178"/>
      <c r="C774" s="9"/>
      <c r="D774" s="9"/>
      <c r="E774" s="20">
        <v>767.46</v>
      </c>
      <c r="F774" s="9"/>
      <c r="G774" s="9"/>
      <c r="H774" s="8"/>
      <c r="I774" s="7"/>
      <c r="AB774" s="1" t="s">
        <v>200</v>
      </c>
    </row>
    <row r="775" spans="1:28" ht="15" outlineLevel="4" x14ac:dyDescent="0.25">
      <c r="A775" s="178" t="s">
        <v>532</v>
      </c>
      <c r="B775" s="178"/>
      <c r="C775" s="9"/>
      <c r="D775" s="9"/>
      <c r="E775" s="10">
        <v>30449.54</v>
      </c>
      <c r="F775" s="9"/>
      <c r="G775" s="9"/>
      <c r="H775" s="8"/>
      <c r="I775" s="7"/>
      <c r="AB775" s="1" t="s">
        <v>201</v>
      </c>
    </row>
    <row r="776" spans="1:28" ht="15" outlineLevel="4" x14ac:dyDescent="0.25">
      <c r="A776" s="178" t="s">
        <v>714</v>
      </c>
      <c r="B776" s="178"/>
      <c r="C776" s="9"/>
      <c r="D776" s="9"/>
      <c r="E776" s="10">
        <v>1418.8</v>
      </c>
      <c r="F776" s="9"/>
      <c r="G776" s="9"/>
      <c r="H776" s="8"/>
      <c r="I776" s="7"/>
      <c r="AB776" s="1" t="s">
        <v>217</v>
      </c>
    </row>
    <row r="777" spans="1:28" ht="15" outlineLevel="4" x14ac:dyDescent="0.25">
      <c r="A777" s="178" t="s">
        <v>713</v>
      </c>
      <c r="B777" s="178"/>
      <c r="C777" s="9"/>
      <c r="D777" s="9"/>
      <c r="E777" s="20">
        <v>187.83</v>
      </c>
      <c r="F777" s="9"/>
      <c r="G777" s="9"/>
      <c r="H777" s="8"/>
      <c r="I777" s="7"/>
      <c r="AB777" s="1" t="s">
        <v>218</v>
      </c>
    </row>
    <row r="778" spans="1:28" ht="15" outlineLevel="4" x14ac:dyDescent="0.25">
      <c r="A778" s="178" t="s">
        <v>712</v>
      </c>
      <c r="B778" s="178"/>
      <c r="C778" s="9"/>
      <c r="D778" s="9"/>
      <c r="E778" s="10">
        <v>3539.46</v>
      </c>
      <c r="F778" s="9"/>
      <c r="G778" s="9"/>
      <c r="H778" s="8"/>
      <c r="I778" s="7"/>
      <c r="AB778" s="1" t="s">
        <v>219</v>
      </c>
    </row>
    <row r="779" spans="1:28" ht="15" outlineLevel="4" x14ac:dyDescent="0.25">
      <c r="A779" s="178" t="s">
        <v>711</v>
      </c>
      <c r="B779" s="178"/>
      <c r="C779" s="9"/>
      <c r="D779" s="9"/>
      <c r="E779" s="10">
        <v>3380.54</v>
      </c>
      <c r="F779" s="9"/>
      <c r="G779" s="9"/>
      <c r="H779" s="8"/>
      <c r="I779" s="7"/>
      <c r="AB779" s="1" t="s">
        <v>220</v>
      </c>
    </row>
    <row r="780" spans="1:28" ht="15" outlineLevel="4" x14ac:dyDescent="0.25">
      <c r="A780" s="178" t="s">
        <v>710</v>
      </c>
      <c r="B780" s="178"/>
      <c r="C780" s="9"/>
      <c r="D780" s="9"/>
      <c r="E780" s="10">
        <v>3115.56</v>
      </c>
      <c r="F780" s="9"/>
      <c r="G780" s="9"/>
      <c r="H780" s="8"/>
      <c r="I780" s="7"/>
      <c r="AB780" s="1" t="s">
        <v>221</v>
      </c>
    </row>
    <row r="781" spans="1:28" ht="15" outlineLevel="4" x14ac:dyDescent="0.25">
      <c r="A781" s="178" t="s">
        <v>709</v>
      </c>
      <c r="B781" s="178"/>
      <c r="C781" s="9"/>
      <c r="D781" s="9"/>
      <c r="E781" s="10">
        <v>2622.65</v>
      </c>
      <c r="F781" s="9"/>
      <c r="G781" s="9"/>
      <c r="H781" s="8"/>
      <c r="I781" s="7"/>
      <c r="AB781" s="1" t="s">
        <v>222</v>
      </c>
    </row>
    <row r="782" spans="1:28" ht="15" outlineLevel="4" x14ac:dyDescent="0.25">
      <c r="A782" s="178" t="s">
        <v>708</v>
      </c>
      <c r="B782" s="178"/>
      <c r="C782" s="9"/>
      <c r="D782" s="9"/>
      <c r="E782" s="10">
        <v>4042.22</v>
      </c>
      <c r="F782" s="9"/>
      <c r="G782" s="9"/>
      <c r="H782" s="8"/>
      <c r="I782" s="7"/>
      <c r="AB782" s="1" t="s">
        <v>223</v>
      </c>
    </row>
    <row r="783" spans="1:28" ht="15" outlineLevel="4" x14ac:dyDescent="0.25">
      <c r="A783" s="178" t="s">
        <v>707</v>
      </c>
      <c r="B783" s="178"/>
      <c r="C783" s="9"/>
      <c r="D783" s="9"/>
      <c r="E783" s="10">
        <v>2581.2600000000002</v>
      </c>
      <c r="F783" s="9"/>
      <c r="G783" s="9"/>
      <c r="H783" s="8"/>
      <c r="I783" s="7"/>
      <c r="AB783" s="1" t="s">
        <v>224</v>
      </c>
    </row>
    <row r="784" spans="1:28" ht="15" outlineLevel="4" x14ac:dyDescent="0.25">
      <c r="A784" s="178" t="s">
        <v>706</v>
      </c>
      <c r="B784" s="178"/>
      <c r="C784" s="9"/>
      <c r="D784" s="9"/>
      <c r="E784" s="10">
        <v>2118.3200000000002</v>
      </c>
      <c r="F784" s="9"/>
      <c r="G784" s="9"/>
      <c r="H784" s="8"/>
      <c r="I784" s="7"/>
      <c r="AB784" s="1" t="s">
        <v>225</v>
      </c>
    </row>
    <row r="785" spans="1:28" ht="15" outlineLevel="4" x14ac:dyDescent="0.25">
      <c r="A785" s="178" t="s">
        <v>705</v>
      </c>
      <c r="B785" s="178"/>
      <c r="C785" s="9"/>
      <c r="D785" s="9"/>
      <c r="E785" s="10">
        <v>1951.72</v>
      </c>
      <c r="F785" s="9"/>
      <c r="G785" s="9"/>
      <c r="H785" s="8"/>
      <c r="I785" s="7"/>
      <c r="AB785" s="1" t="s">
        <v>226</v>
      </c>
    </row>
    <row r="786" spans="1:28" ht="15" outlineLevel="4" x14ac:dyDescent="0.25">
      <c r="A786" s="178" t="s">
        <v>704</v>
      </c>
      <c r="B786" s="178"/>
      <c r="C786" s="9"/>
      <c r="D786" s="9"/>
      <c r="E786" s="10">
        <v>4075.73</v>
      </c>
      <c r="F786" s="9"/>
      <c r="G786" s="9"/>
      <c r="H786" s="8"/>
      <c r="I786" s="7"/>
      <c r="AB786" s="1" t="s">
        <v>227</v>
      </c>
    </row>
    <row r="787" spans="1:28" ht="15" outlineLevel="4" x14ac:dyDescent="0.25">
      <c r="A787" s="178" t="s">
        <v>703</v>
      </c>
      <c r="B787" s="178"/>
      <c r="C787" s="9"/>
      <c r="D787" s="9"/>
      <c r="E787" s="10">
        <v>3987.23</v>
      </c>
      <c r="F787" s="9"/>
      <c r="G787" s="9"/>
      <c r="H787" s="8"/>
      <c r="I787" s="7"/>
      <c r="AB787" s="1" t="s">
        <v>19</v>
      </c>
    </row>
    <row r="788" spans="1:28" ht="15" outlineLevel="4" x14ac:dyDescent="0.25">
      <c r="A788" s="178" t="s">
        <v>520</v>
      </c>
      <c r="B788" s="178"/>
      <c r="C788" s="9"/>
      <c r="D788" s="9"/>
      <c r="E788" s="10">
        <v>106976.4</v>
      </c>
      <c r="F788" s="9"/>
      <c r="G788" s="9"/>
      <c r="H788" s="8"/>
      <c r="I788" s="7"/>
      <c r="AB788" s="1" t="s">
        <v>20</v>
      </c>
    </row>
    <row r="789" spans="1:28" ht="15" outlineLevel="4" x14ac:dyDescent="0.25">
      <c r="A789" s="178" t="s">
        <v>702</v>
      </c>
      <c r="B789" s="178"/>
      <c r="C789" s="9"/>
      <c r="D789" s="9"/>
      <c r="E789" s="10">
        <v>188770.45</v>
      </c>
      <c r="F789" s="9"/>
      <c r="G789" s="9"/>
      <c r="H789" s="8"/>
      <c r="I789" s="7"/>
      <c r="AB789" s="1" t="s">
        <v>21</v>
      </c>
    </row>
    <row r="790" spans="1:28" ht="15" outlineLevel="4" x14ac:dyDescent="0.25">
      <c r="A790" s="178" t="s">
        <v>701</v>
      </c>
      <c r="B790" s="178"/>
      <c r="C790" s="9"/>
      <c r="D790" s="9"/>
      <c r="E790" s="10">
        <v>93969.05</v>
      </c>
      <c r="F790" s="9"/>
      <c r="G790" s="9"/>
      <c r="H790" s="8"/>
      <c r="I790" s="7"/>
      <c r="AB790" s="1" t="s">
        <v>22</v>
      </c>
    </row>
    <row r="791" spans="1:28" ht="15" outlineLevel="4" x14ac:dyDescent="0.25">
      <c r="A791" s="178" t="s">
        <v>700</v>
      </c>
      <c r="B791" s="178"/>
      <c r="C791" s="9"/>
      <c r="D791" s="9"/>
      <c r="E791" s="10">
        <v>21668.33</v>
      </c>
      <c r="F791" s="9"/>
      <c r="G791" s="9"/>
      <c r="H791" s="8"/>
      <c r="I791" s="7"/>
      <c r="AB791" s="1" t="s">
        <v>23</v>
      </c>
    </row>
    <row r="792" spans="1:28" ht="15" outlineLevel="4" x14ac:dyDescent="0.25">
      <c r="A792" s="178" t="s">
        <v>699</v>
      </c>
      <c r="B792" s="178"/>
      <c r="C792" s="9"/>
      <c r="D792" s="9"/>
      <c r="E792" s="10">
        <v>40871.870000000003</v>
      </c>
      <c r="F792" s="9"/>
      <c r="G792" s="9"/>
      <c r="H792" s="8"/>
      <c r="I792" s="7"/>
      <c r="AB792" s="1" t="s">
        <v>24</v>
      </c>
    </row>
    <row r="793" spans="1:28" ht="15" outlineLevel="4" x14ac:dyDescent="0.25">
      <c r="A793" s="178" t="s">
        <v>698</v>
      </c>
      <c r="B793" s="178"/>
      <c r="C793" s="9"/>
      <c r="D793" s="9"/>
      <c r="E793" s="10">
        <v>95484.56</v>
      </c>
      <c r="F793" s="9"/>
      <c r="G793" s="9"/>
      <c r="H793" s="8"/>
      <c r="I793" s="7"/>
      <c r="AB793" s="1" t="s">
        <v>25</v>
      </c>
    </row>
    <row r="794" spans="1:28" ht="15" outlineLevel="4" x14ac:dyDescent="0.25">
      <c r="A794" s="178" t="s">
        <v>519</v>
      </c>
      <c r="B794" s="178"/>
      <c r="C794" s="9"/>
      <c r="D794" s="9"/>
      <c r="E794" s="10">
        <v>42786.59</v>
      </c>
      <c r="F794" s="9"/>
      <c r="G794" s="9"/>
      <c r="H794" s="8"/>
      <c r="I794" s="7"/>
      <c r="AB794" s="1" t="s">
        <v>26</v>
      </c>
    </row>
    <row r="795" spans="1:28" ht="15" outlineLevel="4" x14ac:dyDescent="0.25">
      <c r="A795" s="178" t="s">
        <v>518</v>
      </c>
      <c r="B795" s="178"/>
      <c r="C795" s="9"/>
      <c r="D795" s="9"/>
      <c r="E795" s="10">
        <v>22841.99</v>
      </c>
      <c r="F795" s="9"/>
      <c r="G795" s="9"/>
      <c r="H795" s="8"/>
      <c r="I795" s="7"/>
      <c r="AB795" s="1" t="s">
        <v>27</v>
      </c>
    </row>
    <row r="796" spans="1:28" ht="15" outlineLevel="4" x14ac:dyDescent="0.25">
      <c r="A796" s="178" t="s">
        <v>697</v>
      </c>
      <c r="B796" s="178"/>
      <c r="C796" s="9"/>
      <c r="D796" s="9"/>
      <c r="E796" s="10">
        <v>20424.46</v>
      </c>
      <c r="F796" s="9"/>
      <c r="G796" s="9"/>
      <c r="H796" s="8"/>
      <c r="I796" s="7"/>
      <c r="AB796" s="1" t="s">
        <v>28</v>
      </c>
    </row>
    <row r="797" spans="1:28" ht="15" outlineLevel="4" x14ac:dyDescent="0.25">
      <c r="A797" s="178" t="s">
        <v>696</v>
      </c>
      <c r="B797" s="178"/>
      <c r="C797" s="9"/>
      <c r="D797" s="9"/>
      <c r="E797" s="10">
        <v>45172.74</v>
      </c>
      <c r="F797" s="9"/>
      <c r="G797" s="9"/>
      <c r="H797" s="8"/>
      <c r="I797" s="7"/>
      <c r="AB797" s="1" t="s">
        <v>29</v>
      </c>
    </row>
    <row r="798" spans="1:28" ht="15" outlineLevel="4" x14ac:dyDescent="0.25">
      <c r="A798" s="178" t="s">
        <v>695</v>
      </c>
      <c r="B798" s="178"/>
      <c r="C798" s="9"/>
      <c r="D798" s="9"/>
      <c r="E798" s="10">
        <v>119414.54</v>
      </c>
      <c r="F798" s="9"/>
      <c r="G798" s="9"/>
      <c r="H798" s="8"/>
      <c r="I798" s="7"/>
      <c r="AB798" s="1" t="s">
        <v>30</v>
      </c>
    </row>
    <row r="799" spans="1:28" ht="15" outlineLevel="4" x14ac:dyDescent="0.25">
      <c r="A799" s="178" t="s">
        <v>694</v>
      </c>
      <c r="B799" s="178"/>
      <c r="C799" s="9"/>
      <c r="D799" s="9"/>
      <c r="E799" s="10">
        <v>148263.97</v>
      </c>
      <c r="F799" s="9"/>
      <c r="G799" s="9"/>
      <c r="H799" s="8"/>
      <c r="I799" s="7"/>
      <c r="AB799" s="1" t="s">
        <v>46</v>
      </c>
    </row>
    <row r="800" spans="1:28" ht="15" outlineLevel="4" x14ac:dyDescent="0.25">
      <c r="A800" s="178" t="s">
        <v>693</v>
      </c>
      <c r="B800" s="178"/>
      <c r="C800" s="9"/>
      <c r="D800" s="9"/>
      <c r="E800" s="10">
        <v>67192.039999999994</v>
      </c>
      <c r="F800" s="9"/>
      <c r="G800" s="9"/>
      <c r="H800" s="8"/>
      <c r="I800" s="7"/>
      <c r="AB800" s="1" t="s">
        <v>47</v>
      </c>
    </row>
    <row r="801" spans="1:28" ht="15" outlineLevel="4" x14ac:dyDescent="0.25">
      <c r="A801" s="178" t="s">
        <v>516</v>
      </c>
      <c r="B801" s="178"/>
      <c r="C801" s="9"/>
      <c r="D801" s="9"/>
      <c r="E801" s="10">
        <v>28258.59</v>
      </c>
      <c r="F801" s="9"/>
      <c r="G801" s="9"/>
      <c r="H801" s="8"/>
      <c r="I801" s="7"/>
      <c r="AB801" s="1" t="s">
        <v>48</v>
      </c>
    </row>
    <row r="802" spans="1:28" ht="15" outlineLevel="4" x14ac:dyDescent="0.25">
      <c r="A802" s="178" t="s">
        <v>692</v>
      </c>
      <c r="B802" s="178"/>
      <c r="C802" s="9"/>
      <c r="D802" s="9"/>
      <c r="E802" s="10">
        <v>31555.18</v>
      </c>
      <c r="F802" s="9"/>
      <c r="G802" s="9"/>
      <c r="H802" s="8"/>
      <c r="I802" s="7"/>
      <c r="AB802" s="1" t="s">
        <v>392</v>
      </c>
    </row>
    <row r="803" spans="1:28" ht="15" outlineLevel="4" x14ac:dyDescent="0.25">
      <c r="A803" s="178" t="s">
        <v>691</v>
      </c>
      <c r="B803" s="178"/>
      <c r="C803" s="9"/>
      <c r="D803" s="9"/>
      <c r="E803" s="10">
        <v>2533.35</v>
      </c>
      <c r="F803" s="9"/>
      <c r="G803" s="9"/>
      <c r="H803" s="8"/>
      <c r="I803" s="7"/>
      <c r="AB803" s="1" t="s">
        <v>393</v>
      </c>
    </row>
    <row r="804" spans="1:28" ht="15" outlineLevel="4" x14ac:dyDescent="0.25">
      <c r="A804" s="178" t="s">
        <v>690</v>
      </c>
      <c r="B804" s="178"/>
      <c r="C804" s="9"/>
      <c r="D804" s="9"/>
      <c r="E804" s="10">
        <v>24102.37</v>
      </c>
      <c r="F804" s="9"/>
      <c r="G804" s="9"/>
      <c r="H804" s="8"/>
      <c r="I804" s="7"/>
      <c r="AB804" s="1" t="s">
        <v>394</v>
      </c>
    </row>
    <row r="805" spans="1:28" ht="15" outlineLevel="4" x14ac:dyDescent="0.25">
      <c r="A805" s="178" t="s">
        <v>689</v>
      </c>
      <c r="B805" s="178"/>
      <c r="C805" s="9"/>
      <c r="D805" s="9"/>
      <c r="E805" s="10">
        <v>6448.27</v>
      </c>
      <c r="F805" s="9"/>
      <c r="G805" s="9"/>
      <c r="H805" s="8"/>
      <c r="I805" s="7"/>
      <c r="AB805" s="1" t="s">
        <v>395</v>
      </c>
    </row>
    <row r="806" spans="1:28" ht="15" outlineLevel="4" x14ac:dyDescent="0.25">
      <c r="A806" s="178" t="s">
        <v>688</v>
      </c>
      <c r="B806" s="178"/>
      <c r="C806" s="9"/>
      <c r="D806" s="9"/>
      <c r="E806" s="10">
        <v>24267.83</v>
      </c>
      <c r="F806" s="9"/>
      <c r="G806" s="9"/>
      <c r="H806" s="8"/>
      <c r="I806" s="7"/>
      <c r="AB806" s="1" t="s">
        <v>396</v>
      </c>
    </row>
    <row r="807" spans="1:28" ht="15" outlineLevel="4" x14ac:dyDescent="0.25">
      <c r="A807" s="178" t="s">
        <v>687</v>
      </c>
      <c r="B807" s="178"/>
      <c r="C807" s="9"/>
      <c r="D807" s="9"/>
      <c r="E807" s="10">
        <v>21161.54</v>
      </c>
      <c r="F807" s="9"/>
      <c r="G807" s="9"/>
      <c r="H807" s="8"/>
      <c r="I807" s="7"/>
      <c r="AB807" s="1" t="s">
        <v>397</v>
      </c>
    </row>
    <row r="808" spans="1:28" ht="15" outlineLevel="4" x14ac:dyDescent="0.25">
      <c r="A808" s="178" t="s">
        <v>493</v>
      </c>
      <c r="B808" s="178"/>
      <c r="C808" s="9"/>
      <c r="D808" s="9"/>
      <c r="E808" s="10">
        <v>2303.4499999999998</v>
      </c>
      <c r="F808" s="9"/>
      <c r="G808" s="9"/>
      <c r="H808" s="8"/>
      <c r="I808" s="7"/>
      <c r="AB808" s="1" t="s">
        <v>398</v>
      </c>
    </row>
    <row r="809" spans="1:28" ht="15" outlineLevel="4" x14ac:dyDescent="0.25">
      <c r="A809" s="178" t="s">
        <v>686</v>
      </c>
      <c r="B809" s="178"/>
      <c r="C809" s="9"/>
      <c r="D809" s="9"/>
      <c r="E809" s="10">
        <v>9158.7800000000007</v>
      </c>
      <c r="F809" s="9"/>
      <c r="G809" s="9"/>
      <c r="H809" s="8"/>
      <c r="I809" s="7"/>
      <c r="AB809" s="1" t="s">
        <v>399</v>
      </c>
    </row>
    <row r="810" spans="1:28" ht="15" outlineLevel="4" x14ac:dyDescent="0.25">
      <c r="A810" s="178" t="s">
        <v>685</v>
      </c>
      <c r="B810" s="178"/>
      <c r="C810" s="9"/>
      <c r="D810" s="9"/>
      <c r="E810" s="10">
        <v>3189.09</v>
      </c>
      <c r="F810" s="9"/>
      <c r="G810" s="9"/>
      <c r="H810" s="8"/>
      <c r="I810" s="7"/>
      <c r="AB810" s="1" t="s">
        <v>401</v>
      </c>
    </row>
    <row r="811" spans="1:28" ht="15" outlineLevel="4" x14ac:dyDescent="0.25">
      <c r="A811" s="178" t="s">
        <v>491</v>
      </c>
      <c r="B811" s="178"/>
      <c r="C811" s="9"/>
      <c r="D811" s="9"/>
      <c r="E811" s="10">
        <v>2222.9</v>
      </c>
      <c r="F811" s="9"/>
      <c r="G811" s="9"/>
      <c r="H811" s="8"/>
      <c r="I811" s="7"/>
      <c r="AB811" s="1" t="s">
        <v>402</v>
      </c>
    </row>
    <row r="812" spans="1:28" ht="15" outlineLevel="4" x14ac:dyDescent="0.25">
      <c r="A812" s="178" t="s">
        <v>684</v>
      </c>
      <c r="B812" s="178"/>
      <c r="C812" s="9"/>
      <c r="D812" s="9"/>
      <c r="E812" s="10">
        <v>2083.36</v>
      </c>
      <c r="F812" s="9"/>
      <c r="G812" s="9"/>
      <c r="H812" s="8"/>
      <c r="I812" s="7"/>
      <c r="AB812" s="1" t="s">
        <v>403</v>
      </c>
    </row>
    <row r="813" spans="1:28" ht="15" outlineLevel="4" x14ac:dyDescent="0.25">
      <c r="A813" s="178" t="s">
        <v>490</v>
      </c>
      <c r="B813" s="178"/>
      <c r="C813" s="9"/>
      <c r="D813" s="9"/>
      <c r="E813" s="10">
        <v>1871.58</v>
      </c>
      <c r="F813" s="9"/>
      <c r="G813" s="9"/>
      <c r="H813" s="8"/>
      <c r="I813" s="7"/>
      <c r="AB813" s="1" t="s">
        <v>404</v>
      </c>
    </row>
    <row r="814" spans="1:28" ht="15" outlineLevel="4" x14ac:dyDescent="0.25">
      <c r="A814" s="178" t="s">
        <v>683</v>
      </c>
      <c r="B814" s="178"/>
      <c r="C814" s="9"/>
      <c r="D814" s="9"/>
      <c r="E814" s="10">
        <v>24447.759999999998</v>
      </c>
      <c r="F814" s="9"/>
      <c r="G814" s="9"/>
      <c r="H814" s="8"/>
      <c r="I814" s="7"/>
      <c r="AB814" s="1" t="s">
        <v>405</v>
      </c>
    </row>
    <row r="815" spans="1:28" ht="15" outlineLevel="4" x14ac:dyDescent="0.25">
      <c r="A815" s="178" t="s">
        <v>682</v>
      </c>
      <c r="B815" s="178"/>
      <c r="C815" s="9"/>
      <c r="D815" s="9"/>
      <c r="E815" s="10">
        <v>24861.79</v>
      </c>
      <c r="F815" s="9"/>
      <c r="G815" s="9"/>
      <c r="H815" s="8"/>
      <c r="I815" s="7"/>
      <c r="AB815" s="1" t="s">
        <v>406</v>
      </c>
    </row>
    <row r="816" spans="1:28" ht="15" outlineLevel="4" x14ac:dyDescent="0.25">
      <c r="A816" s="178" t="s">
        <v>681</v>
      </c>
      <c r="B816" s="178"/>
      <c r="C816" s="9"/>
      <c r="D816" s="9"/>
      <c r="E816" s="10">
        <v>31972.29</v>
      </c>
      <c r="F816" s="9"/>
      <c r="G816" s="9"/>
      <c r="H816" s="8"/>
      <c r="I816" s="7"/>
      <c r="AB816" s="1" t="s">
        <v>407</v>
      </c>
    </row>
    <row r="817" spans="1:28" ht="15" outlineLevel="4" x14ac:dyDescent="0.25">
      <c r="A817" s="178" t="s">
        <v>680</v>
      </c>
      <c r="B817" s="178"/>
      <c r="C817" s="9"/>
      <c r="D817" s="9"/>
      <c r="E817" s="10">
        <v>32267.599999999999</v>
      </c>
      <c r="F817" s="9"/>
      <c r="G817" s="9"/>
      <c r="H817" s="8"/>
      <c r="I817" s="7"/>
      <c r="AB817" s="1" t="s">
        <v>408</v>
      </c>
    </row>
    <row r="818" spans="1:28" ht="15" outlineLevel="4" x14ac:dyDescent="0.25">
      <c r="A818" s="178" t="s">
        <v>679</v>
      </c>
      <c r="B818" s="178"/>
      <c r="C818" s="9"/>
      <c r="D818" s="9"/>
      <c r="E818" s="10">
        <v>30800.76</v>
      </c>
      <c r="F818" s="9"/>
      <c r="G818" s="9"/>
      <c r="H818" s="8"/>
      <c r="I818" s="7"/>
      <c r="AB818" s="1" t="s">
        <v>409</v>
      </c>
    </row>
    <row r="819" spans="1:28" ht="15" outlineLevel="4" x14ac:dyDescent="0.25">
      <c r="A819" s="178" t="s">
        <v>678</v>
      </c>
      <c r="B819" s="178"/>
      <c r="C819" s="9"/>
      <c r="D819" s="9"/>
      <c r="E819" s="10">
        <v>35248.74</v>
      </c>
      <c r="F819" s="9"/>
      <c r="G819" s="9"/>
      <c r="H819" s="8"/>
      <c r="I819" s="7"/>
      <c r="AB819" s="1" t="s">
        <v>410</v>
      </c>
    </row>
    <row r="820" spans="1:28" ht="15" outlineLevel="4" x14ac:dyDescent="0.25">
      <c r="A820" s="178" t="s">
        <v>677</v>
      </c>
      <c r="B820" s="178"/>
      <c r="C820" s="9"/>
      <c r="D820" s="9"/>
      <c r="E820" s="10">
        <v>183141.14</v>
      </c>
      <c r="F820" s="9"/>
      <c r="G820" s="9"/>
      <c r="H820" s="8"/>
      <c r="I820" s="7"/>
      <c r="AB820" s="1" t="s">
        <v>411</v>
      </c>
    </row>
    <row r="821" spans="1:28" ht="15" outlineLevel="4" x14ac:dyDescent="0.25">
      <c r="A821" s="178" t="s">
        <v>676</v>
      </c>
      <c r="B821" s="178"/>
      <c r="C821" s="9"/>
      <c r="D821" s="9"/>
      <c r="E821" s="10">
        <v>46184.5</v>
      </c>
      <c r="F821" s="9"/>
      <c r="G821" s="9"/>
      <c r="H821" s="8"/>
      <c r="I821" s="7"/>
      <c r="AB821" s="1" t="s">
        <v>412</v>
      </c>
    </row>
    <row r="822" spans="1:28" ht="15" outlineLevel="4" x14ac:dyDescent="0.25">
      <c r="A822" s="178" t="s">
        <v>675</v>
      </c>
      <c r="B822" s="178"/>
      <c r="C822" s="9"/>
      <c r="D822" s="9"/>
      <c r="E822" s="10">
        <v>24947.24</v>
      </c>
      <c r="F822" s="9"/>
      <c r="G822" s="9"/>
      <c r="H822" s="8"/>
      <c r="I822" s="7"/>
      <c r="AB822" s="1" t="s">
        <v>413</v>
      </c>
    </row>
    <row r="823" spans="1:28" ht="15" outlineLevel="4" x14ac:dyDescent="0.25">
      <c r="A823" s="178" t="s">
        <v>674</v>
      </c>
      <c r="B823" s="178"/>
      <c r="C823" s="9"/>
      <c r="D823" s="9"/>
      <c r="E823" s="10">
        <v>42794.05</v>
      </c>
      <c r="F823" s="9"/>
      <c r="G823" s="9"/>
      <c r="H823" s="8"/>
      <c r="I823" s="7"/>
      <c r="AB823" s="1" t="s">
        <v>414</v>
      </c>
    </row>
    <row r="824" spans="1:28" ht="15" outlineLevel="4" x14ac:dyDescent="0.25">
      <c r="A824" s="178" t="s">
        <v>673</v>
      </c>
      <c r="B824" s="178"/>
      <c r="C824" s="9"/>
      <c r="D824" s="9"/>
      <c r="E824" s="10">
        <v>28473.17</v>
      </c>
      <c r="F824" s="9"/>
      <c r="G824" s="9"/>
      <c r="H824" s="8"/>
      <c r="I824" s="7"/>
      <c r="AB824" s="1" t="s">
        <v>415</v>
      </c>
    </row>
    <row r="825" spans="1:28" ht="15" outlineLevel="4" x14ac:dyDescent="0.25">
      <c r="A825" s="178" t="s">
        <v>672</v>
      </c>
      <c r="B825" s="178"/>
      <c r="C825" s="9"/>
      <c r="D825" s="9"/>
      <c r="E825" s="10">
        <v>49134.51</v>
      </c>
      <c r="F825" s="9"/>
      <c r="G825" s="9"/>
      <c r="H825" s="8"/>
      <c r="I825" s="7"/>
      <c r="AB825" s="1" t="s">
        <v>416</v>
      </c>
    </row>
    <row r="826" spans="1:28" ht="15" outlineLevel="4" x14ac:dyDescent="0.25">
      <c r="A826" s="178" t="s">
        <v>671</v>
      </c>
      <c r="B826" s="178"/>
      <c r="C826" s="9"/>
      <c r="D826" s="9"/>
      <c r="E826" s="10">
        <v>35974.29</v>
      </c>
      <c r="F826" s="9"/>
      <c r="G826" s="9"/>
      <c r="H826" s="8"/>
      <c r="I826" s="7"/>
      <c r="AB826" s="1" t="s">
        <v>417</v>
      </c>
    </row>
    <row r="827" spans="1:28" ht="15" outlineLevel="4" x14ac:dyDescent="0.25">
      <c r="A827" s="178" t="s">
        <v>670</v>
      </c>
      <c r="B827" s="178"/>
      <c r="C827" s="9"/>
      <c r="D827" s="9"/>
      <c r="E827" s="10">
        <v>35616.97</v>
      </c>
      <c r="F827" s="9"/>
      <c r="G827" s="9"/>
      <c r="H827" s="8"/>
      <c r="I827" s="7"/>
      <c r="AB827" s="1" t="s">
        <v>418</v>
      </c>
    </row>
    <row r="828" spans="1:28" ht="15" outlineLevel="4" x14ac:dyDescent="0.25">
      <c r="A828" s="178" t="s">
        <v>669</v>
      </c>
      <c r="B828" s="178"/>
      <c r="C828" s="9"/>
      <c r="D828" s="9"/>
      <c r="E828" s="10">
        <v>32611.01</v>
      </c>
      <c r="F828" s="9"/>
      <c r="G828" s="9"/>
      <c r="H828" s="8"/>
      <c r="I828" s="7"/>
      <c r="AB828" s="1" t="s">
        <v>419</v>
      </c>
    </row>
    <row r="829" spans="1:28" ht="15" outlineLevel="4" x14ac:dyDescent="0.25">
      <c r="A829" s="178" t="s">
        <v>668</v>
      </c>
      <c r="B829" s="178"/>
      <c r="C829" s="9"/>
      <c r="D829" s="9"/>
      <c r="E829" s="10">
        <v>42034.6</v>
      </c>
      <c r="F829" s="9"/>
      <c r="G829" s="9"/>
      <c r="H829" s="8"/>
      <c r="I829" s="7"/>
      <c r="AB829" s="1" t="s">
        <v>420</v>
      </c>
    </row>
    <row r="830" spans="1:28" ht="15" outlineLevel="4" x14ac:dyDescent="0.25">
      <c r="A830" s="178" t="s">
        <v>667</v>
      </c>
      <c r="B830" s="178"/>
      <c r="C830" s="9"/>
      <c r="D830" s="9"/>
      <c r="E830" s="10">
        <v>56610.42</v>
      </c>
      <c r="F830" s="9"/>
      <c r="G830" s="9"/>
      <c r="H830" s="8"/>
      <c r="I830" s="7"/>
      <c r="AB830" s="1" t="s">
        <v>421</v>
      </c>
    </row>
    <row r="831" spans="1:28" ht="15" outlineLevel="4" x14ac:dyDescent="0.25">
      <c r="A831" s="178" t="s">
        <v>666</v>
      </c>
      <c r="B831" s="178"/>
      <c r="C831" s="9"/>
      <c r="D831" s="9"/>
      <c r="E831" s="10">
        <v>23348.42</v>
      </c>
      <c r="F831" s="9"/>
      <c r="G831" s="9"/>
      <c r="H831" s="8"/>
      <c r="I831" s="7"/>
      <c r="AB831" s="1" t="s">
        <v>422</v>
      </c>
    </row>
    <row r="832" spans="1:28" ht="15" outlineLevel="4" x14ac:dyDescent="0.25">
      <c r="A832" s="178" t="s">
        <v>665</v>
      </c>
      <c r="B832" s="178"/>
      <c r="C832" s="9"/>
      <c r="D832" s="9"/>
      <c r="E832" s="10">
        <v>25866.44</v>
      </c>
      <c r="F832" s="9"/>
      <c r="G832" s="9"/>
      <c r="H832" s="8"/>
      <c r="I832" s="7"/>
      <c r="AB832" s="1" t="s">
        <v>423</v>
      </c>
    </row>
    <row r="833" spans="1:28" ht="15" outlineLevel="4" x14ac:dyDescent="0.25">
      <c r="A833" s="178" t="s">
        <v>664</v>
      </c>
      <c r="B833" s="178"/>
      <c r="C833" s="9"/>
      <c r="D833" s="9"/>
      <c r="E833" s="10">
        <v>98651.02</v>
      </c>
      <c r="F833" s="9"/>
      <c r="G833" s="9"/>
      <c r="H833" s="8"/>
      <c r="I833" s="7"/>
      <c r="AB833" s="1" t="s">
        <v>424</v>
      </c>
    </row>
    <row r="834" spans="1:28" ht="15" outlineLevel="4" x14ac:dyDescent="0.25">
      <c r="A834" s="178" t="s">
        <v>663</v>
      </c>
      <c r="B834" s="178"/>
      <c r="C834" s="9"/>
      <c r="D834" s="9"/>
      <c r="E834" s="10">
        <v>21956.21</v>
      </c>
      <c r="F834" s="9"/>
      <c r="G834" s="9"/>
      <c r="H834" s="8"/>
      <c r="I834" s="7"/>
      <c r="AB834" s="1" t="s">
        <v>425</v>
      </c>
    </row>
    <row r="835" spans="1:28" ht="15" outlineLevel="4" x14ac:dyDescent="0.25">
      <c r="A835" s="178" t="s">
        <v>662</v>
      </c>
      <c r="B835" s="178"/>
      <c r="C835" s="9"/>
      <c r="D835" s="9"/>
      <c r="E835" s="10">
        <v>18865.990000000002</v>
      </c>
      <c r="F835" s="9"/>
      <c r="G835" s="9"/>
      <c r="H835" s="8"/>
      <c r="I835" s="7"/>
      <c r="AB835" s="1" t="s">
        <v>425</v>
      </c>
    </row>
    <row r="836" spans="1:28" ht="15" outlineLevel="4" x14ac:dyDescent="0.25">
      <c r="A836" s="178" t="s">
        <v>661</v>
      </c>
      <c r="B836" s="178"/>
      <c r="C836" s="9"/>
      <c r="D836" s="9"/>
      <c r="E836" s="10">
        <v>27545.47</v>
      </c>
      <c r="F836" s="9"/>
      <c r="G836" s="9"/>
      <c r="H836" s="8"/>
      <c r="I836" s="7"/>
      <c r="AB836" s="1" t="s">
        <v>426</v>
      </c>
    </row>
    <row r="837" spans="1:28" ht="12" outlineLevel="2" x14ac:dyDescent="0.2">
      <c r="A837" s="176" t="s">
        <v>551</v>
      </c>
      <c r="B837" s="176"/>
      <c r="C837" s="14">
        <v>3646.41</v>
      </c>
      <c r="D837" s="13"/>
      <c r="E837" s="13"/>
      <c r="F837" s="13"/>
      <c r="G837" s="14">
        <v>3646.41</v>
      </c>
      <c r="H837" s="12"/>
      <c r="I837" s="11"/>
    </row>
    <row r="838" spans="1:28" ht="12" outlineLevel="1" x14ac:dyDescent="0.2">
      <c r="A838" s="175" t="s">
        <v>660</v>
      </c>
      <c r="B838" s="175"/>
      <c r="C838" s="19">
        <v>-3693993.66</v>
      </c>
      <c r="D838" s="17"/>
      <c r="E838" s="18">
        <v>2475944.23</v>
      </c>
      <c r="F838" s="19">
        <v>-1218049.43</v>
      </c>
      <c r="G838" s="17"/>
      <c r="H838" s="16"/>
      <c r="I838" s="15"/>
    </row>
    <row r="839" spans="1:28" ht="12" outlineLevel="2" x14ac:dyDescent="0.2">
      <c r="A839" s="176" t="s">
        <v>481</v>
      </c>
      <c r="B839" s="176"/>
      <c r="C839" s="19">
        <v>-3693993.66</v>
      </c>
      <c r="D839" s="13"/>
      <c r="E839" s="14">
        <v>2475944.23</v>
      </c>
      <c r="F839" s="19">
        <v>-1218049.43</v>
      </c>
      <c r="G839" s="13"/>
      <c r="H839" s="12"/>
      <c r="I839" s="11"/>
    </row>
    <row r="840" spans="1:28" ht="12" outlineLevel="3" x14ac:dyDescent="0.2">
      <c r="A840" s="177" t="s">
        <v>480</v>
      </c>
      <c r="B840" s="177"/>
      <c r="C840" s="9"/>
      <c r="D840" s="9"/>
      <c r="E840" s="10">
        <v>188516.98</v>
      </c>
      <c r="F840" s="24">
        <v>-1218049.43</v>
      </c>
      <c r="G840" s="9"/>
      <c r="H840" s="8"/>
      <c r="I840" s="7"/>
    </row>
    <row r="841" spans="1:28" ht="12" outlineLevel="4" x14ac:dyDescent="0.2">
      <c r="A841" s="178" t="s">
        <v>480</v>
      </c>
      <c r="B841" s="178"/>
      <c r="C841" s="9"/>
      <c r="D841" s="9"/>
      <c r="E841" s="10">
        <v>188516.98</v>
      </c>
      <c r="F841" s="24">
        <v>-1218049.43</v>
      </c>
      <c r="G841" s="9"/>
      <c r="H841" s="8"/>
      <c r="I841" s="7"/>
    </row>
    <row r="842" spans="1:28" ht="12" outlineLevel="3" x14ac:dyDescent="0.2">
      <c r="A842" s="177" t="s">
        <v>551</v>
      </c>
      <c r="B842" s="177"/>
      <c r="C842" s="9"/>
      <c r="D842" s="9"/>
      <c r="E842" s="10">
        <v>2287427.25</v>
      </c>
      <c r="F842" s="9"/>
      <c r="G842" s="9"/>
      <c r="H842" s="8"/>
      <c r="I842" s="7"/>
    </row>
    <row r="843" spans="1:28" ht="15" outlineLevel="4" x14ac:dyDescent="0.25">
      <c r="A843" s="178" t="s">
        <v>623</v>
      </c>
      <c r="B843" s="178"/>
      <c r="C843" s="9"/>
      <c r="D843" s="9"/>
      <c r="E843" s="10">
        <v>23729.3</v>
      </c>
      <c r="F843" s="9"/>
      <c r="G843" s="9"/>
      <c r="H843" s="8"/>
      <c r="I843" s="7"/>
      <c r="AB843" s="1" t="s">
        <v>276</v>
      </c>
    </row>
    <row r="844" spans="1:28" ht="15" outlineLevel="4" x14ac:dyDescent="0.25">
      <c r="A844" s="178" t="s">
        <v>547</v>
      </c>
      <c r="B844" s="178"/>
      <c r="C844" s="9"/>
      <c r="D844" s="9"/>
      <c r="E844" s="10">
        <v>39260.44</v>
      </c>
      <c r="F844" s="9"/>
      <c r="G844" s="9"/>
      <c r="H844" s="8"/>
      <c r="I844" s="7"/>
      <c r="AB844" s="1" t="s">
        <v>277</v>
      </c>
    </row>
    <row r="845" spans="1:28" ht="15" outlineLevel="4" x14ac:dyDescent="0.25">
      <c r="A845" s="178" t="s">
        <v>546</v>
      </c>
      <c r="B845" s="178"/>
      <c r="C845" s="9"/>
      <c r="D845" s="9"/>
      <c r="E845" s="10">
        <v>41370.639999999999</v>
      </c>
      <c r="F845" s="9"/>
      <c r="G845" s="9"/>
      <c r="H845" s="8"/>
      <c r="I845" s="7"/>
      <c r="AB845" s="1" t="s">
        <v>278</v>
      </c>
    </row>
    <row r="846" spans="1:28" ht="15" outlineLevel="4" x14ac:dyDescent="0.25">
      <c r="A846" s="178" t="s">
        <v>622</v>
      </c>
      <c r="B846" s="178"/>
      <c r="C846" s="9"/>
      <c r="D846" s="9"/>
      <c r="E846" s="10">
        <v>10162.06</v>
      </c>
      <c r="F846" s="9"/>
      <c r="G846" s="9"/>
      <c r="H846" s="8"/>
      <c r="I846" s="7"/>
      <c r="AB846" s="1" t="s">
        <v>279</v>
      </c>
    </row>
    <row r="847" spans="1:28" ht="15" outlineLevel="4" x14ac:dyDescent="0.25">
      <c r="A847" s="178" t="s">
        <v>621</v>
      </c>
      <c r="B847" s="178"/>
      <c r="C847" s="9"/>
      <c r="D847" s="9"/>
      <c r="E847" s="10">
        <v>31720.93</v>
      </c>
      <c r="F847" s="9"/>
      <c r="G847" s="9"/>
      <c r="H847" s="8"/>
      <c r="I847" s="7"/>
      <c r="AB847" s="1" t="s">
        <v>280</v>
      </c>
    </row>
    <row r="848" spans="1:28" ht="15" outlineLevel="4" x14ac:dyDescent="0.25">
      <c r="A848" s="178" t="s">
        <v>545</v>
      </c>
      <c r="B848" s="178"/>
      <c r="C848" s="9"/>
      <c r="D848" s="9"/>
      <c r="E848" s="10">
        <v>31410.14</v>
      </c>
      <c r="F848" s="9"/>
      <c r="G848" s="9"/>
      <c r="H848" s="8"/>
      <c r="I848" s="7"/>
      <c r="AB848" s="1" t="s">
        <v>281</v>
      </c>
    </row>
    <row r="849" spans="1:28" ht="15" outlineLevel="4" x14ac:dyDescent="0.25">
      <c r="A849" s="178" t="s">
        <v>544</v>
      </c>
      <c r="B849" s="178"/>
      <c r="C849" s="9"/>
      <c r="D849" s="9"/>
      <c r="E849" s="10">
        <v>146304.70000000001</v>
      </c>
      <c r="F849" s="9"/>
      <c r="G849" s="9"/>
      <c r="H849" s="8"/>
      <c r="I849" s="7"/>
      <c r="AB849" s="1" t="s">
        <v>287</v>
      </c>
    </row>
    <row r="850" spans="1:28" ht="15" outlineLevel="4" x14ac:dyDescent="0.25">
      <c r="A850" s="178" t="s">
        <v>543</v>
      </c>
      <c r="B850" s="178"/>
      <c r="C850" s="9"/>
      <c r="D850" s="9"/>
      <c r="E850" s="10">
        <v>15824.42</v>
      </c>
      <c r="F850" s="9"/>
      <c r="G850" s="9"/>
      <c r="H850" s="8"/>
      <c r="I850" s="7"/>
      <c r="AB850" s="1" t="s">
        <v>282</v>
      </c>
    </row>
    <row r="851" spans="1:28" ht="15" outlineLevel="4" x14ac:dyDescent="0.25">
      <c r="A851" s="178" t="s">
        <v>620</v>
      </c>
      <c r="B851" s="178"/>
      <c r="C851" s="9"/>
      <c r="D851" s="9"/>
      <c r="E851" s="10">
        <v>1052.45</v>
      </c>
      <c r="F851" s="9"/>
      <c r="G851" s="9"/>
      <c r="H851" s="8"/>
      <c r="I851" s="7"/>
      <c r="AB851" s="1" t="s">
        <v>283</v>
      </c>
    </row>
    <row r="852" spans="1:28" ht="15" outlineLevel="4" x14ac:dyDescent="0.25">
      <c r="A852" s="178" t="s">
        <v>659</v>
      </c>
      <c r="B852" s="178"/>
      <c r="C852" s="9"/>
      <c r="D852" s="9"/>
      <c r="E852" s="10">
        <v>24892.45</v>
      </c>
      <c r="F852" s="9"/>
      <c r="G852" s="9"/>
      <c r="H852" s="8"/>
      <c r="I852" s="7"/>
      <c r="AB852" s="1" t="s">
        <v>284</v>
      </c>
    </row>
    <row r="853" spans="1:28" ht="15" outlineLevel="4" x14ac:dyDescent="0.25">
      <c r="A853" s="178" t="s">
        <v>542</v>
      </c>
      <c r="B853" s="178"/>
      <c r="C853" s="9"/>
      <c r="D853" s="9"/>
      <c r="E853" s="10">
        <v>36861.949999999997</v>
      </c>
      <c r="F853" s="9"/>
      <c r="G853" s="9"/>
      <c r="H853" s="8"/>
      <c r="I853" s="7"/>
      <c r="AB853" s="1" t="s">
        <v>285</v>
      </c>
    </row>
    <row r="854" spans="1:28" ht="15" outlineLevel="4" x14ac:dyDescent="0.25">
      <c r="A854" s="178" t="s">
        <v>619</v>
      </c>
      <c r="B854" s="178"/>
      <c r="C854" s="9"/>
      <c r="D854" s="9"/>
      <c r="E854" s="10">
        <v>57942.14</v>
      </c>
      <c r="F854" s="9"/>
      <c r="G854" s="9"/>
      <c r="H854" s="8"/>
      <c r="I854" s="7"/>
      <c r="AB854" s="1" t="s">
        <v>286</v>
      </c>
    </row>
    <row r="855" spans="1:28" ht="15" outlineLevel="4" x14ac:dyDescent="0.25">
      <c r="A855" s="178" t="s">
        <v>650</v>
      </c>
      <c r="B855" s="178"/>
      <c r="C855" s="9"/>
      <c r="D855" s="9"/>
      <c r="E855" s="10">
        <v>8056.64</v>
      </c>
      <c r="F855" s="9"/>
      <c r="G855" s="9"/>
      <c r="H855" s="8"/>
      <c r="I855" s="7"/>
      <c r="AB855" s="1" t="s">
        <v>288</v>
      </c>
    </row>
    <row r="856" spans="1:28" ht="15" outlineLevel="4" x14ac:dyDescent="0.25">
      <c r="A856" s="178" t="s">
        <v>618</v>
      </c>
      <c r="B856" s="178"/>
      <c r="C856" s="9"/>
      <c r="D856" s="9"/>
      <c r="E856" s="10">
        <v>59225.94</v>
      </c>
      <c r="F856" s="9"/>
      <c r="G856" s="9"/>
      <c r="H856" s="8"/>
      <c r="I856" s="7"/>
      <c r="AB856" s="1" t="s">
        <v>289</v>
      </c>
    </row>
    <row r="857" spans="1:28" ht="15" outlineLevel="4" x14ac:dyDescent="0.25">
      <c r="A857" s="178" t="s">
        <v>541</v>
      </c>
      <c r="B857" s="178"/>
      <c r="C857" s="9"/>
      <c r="D857" s="9"/>
      <c r="E857" s="10">
        <v>16811.07</v>
      </c>
      <c r="F857" s="9"/>
      <c r="G857" s="9"/>
      <c r="H857" s="8"/>
      <c r="I857" s="7"/>
      <c r="AB857" s="1" t="s">
        <v>290</v>
      </c>
    </row>
    <row r="858" spans="1:28" ht="15" outlineLevel="4" x14ac:dyDescent="0.25">
      <c r="A858" s="178" t="s">
        <v>540</v>
      </c>
      <c r="B858" s="178"/>
      <c r="C858" s="9"/>
      <c r="D858" s="9"/>
      <c r="E858" s="10">
        <v>23447.1</v>
      </c>
      <c r="F858" s="9"/>
      <c r="G858" s="9"/>
      <c r="H858" s="8"/>
      <c r="I858" s="7"/>
      <c r="AB858" s="1" t="s">
        <v>291</v>
      </c>
    </row>
    <row r="859" spans="1:28" ht="15" outlineLevel="4" x14ac:dyDescent="0.25">
      <c r="A859" s="178" t="s">
        <v>539</v>
      </c>
      <c r="B859" s="178"/>
      <c r="C859" s="9"/>
      <c r="D859" s="9"/>
      <c r="E859" s="10">
        <v>11703.18</v>
      </c>
      <c r="F859" s="9"/>
      <c r="G859" s="9"/>
      <c r="H859" s="8"/>
      <c r="I859" s="7"/>
      <c r="AB859" s="1" t="s">
        <v>292</v>
      </c>
    </row>
    <row r="860" spans="1:28" ht="15" outlineLevel="4" x14ac:dyDescent="0.25">
      <c r="A860" s="178" t="s">
        <v>617</v>
      </c>
      <c r="B860" s="178"/>
      <c r="C860" s="9"/>
      <c r="D860" s="9"/>
      <c r="E860" s="10">
        <v>30820.86</v>
      </c>
      <c r="F860" s="9"/>
      <c r="G860" s="9"/>
      <c r="H860" s="8"/>
      <c r="I860" s="7"/>
      <c r="AB860" s="1" t="s">
        <v>31</v>
      </c>
    </row>
    <row r="861" spans="1:28" ht="15" outlineLevel="4" x14ac:dyDescent="0.25">
      <c r="A861" s="178" t="s">
        <v>538</v>
      </c>
      <c r="B861" s="178"/>
      <c r="C861" s="9"/>
      <c r="D861" s="9"/>
      <c r="E861" s="10">
        <v>19097.36</v>
      </c>
      <c r="F861" s="9"/>
      <c r="G861" s="9"/>
      <c r="H861" s="8"/>
      <c r="I861" s="7"/>
      <c r="AB861" s="1" t="s">
        <v>32</v>
      </c>
    </row>
    <row r="862" spans="1:28" ht="15" outlineLevel="4" x14ac:dyDescent="0.25">
      <c r="A862" s="178" t="s">
        <v>658</v>
      </c>
      <c r="B862" s="178"/>
      <c r="C862" s="9"/>
      <c r="D862" s="9"/>
      <c r="E862" s="10">
        <v>16859.439999999999</v>
      </c>
      <c r="F862" s="9"/>
      <c r="G862" s="9"/>
      <c r="H862" s="8"/>
      <c r="I862" s="7"/>
      <c r="AB862" s="1" t="s">
        <v>33</v>
      </c>
    </row>
    <row r="863" spans="1:28" ht="15" outlineLevel="4" x14ac:dyDescent="0.25">
      <c r="A863" s="178" t="s">
        <v>616</v>
      </c>
      <c r="B863" s="178"/>
      <c r="C863" s="9"/>
      <c r="D863" s="9"/>
      <c r="E863" s="10">
        <v>18141.03</v>
      </c>
      <c r="F863" s="9"/>
      <c r="G863" s="9"/>
      <c r="H863" s="8"/>
      <c r="I863" s="7"/>
      <c r="AB863" s="1" t="s">
        <v>34</v>
      </c>
    </row>
    <row r="864" spans="1:28" ht="15" outlineLevel="4" x14ac:dyDescent="0.25">
      <c r="A864" s="178" t="s">
        <v>537</v>
      </c>
      <c r="B864" s="178"/>
      <c r="C864" s="9"/>
      <c r="D864" s="9"/>
      <c r="E864" s="10">
        <v>24310.46</v>
      </c>
      <c r="F864" s="9"/>
      <c r="G864" s="9"/>
      <c r="H864" s="8"/>
      <c r="I864" s="7"/>
      <c r="AB864" s="1" t="s">
        <v>35</v>
      </c>
    </row>
    <row r="865" spans="1:28" ht="15" outlineLevel="4" x14ac:dyDescent="0.25">
      <c r="A865" s="178" t="s">
        <v>649</v>
      </c>
      <c r="B865" s="178"/>
      <c r="C865" s="9"/>
      <c r="D865" s="9"/>
      <c r="E865" s="10">
        <v>27574.7</v>
      </c>
      <c r="F865" s="9"/>
      <c r="G865" s="9"/>
      <c r="H865" s="8"/>
      <c r="I865" s="7"/>
      <c r="AB865" s="1" t="s">
        <v>36</v>
      </c>
    </row>
    <row r="866" spans="1:28" ht="15" outlineLevel="4" x14ac:dyDescent="0.25">
      <c r="A866" s="178" t="s">
        <v>536</v>
      </c>
      <c r="B866" s="178"/>
      <c r="C866" s="9"/>
      <c r="D866" s="9"/>
      <c r="E866" s="10">
        <v>20105.099999999999</v>
      </c>
      <c r="F866" s="9"/>
      <c r="G866" s="9"/>
      <c r="H866" s="8"/>
      <c r="I866" s="7"/>
      <c r="AB866" s="1" t="s">
        <v>37</v>
      </c>
    </row>
    <row r="867" spans="1:28" ht="15" outlineLevel="4" x14ac:dyDescent="0.25">
      <c r="A867" s="178" t="s">
        <v>648</v>
      </c>
      <c r="B867" s="178"/>
      <c r="C867" s="9"/>
      <c r="D867" s="9"/>
      <c r="E867" s="10">
        <v>26826.28</v>
      </c>
      <c r="F867" s="9"/>
      <c r="G867" s="9"/>
      <c r="H867" s="8"/>
      <c r="I867" s="7"/>
      <c r="AB867" s="1" t="s">
        <v>38</v>
      </c>
    </row>
    <row r="868" spans="1:28" ht="15" outlineLevel="4" x14ac:dyDescent="0.25">
      <c r="A868" s="178" t="s">
        <v>615</v>
      </c>
      <c r="B868" s="178"/>
      <c r="C868" s="9"/>
      <c r="D868" s="9"/>
      <c r="E868" s="10">
        <v>17414.330000000002</v>
      </c>
      <c r="F868" s="9"/>
      <c r="G868" s="9"/>
      <c r="H868" s="8"/>
      <c r="I868" s="7"/>
      <c r="AB868" s="1" t="s">
        <v>39</v>
      </c>
    </row>
    <row r="869" spans="1:28" ht="15" outlineLevel="4" x14ac:dyDescent="0.25">
      <c r="A869" s="178" t="s">
        <v>535</v>
      </c>
      <c r="B869" s="178"/>
      <c r="C869" s="9"/>
      <c r="D869" s="9"/>
      <c r="E869" s="10">
        <v>25711.84</v>
      </c>
      <c r="F869" s="9"/>
      <c r="G869" s="9"/>
      <c r="H869" s="8"/>
      <c r="I869" s="7"/>
      <c r="AB869" s="1" t="s">
        <v>41</v>
      </c>
    </row>
    <row r="870" spans="1:28" ht="15" outlineLevel="4" x14ac:dyDescent="0.25">
      <c r="A870" s="178" t="s">
        <v>614</v>
      </c>
      <c r="B870" s="178"/>
      <c r="C870" s="9"/>
      <c r="D870" s="9"/>
      <c r="E870" s="10">
        <v>18802.45</v>
      </c>
      <c r="F870" s="9"/>
      <c r="G870" s="9"/>
      <c r="H870" s="8"/>
      <c r="I870" s="7"/>
      <c r="AB870" s="1" t="s">
        <v>42</v>
      </c>
    </row>
    <row r="871" spans="1:28" ht="15" outlineLevel="4" x14ac:dyDescent="0.25">
      <c r="A871" s="178" t="s">
        <v>647</v>
      </c>
      <c r="B871" s="178"/>
      <c r="C871" s="9"/>
      <c r="D871" s="9"/>
      <c r="E871" s="10">
        <v>23415.97</v>
      </c>
      <c r="F871" s="9"/>
      <c r="G871" s="9"/>
      <c r="H871" s="8"/>
      <c r="I871" s="7"/>
      <c r="AB871" s="1" t="s">
        <v>44</v>
      </c>
    </row>
    <row r="872" spans="1:28" ht="15" outlineLevel="4" x14ac:dyDescent="0.25">
      <c r="A872" s="178" t="s">
        <v>613</v>
      </c>
      <c r="B872" s="178"/>
      <c r="C872" s="9"/>
      <c r="D872" s="9"/>
      <c r="E872" s="10">
        <v>8054.21</v>
      </c>
      <c r="F872" s="9"/>
      <c r="G872" s="9"/>
      <c r="H872" s="8"/>
      <c r="I872" s="7"/>
      <c r="AB872" s="1" t="s">
        <v>45</v>
      </c>
    </row>
    <row r="873" spans="1:28" ht="15" outlineLevel="4" x14ac:dyDescent="0.25">
      <c r="A873" s="178" t="s">
        <v>527</v>
      </c>
      <c r="B873" s="178"/>
      <c r="C873" s="9"/>
      <c r="D873" s="9"/>
      <c r="E873" s="10">
        <v>84453.04</v>
      </c>
      <c r="F873" s="9"/>
      <c r="G873" s="9"/>
      <c r="H873" s="8"/>
      <c r="I873" s="7"/>
      <c r="AB873" s="1" t="s">
        <v>49</v>
      </c>
    </row>
    <row r="874" spans="1:28" ht="15" outlineLevel="4" x14ac:dyDescent="0.25">
      <c r="A874" s="178" t="s">
        <v>646</v>
      </c>
      <c r="B874" s="178"/>
      <c r="C874" s="9"/>
      <c r="D874" s="9"/>
      <c r="E874" s="10">
        <v>10167.9</v>
      </c>
      <c r="F874" s="9"/>
      <c r="G874" s="9"/>
      <c r="H874" s="8"/>
      <c r="I874" s="7"/>
      <c r="AB874" s="1" t="s">
        <v>50</v>
      </c>
    </row>
    <row r="875" spans="1:28" ht="15" outlineLevel="4" x14ac:dyDescent="0.25">
      <c r="A875" s="178" t="s">
        <v>645</v>
      </c>
      <c r="B875" s="178"/>
      <c r="C875" s="9"/>
      <c r="D875" s="9"/>
      <c r="E875" s="10">
        <v>22245.09</v>
      </c>
      <c r="F875" s="9"/>
      <c r="G875" s="9"/>
      <c r="H875" s="8"/>
      <c r="I875" s="7"/>
      <c r="AB875" s="1" t="s">
        <v>52</v>
      </c>
    </row>
    <row r="876" spans="1:28" ht="15" outlineLevel="4" x14ac:dyDescent="0.25">
      <c r="A876" s="178" t="s">
        <v>612</v>
      </c>
      <c r="B876" s="178"/>
      <c r="C876" s="9"/>
      <c r="D876" s="9"/>
      <c r="E876" s="10">
        <v>18630.990000000002</v>
      </c>
      <c r="F876" s="9"/>
      <c r="G876" s="9"/>
      <c r="H876" s="8"/>
      <c r="I876" s="7"/>
      <c r="AB876" s="1" t="s">
        <v>53</v>
      </c>
    </row>
    <row r="877" spans="1:28" ht="15" outlineLevel="4" x14ac:dyDescent="0.25">
      <c r="A877" s="178" t="s">
        <v>644</v>
      </c>
      <c r="B877" s="178"/>
      <c r="C877" s="9"/>
      <c r="D877" s="9"/>
      <c r="E877" s="10">
        <v>27511.919999999998</v>
      </c>
      <c r="F877" s="9"/>
      <c r="G877" s="9"/>
      <c r="H877" s="8"/>
      <c r="I877" s="7"/>
      <c r="AB877" s="1" t="s">
        <v>54</v>
      </c>
    </row>
    <row r="878" spans="1:28" ht="15" outlineLevel="4" x14ac:dyDescent="0.25">
      <c r="A878" s="178" t="s">
        <v>526</v>
      </c>
      <c r="B878" s="178"/>
      <c r="C878" s="9"/>
      <c r="D878" s="9"/>
      <c r="E878" s="10">
        <v>31860.19</v>
      </c>
      <c r="F878" s="9"/>
      <c r="G878" s="9"/>
      <c r="H878" s="8"/>
      <c r="I878" s="7"/>
      <c r="AB878" s="1" t="s">
        <v>55</v>
      </c>
    </row>
    <row r="879" spans="1:28" ht="15" outlineLevel="4" x14ac:dyDescent="0.25">
      <c r="A879" s="178" t="s">
        <v>525</v>
      </c>
      <c r="B879" s="178"/>
      <c r="C879" s="9"/>
      <c r="D879" s="9"/>
      <c r="E879" s="10">
        <v>11797.79</v>
      </c>
      <c r="F879" s="9"/>
      <c r="G879" s="9"/>
      <c r="H879" s="8"/>
      <c r="I879" s="7"/>
      <c r="AB879" s="1" t="s">
        <v>56</v>
      </c>
    </row>
    <row r="880" spans="1:28" ht="15" outlineLevel="4" x14ac:dyDescent="0.25">
      <c r="A880" s="178" t="s">
        <v>643</v>
      </c>
      <c r="B880" s="178"/>
      <c r="C880" s="9"/>
      <c r="D880" s="9"/>
      <c r="E880" s="10">
        <v>20497.55</v>
      </c>
      <c r="F880" s="9"/>
      <c r="G880" s="9"/>
      <c r="H880" s="8"/>
      <c r="I880" s="7"/>
      <c r="AB880" s="1" t="s">
        <v>57</v>
      </c>
    </row>
    <row r="881" spans="1:28" ht="15" outlineLevel="4" x14ac:dyDescent="0.25">
      <c r="A881" s="178" t="s">
        <v>642</v>
      </c>
      <c r="B881" s="178"/>
      <c r="C881" s="9"/>
      <c r="D881" s="9"/>
      <c r="E881" s="10">
        <v>12192.16</v>
      </c>
      <c r="F881" s="9"/>
      <c r="G881" s="9"/>
      <c r="H881" s="8"/>
      <c r="I881" s="7"/>
      <c r="AB881" s="1" t="s">
        <v>58</v>
      </c>
    </row>
    <row r="882" spans="1:28" ht="15" outlineLevel="4" x14ac:dyDescent="0.25">
      <c r="A882" s="178" t="s">
        <v>611</v>
      </c>
      <c r="B882" s="178"/>
      <c r="C882" s="9"/>
      <c r="D882" s="9"/>
      <c r="E882" s="10">
        <v>16210.06</v>
      </c>
      <c r="F882" s="9"/>
      <c r="G882" s="9"/>
      <c r="H882" s="8"/>
      <c r="I882" s="7"/>
      <c r="AB882" s="1" t="s">
        <v>59</v>
      </c>
    </row>
    <row r="883" spans="1:28" ht="15" outlineLevel="4" x14ac:dyDescent="0.25">
      <c r="A883" s="178" t="s">
        <v>641</v>
      </c>
      <c r="B883" s="178"/>
      <c r="C883" s="9"/>
      <c r="D883" s="9"/>
      <c r="E883" s="10">
        <v>25705.8</v>
      </c>
      <c r="F883" s="9"/>
      <c r="G883" s="9"/>
      <c r="H883" s="8"/>
      <c r="I883" s="7"/>
      <c r="AB883" s="1" t="s">
        <v>61</v>
      </c>
    </row>
    <row r="884" spans="1:28" ht="15" outlineLevel="4" x14ac:dyDescent="0.25">
      <c r="A884" s="178" t="s">
        <v>657</v>
      </c>
      <c r="B884" s="178"/>
      <c r="C884" s="9"/>
      <c r="D884" s="9"/>
      <c r="E884" s="10">
        <v>16212.56</v>
      </c>
      <c r="F884" s="9"/>
      <c r="G884" s="9"/>
      <c r="H884" s="8"/>
      <c r="I884" s="7"/>
      <c r="AB884" s="1" t="s">
        <v>62</v>
      </c>
    </row>
    <row r="885" spans="1:28" ht="15" outlineLevel="4" x14ac:dyDescent="0.25">
      <c r="A885" s="178" t="s">
        <v>524</v>
      </c>
      <c r="B885" s="178"/>
      <c r="C885" s="9"/>
      <c r="D885" s="9"/>
      <c r="E885" s="10">
        <v>15872.81</v>
      </c>
      <c r="F885" s="9"/>
      <c r="G885" s="9"/>
      <c r="H885" s="8"/>
      <c r="I885" s="7"/>
      <c r="AB885" s="1" t="s">
        <v>63</v>
      </c>
    </row>
    <row r="886" spans="1:28" ht="15" outlineLevel="4" x14ac:dyDescent="0.25">
      <c r="A886" s="178" t="s">
        <v>640</v>
      </c>
      <c r="B886" s="178"/>
      <c r="C886" s="9"/>
      <c r="D886" s="9"/>
      <c r="E886" s="10">
        <v>18589.53</v>
      </c>
      <c r="F886" s="9"/>
      <c r="G886" s="9"/>
      <c r="H886" s="8"/>
      <c r="I886" s="7"/>
      <c r="AB886" s="1" t="s">
        <v>65</v>
      </c>
    </row>
    <row r="887" spans="1:28" ht="15" outlineLevel="4" x14ac:dyDescent="0.25">
      <c r="A887" s="178" t="s">
        <v>610</v>
      </c>
      <c r="B887" s="178"/>
      <c r="C887" s="9"/>
      <c r="D887" s="9"/>
      <c r="E887" s="10">
        <v>19980.27</v>
      </c>
      <c r="F887" s="9"/>
      <c r="G887" s="9"/>
      <c r="H887" s="8"/>
      <c r="I887" s="7"/>
      <c r="AB887" s="1" t="s">
        <v>66</v>
      </c>
    </row>
    <row r="888" spans="1:28" ht="15" outlineLevel="4" x14ac:dyDescent="0.25">
      <c r="A888" s="178" t="s">
        <v>523</v>
      </c>
      <c r="B888" s="178"/>
      <c r="C888" s="9"/>
      <c r="D888" s="9"/>
      <c r="E888" s="10">
        <v>71058.179999999993</v>
      </c>
      <c r="F888" s="9"/>
      <c r="G888" s="9"/>
      <c r="H888" s="8"/>
      <c r="I888" s="7"/>
      <c r="AB888" s="1" t="s">
        <v>67</v>
      </c>
    </row>
    <row r="889" spans="1:28" ht="15" outlineLevel="4" x14ac:dyDescent="0.25">
      <c r="A889" s="178" t="s">
        <v>609</v>
      </c>
      <c r="B889" s="178"/>
      <c r="C889" s="9"/>
      <c r="D889" s="9"/>
      <c r="E889" s="10">
        <v>9718.31</v>
      </c>
      <c r="F889" s="9"/>
      <c r="G889" s="9"/>
      <c r="H889" s="8"/>
      <c r="I889" s="7"/>
      <c r="AB889" s="1" t="s">
        <v>68</v>
      </c>
    </row>
    <row r="890" spans="1:28" ht="15" outlineLevel="4" x14ac:dyDescent="0.25">
      <c r="A890" s="178" t="s">
        <v>608</v>
      </c>
      <c r="B890" s="178"/>
      <c r="C890" s="9"/>
      <c r="D890" s="9"/>
      <c r="E890" s="10">
        <v>21855.62</v>
      </c>
      <c r="F890" s="9"/>
      <c r="G890" s="9"/>
      <c r="H890" s="8"/>
      <c r="I890" s="7"/>
      <c r="AB890" s="1" t="s">
        <v>69</v>
      </c>
    </row>
    <row r="891" spans="1:28" ht="15" outlineLevel="4" x14ac:dyDescent="0.25">
      <c r="A891" s="178" t="s">
        <v>522</v>
      </c>
      <c r="B891" s="178"/>
      <c r="C891" s="9"/>
      <c r="D891" s="9"/>
      <c r="E891" s="10">
        <v>16374.33</v>
      </c>
      <c r="F891" s="9"/>
      <c r="G891" s="9"/>
      <c r="H891" s="8"/>
      <c r="I891" s="7"/>
      <c r="AB891" s="1" t="s">
        <v>70</v>
      </c>
    </row>
    <row r="892" spans="1:28" ht="15" outlineLevel="4" x14ac:dyDescent="0.25">
      <c r="A892" s="178" t="s">
        <v>607</v>
      </c>
      <c r="B892" s="178"/>
      <c r="C892" s="9"/>
      <c r="D892" s="9"/>
      <c r="E892" s="10">
        <v>24941.96</v>
      </c>
      <c r="F892" s="9"/>
      <c r="G892" s="9"/>
      <c r="H892" s="8"/>
      <c r="I892" s="7"/>
      <c r="AB892" s="1" t="s">
        <v>71</v>
      </c>
    </row>
    <row r="893" spans="1:28" ht="15" outlineLevel="4" x14ac:dyDescent="0.25">
      <c r="A893" s="178" t="s">
        <v>656</v>
      </c>
      <c r="B893" s="178"/>
      <c r="C893" s="9"/>
      <c r="D893" s="9"/>
      <c r="E893" s="10">
        <v>6736.17</v>
      </c>
      <c r="F893" s="9"/>
      <c r="G893" s="9"/>
      <c r="H893" s="8"/>
      <c r="I893" s="7"/>
      <c r="AB893" s="1" t="s">
        <v>72</v>
      </c>
    </row>
    <row r="894" spans="1:28" ht="15" outlineLevel="4" x14ac:dyDescent="0.25">
      <c r="A894" s="178" t="s">
        <v>606</v>
      </c>
      <c r="B894" s="178"/>
      <c r="C894" s="9"/>
      <c r="D894" s="9"/>
      <c r="E894" s="10">
        <v>20209.43</v>
      </c>
      <c r="F894" s="9"/>
      <c r="G894" s="9"/>
      <c r="H894" s="8"/>
      <c r="I894" s="7"/>
      <c r="AB894" s="1" t="s">
        <v>73</v>
      </c>
    </row>
    <row r="895" spans="1:28" ht="15" outlineLevel="4" x14ac:dyDescent="0.25">
      <c r="A895" s="178" t="s">
        <v>605</v>
      </c>
      <c r="B895" s="178"/>
      <c r="C895" s="9"/>
      <c r="D895" s="9"/>
      <c r="E895" s="10">
        <v>19444.400000000001</v>
      </c>
      <c r="F895" s="9"/>
      <c r="G895" s="9"/>
      <c r="H895" s="8"/>
      <c r="I895" s="7"/>
      <c r="AB895" s="1" t="s">
        <v>74</v>
      </c>
    </row>
    <row r="896" spans="1:28" ht="15" outlineLevel="4" x14ac:dyDescent="0.25">
      <c r="A896" s="178" t="s">
        <v>521</v>
      </c>
      <c r="B896" s="178"/>
      <c r="C896" s="9"/>
      <c r="D896" s="9"/>
      <c r="E896" s="10">
        <v>2255.89</v>
      </c>
      <c r="F896" s="9"/>
      <c r="G896" s="9"/>
      <c r="H896" s="8"/>
      <c r="I896" s="7"/>
      <c r="AB896" s="1" t="s">
        <v>74</v>
      </c>
    </row>
    <row r="897" spans="1:28" ht="15" outlineLevel="4" x14ac:dyDescent="0.25">
      <c r="A897" s="178" t="s">
        <v>511</v>
      </c>
      <c r="B897" s="178"/>
      <c r="C897" s="9"/>
      <c r="D897" s="9"/>
      <c r="E897" s="10">
        <v>3324.86</v>
      </c>
      <c r="F897" s="9"/>
      <c r="G897" s="9"/>
      <c r="H897" s="8"/>
      <c r="I897" s="7"/>
      <c r="AB897" s="1" t="s">
        <v>91</v>
      </c>
    </row>
    <row r="898" spans="1:28" ht="15" outlineLevel="4" x14ac:dyDescent="0.25">
      <c r="A898" s="178" t="s">
        <v>510</v>
      </c>
      <c r="B898" s="178"/>
      <c r="C898" s="9"/>
      <c r="D898" s="9"/>
      <c r="E898" s="10">
        <v>37103.31</v>
      </c>
      <c r="F898" s="9"/>
      <c r="G898" s="9"/>
      <c r="H898" s="8"/>
      <c r="I898" s="7"/>
      <c r="AB898" s="1" t="s">
        <v>92</v>
      </c>
    </row>
    <row r="899" spans="1:28" ht="15" outlineLevel="4" x14ac:dyDescent="0.25">
      <c r="A899" s="178" t="s">
        <v>639</v>
      </c>
      <c r="B899" s="178"/>
      <c r="C899" s="9"/>
      <c r="D899" s="9"/>
      <c r="E899" s="10">
        <v>35690.78</v>
      </c>
      <c r="F899" s="9"/>
      <c r="G899" s="9"/>
      <c r="H899" s="8"/>
      <c r="I899" s="7"/>
      <c r="AB899" s="1" t="s">
        <v>93</v>
      </c>
    </row>
    <row r="900" spans="1:28" ht="15" outlineLevel="4" x14ac:dyDescent="0.25">
      <c r="A900" s="178" t="s">
        <v>604</v>
      </c>
      <c r="B900" s="178"/>
      <c r="C900" s="9"/>
      <c r="D900" s="9"/>
      <c r="E900" s="10">
        <v>20785.39</v>
      </c>
      <c r="F900" s="9"/>
      <c r="G900" s="9"/>
      <c r="H900" s="8"/>
      <c r="I900" s="7"/>
      <c r="AB900" s="1" t="s">
        <v>100</v>
      </c>
    </row>
    <row r="901" spans="1:28" ht="15" outlineLevel="4" x14ac:dyDescent="0.25">
      <c r="A901" s="178" t="s">
        <v>501</v>
      </c>
      <c r="B901" s="178"/>
      <c r="C901" s="9"/>
      <c r="D901" s="9"/>
      <c r="E901" s="10">
        <v>21044.39</v>
      </c>
      <c r="F901" s="9"/>
      <c r="G901" s="9"/>
      <c r="H901" s="8"/>
      <c r="I901" s="7"/>
      <c r="AB901" s="1" t="s">
        <v>122</v>
      </c>
    </row>
    <row r="902" spans="1:28" ht="15" outlineLevel="4" x14ac:dyDescent="0.25">
      <c r="A902" s="178" t="s">
        <v>603</v>
      </c>
      <c r="B902" s="178"/>
      <c r="C902" s="9"/>
      <c r="D902" s="9"/>
      <c r="E902" s="10">
        <v>38708.03</v>
      </c>
      <c r="F902" s="9"/>
      <c r="G902" s="9"/>
      <c r="H902" s="8"/>
      <c r="I902" s="7"/>
      <c r="AB902" s="1" t="s">
        <v>123</v>
      </c>
    </row>
    <row r="903" spans="1:28" ht="15" outlineLevel="4" x14ac:dyDescent="0.25">
      <c r="A903" s="178" t="s">
        <v>638</v>
      </c>
      <c r="B903" s="178"/>
      <c r="C903" s="9"/>
      <c r="D903" s="9"/>
      <c r="E903" s="10">
        <v>26235.200000000001</v>
      </c>
      <c r="F903" s="9"/>
      <c r="G903" s="9"/>
      <c r="H903" s="8"/>
      <c r="I903" s="7"/>
      <c r="AB903" s="1" t="s">
        <v>297</v>
      </c>
    </row>
    <row r="904" spans="1:28" ht="15" outlineLevel="4" x14ac:dyDescent="0.25">
      <c r="A904" s="178" t="s">
        <v>500</v>
      </c>
      <c r="B904" s="178"/>
      <c r="C904" s="9"/>
      <c r="D904" s="9"/>
      <c r="E904" s="10">
        <v>20721.689999999999</v>
      </c>
      <c r="F904" s="9"/>
      <c r="G904" s="9"/>
      <c r="H904" s="8"/>
      <c r="I904" s="7"/>
      <c r="AB904" s="1" t="s">
        <v>298</v>
      </c>
    </row>
    <row r="905" spans="1:28" ht="15" outlineLevel="4" x14ac:dyDescent="0.25">
      <c r="A905" s="178" t="s">
        <v>602</v>
      </c>
      <c r="B905" s="178"/>
      <c r="C905" s="9"/>
      <c r="D905" s="9"/>
      <c r="E905" s="10">
        <v>77332.070000000007</v>
      </c>
      <c r="F905" s="9"/>
      <c r="G905" s="9"/>
      <c r="H905" s="8"/>
      <c r="I905" s="7"/>
      <c r="AB905" s="1" t="s">
        <v>128</v>
      </c>
    </row>
    <row r="906" spans="1:28" ht="15" outlineLevel="4" x14ac:dyDescent="0.25">
      <c r="A906" s="178" t="s">
        <v>497</v>
      </c>
      <c r="B906" s="178"/>
      <c r="C906" s="9"/>
      <c r="D906" s="9"/>
      <c r="E906" s="10">
        <v>55866.22</v>
      </c>
      <c r="F906" s="9"/>
      <c r="G906" s="9"/>
      <c r="H906" s="8"/>
      <c r="I906" s="7"/>
      <c r="AB906" s="1" t="s">
        <v>129</v>
      </c>
    </row>
    <row r="907" spans="1:28" ht="15" outlineLevel="4" x14ac:dyDescent="0.25">
      <c r="A907" s="178" t="s">
        <v>655</v>
      </c>
      <c r="B907" s="178"/>
      <c r="C907" s="9"/>
      <c r="D907" s="9"/>
      <c r="E907" s="10">
        <v>46271.87</v>
      </c>
      <c r="F907" s="9"/>
      <c r="G907" s="9"/>
      <c r="H907" s="8"/>
      <c r="I907" s="7"/>
      <c r="AB907" s="1" t="s">
        <v>130</v>
      </c>
    </row>
    <row r="908" spans="1:28" ht="15" outlineLevel="4" x14ac:dyDescent="0.25">
      <c r="A908" s="178" t="s">
        <v>637</v>
      </c>
      <c r="B908" s="178"/>
      <c r="C908" s="9"/>
      <c r="D908" s="9"/>
      <c r="E908" s="10">
        <v>22550.68</v>
      </c>
      <c r="F908" s="9"/>
      <c r="G908" s="9"/>
      <c r="H908" s="8"/>
      <c r="I908" s="7"/>
      <c r="AB908" s="1" t="s">
        <v>133</v>
      </c>
    </row>
    <row r="909" spans="1:28" ht="15" outlineLevel="4" x14ac:dyDescent="0.25">
      <c r="A909" s="178" t="s">
        <v>636</v>
      </c>
      <c r="B909" s="178"/>
      <c r="C909" s="9"/>
      <c r="D909" s="9"/>
      <c r="E909" s="10">
        <v>23999.66</v>
      </c>
      <c r="F909" s="9"/>
      <c r="G909" s="9"/>
      <c r="H909" s="8"/>
      <c r="I909" s="7"/>
      <c r="AB909" s="1" t="s">
        <v>366</v>
      </c>
    </row>
    <row r="910" spans="1:28" ht="15" outlineLevel="4" x14ac:dyDescent="0.25">
      <c r="A910" s="178" t="s">
        <v>635</v>
      </c>
      <c r="B910" s="178"/>
      <c r="C910" s="9"/>
      <c r="D910" s="9"/>
      <c r="E910" s="10">
        <v>18105.259999999998</v>
      </c>
      <c r="F910" s="9"/>
      <c r="G910" s="9"/>
      <c r="H910" s="8"/>
      <c r="I910" s="7"/>
      <c r="AB910" s="1" t="s">
        <v>367</v>
      </c>
    </row>
    <row r="911" spans="1:28" ht="15" outlineLevel="4" x14ac:dyDescent="0.25">
      <c r="A911" s="178" t="s">
        <v>496</v>
      </c>
      <c r="B911" s="178"/>
      <c r="C911" s="9"/>
      <c r="D911" s="9"/>
      <c r="E911" s="10">
        <v>10057.6</v>
      </c>
      <c r="F911" s="9"/>
      <c r="G911" s="9"/>
      <c r="H911" s="8"/>
      <c r="I911" s="7"/>
      <c r="AB911" s="1" t="s">
        <v>368</v>
      </c>
    </row>
    <row r="912" spans="1:28" ht="15" outlineLevel="4" x14ac:dyDescent="0.25">
      <c r="A912" s="178" t="s">
        <v>634</v>
      </c>
      <c r="B912" s="178"/>
      <c r="C912" s="9"/>
      <c r="D912" s="9"/>
      <c r="E912" s="10">
        <v>17479.63</v>
      </c>
      <c r="F912" s="9"/>
      <c r="G912" s="9"/>
      <c r="H912" s="8"/>
      <c r="I912" s="7"/>
      <c r="AB912" s="1" t="s">
        <v>369</v>
      </c>
    </row>
    <row r="913" spans="1:28" ht="15" outlineLevel="4" x14ac:dyDescent="0.25">
      <c r="A913" s="178" t="s">
        <v>633</v>
      </c>
      <c r="B913" s="178"/>
      <c r="C913" s="9"/>
      <c r="D913" s="9"/>
      <c r="E913" s="10">
        <v>19243.04</v>
      </c>
      <c r="F913" s="9"/>
      <c r="G913" s="9"/>
      <c r="H913" s="8"/>
      <c r="I913" s="7"/>
      <c r="AB913" s="1" t="s">
        <v>370</v>
      </c>
    </row>
    <row r="914" spans="1:28" ht="15" outlineLevel="4" x14ac:dyDescent="0.25">
      <c r="A914" s="178" t="s">
        <v>632</v>
      </c>
      <c r="B914" s="178"/>
      <c r="C914" s="9"/>
      <c r="D914" s="9"/>
      <c r="E914" s="10">
        <v>40559.1</v>
      </c>
      <c r="F914" s="9"/>
      <c r="G914" s="9"/>
      <c r="H914" s="8"/>
      <c r="I914" s="7"/>
      <c r="AB914" s="1" t="s">
        <v>371</v>
      </c>
    </row>
    <row r="915" spans="1:28" ht="15" outlineLevel="4" x14ac:dyDescent="0.25">
      <c r="A915" s="178" t="s">
        <v>631</v>
      </c>
      <c r="B915" s="178"/>
      <c r="C915" s="9"/>
      <c r="D915" s="9"/>
      <c r="E915" s="10">
        <v>16062.7</v>
      </c>
      <c r="F915" s="9"/>
      <c r="G915" s="9"/>
      <c r="H915" s="8"/>
      <c r="I915" s="7"/>
      <c r="AB915" s="1" t="s">
        <v>372</v>
      </c>
    </row>
    <row r="916" spans="1:28" ht="15" outlineLevel="4" x14ac:dyDescent="0.25">
      <c r="A916" s="178" t="s">
        <v>630</v>
      </c>
      <c r="B916" s="178"/>
      <c r="C916" s="9"/>
      <c r="D916" s="9"/>
      <c r="E916" s="10">
        <v>39227.660000000003</v>
      </c>
      <c r="F916" s="9"/>
      <c r="G916" s="9"/>
      <c r="H916" s="8"/>
      <c r="I916" s="7"/>
      <c r="AB916" s="1" t="s">
        <v>373</v>
      </c>
    </row>
    <row r="917" spans="1:28" ht="15" outlineLevel="4" x14ac:dyDescent="0.25">
      <c r="A917" s="178" t="s">
        <v>495</v>
      </c>
      <c r="B917" s="178"/>
      <c r="C917" s="9"/>
      <c r="D917" s="9"/>
      <c r="E917" s="10">
        <v>58076.17</v>
      </c>
      <c r="F917" s="9"/>
      <c r="G917" s="9"/>
      <c r="H917" s="8"/>
      <c r="I917" s="7"/>
      <c r="AB917" s="1" t="s">
        <v>374</v>
      </c>
    </row>
    <row r="918" spans="1:28" ht="15" outlineLevel="4" x14ac:dyDescent="0.25">
      <c r="A918" s="178" t="s">
        <v>629</v>
      </c>
      <c r="B918" s="178"/>
      <c r="C918" s="9"/>
      <c r="D918" s="9"/>
      <c r="E918" s="10">
        <v>9847.58</v>
      </c>
      <c r="F918" s="9"/>
      <c r="G918" s="9"/>
      <c r="H918" s="8"/>
      <c r="I918" s="7"/>
      <c r="AB918" s="1" t="s">
        <v>375</v>
      </c>
    </row>
    <row r="919" spans="1:28" ht="15" outlineLevel="4" x14ac:dyDescent="0.25">
      <c r="A919" s="178" t="s">
        <v>628</v>
      </c>
      <c r="B919" s="178"/>
      <c r="C919" s="9"/>
      <c r="D919" s="9"/>
      <c r="E919" s="10">
        <v>41708.82</v>
      </c>
      <c r="F919" s="9"/>
      <c r="G919" s="9"/>
      <c r="H919" s="8"/>
      <c r="I919" s="7"/>
      <c r="AB919" s="1" t="s">
        <v>377</v>
      </c>
    </row>
    <row r="920" spans="1:28" ht="15" outlineLevel="4" x14ac:dyDescent="0.25">
      <c r="A920" s="178" t="s">
        <v>600</v>
      </c>
      <c r="B920" s="178"/>
      <c r="C920" s="9"/>
      <c r="D920" s="9"/>
      <c r="E920" s="10">
        <v>33936.629999999997</v>
      </c>
      <c r="F920" s="9"/>
      <c r="G920" s="9"/>
      <c r="H920" s="8"/>
      <c r="I920" s="7"/>
      <c r="AB920" s="1" t="s">
        <v>378</v>
      </c>
    </row>
    <row r="921" spans="1:28" ht="15" outlineLevel="4" x14ac:dyDescent="0.25">
      <c r="A921" s="178" t="s">
        <v>494</v>
      </c>
      <c r="B921" s="178"/>
      <c r="C921" s="9"/>
      <c r="D921" s="9"/>
      <c r="E921" s="10">
        <v>27201.84</v>
      </c>
      <c r="F921" s="9"/>
      <c r="G921" s="9"/>
      <c r="H921" s="8"/>
      <c r="I921" s="7"/>
      <c r="AB921" s="1" t="s">
        <v>379</v>
      </c>
    </row>
    <row r="922" spans="1:28" ht="15" outlineLevel="4" x14ac:dyDescent="0.25">
      <c r="A922" s="178" t="s">
        <v>599</v>
      </c>
      <c r="B922" s="178"/>
      <c r="C922" s="9"/>
      <c r="D922" s="9"/>
      <c r="E922" s="10">
        <v>12966.82</v>
      </c>
      <c r="F922" s="9"/>
      <c r="G922" s="9"/>
      <c r="H922" s="8"/>
      <c r="I922" s="7"/>
      <c r="AB922" s="1" t="s">
        <v>380</v>
      </c>
    </row>
    <row r="923" spans="1:28" ht="15" outlineLevel="4" x14ac:dyDescent="0.25">
      <c r="A923" s="178" t="s">
        <v>627</v>
      </c>
      <c r="B923" s="178"/>
      <c r="C923" s="9"/>
      <c r="D923" s="9"/>
      <c r="E923" s="10">
        <v>11041.71</v>
      </c>
      <c r="F923" s="9"/>
      <c r="G923" s="9"/>
      <c r="H923" s="8"/>
      <c r="I923" s="7"/>
      <c r="AB923" s="1" t="s">
        <v>381</v>
      </c>
    </row>
    <row r="924" spans="1:28" ht="15" outlineLevel="4" x14ac:dyDescent="0.25">
      <c r="A924" s="178" t="s">
        <v>598</v>
      </c>
      <c r="B924" s="178"/>
      <c r="C924" s="9"/>
      <c r="D924" s="9"/>
      <c r="E924" s="10">
        <v>20110.7</v>
      </c>
      <c r="F924" s="9"/>
      <c r="G924" s="9"/>
      <c r="H924" s="8"/>
      <c r="I924" s="7"/>
      <c r="AB924" s="1" t="s">
        <v>382</v>
      </c>
    </row>
    <row r="925" spans="1:28" ht="15" outlineLevel="4" x14ac:dyDescent="0.25">
      <c r="A925" s="178" t="s">
        <v>597</v>
      </c>
      <c r="B925" s="178"/>
      <c r="C925" s="9"/>
      <c r="D925" s="9"/>
      <c r="E925" s="10">
        <v>19066.990000000002</v>
      </c>
      <c r="F925" s="9"/>
      <c r="G925" s="9"/>
      <c r="H925" s="8"/>
      <c r="I925" s="7"/>
      <c r="AB925" s="1" t="s">
        <v>383</v>
      </c>
    </row>
    <row r="926" spans="1:28" ht="15" outlineLevel="4" x14ac:dyDescent="0.25">
      <c r="A926" s="178" t="s">
        <v>626</v>
      </c>
      <c r="B926" s="178"/>
      <c r="C926" s="9"/>
      <c r="D926" s="9"/>
      <c r="E926" s="10">
        <v>17562.09</v>
      </c>
      <c r="F926" s="9"/>
      <c r="G926" s="9"/>
      <c r="H926" s="8"/>
      <c r="I926" s="7"/>
      <c r="AB926" s="1" t="s">
        <v>387</v>
      </c>
    </row>
    <row r="927" spans="1:28" ht="15" outlineLevel="4" x14ac:dyDescent="0.25">
      <c r="A927" s="178" t="s">
        <v>596</v>
      </c>
      <c r="B927" s="178"/>
      <c r="C927" s="9"/>
      <c r="D927" s="9"/>
      <c r="E927" s="10">
        <v>9879.26</v>
      </c>
      <c r="F927" s="9"/>
      <c r="G927" s="9"/>
      <c r="H927" s="8"/>
      <c r="I927" s="7"/>
      <c r="AB927" s="1" t="s">
        <v>388</v>
      </c>
    </row>
    <row r="928" spans="1:28" ht="15" outlineLevel="4" x14ac:dyDescent="0.25">
      <c r="A928" s="178" t="s">
        <v>595</v>
      </c>
      <c r="B928" s="178"/>
      <c r="C928" s="9"/>
      <c r="D928" s="9"/>
      <c r="E928" s="10">
        <v>16480.349999999999</v>
      </c>
      <c r="F928" s="9"/>
      <c r="G928" s="9"/>
      <c r="H928" s="8"/>
      <c r="I928" s="7"/>
      <c r="AB928" s="1" t="s">
        <v>389</v>
      </c>
    </row>
    <row r="929" spans="1:28" ht="15" outlineLevel="4" x14ac:dyDescent="0.25">
      <c r="A929" s="178" t="s">
        <v>625</v>
      </c>
      <c r="B929" s="178"/>
      <c r="C929" s="9"/>
      <c r="D929" s="9"/>
      <c r="E929" s="10">
        <v>17747.62</v>
      </c>
      <c r="F929" s="9"/>
      <c r="G929" s="9"/>
      <c r="H929" s="8"/>
      <c r="I929" s="7"/>
      <c r="AB929" s="1" t="s">
        <v>390</v>
      </c>
    </row>
    <row r="930" spans="1:28" ht="12" outlineLevel="1" x14ac:dyDescent="0.2">
      <c r="A930" s="175" t="s">
        <v>654</v>
      </c>
      <c r="B930" s="175"/>
      <c r="C930" s="17"/>
      <c r="D930" s="17"/>
      <c r="E930" s="18">
        <v>967572.67</v>
      </c>
      <c r="F930" s="18">
        <v>967572.67</v>
      </c>
      <c r="G930" s="17"/>
      <c r="H930" s="16"/>
      <c r="I930" s="15"/>
    </row>
    <row r="931" spans="1:28" ht="12" outlineLevel="2" x14ac:dyDescent="0.2">
      <c r="A931" s="176" t="s">
        <v>481</v>
      </c>
      <c r="B931" s="176"/>
      <c r="C931" s="13"/>
      <c r="D931" s="13"/>
      <c r="E931" s="14">
        <v>967572.67</v>
      </c>
      <c r="F931" s="14">
        <v>967572.67</v>
      </c>
      <c r="G931" s="13"/>
      <c r="H931" s="12"/>
      <c r="I931" s="11"/>
    </row>
    <row r="932" spans="1:28" ht="12" outlineLevel="3" x14ac:dyDescent="0.2">
      <c r="A932" s="177" t="s">
        <v>480</v>
      </c>
      <c r="B932" s="177"/>
      <c r="C932" s="9"/>
      <c r="D932" s="9"/>
      <c r="E932" s="10">
        <v>38470.69</v>
      </c>
      <c r="F932" s="10">
        <v>967572.67</v>
      </c>
      <c r="G932" s="9"/>
      <c r="H932" s="8"/>
      <c r="I932" s="7"/>
    </row>
    <row r="933" spans="1:28" ht="12" outlineLevel="4" x14ac:dyDescent="0.2">
      <c r="A933" s="178" t="s">
        <v>480</v>
      </c>
      <c r="B933" s="178"/>
      <c r="C933" s="9"/>
      <c r="D933" s="9"/>
      <c r="E933" s="10">
        <v>38470.69</v>
      </c>
      <c r="F933" s="10">
        <v>967572.67</v>
      </c>
      <c r="G933" s="9"/>
      <c r="H933" s="8"/>
      <c r="I933" s="7"/>
    </row>
    <row r="934" spans="1:28" ht="12" outlineLevel="3" x14ac:dyDescent="0.2">
      <c r="A934" s="177" t="s">
        <v>551</v>
      </c>
      <c r="B934" s="177"/>
      <c r="C934" s="9"/>
      <c r="D934" s="9"/>
      <c r="E934" s="10">
        <v>929101.98</v>
      </c>
      <c r="F934" s="9"/>
      <c r="G934" s="9"/>
      <c r="H934" s="8"/>
      <c r="I934" s="7"/>
    </row>
    <row r="935" spans="1:28" ht="15" outlineLevel="4" x14ac:dyDescent="0.25">
      <c r="A935" s="178" t="s">
        <v>623</v>
      </c>
      <c r="B935" s="178"/>
      <c r="C935" s="9"/>
      <c r="D935" s="9"/>
      <c r="E935" s="10">
        <v>9367.65</v>
      </c>
      <c r="F935" s="9"/>
      <c r="G935" s="9"/>
      <c r="H935" s="8"/>
      <c r="I935" s="7"/>
      <c r="AB935" s="1" t="s">
        <v>276</v>
      </c>
    </row>
    <row r="936" spans="1:28" ht="15" outlineLevel="4" x14ac:dyDescent="0.25">
      <c r="A936" s="178" t="s">
        <v>547</v>
      </c>
      <c r="B936" s="178"/>
      <c r="C936" s="9"/>
      <c r="D936" s="9"/>
      <c r="E936" s="10">
        <v>10788.13</v>
      </c>
      <c r="F936" s="9"/>
      <c r="G936" s="9"/>
      <c r="H936" s="8"/>
      <c r="I936" s="7"/>
      <c r="AB936" s="1" t="s">
        <v>277</v>
      </c>
    </row>
    <row r="937" spans="1:28" ht="15" outlineLevel="4" x14ac:dyDescent="0.25">
      <c r="A937" s="178" t="s">
        <v>546</v>
      </c>
      <c r="B937" s="178"/>
      <c r="C937" s="9"/>
      <c r="D937" s="9"/>
      <c r="E937" s="10">
        <v>7523.23</v>
      </c>
      <c r="F937" s="9"/>
      <c r="G937" s="9"/>
      <c r="H937" s="8"/>
      <c r="I937" s="7"/>
      <c r="AB937" s="1" t="s">
        <v>278</v>
      </c>
    </row>
    <row r="938" spans="1:28" ht="15" outlineLevel="4" x14ac:dyDescent="0.25">
      <c r="A938" s="178" t="s">
        <v>544</v>
      </c>
      <c r="B938" s="178"/>
      <c r="C938" s="9"/>
      <c r="D938" s="9"/>
      <c r="E938" s="10">
        <v>99037.27</v>
      </c>
      <c r="F938" s="9"/>
      <c r="G938" s="9"/>
      <c r="H938" s="8"/>
      <c r="I938" s="7"/>
      <c r="AB938" s="1" t="s">
        <v>287</v>
      </c>
    </row>
    <row r="939" spans="1:28" ht="15" outlineLevel="4" x14ac:dyDescent="0.25">
      <c r="A939" s="178" t="s">
        <v>542</v>
      </c>
      <c r="B939" s="178"/>
      <c r="C939" s="9"/>
      <c r="D939" s="9"/>
      <c r="E939" s="10">
        <v>15037.17</v>
      </c>
      <c r="F939" s="9"/>
      <c r="G939" s="9"/>
      <c r="H939" s="8"/>
      <c r="I939" s="7"/>
      <c r="AB939" s="1" t="s">
        <v>285</v>
      </c>
    </row>
    <row r="940" spans="1:28" ht="15" outlineLevel="4" x14ac:dyDescent="0.25">
      <c r="A940" s="178" t="s">
        <v>653</v>
      </c>
      <c r="B940" s="178"/>
      <c r="C940" s="9"/>
      <c r="D940" s="9"/>
      <c r="E940" s="10">
        <v>17029.009999999998</v>
      </c>
      <c r="F940" s="9"/>
      <c r="G940" s="9"/>
      <c r="H940" s="8"/>
      <c r="I940" s="7"/>
      <c r="AB940" s="1" t="s">
        <v>286</v>
      </c>
    </row>
    <row r="941" spans="1:28" ht="15" outlineLevel="4" x14ac:dyDescent="0.25">
      <c r="A941" s="178" t="s">
        <v>650</v>
      </c>
      <c r="B941" s="178"/>
      <c r="C941" s="9"/>
      <c r="D941" s="9"/>
      <c r="E941" s="10">
        <v>32549.95</v>
      </c>
      <c r="F941" s="9"/>
      <c r="G941" s="9"/>
      <c r="H941" s="8"/>
      <c r="I941" s="7"/>
      <c r="AB941" s="1" t="s">
        <v>288</v>
      </c>
    </row>
    <row r="942" spans="1:28" ht="15" outlineLevel="4" x14ac:dyDescent="0.25">
      <c r="A942" s="178" t="s">
        <v>618</v>
      </c>
      <c r="B942" s="178"/>
      <c r="C942" s="9"/>
      <c r="D942" s="9"/>
      <c r="E942" s="10">
        <v>8028.16</v>
      </c>
      <c r="F942" s="9"/>
      <c r="G942" s="9"/>
      <c r="H942" s="8"/>
      <c r="I942" s="7"/>
      <c r="AB942" s="1" t="s">
        <v>289</v>
      </c>
    </row>
    <row r="943" spans="1:28" ht="15" outlineLevel="4" x14ac:dyDescent="0.25">
      <c r="A943" s="178" t="s">
        <v>539</v>
      </c>
      <c r="B943" s="178"/>
      <c r="C943" s="9"/>
      <c r="D943" s="9"/>
      <c r="E943" s="10">
        <v>25313.46</v>
      </c>
      <c r="F943" s="9"/>
      <c r="G943" s="9"/>
      <c r="H943" s="8"/>
      <c r="I943" s="7"/>
      <c r="AB943" s="1" t="s">
        <v>292</v>
      </c>
    </row>
    <row r="944" spans="1:28" ht="15" outlineLevel="4" x14ac:dyDescent="0.25">
      <c r="A944" s="178" t="s">
        <v>649</v>
      </c>
      <c r="B944" s="178"/>
      <c r="C944" s="9"/>
      <c r="D944" s="9"/>
      <c r="E944" s="10">
        <v>46114.49</v>
      </c>
      <c r="F944" s="9"/>
      <c r="G944" s="9"/>
      <c r="H944" s="8"/>
      <c r="I944" s="7"/>
      <c r="AB944" s="1" t="s">
        <v>36</v>
      </c>
    </row>
    <row r="945" spans="1:28" ht="15" outlineLevel="4" x14ac:dyDescent="0.25">
      <c r="A945" s="178" t="s">
        <v>648</v>
      </c>
      <c r="B945" s="178"/>
      <c r="C945" s="9"/>
      <c r="D945" s="9"/>
      <c r="E945" s="10">
        <v>37917.89</v>
      </c>
      <c r="F945" s="9"/>
      <c r="G945" s="9"/>
      <c r="H945" s="8"/>
      <c r="I945" s="7"/>
      <c r="AB945" s="1" t="s">
        <v>38</v>
      </c>
    </row>
    <row r="946" spans="1:28" ht="15" outlineLevel="4" x14ac:dyDescent="0.25">
      <c r="A946" s="178" t="s">
        <v>535</v>
      </c>
      <c r="B946" s="178"/>
      <c r="C946" s="9"/>
      <c r="D946" s="9"/>
      <c r="E946" s="10">
        <v>27586.18</v>
      </c>
      <c r="F946" s="9"/>
      <c r="G946" s="9"/>
      <c r="H946" s="8"/>
      <c r="I946" s="7"/>
      <c r="AB946" s="1" t="s">
        <v>41</v>
      </c>
    </row>
    <row r="947" spans="1:28" ht="15" outlineLevel="4" x14ac:dyDescent="0.25">
      <c r="A947" s="178" t="s">
        <v>527</v>
      </c>
      <c r="B947" s="178"/>
      <c r="C947" s="9"/>
      <c r="D947" s="9"/>
      <c r="E947" s="10">
        <v>35084.99</v>
      </c>
      <c r="F947" s="9"/>
      <c r="G947" s="9"/>
      <c r="H947" s="8"/>
      <c r="I947" s="7"/>
      <c r="AB947" s="1" t="s">
        <v>49</v>
      </c>
    </row>
    <row r="948" spans="1:28" ht="15" outlineLevel="4" x14ac:dyDescent="0.25">
      <c r="A948" s="178" t="s">
        <v>646</v>
      </c>
      <c r="B948" s="178"/>
      <c r="C948" s="9"/>
      <c r="D948" s="9"/>
      <c r="E948" s="10">
        <v>6024.56</v>
      </c>
      <c r="F948" s="9"/>
      <c r="G948" s="9"/>
      <c r="H948" s="8"/>
      <c r="I948" s="7"/>
      <c r="AB948" s="1" t="s">
        <v>50</v>
      </c>
    </row>
    <row r="949" spans="1:28" ht="15" outlineLevel="4" x14ac:dyDescent="0.25">
      <c r="A949" s="178" t="s">
        <v>645</v>
      </c>
      <c r="B949" s="178"/>
      <c r="C949" s="9"/>
      <c r="D949" s="9"/>
      <c r="E949" s="10">
        <v>15619.85</v>
      </c>
      <c r="F949" s="9"/>
      <c r="G949" s="9"/>
      <c r="H949" s="8"/>
      <c r="I949" s="7"/>
      <c r="AB949" s="1" t="s">
        <v>52</v>
      </c>
    </row>
    <row r="950" spans="1:28" ht="15" outlineLevel="4" x14ac:dyDescent="0.25">
      <c r="A950" s="178" t="s">
        <v>644</v>
      </c>
      <c r="B950" s="178"/>
      <c r="C950" s="9"/>
      <c r="D950" s="9"/>
      <c r="E950" s="10">
        <v>7922.13</v>
      </c>
      <c r="F950" s="9"/>
      <c r="G950" s="9"/>
      <c r="H950" s="8"/>
      <c r="I950" s="7"/>
      <c r="AB950" s="1" t="s">
        <v>54</v>
      </c>
    </row>
    <row r="951" spans="1:28" ht="15" outlineLevel="4" x14ac:dyDescent="0.25">
      <c r="A951" s="178" t="s">
        <v>525</v>
      </c>
      <c r="B951" s="178"/>
      <c r="C951" s="9"/>
      <c r="D951" s="9"/>
      <c r="E951" s="10">
        <v>30664.46</v>
      </c>
      <c r="F951" s="9"/>
      <c r="G951" s="9"/>
      <c r="H951" s="8"/>
      <c r="I951" s="7"/>
      <c r="AB951" s="1" t="s">
        <v>56</v>
      </c>
    </row>
    <row r="952" spans="1:28" ht="15" outlineLevel="4" x14ac:dyDescent="0.25">
      <c r="A952" s="178" t="s">
        <v>642</v>
      </c>
      <c r="B952" s="178"/>
      <c r="C952" s="9"/>
      <c r="D952" s="9"/>
      <c r="E952" s="10">
        <v>1923.07</v>
      </c>
      <c r="F952" s="9"/>
      <c r="G952" s="9"/>
      <c r="H952" s="8"/>
      <c r="I952" s="7"/>
      <c r="AB952" s="1" t="s">
        <v>58</v>
      </c>
    </row>
    <row r="953" spans="1:28" ht="15" outlineLevel="4" x14ac:dyDescent="0.25">
      <c r="A953" s="178" t="s">
        <v>611</v>
      </c>
      <c r="B953" s="178"/>
      <c r="C953" s="9"/>
      <c r="D953" s="9"/>
      <c r="E953" s="10">
        <v>17532.55</v>
      </c>
      <c r="F953" s="9"/>
      <c r="G953" s="9"/>
      <c r="H953" s="8"/>
      <c r="I953" s="7"/>
      <c r="AB953" s="1" t="s">
        <v>59</v>
      </c>
    </row>
    <row r="954" spans="1:28" ht="15" outlineLevel="4" x14ac:dyDescent="0.25">
      <c r="A954" s="178" t="s">
        <v>641</v>
      </c>
      <c r="B954" s="178"/>
      <c r="C954" s="9"/>
      <c r="D954" s="9"/>
      <c r="E954" s="10">
        <v>24176.22</v>
      </c>
      <c r="F954" s="9"/>
      <c r="G954" s="9"/>
      <c r="H954" s="8"/>
      <c r="I954" s="7"/>
      <c r="AB954" s="1" t="s">
        <v>61</v>
      </c>
    </row>
    <row r="955" spans="1:28" ht="15" outlineLevel="4" x14ac:dyDescent="0.25">
      <c r="A955" s="178" t="s">
        <v>524</v>
      </c>
      <c r="B955" s="178"/>
      <c r="C955" s="9"/>
      <c r="D955" s="9"/>
      <c r="E955" s="10">
        <v>19385.11</v>
      </c>
      <c r="F955" s="9"/>
      <c r="G955" s="9"/>
      <c r="H955" s="8"/>
      <c r="I955" s="7"/>
      <c r="AB955" s="1" t="s">
        <v>63</v>
      </c>
    </row>
    <row r="956" spans="1:28" ht="15" outlineLevel="4" x14ac:dyDescent="0.25">
      <c r="A956" s="178" t="s">
        <v>640</v>
      </c>
      <c r="B956" s="178"/>
      <c r="C956" s="9"/>
      <c r="D956" s="9"/>
      <c r="E956" s="10">
        <v>9746.73</v>
      </c>
      <c r="F956" s="9"/>
      <c r="G956" s="9"/>
      <c r="H956" s="8"/>
      <c r="I956" s="7"/>
      <c r="AB956" s="1" t="s">
        <v>65</v>
      </c>
    </row>
    <row r="957" spans="1:28" ht="15" outlineLevel="4" x14ac:dyDescent="0.25">
      <c r="A957" s="178" t="s">
        <v>523</v>
      </c>
      <c r="B957" s="178"/>
      <c r="C957" s="9"/>
      <c r="D957" s="9"/>
      <c r="E957" s="10">
        <v>24057.48</v>
      </c>
      <c r="F957" s="9"/>
      <c r="G957" s="9"/>
      <c r="H957" s="8"/>
      <c r="I957" s="7"/>
      <c r="AB957" s="1" t="s">
        <v>67</v>
      </c>
    </row>
    <row r="958" spans="1:28" ht="15" outlineLevel="4" x14ac:dyDescent="0.25">
      <c r="A958" s="178" t="s">
        <v>606</v>
      </c>
      <c r="B958" s="178"/>
      <c r="C958" s="9"/>
      <c r="D958" s="9"/>
      <c r="E958" s="10">
        <v>9367.2199999999993</v>
      </c>
      <c r="F958" s="9"/>
      <c r="G958" s="9"/>
      <c r="H958" s="8"/>
      <c r="I958" s="7"/>
      <c r="AB958" s="1" t="s">
        <v>73</v>
      </c>
    </row>
    <row r="959" spans="1:28" ht="15" outlineLevel="4" x14ac:dyDescent="0.25">
      <c r="A959" s="178" t="s">
        <v>501</v>
      </c>
      <c r="B959" s="178"/>
      <c r="C959" s="9"/>
      <c r="D959" s="9"/>
      <c r="E959" s="10">
        <v>24670.34</v>
      </c>
      <c r="F959" s="9"/>
      <c r="G959" s="9"/>
      <c r="H959" s="8"/>
      <c r="I959" s="7"/>
      <c r="AB959" s="1" t="s">
        <v>122</v>
      </c>
    </row>
    <row r="960" spans="1:28" ht="15" outlineLevel="4" x14ac:dyDescent="0.25">
      <c r="A960" s="178" t="s">
        <v>603</v>
      </c>
      <c r="B960" s="178"/>
      <c r="C960" s="9"/>
      <c r="D960" s="9"/>
      <c r="E960" s="10">
        <v>17544.349999999999</v>
      </c>
      <c r="F960" s="9"/>
      <c r="G960" s="9"/>
      <c r="H960" s="8"/>
      <c r="I960" s="7"/>
      <c r="AB960" s="1" t="s">
        <v>123</v>
      </c>
    </row>
    <row r="961" spans="1:28" ht="15" outlineLevel="4" x14ac:dyDescent="0.25">
      <c r="A961" s="178" t="s">
        <v>500</v>
      </c>
      <c r="B961" s="178"/>
      <c r="C961" s="9"/>
      <c r="D961" s="9"/>
      <c r="E961" s="10">
        <v>8868.33</v>
      </c>
      <c r="F961" s="9"/>
      <c r="G961" s="9"/>
      <c r="H961" s="8"/>
      <c r="I961" s="7"/>
      <c r="AB961" s="1" t="s">
        <v>298</v>
      </c>
    </row>
    <row r="962" spans="1:28" ht="15" outlineLevel="4" x14ac:dyDescent="0.25">
      <c r="A962" s="178" t="s">
        <v>602</v>
      </c>
      <c r="B962" s="178"/>
      <c r="C962" s="9"/>
      <c r="D962" s="9"/>
      <c r="E962" s="10">
        <v>15734.17</v>
      </c>
      <c r="F962" s="9"/>
      <c r="G962" s="9"/>
      <c r="H962" s="8"/>
      <c r="I962" s="7"/>
      <c r="AB962" s="1" t="s">
        <v>128</v>
      </c>
    </row>
    <row r="963" spans="1:28" ht="15" outlineLevel="4" x14ac:dyDescent="0.25">
      <c r="A963" s="178" t="s">
        <v>497</v>
      </c>
      <c r="B963" s="178"/>
      <c r="C963" s="9"/>
      <c r="D963" s="9"/>
      <c r="E963" s="10">
        <v>80171.13</v>
      </c>
      <c r="F963" s="9"/>
      <c r="G963" s="9"/>
      <c r="H963" s="8"/>
      <c r="I963" s="7"/>
      <c r="AB963" s="1" t="s">
        <v>129</v>
      </c>
    </row>
    <row r="964" spans="1:28" ht="15" outlineLevel="4" x14ac:dyDescent="0.25">
      <c r="A964" s="178" t="s">
        <v>636</v>
      </c>
      <c r="B964" s="178"/>
      <c r="C964" s="9"/>
      <c r="D964" s="9"/>
      <c r="E964" s="10">
        <v>16124.11</v>
      </c>
      <c r="F964" s="9"/>
      <c r="G964" s="9"/>
      <c r="H964" s="8"/>
      <c r="I964" s="7"/>
      <c r="AB964" s="1" t="s">
        <v>366</v>
      </c>
    </row>
    <row r="965" spans="1:28" ht="15" outlineLevel="4" x14ac:dyDescent="0.25">
      <c r="A965" s="178" t="s">
        <v>635</v>
      </c>
      <c r="B965" s="178"/>
      <c r="C965" s="9"/>
      <c r="D965" s="9"/>
      <c r="E965" s="10">
        <v>4562.58</v>
      </c>
      <c r="F965" s="9"/>
      <c r="G965" s="9"/>
      <c r="H965" s="8"/>
      <c r="I965" s="7"/>
      <c r="AB965" s="1" t="s">
        <v>367</v>
      </c>
    </row>
    <row r="966" spans="1:28" ht="15" outlineLevel="4" x14ac:dyDescent="0.25">
      <c r="A966" s="178" t="s">
        <v>496</v>
      </c>
      <c r="B966" s="178"/>
      <c r="C966" s="9"/>
      <c r="D966" s="9"/>
      <c r="E966" s="10">
        <v>3695.21</v>
      </c>
      <c r="F966" s="9"/>
      <c r="G966" s="9"/>
      <c r="H966" s="8"/>
      <c r="I966" s="7"/>
      <c r="AB966" s="1" t="s">
        <v>368</v>
      </c>
    </row>
    <row r="967" spans="1:28" ht="15" outlineLevel="4" x14ac:dyDescent="0.25">
      <c r="A967" s="178" t="s">
        <v>634</v>
      </c>
      <c r="B967" s="178"/>
      <c r="C967" s="9"/>
      <c r="D967" s="9"/>
      <c r="E967" s="10">
        <v>5192.08</v>
      </c>
      <c r="F967" s="9"/>
      <c r="G967" s="9"/>
      <c r="H967" s="8"/>
      <c r="I967" s="7"/>
      <c r="AB967" s="1" t="s">
        <v>369</v>
      </c>
    </row>
    <row r="968" spans="1:28" ht="15" outlineLevel="4" x14ac:dyDescent="0.25">
      <c r="A968" s="178" t="s">
        <v>633</v>
      </c>
      <c r="B968" s="178"/>
      <c r="C968" s="9"/>
      <c r="D968" s="9"/>
      <c r="E968" s="10">
        <v>4812.8900000000003</v>
      </c>
      <c r="F968" s="9"/>
      <c r="G968" s="9"/>
      <c r="H968" s="8"/>
      <c r="I968" s="7"/>
      <c r="AB968" s="1" t="s">
        <v>370</v>
      </c>
    </row>
    <row r="969" spans="1:28" ht="15" outlineLevel="4" x14ac:dyDescent="0.25">
      <c r="A969" s="178" t="s">
        <v>632</v>
      </c>
      <c r="B969" s="178"/>
      <c r="C969" s="9"/>
      <c r="D969" s="9"/>
      <c r="E969" s="10">
        <v>7576.01</v>
      </c>
      <c r="F969" s="9"/>
      <c r="G969" s="9"/>
      <c r="H969" s="8"/>
      <c r="I969" s="7"/>
      <c r="AB969" s="1" t="s">
        <v>371</v>
      </c>
    </row>
    <row r="970" spans="1:28" ht="15" outlineLevel="4" x14ac:dyDescent="0.25">
      <c r="A970" s="178" t="s">
        <v>631</v>
      </c>
      <c r="B970" s="178"/>
      <c r="C970" s="9"/>
      <c r="D970" s="9"/>
      <c r="E970" s="10">
        <v>8767.34</v>
      </c>
      <c r="F970" s="9"/>
      <c r="G970" s="9"/>
      <c r="H970" s="8"/>
      <c r="I970" s="7"/>
      <c r="AB970" s="1" t="s">
        <v>372</v>
      </c>
    </row>
    <row r="971" spans="1:28" ht="15" outlineLevel="4" x14ac:dyDescent="0.25">
      <c r="A971" s="178" t="s">
        <v>630</v>
      </c>
      <c r="B971" s="178"/>
      <c r="C971" s="9"/>
      <c r="D971" s="9"/>
      <c r="E971" s="10">
        <v>8739.64</v>
      </c>
      <c r="F971" s="9"/>
      <c r="G971" s="9"/>
      <c r="H971" s="8"/>
      <c r="I971" s="7"/>
      <c r="AB971" s="1" t="s">
        <v>373</v>
      </c>
    </row>
    <row r="972" spans="1:28" ht="15" outlineLevel="4" x14ac:dyDescent="0.25">
      <c r="A972" s="178" t="s">
        <v>495</v>
      </c>
      <c r="B972" s="178"/>
      <c r="C972" s="9"/>
      <c r="D972" s="9"/>
      <c r="E972" s="10">
        <v>11036.88</v>
      </c>
      <c r="F972" s="9"/>
      <c r="G972" s="9"/>
      <c r="H972" s="8"/>
      <c r="I972" s="7"/>
      <c r="AB972" s="1" t="s">
        <v>374</v>
      </c>
    </row>
    <row r="973" spans="1:28" ht="15" outlineLevel="4" x14ac:dyDescent="0.25">
      <c r="A973" s="178" t="s">
        <v>629</v>
      </c>
      <c r="B973" s="178"/>
      <c r="C973" s="9"/>
      <c r="D973" s="9"/>
      <c r="E973" s="10">
        <v>21302.3</v>
      </c>
      <c r="F973" s="9"/>
      <c r="G973" s="9"/>
      <c r="H973" s="8"/>
      <c r="I973" s="7"/>
      <c r="AB973" s="1" t="s">
        <v>375</v>
      </c>
    </row>
    <row r="974" spans="1:28" ht="15" outlineLevel="4" x14ac:dyDescent="0.25">
      <c r="A974" s="178" t="s">
        <v>628</v>
      </c>
      <c r="B974" s="178"/>
      <c r="C974" s="9"/>
      <c r="D974" s="9"/>
      <c r="E974" s="10">
        <v>25821.58</v>
      </c>
      <c r="F974" s="9"/>
      <c r="G974" s="9"/>
      <c r="H974" s="8"/>
      <c r="I974" s="7"/>
      <c r="AB974" s="1" t="s">
        <v>377</v>
      </c>
    </row>
    <row r="975" spans="1:28" ht="15" outlineLevel="4" x14ac:dyDescent="0.25">
      <c r="A975" s="178" t="s">
        <v>598</v>
      </c>
      <c r="B975" s="178"/>
      <c r="C975" s="9"/>
      <c r="D975" s="9"/>
      <c r="E975" s="10">
        <v>13015.32</v>
      </c>
      <c r="F975" s="9"/>
      <c r="G975" s="9"/>
      <c r="H975" s="8"/>
      <c r="I975" s="7"/>
      <c r="AB975" s="1" t="s">
        <v>382</v>
      </c>
    </row>
    <row r="976" spans="1:28" ht="15" outlineLevel="4" x14ac:dyDescent="0.25">
      <c r="A976" s="178" t="s">
        <v>626</v>
      </c>
      <c r="B976" s="178"/>
      <c r="C976" s="9"/>
      <c r="D976" s="9"/>
      <c r="E976" s="10">
        <v>11616.56</v>
      </c>
      <c r="F976" s="9"/>
      <c r="G976" s="9"/>
      <c r="H976" s="8"/>
      <c r="I976" s="7"/>
      <c r="AB976" s="1" t="s">
        <v>387</v>
      </c>
    </row>
    <row r="977" spans="1:28" ht="15" outlineLevel="4" x14ac:dyDescent="0.25">
      <c r="A977" s="178" t="s">
        <v>595</v>
      </c>
      <c r="B977" s="178"/>
      <c r="C977" s="9"/>
      <c r="D977" s="9"/>
      <c r="E977" s="10">
        <v>92934.07</v>
      </c>
      <c r="F977" s="9"/>
      <c r="G977" s="9"/>
      <c r="H977" s="8"/>
      <c r="I977" s="7"/>
      <c r="AB977" s="1" t="s">
        <v>389</v>
      </c>
    </row>
    <row r="978" spans="1:28" ht="15" outlineLevel="4" x14ac:dyDescent="0.25">
      <c r="A978" s="178" t="s">
        <v>625</v>
      </c>
      <c r="B978" s="178"/>
      <c r="C978" s="9"/>
      <c r="D978" s="9"/>
      <c r="E978" s="10">
        <v>9120.1299999999992</v>
      </c>
      <c r="F978" s="9"/>
      <c r="G978" s="9"/>
      <c r="H978" s="8"/>
      <c r="I978" s="7"/>
      <c r="AB978" s="1" t="s">
        <v>390</v>
      </c>
    </row>
    <row r="979" spans="1:28" ht="12" outlineLevel="1" x14ac:dyDescent="0.2">
      <c r="A979" s="175" t="s">
        <v>652</v>
      </c>
      <c r="B979" s="175"/>
      <c r="C979" s="17"/>
      <c r="D979" s="17"/>
      <c r="E979" s="18">
        <v>827089.34</v>
      </c>
      <c r="F979" s="18">
        <v>827089.34</v>
      </c>
      <c r="G979" s="17"/>
      <c r="H979" s="16"/>
      <c r="I979" s="15"/>
    </row>
    <row r="980" spans="1:28" ht="12" outlineLevel="2" x14ac:dyDescent="0.2">
      <c r="A980" s="176" t="s">
        <v>481</v>
      </c>
      <c r="B980" s="176"/>
      <c r="C980" s="13"/>
      <c r="D980" s="13"/>
      <c r="E980" s="14">
        <v>827089.34</v>
      </c>
      <c r="F980" s="14">
        <v>827089.34</v>
      </c>
      <c r="G980" s="13"/>
      <c r="H980" s="12"/>
      <c r="I980" s="11"/>
    </row>
    <row r="981" spans="1:28" ht="12" outlineLevel="3" x14ac:dyDescent="0.2">
      <c r="A981" s="177" t="s">
        <v>480</v>
      </c>
      <c r="B981" s="177"/>
      <c r="C981" s="9"/>
      <c r="D981" s="9"/>
      <c r="E981" s="10">
        <v>43627.1</v>
      </c>
      <c r="F981" s="10">
        <v>827089.34</v>
      </c>
      <c r="G981" s="9"/>
      <c r="H981" s="8"/>
      <c r="I981" s="7"/>
    </row>
    <row r="982" spans="1:28" ht="12" outlineLevel="4" x14ac:dyDescent="0.2">
      <c r="A982" s="178" t="s">
        <v>480</v>
      </c>
      <c r="B982" s="178"/>
      <c r="C982" s="9"/>
      <c r="D982" s="9"/>
      <c r="E982" s="10">
        <v>43627.1</v>
      </c>
      <c r="F982" s="10">
        <v>827089.34</v>
      </c>
      <c r="G982" s="9"/>
      <c r="H982" s="8"/>
      <c r="I982" s="7"/>
    </row>
    <row r="983" spans="1:28" ht="12" outlineLevel="3" x14ac:dyDescent="0.2">
      <c r="A983" s="177" t="s">
        <v>551</v>
      </c>
      <c r="B983" s="177"/>
      <c r="C983" s="9"/>
      <c r="D983" s="9"/>
      <c r="E983" s="10">
        <v>783462.24</v>
      </c>
      <c r="F983" s="9"/>
      <c r="G983" s="9"/>
      <c r="H983" s="8"/>
      <c r="I983" s="7"/>
    </row>
    <row r="984" spans="1:28" ht="15" outlineLevel="4" x14ac:dyDescent="0.25">
      <c r="A984" s="178" t="s">
        <v>623</v>
      </c>
      <c r="B984" s="178"/>
      <c r="C984" s="9"/>
      <c r="D984" s="9"/>
      <c r="E984" s="10">
        <v>1701</v>
      </c>
      <c r="F984" s="9"/>
      <c r="G984" s="9"/>
      <c r="H984" s="8"/>
      <c r="I984" s="7"/>
      <c r="AB984" s="1" t="s">
        <v>276</v>
      </c>
    </row>
    <row r="985" spans="1:28" ht="15" outlineLevel="4" x14ac:dyDescent="0.25">
      <c r="A985" s="178" t="s">
        <v>547</v>
      </c>
      <c r="B985" s="178"/>
      <c r="C985" s="9"/>
      <c r="D985" s="9"/>
      <c r="E985" s="10">
        <v>1798.98</v>
      </c>
      <c r="F985" s="9"/>
      <c r="G985" s="9"/>
      <c r="H985" s="8"/>
      <c r="I985" s="7"/>
      <c r="AB985" s="1" t="s">
        <v>277</v>
      </c>
    </row>
    <row r="986" spans="1:28" ht="15" outlineLevel="4" x14ac:dyDescent="0.25">
      <c r="A986" s="178" t="s">
        <v>546</v>
      </c>
      <c r="B986" s="178"/>
      <c r="C986" s="9"/>
      <c r="D986" s="9"/>
      <c r="E986" s="10">
        <v>11138.05</v>
      </c>
      <c r="F986" s="9"/>
      <c r="G986" s="9"/>
      <c r="H986" s="8"/>
      <c r="I986" s="7"/>
      <c r="AB986" s="1" t="s">
        <v>278</v>
      </c>
    </row>
    <row r="987" spans="1:28" ht="15" outlineLevel="4" x14ac:dyDescent="0.25">
      <c r="A987" s="178" t="s">
        <v>545</v>
      </c>
      <c r="B987" s="178"/>
      <c r="C987" s="9"/>
      <c r="D987" s="9"/>
      <c r="E987" s="10">
        <v>2144.06</v>
      </c>
      <c r="F987" s="9"/>
      <c r="G987" s="9"/>
      <c r="H987" s="8"/>
      <c r="I987" s="7"/>
      <c r="AB987" s="1" t="s">
        <v>281</v>
      </c>
    </row>
    <row r="988" spans="1:28" ht="15" outlineLevel="4" x14ac:dyDescent="0.25">
      <c r="A988" s="178" t="s">
        <v>544</v>
      </c>
      <c r="B988" s="178"/>
      <c r="C988" s="9"/>
      <c r="D988" s="9"/>
      <c r="E988" s="10">
        <v>114255.8</v>
      </c>
      <c r="F988" s="9"/>
      <c r="G988" s="9"/>
      <c r="H988" s="8"/>
      <c r="I988" s="7"/>
      <c r="AB988" s="1" t="s">
        <v>287</v>
      </c>
    </row>
    <row r="989" spans="1:28" ht="15" outlineLevel="4" x14ac:dyDescent="0.25">
      <c r="A989" s="178" t="s">
        <v>651</v>
      </c>
      <c r="B989" s="178"/>
      <c r="C989" s="9"/>
      <c r="D989" s="9"/>
      <c r="E989" s="20">
        <v>114.41</v>
      </c>
      <c r="F989" s="9"/>
      <c r="G989" s="9"/>
      <c r="H989" s="8"/>
      <c r="I989" s="7"/>
      <c r="AB989" s="1" t="s">
        <v>283</v>
      </c>
    </row>
    <row r="990" spans="1:28" ht="15" outlineLevel="4" x14ac:dyDescent="0.25">
      <c r="A990" s="178" t="s">
        <v>542</v>
      </c>
      <c r="B990" s="178"/>
      <c r="C990" s="9"/>
      <c r="D990" s="9"/>
      <c r="E990" s="10">
        <v>3989.45</v>
      </c>
      <c r="F990" s="9"/>
      <c r="G990" s="9"/>
      <c r="H990" s="8"/>
      <c r="I990" s="7"/>
      <c r="AB990" s="1" t="s">
        <v>285</v>
      </c>
    </row>
    <row r="991" spans="1:28" ht="15" outlineLevel="4" x14ac:dyDescent="0.25">
      <c r="A991" s="178" t="s">
        <v>650</v>
      </c>
      <c r="B991" s="178"/>
      <c r="C991" s="9"/>
      <c r="D991" s="9"/>
      <c r="E991" s="10">
        <v>20367.61</v>
      </c>
      <c r="F991" s="9"/>
      <c r="G991" s="9"/>
      <c r="H991" s="8"/>
      <c r="I991" s="7"/>
      <c r="AB991" s="1" t="s">
        <v>288</v>
      </c>
    </row>
    <row r="992" spans="1:28" ht="15" outlineLevel="4" x14ac:dyDescent="0.25">
      <c r="A992" s="178" t="s">
        <v>618</v>
      </c>
      <c r="B992" s="178"/>
      <c r="C992" s="9"/>
      <c r="D992" s="9"/>
      <c r="E992" s="10">
        <v>5086</v>
      </c>
      <c r="F992" s="9"/>
      <c r="G992" s="9"/>
      <c r="H992" s="8"/>
      <c r="I992" s="7"/>
      <c r="AB992" s="1" t="s">
        <v>289</v>
      </c>
    </row>
    <row r="993" spans="1:28" ht="15" outlineLevel="4" x14ac:dyDescent="0.25">
      <c r="A993" s="178" t="s">
        <v>539</v>
      </c>
      <c r="B993" s="178"/>
      <c r="C993" s="9"/>
      <c r="D993" s="9"/>
      <c r="E993" s="10">
        <v>26564.43</v>
      </c>
      <c r="F993" s="9"/>
      <c r="G993" s="9"/>
      <c r="H993" s="8"/>
      <c r="I993" s="7"/>
      <c r="AB993" s="1" t="s">
        <v>292</v>
      </c>
    </row>
    <row r="994" spans="1:28" ht="15" outlineLevel="4" x14ac:dyDescent="0.25">
      <c r="A994" s="178" t="s">
        <v>617</v>
      </c>
      <c r="B994" s="178"/>
      <c r="C994" s="9"/>
      <c r="D994" s="9"/>
      <c r="E994" s="10">
        <v>8710.2999999999993</v>
      </c>
      <c r="F994" s="9"/>
      <c r="G994" s="9"/>
      <c r="H994" s="8"/>
      <c r="I994" s="7"/>
      <c r="AB994" s="1" t="s">
        <v>31</v>
      </c>
    </row>
    <row r="995" spans="1:28" ht="15" outlineLevel="4" x14ac:dyDescent="0.25">
      <c r="A995" s="178" t="s">
        <v>538</v>
      </c>
      <c r="B995" s="178"/>
      <c r="C995" s="9"/>
      <c r="D995" s="9"/>
      <c r="E995" s="10">
        <v>2588.14</v>
      </c>
      <c r="F995" s="9"/>
      <c r="G995" s="9"/>
      <c r="H995" s="8"/>
      <c r="I995" s="7"/>
      <c r="AB995" s="1" t="s">
        <v>32</v>
      </c>
    </row>
    <row r="996" spans="1:28" ht="15" outlineLevel="4" x14ac:dyDescent="0.25">
      <c r="A996" s="178" t="s">
        <v>649</v>
      </c>
      <c r="B996" s="178"/>
      <c r="C996" s="9"/>
      <c r="D996" s="9"/>
      <c r="E996" s="10">
        <v>23825.119999999999</v>
      </c>
      <c r="F996" s="9"/>
      <c r="G996" s="9"/>
      <c r="H996" s="8"/>
      <c r="I996" s="7"/>
      <c r="AB996" s="1" t="s">
        <v>36</v>
      </c>
    </row>
    <row r="997" spans="1:28" ht="15" outlineLevel="4" x14ac:dyDescent="0.25">
      <c r="A997" s="178" t="s">
        <v>536</v>
      </c>
      <c r="B997" s="178"/>
      <c r="C997" s="9"/>
      <c r="D997" s="9"/>
      <c r="E997" s="10">
        <v>7531.52</v>
      </c>
      <c r="F997" s="9"/>
      <c r="G997" s="9"/>
      <c r="H997" s="8"/>
      <c r="I997" s="7"/>
      <c r="AB997" s="1" t="s">
        <v>37</v>
      </c>
    </row>
    <row r="998" spans="1:28" ht="15" outlineLevel="4" x14ac:dyDescent="0.25">
      <c r="A998" s="178" t="s">
        <v>648</v>
      </c>
      <c r="B998" s="178"/>
      <c r="C998" s="9"/>
      <c r="D998" s="9"/>
      <c r="E998" s="10">
        <v>12045.98</v>
      </c>
      <c r="F998" s="9"/>
      <c r="G998" s="9"/>
      <c r="H998" s="8"/>
      <c r="I998" s="7"/>
      <c r="AB998" s="1" t="s">
        <v>38</v>
      </c>
    </row>
    <row r="999" spans="1:28" ht="15" outlineLevel="4" x14ac:dyDescent="0.25">
      <c r="A999" s="178" t="s">
        <v>535</v>
      </c>
      <c r="B999" s="178"/>
      <c r="C999" s="9"/>
      <c r="D999" s="9"/>
      <c r="E999" s="10">
        <v>26452.62</v>
      </c>
      <c r="F999" s="9"/>
      <c r="G999" s="9"/>
      <c r="H999" s="8"/>
      <c r="I999" s="7"/>
      <c r="AB999" s="1" t="s">
        <v>41</v>
      </c>
    </row>
    <row r="1000" spans="1:28" ht="15" outlineLevel="4" x14ac:dyDescent="0.25">
      <c r="A1000" s="178" t="s">
        <v>647</v>
      </c>
      <c r="B1000" s="178"/>
      <c r="C1000" s="9"/>
      <c r="D1000" s="9"/>
      <c r="E1000" s="10">
        <v>5063.5600000000004</v>
      </c>
      <c r="F1000" s="9"/>
      <c r="G1000" s="9"/>
      <c r="H1000" s="8"/>
      <c r="I1000" s="7"/>
      <c r="AB1000" s="1" t="s">
        <v>44</v>
      </c>
    </row>
    <row r="1001" spans="1:28" ht="15" outlineLevel="4" x14ac:dyDescent="0.25">
      <c r="A1001" s="178" t="s">
        <v>527</v>
      </c>
      <c r="B1001" s="178"/>
      <c r="C1001" s="9"/>
      <c r="D1001" s="9"/>
      <c r="E1001" s="10">
        <v>7273.75</v>
      </c>
      <c r="F1001" s="9"/>
      <c r="G1001" s="9"/>
      <c r="H1001" s="8"/>
      <c r="I1001" s="7"/>
      <c r="AB1001" s="1" t="s">
        <v>49</v>
      </c>
    </row>
    <row r="1002" spans="1:28" ht="15" outlineLevel="4" x14ac:dyDescent="0.25">
      <c r="A1002" s="178" t="s">
        <v>646</v>
      </c>
      <c r="B1002" s="178"/>
      <c r="C1002" s="9"/>
      <c r="D1002" s="9"/>
      <c r="E1002" s="10">
        <v>8563.69</v>
      </c>
      <c r="F1002" s="9"/>
      <c r="G1002" s="9"/>
      <c r="H1002" s="8"/>
      <c r="I1002" s="7"/>
      <c r="AB1002" s="1" t="s">
        <v>50</v>
      </c>
    </row>
    <row r="1003" spans="1:28" ht="15" outlineLevel="4" x14ac:dyDescent="0.25">
      <c r="A1003" s="178" t="s">
        <v>645</v>
      </c>
      <c r="B1003" s="178"/>
      <c r="C1003" s="9"/>
      <c r="D1003" s="9"/>
      <c r="E1003" s="10">
        <v>15013.21</v>
      </c>
      <c r="F1003" s="9"/>
      <c r="G1003" s="9"/>
      <c r="H1003" s="8"/>
      <c r="I1003" s="7"/>
      <c r="AB1003" s="1" t="s">
        <v>52</v>
      </c>
    </row>
    <row r="1004" spans="1:28" ht="15" outlineLevel="4" x14ac:dyDescent="0.25">
      <c r="A1004" s="178" t="s">
        <v>612</v>
      </c>
      <c r="B1004" s="178"/>
      <c r="C1004" s="9"/>
      <c r="D1004" s="9"/>
      <c r="E1004" s="10">
        <v>8675.68</v>
      </c>
      <c r="F1004" s="9"/>
      <c r="G1004" s="9"/>
      <c r="H1004" s="8"/>
      <c r="I1004" s="7"/>
      <c r="AB1004" s="1" t="s">
        <v>53</v>
      </c>
    </row>
    <row r="1005" spans="1:28" ht="15" outlineLevel="4" x14ac:dyDescent="0.25">
      <c r="A1005" s="178" t="s">
        <v>644</v>
      </c>
      <c r="B1005" s="178"/>
      <c r="C1005" s="9"/>
      <c r="D1005" s="9"/>
      <c r="E1005" s="10">
        <v>11484.65</v>
      </c>
      <c r="F1005" s="9"/>
      <c r="G1005" s="9"/>
      <c r="H1005" s="8"/>
      <c r="I1005" s="7"/>
      <c r="AB1005" s="1" t="s">
        <v>54</v>
      </c>
    </row>
    <row r="1006" spans="1:28" ht="15" outlineLevel="4" x14ac:dyDescent="0.25">
      <c r="A1006" s="178" t="s">
        <v>526</v>
      </c>
      <c r="B1006" s="178"/>
      <c r="C1006" s="9"/>
      <c r="D1006" s="9"/>
      <c r="E1006" s="20">
        <v>364.75</v>
      </c>
      <c r="F1006" s="9"/>
      <c r="G1006" s="9"/>
      <c r="H1006" s="8"/>
      <c r="I1006" s="7"/>
      <c r="AB1006" s="1" t="s">
        <v>55</v>
      </c>
    </row>
    <row r="1007" spans="1:28" ht="15" outlineLevel="4" x14ac:dyDescent="0.25">
      <c r="A1007" s="178" t="s">
        <v>525</v>
      </c>
      <c r="B1007" s="178"/>
      <c r="C1007" s="9"/>
      <c r="D1007" s="9"/>
      <c r="E1007" s="10">
        <v>2030.37</v>
      </c>
      <c r="F1007" s="9"/>
      <c r="G1007" s="9"/>
      <c r="H1007" s="8"/>
      <c r="I1007" s="7"/>
      <c r="AB1007" s="1" t="s">
        <v>56</v>
      </c>
    </row>
    <row r="1008" spans="1:28" ht="15" outlineLevel="4" x14ac:dyDescent="0.25">
      <c r="A1008" s="178" t="s">
        <v>643</v>
      </c>
      <c r="B1008" s="178"/>
      <c r="C1008" s="9"/>
      <c r="D1008" s="9"/>
      <c r="E1008" s="10">
        <v>1144.99</v>
      </c>
      <c r="F1008" s="9"/>
      <c r="G1008" s="9"/>
      <c r="H1008" s="8"/>
      <c r="I1008" s="7"/>
      <c r="AB1008" s="1" t="s">
        <v>57</v>
      </c>
    </row>
    <row r="1009" spans="1:28" ht="15" outlineLevel="4" x14ac:dyDescent="0.25">
      <c r="A1009" s="178" t="s">
        <v>642</v>
      </c>
      <c r="B1009" s="178"/>
      <c r="C1009" s="9"/>
      <c r="D1009" s="9"/>
      <c r="E1009" s="10">
        <v>2933.68</v>
      </c>
      <c r="F1009" s="9"/>
      <c r="G1009" s="9"/>
      <c r="H1009" s="8"/>
      <c r="I1009" s="7"/>
      <c r="AB1009" s="1" t="s">
        <v>58</v>
      </c>
    </row>
    <row r="1010" spans="1:28" ht="15" outlineLevel="4" x14ac:dyDescent="0.25">
      <c r="A1010" s="178" t="s">
        <v>611</v>
      </c>
      <c r="B1010" s="178"/>
      <c r="C1010" s="9"/>
      <c r="D1010" s="9"/>
      <c r="E1010" s="10">
        <v>14401.67</v>
      </c>
      <c r="F1010" s="9"/>
      <c r="G1010" s="9"/>
      <c r="H1010" s="8"/>
      <c r="I1010" s="7"/>
      <c r="AB1010" s="1" t="s">
        <v>59</v>
      </c>
    </row>
    <row r="1011" spans="1:28" ht="15" outlineLevel="4" x14ac:dyDescent="0.25">
      <c r="A1011" s="178" t="s">
        <v>641</v>
      </c>
      <c r="B1011" s="178"/>
      <c r="C1011" s="9"/>
      <c r="D1011" s="9"/>
      <c r="E1011" s="10">
        <v>4926.5600000000004</v>
      </c>
      <c r="F1011" s="9"/>
      <c r="G1011" s="9"/>
      <c r="H1011" s="8"/>
      <c r="I1011" s="7"/>
      <c r="AB1011" s="1" t="s">
        <v>61</v>
      </c>
    </row>
    <row r="1012" spans="1:28" ht="15" outlineLevel="4" x14ac:dyDescent="0.25">
      <c r="A1012" s="178" t="s">
        <v>524</v>
      </c>
      <c r="B1012" s="178"/>
      <c r="C1012" s="9"/>
      <c r="D1012" s="9"/>
      <c r="E1012" s="10">
        <v>14215.27</v>
      </c>
      <c r="F1012" s="9"/>
      <c r="G1012" s="9"/>
      <c r="H1012" s="8"/>
      <c r="I1012" s="7"/>
      <c r="AB1012" s="1" t="s">
        <v>63</v>
      </c>
    </row>
    <row r="1013" spans="1:28" ht="15" outlineLevel="4" x14ac:dyDescent="0.25">
      <c r="A1013" s="178" t="s">
        <v>640</v>
      </c>
      <c r="B1013" s="178"/>
      <c r="C1013" s="9"/>
      <c r="D1013" s="9"/>
      <c r="E1013" s="10">
        <v>3306.35</v>
      </c>
      <c r="F1013" s="9"/>
      <c r="G1013" s="9"/>
      <c r="H1013" s="8"/>
      <c r="I1013" s="7"/>
      <c r="AB1013" s="1" t="s">
        <v>65</v>
      </c>
    </row>
    <row r="1014" spans="1:28" ht="15" outlineLevel="4" x14ac:dyDescent="0.25">
      <c r="A1014" s="178" t="s">
        <v>523</v>
      </c>
      <c r="B1014" s="178"/>
      <c r="C1014" s="9"/>
      <c r="D1014" s="9"/>
      <c r="E1014" s="10">
        <v>29155.67</v>
      </c>
      <c r="F1014" s="9"/>
      <c r="G1014" s="9"/>
      <c r="H1014" s="8"/>
      <c r="I1014" s="7"/>
      <c r="AB1014" s="1" t="s">
        <v>67</v>
      </c>
    </row>
    <row r="1015" spans="1:28" ht="15" outlineLevel="4" x14ac:dyDescent="0.25">
      <c r="A1015" s="178" t="s">
        <v>608</v>
      </c>
      <c r="B1015" s="178"/>
      <c r="C1015" s="9"/>
      <c r="D1015" s="9"/>
      <c r="E1015" s="10">
        <v>2737.29</v>
      </c>
      <c r="F1015" s="9"/>
      <c r="G1015" s="9"/>
      <c r="H1015" s="8"/>
      <c r="I1015" s="7"/>
      <c r="AB1015" s="1" t="s">
        <v>69</v>
      </c>
    </row>
    <row r="1016" spans="1:28" ht="15" outlineLevel="4" x14ac:dyDescent="0.25">
      <c r="A1016" s="178" t="s">
        <v>606</v>
      </c>
      <c r="B1016" s="178"/>
      <c r="C1016" s="9"/>
      <c r="D1016" s="9"/>
      <c r="E1016" s="10">
        <v>16125.75</v>
      </c>
      <c r="F1016" s="9"/>
      <c r="G1016" s="9"/>
      <c r="H1016" s="8"/>
      <c r="I1016" s="7"/>
      <c r="AB1016" s="1" t="s">
        <v>73</v>
      </c>
    </row>
    <row r="1017" spans="1:28" ht="15" outlineLevel="4" x14ac:dyDescent="0.25">
      <c r="A1017" s="178" t="s">
        <v>605</v>
      </c>
      <c r="B1017" s="178"/>
      <c r="C1017" s="9"/>
      <c r="D1017" s="9"/>
      <c r="E1017" s="10">
        <v>7928.38</v>
      </c>
      <c r="F1017" s="9"/>
      <c r="G1017" s="9"/>
      <c r="H1017" s="8"/>
      <c r="I1017" s="7"/>
      <c r="AB1017" s="1" t="s">
        <v>74</v>
      </c>
    </row>
    <row r="1018" spans="1:28" ht="15" outlineLevel="4" x14ac:dyDescent="0.25">
      <c r="A1018" s="178" t="s">
        <v>510</v>
      </c>
      <c r="B1018" s="178"/>
      <c r="C1018" s="9"/>
      <c r="D1018" s="9"/>
      <c r="E1018" s="20">
        <v>396.47</v>
      </c>
      <c r="F1018" s="9"/>
      <c r="G1018" s="9"/>
      <c r="H1018" s="8"/>
      <c r="I1018" s="7"/>
      <c r="AB1018" s="1" t="s">
        <v>92</v>
      </c>
    </row>
    <row r="1019" spans="1:28" ht="15" outlineLevel="4" x14ac:dyDescent="0.25">
      <c r="A1019" s="178" t="s">
        <v>639</v>
      </c>
      <c r="B1019" s="178"/>
      <c r="C1019" s="9"/>
      <c r="D1019" s="9"/>
      <c r="E1019" s="10">
        <v>5339.2</v>
      </c>
      <c r="F1019" s="9"/>
      <c r="G1019" s="9"/>
      <c r="H1019" s="8"/>
      <c r="I1019" s="7"/>
      <c r="AB1019" s="1" t="s">
        <v>93</v>
      </c>
    </row>
    <row r="1020" spans="1:28" ht="15" outlineLevel="4" x14ac:dyDescent="0.25">
      <c r="A1020" s="178" t="s">
        <v>501</v>
      </c>
      <c r="B1020" s="178"/>
      <c r="C1020" s="9"/>
      <c r="D1020" s="9"/>
      <c r="E1020" s="10">
        <v>15189.28</v>
      </c>
      <c r="F1020" s="9"/>
      <c r="G1020" s="9"/>
      <c r="H1020" s="8"/>
      <c r="I1020" s="7"/>
      <c r="AB1020" s="1" t="s">
        <v>122</v>
      </c>
    </row>
    <row r="1021" spans="1:28" ht="15" outlineLevel="4" x14ac:dyDescent="0.25">
      <c r="A1021" s="178" t="s">
        <v>603</v>
      </c>
      <c r="B1021" s="178"/>
      <c r="C1021" s="9"/>
      <c r="D1021" s="9"/>
      <c r="E1021" s="10">
        <v>7491.67</v>
      </c>
      <c r="F1021" s="9"/>
      <c r="G1021" s="9"/>
      <c r="H1021" s="8"/>
      <c r="I1021" s="7"/>
      <c r="AB1021" s="1" t="s">
        <v>123</v>
      </c>
    </row>
    <row r="1022" spans="1:28" ht="15" outlineLevel="4" x14ac:dyDescent="0.25">
      <c r="A1022" s="178" t="s">
        <v>638</v>
      </c>
      <c r="B1022" s="178"/>
      <c r="C1022" s="9"/>
      <c r="D1022" s="9"/>
      <c r="E1022" s="10">
        <v>12251.22</v>
      </c>
      <c r="F1022" s="9"/>
      <c r="G1022" s="9"/>
      <c r="H1022" s="8"/>
      <c r="I1022" s="7"/>
      <c r="AB1022" s="1" t="s">
        <v>297</v>
      </c>
    </row>
    <row r="1023" spans="1:28" ht="15" outlineLevel="4" x14ac:dyDescent="0.25">
      <c r="A1023" s="178" t="s">
        <v>500</v>
      </c>
      <c r="B1023" s="178"/>
      <c r="C1023" s="9"/>
      <c r="D1023" s="9"/>
      <c r="E1023" s="10">
        <v>26868.43</v>
      </c>
      <c r="F1023" s="9"/>
      <c r="G1023" s="9"/>
      <c r="H1023" s="8"/>
      <c r="I1023" s="7"/>
      <c r="AB1023" s="1" t="s">
        <v>298</v>
      </c>
    </row>
    <row r="1024" spans="1:28" ht="15" outlineLevel="4" x14ac:dyDescent="0.25">
      <c r="A1024" s="178" t="s">
        <v>602</v>
      </c>
      <c r="B1024" s="178"/>
      <c r="C1024" s="9"/>
      <c r="D1024" s="9"/>
      <c r="E1024" s="10">
        <v>44503.24</v>
      </c>
      <c r="F1024" s="9"/>
      <c r="G1024" s="9"/>
      <c r="H1024" s="8"/>
      <c r="I1024" s="7"/>
      <c r="AB1024" s="1" t="s">
        <v>128</v>
      </c>
    </row>
    <row r="1025" spans="1:28" ht="15" outlineLevel="4" x14ac:dyDescent="0.25">
      <c r="A1025" s="178" t="s">
        <v>497</v>
      </c>
      <c r="B1025" s="178"/>
      <c r="C1025" s="9"/>
      <c r="D1025" s="9"/>
      <c r="E1025" s="10">
        <v>44379.67</v>
      </c>
      <c r="F1025" s="9"/>
      <c r="G1025" s="9"/>
      <c r="H1025" s="8"/>
      <c r="I1025" s="7"/>
      <c r="AB1025" s="1" t="s">
        <v>129</v>
      </c>
    </row>
    <row r="1026" spans="1:28" ht="15" outlineLevel="4" x14ac:dyDescent="0.25">
      <c r="A1026" s="178" t="s">
        <v>637</v>
      </c>
      <c r="B1026" s="178"/>
      <c r="C1026" s="9"/>
      <c r="D1026" s="9"/>
      <c r="E1026" s="10">
        <v>16847.04</v>
      </c>
      <c r="F1026" s="9"/>
      <c r="G1026" s="9"/>
      <c r="H1026" s="8"/>
      <c r="I1026" s="7"/>
      <c r="AB1026" s="1" t="s">
        <v>133</v>
      </c>
    </row>
    <row r="1027" spans="1:28" ht="15" outlineLevel="4" x14ac:dyDescent="0.25">
      <c r="A1027" s="178" t="s">
        <v>636</v>
      </c>
      <c r="B1027" s="178"/>
      <c r="C1027" s="9"/>
      <c r="D1027" s="9"/>
      <c r="E1027" s="10">
        <v>5893.93</v>
      </c>
      <c r="F1027" s="9"/>
      <c r="G1027" s="9"/>
      <c r="H1027" s="8"/>
      <c r="I1027" s="7"/>
      <c r="AB1027" s="1" t="s">
        <v>366</v>
      </c>
    </row>
    <row r="1028" spans="1:28" ht="15" outlineLevel="4" x14ac:dyDescent="0.25">
      <c r="A1028" s="178" t="s">
        <v>635</v>
      </c>
      <c r="B1028" s="178"/>
      <c r="C1028" s="9"/>
      <c r="D1028" s="9"/>
      <c r="E1028" s="20">
        <v>614.73</v>
      </c>
      <c r="F1028" s="9"/>
      <c r="G1028" s="9"/>
      <c r="H1028" s="8"/>
      <c r="I1028" s="7"/>
      <c r="AB1028" s="1" t="s">
        <v>367</v>
      </c>
    </row>
    <row r="1029" spans="1:28" ht="15" outlineLevel="4" x14ac:dyDescent="0.25">
      <c r="A1029" s="178" t="s">
        <v>496</v>
      </c>
      <c r="B1029" s="178"/>
      <c r="C1029" s="9"/>
      <c r="D1029" s="9"/>
      <c r="E1029" s="10">
        <v>21547.9</v>
      </c>
      <c r="F1029" s="9"/>
      <c r="G1029" s="9"/>
      <c r="H1029" s="8"/>
      <c r="I1029" s="7"/>
      <c r="AB1029" s="1" t="s">
        <v>368</v>
      </c>
    </row>
    <row r="1030" spans="1:28" ht="15" outlineLevel="4" x14ac:dyDescent="0.25">
      <c r="A1030" s="178" t="s">
        <v>634</v>
      </c>
      <c r="B1030" s="178"/>
      <c r="C1030" s="9"/>
      <c r="D1030" s="9"/>
      <c r="E1030" s="20">
        <v>541</v>
      </c>
      <c r="F1030" s="9"/>
      <c r="G1030" s="9"/>
      <c r="H1030" s="8"/>
      <c r="I1030" s="7"/>
      <c r="AB1030" s="1" t="s">
        <v>369</v>
      </c>
    </row>
    <row r="1031" spans="1:28" ht="15" outlineLevel="4" x14ac:dyDescent="0.25">
      <c r="A1031" s="178" t="s">
        <v>633</v>
      </c>
      <c r="B1031" s="178"/>
      <c r="C1031" s="9"/>
      <c r="D1031" s="9"/>
      <c r="E1031" s="10">
        <v>3099.18</v>
      </c>
      <c r="F1031" s="9"/>
      <c r="G1031" s="9"/>
      <c r="H1031" s="8"/>
      <c r="I1031" s="7"/>
      <c r="AB1031" s="1" t="s">
        <v>370</v>
      </c>
    </row>
    <row r="1032" spans="1:28" ht="15" outlineLevel="4" x14ac:dyDescent="0.25">
      <c r="A1032" s="178" t="s">
        <v>632</v>
      </c>
      <c r="B1032" s="178"/>
      <c r="C1032" s="9"/>
      <c r="D1032" s="9"/>
      <c r="E1032" s="10">
        <v>9546.9599999999991</v>
      </c>
      <c r="F1032" s="9"/>
      <c r="G1032" s="9"/>
      <c r="H1032" s="8"/>
      <c r="I1032" s="7"/>
      <c r="AB1032" s="1" t="s">
        <v>371</v>
      </c>
    </row>
    <row r="1033" spans="1:28" ht="15" outlineLevel="4" x14ac:dyDescent="0.25">
      <c r="A1033" s="178" t="s">
        <v>631</v>
      </c>
      <c r="B1033" s="178"/>
      <c r="C1033" s="9"/>
      <c r="D1033" s="9"/>
      <c r="E1033" s="10">
        <v>1448.7</v>
      </c>
      <c r="F1033" s="9"/>
      <c r="G1033" s="9"/>
      <c r="H1033" s="8"/>
      <c r="I1033" s="7"/>
      <c r="AB1033" s="1" t="s">
        <v>372</v>
      </c>
    </row>
    <row r="1034" spans="1:28" ht="15" outlineLevel="4" x14ac:dyDescent="0.25">
      <c r="A1034" s="178" t="s">
        <v>630</v>
      </c>
      <c r="B1034" s="178"/>
      <c r="C1034" s="9"/>
      <c r="D1034" s="9"/>
      <c r="E1034" s="10">
        <v>30966.33</v>
      </c>
      <c r="F1034" s="9"/>
      <c r="G1034" s="9"/>
      <c r="H1034" s="8"/>
      <c r="I1034" s="7"/>
      <c r="AB1034" s="1" t="s">
        <v>373</v>
      </c>
    </row>
    <row r="1035" spans="1:28" ht="15" outlineLevel="4" x14ac:dyDescent="0.25">
      <c r="A1035" s="178" t="s">
        <v>495</v>
      </c>
      <c r="B1035" s="178"/>
      <c r="C1035" s="9"/>
      <c r="D1035" s="9"/>
      <c r="E1035" s="10">
        <v>64323.96</v>
      </c>
      <c r="F1035" s="9"/>
      <c r="G1035" s="9"/>
      <c r="H1035" s="8"/>
      <c r="I1035" s="7"/>
      <c r="AB1035" s="1" t="s">
        <v>374</v>
      </c>
    </row>
    <row r="1036" spans="1:28" ht="15" outlineLevel="4" x14ac:dyDescent="0.25">
      <c r="A1036" s="178" t="s">
        <v>629</v>
      </c>
      <c r="B1036" s="178"/>
      <c r="C1036" s="9"/>
      <c r="D1036" s="9"/>
      <c r="E1036" s="20">
        <v>541</v>
      </c>
      <c r="F1036" s="9"/>
      <c r="G1036" s="9"/>
      <c r="H1036" s="8"/>
      <c r="I1036" s="7"/>
      <c r="AB1036" s="1" t="s">
        <v>375</v>
      </c>
    </row>
    <row r="1037" spans="1:28" ht="15" outlineLevel="4" x14ac:dyDescent="0.25">
      <c r="A1037" s="178" t="s">
        <v>628</v>
      </c>
      <c r="B1037" s="178"/>
      <c r="C1037" s="9"/>
      <c r="D1037" s="9"/>
      <c r="E1037" s="10">
        <v>1448.7</v>
      </c>
      <c r="F1037" s="9"/>
      <c r="G1037" s="9"/>
      <c r="H1037" s="8"/>
      <c r="I1037" s="7"/>
      <c r="AB1037" s="1" t="s">
        <v>377</v>
      </c>
    </row>
    <row r="1038" spans="1:28" ht="15" outlineLevel="4" x14ac:dyDescent="0.25">
      <c r="A1038" s="178" t="s">
        <v>600</v>
      </c>
      <c r="B1038" s="178"/>
      <c r="C1038" s="9"/>
      <c r="D1038" s="9"/>
      <c r="E1038" s="10">
        <v>5452.73</v>
      </c>
      <c r="F1038" s="9"/>
      <c r="G1038" s="9"/>
      <c r="H1038" s="8"/>
      <c r="I1038" s="7"/>
      <c r="AB1038" s="1" t="s">
        <v>378</v>
      </c>
    </row>
    <row r="1039" spans="1:28" ht="15" outlineLevel="4" x14ac:dyDescent="0.25">
      <c r="A1039" s="178" t="s">
        <v>494</v>
      </c>
      <c r="B1039" s="178"/>
      <c r="C1039" s="9"/>
      <c r="D1039" s="9"/>
      <c r="E1039" s="10">
        <v>5845.4</v>
      </c>
      <c r="F1039" s="9"/>
      <c r="G1039" s="9"/>
      <c r="H1039" s="8"/>
      <c r="I1039" s="7"/>
      <c r="AB1039" s="1" t="s">
        <v>379</v>
      </c>
    </row>
    <row r="1040" spans="1:28" ht="15" outlineLevel="4" x14ac:dyDescent="0.25">
      <c r="A1040" s="178" t="s">
        <v>599</v>
      </c>
      <c r="B1040" s="178"/>
      <c r="C1040" s="9"/>
      <c r="D1040" s="9"/>
      <c r="E1040" s="10">
        <v>20155.32</v>
      </c>
      <c r="F1040" s="9"/>
      <c r="G1040" s="9"/>
      <c r="H1040" s="8"/>
      <c r="I1040" s="7"/>
      <c r="AB1040" s="1" t="s">
        <v>380</v>
      </c>
    </row>
    <row r="1041" spans="1:28" ht="15" outlineLevel="4" x14ac:dyDescent="0.25">
      <c r="A1041" s="178" t="s">
        <v>627</v>
      </c>
      <c r="B1041" s="178"/>
      <c r="C1041" s="9"/>
      <c r="D1041" s="9"/>
      <c r="E1041" s="10">
        <v>5452.73</v>
      </c>
      <c r="F1041" s="9"/>
      <c r="G1041" s="9"/>
      <c r="H1041" s="8"/>
      <c r="I1041" s="7"/>
      <c r="AB1041" s="1" t="s">
        <v>381</v>
      </c>
    </row>
    <row r="1042" spans="1:28" ht="15" outlineLevel="4" x14ac:dyDescent="0.25">
      <c r="A1042" s="178" t="s">
        <v>598</v>
      </c>
      <c r="B1042" s="178"/>
      <c r="C1042" s="9"/>
      <c r="D1042" s="9"/>
      <c r="E1042" s="10">
        <v>1902.22</v>
      </c>
      <c r="F1042" s="9"/>
      <c r="G1042" s="9"/>
      <c r="H1042" s="8"/>
      <c r="I1042" s="7"/>
      <c r="AB1042" s="1" t="s">
        <v>382</v>
      </c>
    </row>
    <row r="1043" spans="1:28" ht="15" outlineLevel="4" x14ac:dyDescent="0.25">
      <c r="A1043" s="178" t="s">
        <v>626</v>
      </c>
      <c r="B1043" s="178"/>
      <c r="C1043" s="9"/>
      <c r="D1043" s="9"/>
      <c r="E1043" s="10">
        <v>1782.53</v>
      </c>
      <c r="F1043" s="9"/>
      <c r="G1043" s="9"/>
      <c r="H1043" s="8"/>
      <c r="I1043" s="7"/>
      <c r="AB1043" s="1" t="s">
        <v>387</v>
      </c>
    </row>
    <row r="1044" spans="1:28" ht="15" outlineLevel="4" x14ac:dyDescent="0.25">
      <c r="A1044" s="178" t="s">
        <v>596</v>
      </c>
      <c r="B1044" s="178"/>
      <c r="C1044" s="9"/>
      <c r="D1044" s="9"/>
      <c r="E1044" s="10">
        <v>1525.42</v>
      </c>
      <c r="F1044" s="9"/>
      <c r="G1044" s="9"/>
      <c r="H1044" s="8"/>
      <c r="I1044" s="7"/>
      <c r="AB1044" s="1" t="s">
        <v>388</v>
      </c>
    </row>
    <row r="1045" spans="1:28" ht="15" outlineLevel="4" x14ac:dyDescent="0.25">
      <c r="A1045" s="178" t="s">
        <v>595</v>
      </c>
      <c r="B1045" s="178"/>
      <c r="C1045" s="9"/>
      <c r="D1045" s="9"/>
      <c r="E1045" s="10">
        <v>2166.1</v>
      </c>
      <c r="F1045" s="9"/>
      <c r="G1045" s="9"/>
      <c r="H1045" s="8"/>
      <c r="I1045" s="7"/>
      <c r="AB1045" s="1" t="s">
        <v>389</v>
      </c>
    </row>
    <row r="1046" spans="1:28" ht="15" outlineLevel="4" x14ac:dyDescent="0.25">
      <c r="A1046" s="178" t="s">
        <v>625</v>
      </c>
      <c r="B1046" s="178"/>
      <c r="C1046" s="9"/>
      <c r="D1046" s="9"/>
      <c r="E1046" s="10">
        <v>2282.44</v>
      </c>
      <c r="F1046" s="9"/>
      <c r="G1046" s="9"/>
      <c r="H1046" s="8"/>
      <c r="I1046" s="7"/>
      <c r="AB1046" s="1" t="s">
        <v>390</v>
      </c>
    </row>
    <row r="1047" spans="1:28" ht="12" outlineLevel="1" x14ac:dyDescent="0.2">
      <c r="A1047" s="175" t="s">
        <v>624</v>
      </c>
      <c r="B1047" s="175"/>
      <c r="C1047" s="17"/>
      <c r="D1047" s="17"/>
      <c r="E1047" s="18">
        <v>459468.96</v>
      </c>
      <c r="F1047" s="18">
        <v>459468.96</v>
      </c>
      <c r="G1047" s="17"/>
      <c r="H1047" s="16"/>
      <c r="I1047" s="15"/>
    </row>
    <row r="1048" spans="1:28" ht="12" outlineLevel="2" x14ac:dyDescent="0.2">
      <c r="A1048" s="176" t="s">
        <v>481</v>
      </c>
      <c r="B1048" s="176"/>
      <c r="C1048" s="13"/>
      <c r="D1048" s="13"/>
      <c r="E1048" s="14">
        <v>459468.96</v>
      </c>
      <c r="F1048" s="14">
        <v>459468.96</v>
      </c>
      <c r="G1048" s="13"/>
      <c r="H1048" s="12"/>
      <c r="I1048" s="11"/>
    </row>
    <row r="1049" spans="1:28" ht="12" outlineLevel="3" x14ac:dyDescent="0.2">
      <c r="A1049" s="177" t="s">
        <v>480</v>
      </c>
      <c r="B1049" s="177"/>
      <c r="C1049" s="9"/>
      <c r="D1049" s="9"/>
      <c r="E1049" s="9"/>
      <c r="F1049" s="10">
        <v>459468.96</v>
      </c>
      <c r="G1049" s="9"/>
      <c r="H1049" s="8"/>
      <c r="I1049" s="7"/>
    </row>
    <row r="1050" spans="1:28" ht="12" outlineLevel="4" x14ac:dyDescent="0.2">
      <c r="A1050" s="178" t="s">
        <v>480</v>
      </c>
      <c r="B1050" s="178"/>
      <c r="C1050" s="9"/>
      <c r="D1050" s="9"/>
      <c r="E1050" s="9"/>
      <c r="F1050" s="10">
        <v>459468.96</v>
      </c>
      <c r="G1050" s="9"/>
      <c r="H1050" s="8"/>
      <c r="I1050" s="7"/>
    </row>
    <row r="1051" spans="1:28" ht="12" outlineLevel="3" x14ac:dyDescent="0.2">
      <c r="A1051" s="177" t="s">
        <v>551</v>
      </c>
      <c r="B1051" s="177"/>
      <c r="C1051" s="9"/>
      <c r="D1051" s="9"/>
      <c r="E1051" s="10">
        <v>459468.96</v>
      </c>
      <c r="F1051" s="9"/>
      <c r="G1051" s="9"/>
      <c r="H1051" s="8"/>
      <c r="I1051" s="7"/>
    </row>
    <row r="1052" spans="1:28" ht="15" outlineLevel="4" x14ac:dyDescent="0.25">
      <c r="A1052" s="178" t="s">
        <v>623</v>
      </c>
      <c r="B1052" s="178"/>
      <c r="C1052" s="9"/>
      <c r="D1052" s="9"/>
      <c r="E1052" s="10">
        <v>2879.04</v>
      </c>
      <c r="F1052" s="9"/>
      <c r="G1052" s="9"/>
      <c r="H1052" s="8"/>
      <c r="I1052" s="7"/>
      <c r="AB1052" s="1" t="s">
        <v>276</v>
      </c>
    </row>
    <row r="1053" spans="1:28" ht="15" outlineLevel="4" x14ac:dyDescent="0.25">
      <c r="A1053" s="178" t="s">
        <v>547</v>
      </c>
      <c r="B1053" s="178"/>
      <c r="C1053" s="9"/>
      <c r="D1053" s="9"/>
      <c r="E1053" s="10">
        <v>18130.09</v>
      </c>
      <c r="F1053" s="9"/>
      <c r="G1053" s="9"/>
      <c r="H1053" s="8"/>
      <c r="I1053" s="7"/>
      <c r="AB1053" s="1" t="s">
        <v>277</v>
      </c>
    </row>
    <row r="1054" spans="1:28" ht="15" outlineLevel="4" x14ac:dyDescent="0.25">
      <c r="A1054" s="178" t="s">
        <v>622</v>
      </c>
      <c r="B1054" s="178"/>
      <c r="C1054" s="9"/>
      <c r="D1054" s="9"/>
      <c r="E1054" s="20">
        <v>94.3</v>
      </c>
      <c r="F1054" s="9"/>
      <c r="G1054" s="9"/>
      <c r="H1054" s="8"/>
      <c r="I1054" s="7"/>
      <c r="AB1054" s="1" t="s">
        <v>279</v>
      </c>
    </row>
    <row r="1055" spans="1:28" ht="15" outlineLevel="4" x14ac:dyDescent="0.25">
      <c r="A1055" s="178" t="s">
        <v>621</v>
      </c>
      <c r="B1055" s="178"/>
      <c r="C1055" s="9"/>
      <c r="D1055" s="9"/>
      <c r="E1055" s="20">
        <v>94.3</v>
      </c>
      <c r="F1055" s="9"/>
      <c r="G1055" s="9"/>
      <c r="H1055" s="8"/>
      <c r="I1055" s="7"/>
      <c r="AB1055" s="1" t="s">
        <v>280</v>
      </c>
    </row>
    <row r="1056" spans="1:28" ht="15" outlineLevel="4" x14ac:dyDescent="0.25">
      <c r="A1056" s="178" t="s">
        <v>545</v>
      </c>
      <c r="B1056" s="178"/>
      <c r="C1056" s="9"/>
      <c r="D1056" s="9"/>
      <c r="E1056" s="10">
        <v>6995.38</v>
      </c>
      <c r="F1056" s="9"/>
      <c r="G1056" s="9"/>
      <c r="H1056" s="8"/>
      <c r="I1056" s="7"/>
      <c r="AB1056" s="1" t="s">
        <v>281</v>
      </c>
    </row>
    <row r="1057" spans="1:28" ht="15" outlineLevel="4" x14ac:dyDescent="0.25">
      <c r="A1057" s="178" t="s">
        <v>544</v>
      </c>
      <c r="B1057" s="178"/>
      <c r="C1057" s="9"/>
      <c r="D1057" s="9"/>
      <c r="E1057" s="10">
        <v>27063.37</v>
      </c>
      <c r="F1057" s="9"/>
      <c r="G1057" s="9"/>
      <c r="H1057" s="8"/>
      <c r="I1057" s="7"/>
      <c r="AB1057" s="1" t="s">
        <v>287</v>
      </c>
    </row>
    <row r="1058" spans="1:28" ht="15" outlineLevel="4" x14ac:dyDescent="0.25">
      <c r="A1058" s="178" t="s">
        <v>543</v>
      </c>
      <c r="B1058" s="178"/>
      <c r="C1058" s="9"/>
      <c r="D1058" s="9"/>
      <c r="E1058" s="10">
        <v>2640.25</v>
      </c>
      <c r="F1058" s="9"/>
      <c r="G1058" s="9"/>
      <c r="H1058" s="8"/>
      <c r="I1058" s="7"/>
      <c r="AB1058" s="1" t="s">
        <v>282</v>
      </c>
    </row>
    <row r="1059" spans="1:28" ht="15" outlineLevel="4" x14ac:dyDescent="0.25">
      <c r="A1059" s="178" t="s">
        <v>620</v>
      </c>
      <c r="B1059" s="178"/>
      <c r="C1059" s="9"/>
      <c r="D1059" s="9"/>
      <c r="E1059" s="10">
        <v>3034.32</v>
      </c>
      <c r="F1059" s="9"/>
      <c r="G1059" s="9"/>
      <c r="H1059" s="8"/>
      <c r="I1059" s="7"/>
      <c r="AB1059" s="1" t="s">
        <v>283</v>
      </c>
    </row>
    <row r="1060" spans="1:28" ht="15" outlineLevel="4" x14ac:dyDescent="0.25">
      <c r="A1060" s="178" t="s">
        <v>542</v>
      </c>
      <c r="B1060" s="178"/>
      <c r="C1060" s="9"/>
      <c r="D1060" s="9"/>
      <c r="E1060" s="10">
        <v>29809.4</v>
      </c>
      <c r="F1060" s="9"/>
      <c r="G1060" s="9"/>
      <c r="H1060" s="8"/>
      <c r="I1060" s="7"/>
      <c r="AB1060" s="1" t="s">
        <v>285</v>
      </c>
    </row>
    <row r="1061" spans="1:28" ht="15" outlineLevel="4" x14ac:dyDescent="0.25">
      <c r="A1061" s="178" t="s">
        <v>619</v>
      </c>
      <c r="B1061" s="178"/>
      <c r="C1061" s="9"/>
      <c r="D1061" s="9"/>
      <c r="E1061" s="10">
        <v>11130.31</v>
      </c>
      <c r="F1061" s="9"/>
      <c r="G1061" s="9"/>
      <c r="H1061" s="8"/>
      <c r="I1061" s="7"/>
      <c r="AB1061" s="1" t="s">
        <v>286</v>
      </c>
    </row>
    <row r="1062" spans="1:28" ht="15" outlineLevel="4" x14ac:dyDescent="0.25">
      <c r="A1062" s="178" t="s">
        <v>618</v>
      </c>
      <c r="B1062" s="178"/>
      <c r="C1062" s="9"/>
      <c r="D1062" s="9"/>
      <c r="E1062" s="10">
        <v>18079.849999999999</v>
      </c>
      <c r="F1062" s="9"/>
      <c r="G1062" s="9"/>
      <c r="H1062" s="8"/>
      <c r="I1062" s="7"/>
      <c r="AB1062" s="1" t="s">
        <v>289</v>
      </c>
    </row>
    <row r="1063" spans="1:28" ht="15" outlineLevel="4" x14ac:dyDescent="0.25">
      <c r="A1063" s="178" t="s">
        <v>541</v>
      </c>
      <c r="B1063" s="178"/>
      <c r="C1063" s="9"/>
      <c r="D1063" s="9"/>
      <c r="E1063" s="10">
        <v>4923.33</v>
      </c>
      <c r="F1063" s="9"/>
      <c r="G1063" s="9"/>
      <c r="H1063" s="8"/>
      <c r="I1063" s="7"/>
      <c r="AB1063" s="1" t="s">
        <v>290</v>
      </c>
    </row>
    <row r="1064" spans="1:28" ht="15" outlineLevel="4" x14ac:dyDescent="0.25">
      <c r="A1064" s="178" t="s">
        <v>540</v>
      </c>
      <c r="B1064" s="178"/>
      <c r="C1064" s="9"/>
      <c r="D1064" s="9"/>
      <c r="E1064" s="20">
        <v>300.47000000000003</v>
      </c>
      <c r="F1064" s="9"/>
      <c r="G1064" s="9"/>
      <c r="H1064" s="8"/>
      <c r="I1064" s="7"/>
      <c r="AB1064" s="1" t="s">
        <v>291</v>
      </c>
    </row>
    <row r="1065" spans="1:28" ht="15" outlineLevel="4" x14ac:dyDescent="0.25">
      <c r="A1065" s="178" t="s">
        <v>539</v>
      </c>
      <c r="B1065" s="178"/>
      <c r="C1065" s="9"/>
      <c r="D1065" s="9"/>
      <c r="E1065" s="10">
        <v>3085.2</v>
      </c>
      <c r="F1065" s="9"/>
      <c r="G1065" s="9"/>
      <c r="H1065" s="8"/>
      <c r="I1065" s="7"/>
      <c r="AB1065" s="1" t="s">
        <v>292</v>
      </c>
    </row>
    <row r="1066" spans="1:28" ht="15" outlineLevel="4" x14ac:dyDescent="0.25">
      <c r="A1066" s="178" t="s">
        <v>617</v>
      </c>
      <c r="B1066" s="178"/>
      <c r="C1066" s="9"/>
      <c r="D1066" s="9"/>
      <c r="E1066" s="10">
        <v>5462.85</v>
      </c>
      <c r="F1066" s="9"/>
      <c r="G1066" s="9"/>
      <c r="H1066" s="8"/>
      <c r="I1066" s="7"/>
      <c r="AB1066" s="1" t="s">
        <v>31</v>
      </c>
    </row>
    <row r="1067" spans="1:28" ht="15" outlineLevel="4" x14ac:dyDescent="0.25">
      <c r="A1067" s="178" t="s">
        <v>538</v>
      </c>
      <c r="B1067" s="178"/>
      <c r="C1067" s="9"/>
      <c r="D1067" s="9"/>
      <c r="E1067" s="10">
        <v>2097.46</v>
      </c>
      <c r="F1067" s="9"/>
      <c r="G1067" s="9"/>
      <c r="H1067" s="8"/>
      <c r="I1067" s="7"/>
      <c r="AB1067" s="1" t="s">
        <v>32</v>
      </c>
    </row>
    <row r="1068" spans="1:28" ht="15" outlineLevel="4" x14ac:dyDescent="0.25">
      <c r="A1068" s="178" t="s">
        <v>616</v>
      </c>
      <c r="B1068" s="178"/>
      <c r="C1068" s="9"/>
      <c r="D1068" s="9"/>
      <c r="E1068" s="10">
        <v>4216.09</v>
      </c>
      <c r="F1068" s="9"/>
      <c r="G1068" s="9"/>
      <c r="H1068" s="8"/>
      <c r="I1068" s="7"/>
      <c r="AB1068" s="1" t="s">
        <v>34</v>
      </c>
    </row>
    <row r="1069" spans="1:28" ht="15" outlineLevel="4" x14ac:dyDescent="0.25">
      <c r="A1069" s="178" t="s">
        <v>615</v>
      </c>
      <c r="B1069" s="178"/>
      <c r="C1069" s="9"/>
      <c r="D1069" s="9"/>
      <c r="E1069" s="20">
        <v>522.17999999999995</v>
      </c>
      <c r="F1069" s="9"/>
      <c r="G1069" s="9"/>
      <c r="H1069" s="8"/>
      <c r="I1069" s="7"/>
      <c r="AB1069" s="1" t="s">
        <v>40</v>
      </c>
    </row>
    <row r="1070" spans="1:28" ht="15" outlineLevel="4" x14ac:dyDescent="0.25">
      <c r="A1070" s="178" t="s">
        <v>535</v>
      </c>
      <c r="B1070" s="178"/>
      <c r="C1070" s="9"/>
      <c r="D1070" s="9"/>
      <c r="E1070" s="10">
        <v>3975.64</v>
      </c>
      <c r="F1070" s="9"/>
      <c r="G1070" s="9"/>
      <c r="H1070" s="8"/>
      <c r="I1070" s="7"/>
      <c r="AB1070" s="1" t="s">
        <v>41</v>
      </c>
    </row>
    <row r="1071" spans="1:28" ht="15" outlineLevel="4" x14ac:dyDescent="0.25">
      <c r="A1071" s="178" t="s">
        <v>614</v>
      </c>
      <c r="B1071" s="178"/>
      <c r="C1071" s="9"/>
      <c r="D1071" s="9"/>
      <c r="E1071" s="10">
        <v>2097.46</v>
      </c>
      <c r="F1071" s="9"/>
      <c r="G1071" s="9"/>
      <c r="H1071" s="8"/>
      <c r="I1071" s="7"/>
      <c r="AB1071" s="1" t="s">
        <v>42</v>
      </c>
    </row>
    <row r="1072" spans="1:28" ht="15" outlineLevel="4" x14ac:dyDescent="0.25">
      <c r="A1072" s="178" t="s">
        <v>613</v>
      </c>
      <c r="B1072" s="178"/>
      <c r="C1072" s="9"/>
      <c r="D1072" s="9"/>
      <c r="E1072" s="10">
        <v>4216.1099999999997</v>
      </c>
      <c r="F1072" s="9"/>
      <c r="G1072" s="9"/>
      <c r="H1072" s="8"/>
      <c r="I1072" s="7"/>
      <c r="AB1072" s="1" t="s">
        <v>45</v>
      </c>
    </row>
    <row r="1073" spans="1:28" ht="15" outlineLevel="4" x14ac:dyDescent="0.25">
      <c r="A1073" s="178" t="s">
        <v>527</v>
      </c>
      <c r="B1073" s="178"/>
      <c r="C1073" s="9"/>
      <c r="D1073" s="9"/>
      <c r="E1073" s="10">
        <v>45010.31</v>
      </c>
      <c r="F1073" s="9"/>
      <c r="G1073" s="9"/>
      <c r="H1073" s="8"/>
      <c r="I1073" s="7"/>
      <c r="AB1073" s="1" t="s">
        <v>49</v>
      </c>
    </row>
    <row r="1074" spans="1:28" ht="15" outlineLevel="4" x14ac:dyDescent="0.25">
      <c r="A1074" s="178" t="s">
        <v>612</v>
      </c>
      <c r="B1074" s="178"/>
      <c r="C1074" s="9"/>
      <c r="D1074" s="9"/>
      <c r="E1074" s="10">
        <v>4208.66</v>
      </c>
      <c r="F1074" s="9"/>
      <c r="G1074" s="9"/>
      <c r="H1074" s="8"/>
      <c r="I1074" s="7"/>
      <c r="AB1074" s="1" t="s">
        <v>53</v>
      </c>
    </row>
    <row r="1075" spans="1:28" ht="15" outlineLevel="4" x14ac:dyDescent="0.25">
      <c r="A1075" s="178" t="s">
        <v>611</v>
      </c>
      <c r="B1075" s="178"/>
      <c r="C1075" s="9"/>
      <c r="D1075" s="9"/>
      <c r="E1075" s="20">
        <v>522.03</v>
      </c>
      <c r="F1075" s="9"/>
      <c r="G1075" s="9"/>
      <c r="H1075" s="8"/>
      <c r="I1075" s="7"/>
      <c r="AB1075" s="1" t="s">
        <v>59</v>
      </c>
    </row>
    <row r="1076" spans="1:28" ht="15" outlineLevel="4" x14ac:dyDescent="0.25">
      <c r="A1076" s="178" t="s">
        <v>610</v>
      </c>
      <c r="B1076" s="178"/>
      <c r="C1076" s="9"/>
      <c r="D1076" s="9"/>
      <c r="E1076" s="20">
        <v>522.04</v>
      </c>
      <c r="F1076" s="9"/>
      <c r="G1076" s="9"/>
      <c r="H1076" s="8"/>
      <c r="I1076" s="7"/>
      <c r="AB1076" s="1" t="s">
        <v>66</v>
      </c>
    </row>
    <row r="1077" spans="1:28" ht="15" outlineLevel="4" x14ac:dyDescent="0.25">
      <c r="A1077" s="178" t="s">
        <v>523</v>
      </c>
      <c r="B1077" s="178"/>
      <c r="C1077" s="9"/>
      <c r="D1077" s="9"/>
      <c r="E1077" s="20">
        <v>522.03</v>
      </c>
      <c r="F1077" s="9"/>
      <c r="G1077" s="9"/>
      <c r="H1077" s="8"/>
      <c r="I1077" s="7"/>
      <c r="AB1077" s="1" t="s">
        <v>67</v>
      </c>
    </row>
    <row r="1078" spans="1:28" ht="15" outlineLevel="4" x14ac:dyDescent="0.25">
      <c r="A1078" s="178" t="s">
        <v>609</v>
      </c>
      <c r="B1078" s="178"/>
      <c r="C1078" s="9"/>
      <c r="D1078" s="9"/>
      <c r="E1078" s="20">
        <v>451.27</v>
      </c>
      <c r="F1078" s="9"/>
      <c r="G1078" s="9"/>
      <c r="H1078" s="8"/>
      <c r="I1078" s="7"/>
      <c r="AB1078" s="1" t="s">
        <v>68</v>
      </c>
    </row>
    <row r="1079" spans="1:28" ht="15" outlineLevel="4" x14ac:dyDescent="0.25">
      <c r="A1079" s="178" t="s">
        <v>608</v>
      </c>
      <c r="B1079" s="178"/>
      <c r="C1079" s="9"/>
      <c r="D1079" s="9"/>
      <c r="E1079" s="10">
        <v>1701.7</v>
      </c>
      <c r="F1079" s="9"/>
      <c r="G1079" s="9"/>
      <c r="H1079" s="8"/>
      <c r="I1079" s="7"/>
      <c r="AB1079" s="1" t="s">
        <v>69</v>
      </c>
    </row>
    <row r="1080" spans="1:28" ht="15" outlineLevel="4" x14ac:dyDescent="0.25">
      <c r="A1080" s="178" t="s">
        <v>522</v>
      </c>
      <c r="B1080" s="178"/>
      <c r="C1080" s="9"/>
      <c r="D1080" s="9"/>
      <c r="E1080" s="20">
        <v>657.63</v>
      </c>
      <c r="F1080" s="9"/>
      <c r="G1080" s="9"/>
      <c r="H1080" s="8"/>
      <c r="I1080" s="7"/>
      <c r="AB1080" s="1" t="s">
        <v>70</v>
      </c>
    </row>
    <row r="1081" spans="1:28" ht="15" outlineLevel="4" x14ac:dyDescent="0.25">
      <c r="A1081" s="178" t="s">
        <v>607</v>
      </c>
      <c r="B1081" s="178"/>
      <c r="C1081" s="9"/>
      <c r="D1081" s="9"/>
      <c r="E1081" s="20">
        <v>657.62</v>
      </c>
      <c r="F1081" s="9"/>
      <c r="G1081" s="9"/>
      <c r="H1081" s="8"/>
      <c r="I1081" s="7"/>
      <c r="AB1081" s="1" t="s">
        <v>71</v>
      </c>
    </row>
    <row r="1082" spans="1:28" ht="15" outlineLevel="4" x14ac:dyDescent="0.25">
      <c r="A1082" s="178" t="s">
        <v>606</v>
      </c>
      <c r="B1082" s="178"/>
      <c r="C1082" s="9"/>
      <c r="D1082" s="9"/>
      <c r="E1082" s="10">
        <v>6345.76</v>
      </c>
      <c r="F1082" s="9"/>
      <c r="G1082" s="9"/>
      <c r="H1082" s="8"/>
      <c r="I1082" s="7"/>
      <c r="AB1082" s="1" t="s">
        <v>73</v>
      </c>
    </row>
    <row r="1083" spans="1:28" ht="15" outlineLevel="4" x14ac:dyDescent="0.25">
      <c r="A1083" s="178" t="s">
        <v>605</v>
      </c>
      <c r="B1083" s="178"/>
      <c r="C1083" s="9"/>
      <c r="D1083" s="9"/>
      <c r="E1083" s="20">
        <v>451.27</v>
      </c>
      <c r="F1083" s="9"/>
      <c r="G1083" s="9"/>
      <c r="H1083" s="8"/>
      <c r="I1083" s="7"/>
      <c r="AB1083" s="1" t="s">
        <v>74</v>
      </c>
    </row>
    <row r="1084" spans="1:28" ht="15" outlineLevel="4" x14ac:dyDescent="0.25">
      <c r="A1084" s="178" t="s">
        <v>604</v>
      </c>
      <c r="B1084" s="178"/>
      <c r="C1084" s="9"/>
      <c r="D1084" s="9"/>
      <c r="E1084" s="10">
        <v>2338.98</v>
      </c>
      <c r="F1084" s="9"/>
      <c r="G1084" s="9"/>
      <c r="H1084" s="8"/>
      <c r="I1084" s="7"/>
      <c r="AB1084" s="1" t="s">
        <v>69</v>
      </c>
    </row>
    <row r="1085" spans="1:28" ht="15" outlineLevel="4" x14ac:dyDescent="0.25">
      <c r="A1085" s="178" t="s">
        <v>501</v>
      </c>
      <c r="B1085" s="178"/>
      <c r="C1085" s="9"/>
      <c r="D1085" s="9"/>
      <c r="E1085" s="10">
        <v>9540.1299999999992</v>
      </c>
      <c r="F1085" s="9"/>
      <c r="G1085" s="9"/>
      <c r="H1085" s="8"/>
      <c r="I1085" s="7"/>
      <c r="AB1085" s="1" t="s">
        <v>122</v>
      </c>
    </row>
    <row r="1086" spans="1:28" ht="15" outlineLevel="4" x14ac:dyDescent="0.25">
      <c r="A1086" s="178" t="s">
        <v>603</v>
      </c>
      <c r="B1086" s="178"/>
      <c r="C1086" s="9"/>
      <c r="D1086" s="9"/>
      <c r="E1086" s="10">
        <v>9540.1200000000008</v>
      </c>
      <c r="F1086" s="9"/>
      <c r="G1086" s="9"/>
      <c r="H1086" s="8"/>
      <c r="I1086" s="7"/>
      <c r="AB1086" s="1" t="s">
        <v>123</v>
      </c>
    </row>
    <row r="1087" spans="1:28" ht="15" outlineLevel="4" x14ac:dyDescent="0.25">
      <c r="A1087" s="178" t="s">
        <v>602</v>
      </c>
      <c r="B1087" s="178"/>
      <c r="C1087" s="9"/>
      <c r="D1087" s="9"/>
      <c r="E1087" s="10">
        <v>12216.93</v>
      </c>
      <c r="F1087" s="9"/>
      <c r="G1087" s="9"/>
      <c r="H1087" s="8"/>
      <c r="I1087" s="7"/>
      <c r="AB1087" s="1" t="s">
        <v>128</v>
      </c>
    </row>
    <row r="1088" spans="1:28" ht="15" outlineLevel="4" x14ac:dyDescent="0.25">
      <c r="A1088" s="178" t="s">
        <v>497</v>
      </c>
      <c r="B1088" s="178"/>
      <c r="C1088" s="9"/>
      <c r="D1088" s="9"/>
      <c r="E1088" s="10">
        <v>5936.2</v>
      </c>
      <c r="F1088" s="9"/>
      <c r="G1088" s="9"/>
      <c r="H1088" s="8"/>
      <c r="I1088" s="7"/>
      <c r="AB1088" s="1" t="s">
        <v>129</v>
      </c>
    </row>
    <row r="1089" spans="1:28" ht="15" outlineLevel="4" x14ac:dyDescent="0.25">
      <c r="A1089" s="178" t="s">
        <v>601</v>
      </c>
      <c r="B1089" s="178"/>
      <c r="C1089" s="9"/>
      <c r="D1089" s="9"/>
      <c r="E1089" s="10">
        <v>4045.91</v>
      </c>
      <c r="F1089" s="9"/>
      <c r="G1089" s="9"/>
      <c r="H1089" s="8"/>
      <c r="I1089" s="7"/>
      <c r="AB1089" s="1" t="s">
        <v>134</v>
      </c>
    </row>
    <row r="1090" spans="1:28" ht="15" outlineLevel="4" x14ac:dyDescent="0.25">
      <c r="A1090" s="178" t="s">
        <v>495</v>
      </c>
      <c r="B1090" s="178"/>
      <c r="C1090" s="9"/>
      <c r="D1090" s="9"/>
      <c r="E1090" s="10">
        <v>190407.2</v>
      </c>
      <c r="F1090" s="9"/>
      <c r="G1090" s="9"/>
      <c r="H1090" s="8"/>
      <c r="I1090" s="7"/>
      <c r="AB1090" s="1" t="s">
        <v>374</v>
      </c>
    </row>
    <row r="1091" spans="1:28" ht="15" outlineLevel="4" x14ac:dyDescent="0.25">
      <c r="A1091" s="178" t="s">
        <v>600</v>
      </c>
      <c r="B1091" s="178"/>
      <c r="C1091" s="9"/>
      <c r="D1091" s="9"/>
      <c r="E1091" s="10">
        <v>3057.63</v>
      </c>
      <c r="F1091" s="9"/>
      <c r="G1091" s="9"/>
      <c r="H1091" s="8"/>
      <c r="I1091" s="7"/>
      <c r="AB1091" s="1" t="s">
        <v>378</v>
      </c>
    </row>
    <row r="1092" spans="1:28" ht="15" outlineLevel="4" x14ac:dyDescent="0.25">
      <c r="A1092" s="178" t="s">
        <v>494</v>
      </c>
      <c r="B1092" s="178"/>
      <c r="C1092" s="9"/>
      <c r="D1092" s="9"/>
      <c r="E1092" s="10">
        <v>3057.64</v>
      </c>
      <c r="F1092" s="9"/>
      <c r="G1092" s="9"/>
      <c r="H1092" s="8"/>
      <c r="I1092" s="7"/>
      <c r="AB1092" s="1" t="s">
        <v>379</v>
      </c>
    </row>
    <row r="1093" spans="1:28" ht="15" outlineLevel="4" x14ac:dyDescent="0.25">
      <c r="A1093" s="178" t="s">
        <v>599</v>
      </c>
      <c r="B1093" s="178"/>
      <c r="C1093" s="9"/>
      <c r="D1093" s="9"/>
      <c r="E1093" s="10">
        <v>3057.62</v>
      </c>
      <c r="F1093" s="9"/>
      <c r="G1093" s="9"/>
      <c r="H1093" s="8"/>
      <c r="I1093" s="7"/>
      <c r="AB1093" s="1" t="s">
        <v>380</v>
      </c>
    </row>
    <row r="1094" spans="1:28" ht="15" outlineLevel="4" x14ac:dyDescent="0.25">
      <c r="A1094" s="178" t="s">
        <v>598</v>
      </c>
      <c r="B1094" s="178"/>
      <c r="C1094" s="9"/>
      <c r="D1094" s="9"/>
      <c r="E1094" s="10">
        <v>1307.2</v>
      </c>
      <c r="F1094" s="9"/>
      <c r="G1094" s="9"/>
      <c r="H1094" s="8"/>
      <c r="I1094" s="7"/>
      <c r="AB1094" s="1" t="s">
        <v>382</v>
      </c>
    </row>
    <row r="1095" spans="1:28" ht="15" outlineLevel="4" x14ac:dyDescent="0.25">
      <c r="A1095" s="178" t="s">
        <v>597</v>
      </c>
      <c r="B1095" s="178"/>
      <c r="C1095" s="9"/>
      <c r="D1095" s="9"/>
      <c r="E1095" s="10">
        <v>1307.21</v>
      </c>
      <c r="F1095" s="9"/>
      <c r="G1095" s="9"/>
      <c r="H1095" s="8"/>
      <c r="I1095" s="7"/>
      <c r="AB1095" s="1" t="s">
        <v>383</v>
      </c>
    </row>
    <row r="1096" spans="1:28" ht="15" outlineLevel="4" x14ac:dyDescent="0.25">
      <c r="A1096" s="178" t="s">
        <v>596</v>
      </c>
      <c r="B1096" s="178"/>
      <c r="C1096" s="9"/>
      <c r="D1096" s="9"/>
      <c r="E1096" s="10">
        <v>1307.2</v>
      </c>
      <c r="F1096" s="9"/>
      <c r="G1096" s="9"/>
      <c r="H1096" s="8"/>
      <c r="I1096" s="7"/>
      <c r="AB1096" s="1" t="s">
        <v>388</v>
      </c>
    </row>
    <row r="1097" spans="1:28" ht="15" outlineLevel="4" x14ac:dyDescent="0.25">
      <c r="A1097" s="178" t="s">
        <v>595</v>
      </c>
      <c r="B1097" s="178"/>
      <c r="C1097" s="9"/>
      <c r="D1097" s="9"/>
      <c r="E1097" s="20">
        <v>451.27</v>
      </c>
      <c r="F1097" s="9"/>
      <c r="G1097" s="9"/>
      <c r="H1097" s="8"/>
      <c r="I1097" s="7"/>
      <c r="AB1097" s="1" t="s">
        <v>389</v>
      </c>
    </row>
    <row r="1098" spans="1:28" ht="12" outlineLevel="1" x14ac:dyDescent="0.2">
      <c r="A1098" s="175" t="s">
        <v>594</v>
      </c>
      <c r="B1098" s="175"/>
      <c r="C1098" s="17"/>
      <c r="D1098" s="17"/>
      <c r="E1098" s="18">
        <v>882223.32</v>
      </c>
      <c r="F1098" s="18">
        <v>882223.32</v>
      </c>
      <c r="G1098" s="17"/>
      <c r="H1098" s="16"/>
      <c r="I1098" s="15"/>
    </row>
    <row r="1099" spans="1:28" ht="12" outlineLevel="2" x14ac:dyDescent="0.2">
      <c r="A1099" s="176" t="s">
        <v>481</v>
      </c>
      <c r="B1099" s="176"/>
      <c r="C1099" s="13"/>
      <c r="D1099" s="13"/>
      <c r="E1099" s="14">
        <v>882223.32</v>
      </c>
      <c r="F1099" s="14">
        <v>882223.32</v>
      </c>
      <c r="G1099" s="13"/>
      <c r="H1099" s="12"/>
      <c r="I1099" s="11"/>
    </row>
    <row r="1100" spans="1:28" ht="12" outlineLevel="3" x14ac:dyDescent="0.2">
      <c r="A1100" s="177" t="s">
        <v>480</v>
      </c>
      <c r="B1100" s="177"/>
      <c r="C1100" s="9"/>
      <c r="D1100" s="9"/>
      <c r="E1100" s="10">
        <v>882223.32</v>
      </c>
      <c r="F1100" s="10">
        <v>882223.32</v>
      </c>
      <c r="G1100" s="9"/>
      <c r="H1100" s="8"/>
      <c r="I1100" s="7"/>
    </row>
    <row r="1101" spans="1:28" ht="12" outlineLevel="4" x14ac:dyDescent="0.2">
      <c r="A1101" s="178" t="s">
        <v>480</v>
      </c>
      <c r="B1101" s="178"/>
      <c r="C1101" s="9"/>
      <c r="D1101" s="9"/>
      <c r="E1101" s="10">
        <v>882223.32</v>
      </c>
      <c r="F1101" s="10">
        <v>882223.32</v>
      </c>
      <c r="G1101" s="9"/>
      <c r="H1101" s="8"/>
      <c r="I1101" s="7"/>
    </row>
    <row r="1102" spans="1:28" ht="12" outlineLevel="1" x14ac:dyDescent="0.2">
      <c r="A1102" s="175" t="s">
        <v>593</v>
      </c>
      <c r="B1102" s="175"/>
      <c r="C1102" s="17"/>
      <c r="D1102" s="17"/>
      <c r="E1102" s="17"/>
      <c r="F1102" s="17"/>
      <c r="G1102" s="17"/>
      <c r="H1102" s="16"/>
      <c r="I1102" s="15"/>
    </row>
    <row r="1103" spans="1:28" ht="12" outlineLevel="2" x14ac:dyDescent="0.2">
      <c r="A1103" s="176" t="s">
        <v>486</v>
      </c>
      <c r="B1103" s="176"/>
      <c r="C1103" s="21">
        <v>-149</v>
      </c>
      <c r="D1103" s="13"/>
      <c r="E1103" s="13"/>
      <c r="F1103" s="13"/>
      <c r="G1103" s="21">
        <v>-149</v>
      </c>
      <c r="H1103" s="12"/>
      <c r="I1103" s="11"/>
    </row>
    <row r="1104" spans="1:28" ht="12" outlineLevel="2" x14ac:dyDescent="0.2">
      <c r="A1104" s="176" t="s">
        <v>551</v>
      </c>
      <c r="B1104" s="176"/>
      <c r="C1104" s="23">
        <v>149</v>
      </c>
      <c r="D1104" s="13"/>
      <c r="E1104" s="13"/>
      <c r="F1104" s="13"/>
      <c r="G1104" s="23">
        <v>149</v>
      </c>
      <c r="H1104" s="12"/>
      <c r="I1104" s="11"/>
    </row>
    <row r="1105" spans="1:28" ht="12" outlineLevel="1" x14ac:dyDescent="0.2">
      <c r="A1105" s="175" t="s">
        <v>592</v>
      </c>
      <c r="B1105" s="175"/>
      <c r="C1105" s="17"/>
      <c r="D1105" s="17"/>
      <c r="E1105" s="18">
        <v>1490737.61</v>
      </c>
      <c r="F1105" s="18">
        <v>1490737.61</v>
      </c>
      <c r="G1105" s="17"/>
      <c r="H1105" s="16"/>
      <c r="I1105" s="15"/>
    </row>
    <row r="1106" spans="1:28" ht="12" outlineLevel="2" x14ac:dyDescent="0.2">
      <c r="A1106" s="176" t="s">
        <v>481</v>
      </c>
      <c r="B1106" s="176"/>
      <c r="C1106" s="13"/>
      <c r="D1106" s="13"/>
      <c r="E1106" s="14">
        <v>1490737.61</v>
      </c>
      <c r="F1106" s="14">
        <v>1490737.61</v>
      </c>
      <c r="G1106" s="13"/>
      <c r="H1106" s="12"/>
      <c r="I1106" s="11"/>
    </row>
    <row r="1107" spans="1:28" ht="12" outlineLevel="3" x14ac:dyDescent="0.2">
      <c r="A1107" s="177" t="s">
        <v>480</v>
      </c>
      <c r="B1107" s="177"/>
      <c r="C1107" s="9"/>
      <c r="D1107" s="9"/>
      <c r="E1107" s="10">
        <v>1490737.61</v>
      </c>
      <c r="F1107" s="10">
        <v>1490737.61</v>
      </c>
      <c r="G1107" s="9"/>
      <c r="H1107" s="8"/>
      <c r="I1107" s="7"/>
    </row>
    <row r="1108" spans="1:28" ht="12" outlineLevel="4" x14ac:dyDescent="0.2">
      <c r="A1108" s="178" t="s">
        <v>480</v>
      </c>
      <c r="B1108" s="178"/>
      <c r="C1108" s="9"/>
      <c r="D1108" s="9"/>
      <c r="E1108" s="10">
        <v>1490737.61</v>
      </c>
      <c r="F1108" s="10">
        <v>1490737.61</v>
      </c>
      <c r="G1108" s="9"/>
      <c r="H1108" s="8"/>
      <c r="I1108" s="7"/>
    </row>
    <row r="1109" spans="1:28" ht="12" outlineLevel="1" x14ac:dyDescent="0.2">
      <c r="A1109" s="175" t="s">
        <v>591</v>
      </c>
      <c r="B1109" s="175"/>
      <c r="C1109" s="17"/>
      <c r="D1109" s="17"/>
      <c r="E1109" s="18">
        <v>51446.1</v>
      </c>
      <c r="F1109" s="18">
        <v>51446.1</v>
      </c>
      <c r="G1109" s="17"/>
      <c r="H1109" s="16"/>
      <c r="I1109" s="15"/>
    </row>
    <row r="1110" spans="1:28" ht="12" outlineLevel="2" x14ac:dyDescent="0.2">
      <c r="A1110" s="176" t="s">
        <v>481</v>
      </c>
      <c r="B1110" s="176"/>
      <c r="C1110" s="13"/>
      <c r="D1110" s="13"/>
      <c r="E1110" s="14">
        <v>51446.1</v>
      </c>
      <c r="F1110" s="14">
        <v>51446.1</v>
      </c>
      <c r="G1110" s="13"/>
      <c r="H1110" s="12"/>
      <c r="I1110" s="11"/>
    </row>
    <row r="1111" spans="1:28" ht="12" outlineLevel="3" x14ac:dyDescent="0.2">
      <c r="A1111" s="177" t="s">
        <v>480</v>
      </c>
      <c r="B1111" s="177"/>
      <c r="C1111" s="9"/>
      <c r="D1111" s="9"/>
      <c r="E1111" s="9"/>
      <c r="F1111" s="10">
        <v>51446.1</v>
      </c>
      <c r="G1111" s="9"/>
      <c r="H1111" s="8"/>
      <c r="I1111" s="7"/>
    </row>
    <row r="1112" spans="1:28" ht="12" outlineLevel="4" x14ac:dyDescent="0.2">
      <c r="A1112" s="178" t="s">
        <v>480</v>
      </c>
      <c r="B1112" s="178"/>
      <c r="C1112" s="9"/>
      <c r="D1112" s="9"/>
      <c r="E1112" s="9"/>
      <c r="F1112" s="10">
        <v>51446.1</v>
      </c>
      <c r="G1112" s="9"/>
      <c r="H1112" s="8"/>
      <c r="I1112" s="7"/>
    </row>
    <row r="1113" spans="1:28" ht="12" outlineLevel="3" x14ac:dyDescent="0.2">
      <c r="A1113" s="177" t="s">
        <v>551</v>
      </c>
      <c r="B1113" s="177"/>
      <c r="C1113" s="9"/>
      <c r="D1113" s="9"/>
      <c r="E1113" s="10">
        <v>51446.1</v>
      </c>
      <c r="F1113" s="9"/>
      <c r="G1113" s="9"/>
      <c r="H1113" s="8"/>
      <c r="I1113" s="7"/>
    </row>
    <row r="1114" spans="1:28" ht="15" outlineLevel="4" x14ac:dyDescent="0.25">
      <c r="A1114" s="178" t="s">
        <v>550</v>
      </c>
      <c r="B1114" s="178"/>
      <c r="C1114" s="9"/>
      <c r="D1114" s="9"/>
      <c r="E1114" s="10">
        <v>26406.35</v>
      </c>
      <c r="F1114" s="9"/>
      <c r="G1114" s="9"/>
      <c r="H1114" s="8"/>
      <c r="I1114" s="7"/>
      <c r="AB1114" s="1" t="s">
        <v>438</v>
      </c>
    </row>
    <row r="1115" spans="1:28" ht="15" outlineLevel="4" x14ac:dyDescent="0.25">
      <c r="A1115" s="178" t="s">
        <v>590</v>
      </c>
      <c r="B1115" s="178"/>
      <c r="C1115" s="9"/>
      <c r="D1115" s="9"/>
      <c r="E1115" s="10">
        <v>11908.9</v>
      </c>
      <c r="F1115" s="9"/>
      <c r="G1115" s="9"/>
      <c r="H1115" s="8"/>
      <c r="I1115" s="7"/>
      <c r="AB1115" s="1" t="s">
        <v>439</v>
      </c>
    </row>
    <row r="1116" spans="1:28" ht="15" outlineLevel="4" x14ac:dyDescent="0.25">
      <c r="A1116" s="178" t="s">
        <v>488</v>
      </c>
      <c r="B1116" s="178"/>
      <c r="C1116" s="9"/>
      <c r="D1116" s="9"/>
      <c r="E1116" s="10">
        <v>13130.85</v>
      </c>
      <c r="F1116" s="9"/>
      <c r="G1116" s="9"/>
      <c r="H1116" s="8"/>
      <c r="I1116" s="7"/>
      <c r="AB1116" s="1" t="s">
        <v>447</v>
      </c>
    </row>
    <row r="1117" spans="1:28" ht="12" outlineLevel="1" x14ac:dyDescent="0.2">
      <c r="A1117" s="175" t="s">
        <v>589</v>
      </c>
      <c r="B1117" s="175"/>
      <c r="C1117" s="22">
        <v>3.61</v>
      </c>
      <c r="D1117" s="17"/>
      <c r="E1117" s="17"/>
      <c r="F1117" s="17"/>
      <c r="G1117" s="22">
        <v>3.61</v>
      </c>
      <c r="H1117" s="16"/>
      <c r="I1117" s="15"/>
    </row>
    <row r="1118" spans="1:28" ht="12" outlineLevel="2" x14ac:dyDescent="0.2">
      <c r="A1118" s="176" t="s">
        <v>486</v>
      </c>
      <c r="B1118" s="176"/>
      <c r="C1118" s="19">
        <v>-3506.6</v>
      </c>
      <c r="D1118" s="13"/>
      <c r="E1118" s="13"/>
      <c r="F1118" s="13"/>
      <c r="G1118" s="19">
        <v>-3506.6</v>
      </c>
      <c r="H1118" s="12"/>
      <c r="I1118" s="11"/>
    </row>
    <row r="1119" spans="1:28" ht="12" outlineLevel="2" x14ac:dyDescent="0.2">
      <c r="A1119" s="176" t="s">
        <v>551</v>
      </c>
      <c r="B1119" s="176"/>
      <c r="C1119" s="14">
        <v>3510.21</v>
      </c>
      <c r="D1119" s="13"/>
      <c r="E1119" s="13"/>
      <c r="F1119" s="13"/>
      <c r="G1119" s="14">
        <v>3510.21</v>
      </c>
      <c r="H1119" s="12"/>
      <c r="I1119" s="11"/>
    </row>
    <row r="1120" spans="1:28" ht="12" outlineLevel="1" x14ac:dyDescent="0.2">
      <c r="A1120" s="175" t="s">
        <v>588</v>
      </c>
      <c r="B1120" s="175"/>
      <c r="C1120" s="17"/>
      <c r="D1120" s="17"/>
      <c r="E1120" s="18">
        <v>311584.21999999997</v>
      </c>
      <c r="F1120" s="18">
        <v>311584.21999999997</v>
      </c>
      <c r="G1120" s="17"/>
      <c r="H1120" s="16"/>
      <c r="I1120" s="15"/>
    </row>
    <row r="1121" spans="1:28" ht="12" outlineLevel="2" x14ac:dyDescent="0.2">
      <c r="A1121" s="176" t="s">
        <v>481</v>
      </c>
      <c r="B1121" s="176"/>
      <c r="C1121" s="13"/>
      <c r="D1121" s="13"/>
      <c r="E1121" s="14">
        <v>311584.21999999997</v>
      </c>
      <c r="F1121" s="14">
        <v>311584.21999999997</v>
      </c>
      <c r="G1121" s="13"/>
      <c r="H1121" s="12"/>
      <c r="I1121" s="11"/>
    </row>
    <row r="1122" spans="1:28" ht="12" outlineLevel="3" x14ac:dyDescent="0.2">
      <c r="A1122" s="177" t="s">
        <v>480</v>
      </c>
      <c r="B1122" s="177"/>
      <c r="C1122" s="9"/>
      <c r="D1122" s="9"/>
      <c r="E1122" s="9"/>
      <c r="F1122" s="10">
        <v>311584.21999999997</v>
      </c>
      <c r="G1122" s="9"/>
      <c r="H1122" s="8"/>
      <c r="I1122" s="7"/>
    </row>
    <row r="1123" spans="1:28" ht="12" outlineLevel="4" x14ac:dyDescent="0.2">
      <c r="A1123" s="178" t="s">
        <v>480</v>
      </c>
      <c r="B1123" s="178"/>
      <c r="C1123" s="9"/>
      <c r="D1123" s="9"/>
      <c r="E1123" s="9"/>
      <c r="F1123" s="10">
        <v>311584.21999999997</v>
      </c>
      <c r="G1123" s="9"/>
      <c r="H1123" s="8"/>
      <c r="I1123" s="7"/>
    </row>
    <row r="1124" spans="1:28" ht="12" outlineLevel="3" x14ac:dyDescent="0.2">
      <c r="A1124" s="177" t="s">
        <v>553</v>
      </c>
      <c r="B1124" s="177"/>
      <c r="C1124" s="9"/>
      <c r="D1124" s="9"/>
      <c r="E1124" s="10">
        <v>311584.21999999997</v>
      </c>
      <c r="F1124" s="9"/>
      <c r="G1124" s="9"/>
      <c r="H1124" s="8"/>
      <c r="I1124" s="7"/>
    </row>
    <row r="1125" spans="1:28" ht="12" outlineLevel="4" x14ac:dyDescent="0.2">
      <c r="A1125" s="178" t="s">
        <v>480</v>
      </c>
      <c r="B1125" s="178"/>
      <c r="C1125" s="9"/>
      <c r="D1125" s="9"/>
      <c r="E1125" s="10">
        <v>311584.21999999997</v>
      </c>
      <c r="F1125" s="9"/>
      <c r="G1125" s="9"/>
      <c r="H1125" s="8"/>
      <c r="I1125" s="7"/>
    </row>
    <row r="1126" spans="1:28" ht="12" outlineLevel="1" x14ac:dyDescent="0.2">
      <c r="A1126" s="175" t="s">
        <v>587</v>
      </c>
      <c r="B1126" s="175"/>
      <c r="C1126" s="17"/>
      <c r="D1126" s="17"/>
      <c r="E1126" s="18">
        <v>562065.21</v>
      </c>
      <c r="F1126" s="18">
        <v>562065.21</v>
      </c>
      <c r="G1126" s="17"/>
      <c r="H1126" s="16"/>
      <c r="I1126" s="15"/>
    </row>
    <row r="1127" spans="1:28" ht="12" outlineLevel="2" x14ac:dyDescent="0.2">
      <c r="A1127" s="176" t="s">
        <v>481</v>
      </c>
      <c r="B1127" s="176"/>
      <c r="C1127" s="13"/>
      <c r="D1127" s="13"/>
      <c r="E1127" s="14">
        <v>562065.21</v>
      </c>
      <c r="F1127" s="14">
        <v>562065.21</v>
      </c>
      <c r="G1127" s="13"/>
      <c r="H1127" s="12"/>
      <c r="I1127" s="11"/>
    </row>
    <row r="1128" spans="1:28" ht="12" outlineLevel="3" x14ac:dyDescent="0.2">
      <c r="A1128" s="177" t="s">
        <v>480</v>
      </c>
      <c r="B1128" s="177"/>
      <c r="C1128" s="9"/>
      <c r="D1128" s="9"/>
      <c r="E1128" s="10">
        <v>562065.21</v>
      </c>
      <c r="F1128" s="10">
        <v>562065.21</v>
      </c>
      <c r="G1128" s="9"/>
      <c r="H1128" s="8"/>
      <c r="I1128" s="7"/>
    </row>
    <row r="1129" spans="1:28" ht="12" outlineLevel="4" x14ac:dyDescent="0.2">
      <c r="A1129" s="178" t="s">
        <v>480</v>
      </c>
      <c r="B1129" s="178"/>
      <c r="C1129" s="9"/>
      <c r="D1129" s="9"/>
      <c r="E1129" s="10">
        <v>562065.21</v>
      </c>
      <c r="F1129" s="10">
        <v>562065.21</v>
      </c>
      <c r="G1129" s="9"/>
      <c r="H1129" s="8"/>
      <c r="I1129" s="7"/>
    </row>
    <row r="1130" spans="1:28" ht="12" outlineLevel="1" x14ac:dyDescent="0.2">
      <c r="A1130" s="175" t="s">
        <v>586</v>
      </c>
      <c r="B1130" s="175"/>
      <c r="C1130" s="17"/>
      <c r="D1130" s="17"/>
      <c r="E1130" s="18">
        <v>335857.68</v>
      </c>
      <c r="F1130" s="18">
        <v>335857.68</v>
      </c>
      <c r="G1130" s="17"/>
      <c r="H1130" s="16"/>
      <c r="I1130" s="15"/>
    </row>
    <row r="1131" spans="1:28" ht="12" outlineLevel="2" x14ac:dyDescent="0.2">
      <c r="A1131" s="176" t="s">
        <v>481</v>
      </c>
      <c r="B1131" s="176"/>
      <c r="C1131" s="13"/>
      <c r="D1131" s="13"/>
      <c r="E1131" s="14">
        <v>335857.68</v>
      </c>
      <c r="F1131" s="14">
        <v>335857.68</v>
      </c>
      <c r="G1131" s="13"/>
      <c r="H1131" s="12"/>
      <c r="I1131" s="11"/>
    </row>
    <row r="1132" spans="1:28" ht="12" outlineLevel="3" x14ac:dyDescent="0.2">
      <c r="A1132" s="177" t="s">
        <v>480</v>
      </c>
      <c r="B1132" s="177"/>
      <c r="C1132" s="9"/>
      <c r="D1132" s="9"/>
      <c r="E1132" s="10">
        <v>10301.629999999999</v>
      </c>
      <c r="F1132" s="10">
        <v>335857.68</v>
      </c>
      <c r="G1132" s="9"/>
      <c r="H1132" s="8"/>
      <c r="I1132" s="7"/>
    </row>
    <row r="1133" spans="1:28" ht="12" outlineLevel="4" x14ac:dyDescent="0.2">
      <c r="A1133" s="178" t="s">
        <v>480</v>
      </c>
      <c r="B1133" s="178"/>
      <c r="C1133" s="9"/>
      <c r="D1133" s="9"/>
      <c r="E1133" s="10">
        <v>10301.629999999999</v>
      </c>
      <c r="F1133" s="10">
        <v>335857.68</v>
      </c>
      <c r="G1133" s="9"/>
      <c r="H1133" s="8"/>
      <c r="I1133" s="7"/>
    </row>
    <row r="1134" spans="1:28" ht="12" outlineLevel="3" x14ac:dyDescent="0.2">
      <c r="A1134" s="177" t="s">
        <v>585</v>
      </c>
      <c r="B1134" s="177"/>
      <c r="C1134" s="9"/>
      <c r="D1134" s="9"/>
      <c r="E1134" s="10">
        <v>84279.66</v>
      </c>
      <c r="F1134" s="9"/>
      <c r="G1134" s="9"/>
      <c r="H1134" s="8"/>
      <c r="I1134" s="7"/>
    </row>
    <row r="1135" spans="1:28" ht="15" outlineLevel="4" x14ac:dyDescent="0.25">
      <c r="A1135" s="178" t="s">
        <v>498</v>
      </c>
      <c r="B1135" s="178"/>
      <c r="C1135" s="9"/>
      <c r="D1135" s="9"/>
      <c r="E1135" s="10">
        <v>38898.300000000003</v>
      </c>
      <c r="F1135" s="9"/>
      <c r="G1135" s="9"/>
      <c r="H1135" s="8"/>
      <c r="I1135" s="7"/>
      <c r="AB1135" s="1" t="s">
        <v>126</v>
      </c>
    </row>
    <row r="1136" spans="1:28" ht="15" outlineLevel="4" x14ac:dyDescent="0.25">
      <c r="A1136" s="178" t="s">
        <v>575</v>
      </c>
      <c r="B1136" s="178"/>
      <c r="C1136" s="9"/>
      <c r="D1136" s="9"/>
      <c r="E1136" s="10">
        <v>45381.36</v>
      </c>
      <c r="F1136" s="9"/>
      <c r="G1136" s="9"/>
      <c r="H1136" s="8"/>
      <c r="I1136" s="7"/>
      <c r="AB1136" s="1" t="s">
        <v>126</v>
      </c>
    </row>
    <row r="1137" spans="1:28" ht="12" outlineLevel="3" x14ac:dyDescent="0.2">
      <c r="A1137" s="177" t="s">
        <v>551</v>
      </c>
      <c r="B1137" s="177"/>
      <c r="C1137" s="9"/>
      <c r="D1137" s="9"/>
      <c r="E1137" s="10">
        <v>241276.39</v>
      </c>
      <c r="F1137" s="9"/>
      <c r="G1137" s="9"/>
      <c r="H1137" s="8"/>
      <c r="I1137" s="7"/>
    </row>
    <row r="1138" spans="1:28" ht="15" outlineLevel="4" x14ac:dyDescent="0.25">
      <c r="A1138" s="178" t="s">
        <v>584</v>
      </c>
      <c r="B1138" s="178"/>
      <c r="C1138" s="9"/>
      <c r="D1138" s="9"/>
      <c r="E1138" s="10">
        <v>4609.71</v>
      </c>
      <c r="F1138" s="9"/>
      <c r="G1138" s="9"/>
      <c r="H1138" s="8"/>
      <c r="I1138" s="7"/>
      <c r="AB1138" s="1" t="s">
        <v>229</v>
      </c>
    </row>
    <row r="1139" spans="1:28" ht="15" outlineLevel="4" x14ac:dyDescent="0.25">
      <c r="A1139" s="178" t="s">
        <v>583</v>
      </c>
      <c r="B1139" s="178"/>
      <c r="C1139" s="9"/>
      <c r="D1139" s="9"/>
      <c r="E1139" s="10">
        <v>4302.9399999999996</v>
      </c>
      <c r="F1139" s="9"/>
      <c r="G1139" s="9"/>
      <c r="H1139" s="8"/>
      <c r="I1139" s="7"/>
      <c r="AB1139" s="1" t="s">
        <v>230</v>
      </c>
    </row>
    <row r="1140" spans="1:28" ht="15" outlineLevel="4" x14ac:dyDescent="0.25">
      <c r="A1140" s="178" t="s">
        <v>582</v>
      </c>
      <c r="B1140" s="178"/>
      <c r="C1140" s="9"/>
      <c r="D1140" s="9"/>
      <c r="E1140" s="10">
        <v>37928.58</v>
      </c>
      <c r="F1140" s="9"/>
      <c r="G1140" s="9"/>
      <c r="H1140" s="8"/>
      <c r="I1140" s="7"/>
      <c r="AB1140" s="1" t="s">
        <v>233</v>
      </c>
    </row>
    <row r="1141" spans="1:28" ht="15" outlineLevel="4" x14ac:dyDescent="0.25">
      <c r="A1141" s="178" t="s">
        <v>581</v>
      </c>
      <c r="B1141" s="178"/>
      <c r="C1141" s="9"/>
      <c r="D1141" s="9"/>
      <c r="E1141" s="20">
        <v>140.62</v>
      </c>
      <c r="F1141" s="9"/>
      <c r="G1141" s="9"/>
      <c r="H1141" s="8"/>
      <c r="I1141" s="7"/>
      <c r="AB1141" s="1" t="s">
        <v>243</v>
      </c>
    </row>
    <row r="1142" spans="1:28" ht="15" outlineLevel="4" x14ac:dyDescent="0.25">
      <c r="A1142" s="178" t="s">
        <v>580</v>
      </c>
      <c r="B1142" s="178"/>
      <c r="C1142" s="9"/>
      <c r="D1142" s="9"/>
      <c r="E1142" s="10">
        <v>2238.16</v>
      </c>
      <c r="F1142" s="9"/>
      <c r="G1142" s="9"/>
      <c r="H1142" s="8"/>
      <c r="I1142" s="7"/>
      <c r="AB1142" s="1" t="s">
        <v>243</v>
      </c>
    </row>
    <row r="1143" spans="1:28" ht="15" outlineLevel="4" x14ac:dyDescent="0.25">
      <c r="A1143" s="178" t="s">
        <v>517</v>
      </c>
      <c r="B1143" s="178"/>
      <c r="C1143" s="9"/>
      <c r="D1143" s="9"/>
      <c r="E1143" s="10">
        <v>5113.49</v>
      </c>
      <c r="F1143" s="9"/>
      <c r="G1143" s="9"/>
      <c r="H1143" s="8"/>
      <c r="I1143" s="7"/>
      <c r="AB1143" s="1" t="s">
        <v>186</v>
      </c>
    </row>
    <row r="1144" spans="1:28" ht="15" outlineLevel="4" x14ac:dyDescent="0.25">
      <c r="A1144" s="178" t="s">
        <v>579</v>
      </c>
      <c r="B1144" s="178"/>
      <c r="C1144" s="9"/>
      <c r="D1144" s="9"/>
      <c r="E1144" s="10">
        <v>22843.77</v>
      </c>
      <c r="F1144" s="9"/>
      <c r="G1144" s="9"/>
      <c r="H1144" s="8"/>
      <c r="I1144" s="7"/>
      <c r="AB1144" s="1" t="s">
        <v>187</v>
      </c>
    </row>
    <row r="1145" spans="1:28" ht="15" outlineLevel="4" x14ac:dyDescent="0.25">
      <c r="A1145" s="178" t="s">
        <v>578</v>
      </c>
      <c r="B1145" s="178"/>
      <c r="C1145" s="9"/>
      <c r="D1145" s="9"/>
      <c r="E1145" s="10">
        <v>4236.6499999999996</v>
      </c>
      <c r="F1145" s="9"/>
      <c r="G1145" s="9"/>
      <c r="H1145" s="8"/>
      <c r="I1145" s="7"/>
      <c r="AB1145" s="1" t="s">
        <v>188</v>
      </c>
    </row>
    <row r="1146" spans="1:28" ht="15" outlineLevel="4" x14ac:dyDescent="0.25">
      <c r="A1146" s="178" t="s">
        <v>499</v>
      </c>
      <c r="B1146" s="178"/>
      <c r="C1146" s="9"/>
      <c r="D1146" s="9"/>
      <c r="E1146" s="10">
        <v>13176.17</v>
      </c>
      <c r="F1146" s="9"/>
      <c r="G1146" s="9"/>
      <c r="H1146" s="8"/>
      <c r="I1146" s="7"/>
      <c r="AB1146" s="1" t="s">
        <v>124</v>
      </c>
    </row>
    <row r="1147" spans="1:28" ht="15" outlineLevel="4" x14ac:dyDescent="0.25">
      <c r="A1147" s="178" t="s">
        <v>577</v>
      </c>
      <c r="B1147" s="178"/>
      <c r="C1147" s="9"/>
      <c r="D1147" s="9"/>
      <c r="E1147" s="10">
        <v>4007.34</v>
      </c>
      <c r="F1147" s="9"/>
      <c r="G1147" s="9"/>
      <c r="H1147" s="8"/>
      <c r="I1147" s="7"/>
      <c r="AB1147" s="1" t="s">
        <v>125</v>
      </c>
    </row>
    <row r="1148" spans="1:28" ht="15" outlineLevel="4" x14ac:dyDescent="0.25">
      <c r="A1148" s="178" t="s">
        <v>576</v>
      </c>
      <c r="B1148" s="178"/>
      <c r="C1148" s="9"/>
      <c r="D1148" s="9"/>
      <c r="E1148" s="10">
        <v>1994.43</v>
      </c>
      <c r="F1148" s="9"/>
      <c r="G1148" s="9"/>
      <c r="H1148" s="8"/>
      <c r="I1148" s="7"/>
      <c r="AB1148" s="1" t="s">
        <v>125</v>
      </c>
    </row>
    <row r="1149" spans="1:28" ht="15" outlineLevel="4" x14ac:dyDescent="0.25">
      <c r="A1149" s="178" t="s">
        <v>498</v>
      </c>
      <c r="B1149" s="178"/>
      <c r="C1149" s="9"/>
      <c r="D1149" s="9"/>
      <c r="E1149" s="10">
        <v>16470.53</v>
      </c>
      <c r="F1149" s="9"/>
      <c r="G1149" s="9"/>
      <c r="H1149" s="8"/>
      <c r="I1149" s="7"/>
      <c r="AB1149" s="1" t="s">
        <v>126</v>
      </c>
    </row>
    <row r="1150" spans="1:28" ht="15" outlineLevel="4" x14ac:dyDescent="0.25">
      <c r="A1150" s="178" t="s">
        <v>575</v>
      </c>
      <c r="B1150" s="178"/>
      <c r="C1150" s="9"/>
      <c r="D1150" s="9"/>
      <c r="E1150" s="10">
        <v>4132.6400000000003</v>
      </c>
      <c r="F1150" s="9"/>
      <c r="G1150" s="9"/>
      <c r="H1150" s="8"/>
      <c r="I1150" s="7"/>
      <c r="AB1150" s="1" t="s">
        <v>126</v>
      </c>
    </row>
    <row r="1151" spans="1:28" ht="15" outlineLevel="4" x14ac:dyDescent="0.25">
      <c r="A1151" s="178" t="s">
        <v>574</v>
      </c>
      <c r="B1151" s="178"/>
      <c r="C1151" s="9"/>
      <c r="D1151" s="9"/>
      <c r="E1151" s="10">
        <v>21120.41</v>
      </c>
      <c r="F1151" s="9"/>
      <c r="G1151" s="9"/>
      <c r="H1151" s="8"/>
      <c r="I1151" s="7"/>
      <c r="AB1151" s="1" t="s">
        <v>127</v>
      </c>
    </row>
    <row r="1152" spans="1:28" ht="15" outlineLevel="4" x14ac:dyDescent="0.25">
      <c r="A1152" s="178" t="s">
        <v>489</v>
      </c>
      <c r="B1152" s="178"/>
      <c r="C1152" s="9"/>
      <c r="D1152" s="9"/>
      <c r="E1152" s="10">
        <v>98960.95</v>
      </c>
      <c r="F1152" s="9"/>
      <c r="G1152" s="9"/>
      <c r="H1152" s="8"/>
      <c r="I1152" s="7"/>
      <c r="AB1152" s="1" t="s">
        <v>135</v>
      </c>
    </row>
    <row r="1153" spans="1:9" ht="12" outlineLevel="1" x14ac:dyDescent="0.2">
      <c r="A1153" s="175" t="s">
        <v>573</v>
      </c>
      <c r="B1153" s="175"/>
      <c r="C1153" s="17"/>
      <c r="D1153" s="17"/>
      <c r="E1153" s="18">
        <v>1453793.58</v>
      </c>
      <c r="F1153" s="18">
        <v>1453793.58</v>
      </c>
      <c r="G1153" s="17"/>
      <c r="H1153" s="16"/>
      <c r="I1153" s="15"/>
    </row>
    <row r="1154" spans="1:9" ht="12" outlineLevel="2" x14ac:dyDescent="0.2">
      <c r="A1154" s="176" t="s">
        <v>481</v>
      </c>
      <c r="B1154" s="176"/>
      <c r="C1154" s="13"/>
      <c r="D1154" s="13"/>
      <c r="E1154" s="14">
        <v>1453793.58</v>
      </c>
      <c r="F1154" s="14">
        <v>1453793.58</v>
      </c>
      <c r="G1154" s="13"/>
      <c r="H1154" s="12"/>
      <c r="I1154" s="11"/>
    </row>
    <row r="1155" spans="1:9" ht="12" outlineLevel="3" x14ac:dyDescent="0.2">
      <c r="A1155" s="177" t="s">
        <v>480</v>
      </c>
      <c r="B1155" s="177"/>
      <c r="C1155" s="9"/>
      <c r="D1155" s="9"/>
      <c r="E1155" s="9"/>
      <c r="F1155" s="10">
        <v>1453793.58</v>
      </c>
      <c r="G1155" s="9"/>
      <c r="H1155" s="8"/>
      <c r="I1155" s="7"/>
    </row>
    <row r="1156" spans="1:9" ht="12" outlineLevel="4" x14ac:dyDescent="0.2">
      <c r="A1156" s="178" t="s">
        <v>480</v>
      </c>
      <c r="B1156" s="178"/>
      <c r="C1156" s="9"/>
      <c r="D1156" s="9"/>
      <c r="E1156" s="9"/>
      <c r="F1156" s="10">
        <v>1453793.58</v>
      </c>
      <c r="G1156" s="9"/>
      <c r="H1156" s="8"/>
      <c r="I1156" s="7"/>
    </row>
    <row r="1157" spans="1:9" ht="12" outlineLevel="3" x14ac:dyDescent="0.2">
      <c r="A1157" s="177" t="s">
        <v>553</v>
      </c>
      <c r="B1157" s="177"/>
      <c r="C1157" s="9"/>
      <c r="D1157" s="9"/>
      <c r="E1157" s="10">
        <v>1453793.58</v>
      </c>
      <c r="F1157" s="9"/>
      <c r="G1157" s="9"/>
      <c r="H1157" s="8"/>
      <c r="I1157" s="7"/>
    </row>
    <row r="1158" spans="1:9" ht="12" outlineLevel="4" x14ac:dyDescent="0.2">
      <c r="A1158" s="178" t="s">
        <v>480</v>
      </c>
      <c r="B1158" s="178"/>
      <c r="C1158" s="9"/>
      <c r="D1158" s="9"/>
      <c r="E1158" s="10">
        <v>1453793.58</v>
      </c>
      <c r="F1158" s="9"/>
      <c r="G1158" s="9"/>
      <c r="H1158" s="8"/>
      <c r="I1158" s="7"/>
    </row>
    <row r="1159" spans="1:9" ht="12" outlineLevel="1" x14ac:dyDescent="0.2">
      <c r="A1159" s="175" t="s">
        <v>572</v>
      </c>
      <c r="B1159" s="175"/>
      <c r="C1159" s="18">
        <v>29681.599999999999</v>
      </c>
      <c r="D1159" s="17"/>
      <c r="E1159" s="17"/>
      <c r="F1159" s="18">
        <v>29681.599999999999</v>
      </c>
      <c r="G1159" s="17"/>
      <c r="H1159" s="16"/>
      <c r="I1159" s="15"/>
    </row>
    <row r="1160" spans="1:9" ht="12" outlineLevel="2" x14ac:dyDescent="0.2">
      <c r="A1160" s="176" t="s">
        <v>481</v>
      </c>
      <c r="B1160" s="176"/>
      <c r="C1160" s="14">
        <v>29681.599999999999</v>
      </c>
      <c r="D1160" s="13"/>
      <c r="E1160" s="13"/>
      <c r="F1160" s="14">
        <v>29681.599999999999</v>
      </c>
      <c r="G1160" s="13"/>
      <c r="H1160" s="12"/>
      <c r="I1160" s="11"/>
    </row>
    <row r="1161" spans="1:9" ht="12" outlineLevel="3" x14ac:dyDescent="0.2">
      <c r="A1161" s="177" t="s">
        <v>480</v>
      </c>
      <c r="B1161" s="177"/>
      <c r="C1161" s="9"/>
      <c r="D1161" s="9"/>
      <c r="E1161" s="9"/>
      <c r="F1161" s="10">
        <v>29681.599999999999</v>
      </c>
      <c r="G1161" s="9"/>
      <c r="H1161" s="8"/>
      <c r="I1161" s="7"/>
    </row>
    <row r="1162" spans="1:9" ht="12" outlineLevel="4" x14ac:dyDescent="0.2">
      <c r="A1162" s="178" t="s">
        <v>480</v>
      </c>
      <c r="B1162" s="178"/>
      <c r="C1162" s="9"/>
      <c r="D1162" s="9"/>
      <c r="E1162" s="9"/>
      <c r="F1162" s="10">
        <v>29681.599999999999</v>
      </c>
      <c r="G1162" s="9"/>
      <c r="H1162" s="8"/>
      <c r="I1162" s="7"/>
    </row>
    <row r="1163" spans="1:9" ht="12" outlineLevel="1" x14ac:dyDescent="0.2">
      <c r="A1163" s="175" t="s">
        <v>571</v>
      </c>
      <c r="B1163" s="175"/>
      <c r="C1163" s="17"/>
      <c r="D1163" s="17"/>
      <c r="E1163" s="18">
        <v>1290478.1200000001</v>
      </c>
      <c r="F1163" s="18">
        <v>1290478.1200000001</v>
      </c>
      <c r="G1163" s="17"/>
      <c r="H1163" s="16"/>
      <c r="I1163" s="15"/>
    </row>
    <row r="1164" spans="1:9" ht="12" outlineLevel="2" x14ac:dyDescent="0.2">
      <c r="A1164" s="176" t="s">
        <v>481</v>
      </c>
      <c r="B1164" s="176"/>
      <c r="C1164" s="13"/>
      <c r="D1164" s="13"/>
      <c r="E1164" s="14">
        <v>1290478.1200000001</v>
      </c>
      <c r="F1164" s="14">
        <v>1290478.1200000001</v>
      </c>
      <c r="G1164" s="13"/>
      <c r="H1164" s="12"/>
      <c r="I1164" s="11"/>
    </row>
    <row r="1165" spans="1:9" ht="12" outlineLevel="3" x14ac:dyDescent="0.2">
      <c r="A1165" s="177" t="s">
        <v>480</v>
      </c>
      <c r="B1165" s="177"/>
      <c r="C1165" s="9"/>
      <c r="D1165" s="9"/>
      <c r="E1165" s="9"/>
      <c r="F1165" s="10">
        <v>1290478.1200000001</v>
      </c>
      <c r="G1165" s="9"/>
      <c r="H1165" s="8"/>
      <c r="I1165" s="7"/>
    </row>
    <row r="1166" spans="1:9" ht="12" outlineLevel="4" x14ac:dyDescent="0.2">
      <c r="A1166" s="178" t="s">
        <v>480</v>
      </c>
      <c r="B1166" s="178"/>
      <c r="C1166" s="9"/>
      <c r="D1166" s="9"/>
      <c r="E1166" s="9"/>
      <c r="F1166" s="10">
        <v>1290478.1200000001</v>
      </c>
      <c r="G1166" s="9"/>
      <c r="H1166" s="8"/>
      <c r="I1166" s="7"/>
    </row>
    <row r="1167" spans="1:9" ht="12" outlineLevel="3" x14ac:dyDescent="0.2">
      <c r="A1167" s="177" t="s">
        <v>553</v>
      </c>
      <c r="B1167" s="177"/>
      <c r="C1167" s="9"/>
      <c r="D1167" s="9"/>
      <c r="E1167" s="10">
        <v>1290478.1200000001</v>
      </c>
      <c r="F1167" s="9"/>
      <c r="G1167" s="9"/>
      <c r="H1167" s="8"/>
      <c r="I1167" s="7"/>
    </row>
    <row r="1168" spans="1:9" ht="12" outlineLevel="4" x14ac:dyDescent="0.2">
      <c r="A1168" s="178" t="s">
        <v>480</v>
      </c>
      <c r="B1168" s="178"/>
      <c r="C1168" s="9"/>
      <c r="D1168" s="9"/>
      <c r="E1168" s="10">
        <v>1290478.1200000001</v>
      </c>
      <c r="F1168" s="9"/>
      <c r="G1168" s="9"/>
      <c r="H1168" s="8"/>
      <c r="I1168" s="7"/>
    </row>
    <row r="1169" spans="1:9" ht="12" outlineLevel="1" x14ac:dyDescent="0.2">
      <c r="A1169" s="175" t="s">
        <v>570</v>
      </c>
      <c r="B1169" s="175"/>
      <c r="C1169" s="21">
        <v>-0.02</v>
      </c>
      <c r="D1169" s="17"/>
      <c r="E1169" s="18">
        <v>716306.78</v>
      </c>
      <c r="F1169" s="18">
        <v>716306.78</v>
      </c>
      <c r="G1169" s="21">
        <v>-0.02</v>
      </c>
      <c r="H1169" s="16"/>
      <c r="I1169" s="15"/>
    </row>
    <row r="1170" spans="1:9" ht="12" outlineLevel="2" x14ac:dyDescent="0.2">
      <c r="A1170" s="176" t="s">
        <v>486</v>
      </c>
      <c r="B1170" s="176"/>
      <c r="C1170" s="19">
        <v>-1429277.88</v>
      </c>
      <c r="D1170" s="13"/>
      <c r="E1170" s="13"/>
      <c r="F1170" s="13"/>
      <c r="G1170" s="19">
        <v>-1429277.88</v>
      </c>
      <c r="H1170" s="12"/>
      <c r="I1170" s="11"/>
    </row>
    <row r="1171" spans="1:9" ht="12" outlineLevel="2" x14ac:dyDescent="0.2">
      <c r="A1171" s="176" t="s">
        <v>481</v>
      </c>
      <c r="B1171" s="176"/>
      <c r="C1171" s="13"/>
      <c r="D1171" s="13"/>
      <c r="E1171" s="14">
        <v>716306.78</v>
      </c>
      <c r="F1171" s="14">
        <v>716306.78</v>
      </c>
      <c r="G1171" s="13"/>
      <c r="H1171" s="12"/>
      <c r="I1171" s="11"/>
    </row>
    <row r="1172" spans="1:9" ht="12" outlineLevel="3" x14ac:dyDescent="0.2">
      <c r="A1172" s="177" t="s">
        <v>480</v>
      </c>
      <c r="B1172" s="177"/>
      <c r="C1172" s="9"/>
      <c r="D1172" s="9"/>
      <c r="E1172" s="9"/>
      <c r="F1172" s="10">
        <v>716306.78</v>
      </c>
      <c r="G1172" s="9"/>
      <c r="H1172" s="8"/>
      <c r="I1172" s="7"/>
    </row>
    <row r="1173" spans="1:9" ht="12" outlineLevel="4" x14ac:dyDescent="0.2">
      <c r="A1173" s="178" t="s">
        <v>480</v>
      </c>
      <c r="B1173" s="178"/>
      <c r="C1173" s="9"/>
      <c r="D1173" s="9"/>
      <c r="E1173" s="9"/>
      <c r="F1173" s="10">
        <v>716306.78</v>
      </c>
      <c r="G1173" s="9"/>
      <c r="H1173" s="8"/>
      <c r="I1173" s="7"/>
    </row>
    <row r="1174" spans="1:9" ht="12" outlineLevel="3" x14ac:dyDescent="0.2">
      <c r="A1174" s="177" t="s">
        <v>553</v>
      </c>
      <c r="B1174" s="177"/>
      <c r="C1174" s="9"/>
      <c r="D1174" s="9"/>
      <c r="E1174" s="10">
        <v>716306.78</v>
      </c>
      <c r="F1174" s="9"/>
      <c r="G1174" s="9"/>
      <c r="H1174" s="8"/>
      <c r="I1174" s="7"/>
    </row>
    <row r="1175" spans="1:9" ht="12" outlineLevel="4" x14ac:dyDescent="0.2">
      <c r="A1175" s="178" t="s">
        <v>480</v>
      </c>
      <c r="B1175" s="178"/>
      <c r="C1175" s="9"/>
      <c r="D1175" s="9"/>
      <c r="E1175" s="10">
        <v>716306.78</v>
      </c>
      <c r="F1175" s="9"/>
      <c r="G1175" s="9"/>
      <c r="H1175" s="8"/>
      <c r="I1175" s="7"/>
    </row>
    <row r="1176" spans="1:9" ht="12" outlineLevel="2" x14ac:dyDescent="0.2">
      <c r="A1176" s="176" t="s">
        <v>551</v>
      </c>
      <c r="B1176" s="176"/>
      <c r="C1176" s="14">
        <v>1429277.86</v>
      </c>
      <c r="D1176" s="13"/>
      <c r="E1176" s="13"/>
      <c r="F1176" s="13"/>
      <c r="G1176" s="14">
        <v>1429277.86</v>
      </c>
      <c r="H1176" s="12"/>
      <c r="I1176" s="11"/>
    </row>
    <row r="1177" spans="1:9" ht="12" outlineLevel="1" x14ac:dyDescent="0.2">
      <c r="A1177" s="175" t="s">
        <v>569</v>
      </c>
      <c r="B1177" s="175"/>
      <c r="C1177" s="17"/>
      <c r="D1177" s="17"/>
      <c r="E1177" s="18">
        <v>4884089.82</v>
      </c>
      <c r="F1177" s="18">
        <v>4884089.82</v>
      </c>
      <c r="G1177" s="17"/>
      <c r="H1177" s="16"/>
      <c r="I1177" s="15"/>
    </row>
    <row r="1178" spans="1:9" ht="12" outlineLevel="2" x14ac:dyDescent="0.2">
      <c r="A1178" s="176" t="s">
        <v>481</v>
      </c>
      <c r="B1178" s="176"/>
      <c r="C1178" s="13"/>
      <c r="D1178" s="13"/>
      <c r="E1178" s="14">
        <v>4884089.82</v>
      </c>
      <c r="F1178" s="14">
        <v>4884089.82</v>
      </c>
      <c r="G1178" s="13"/>
      <c r="H1178" s="12"/>
      <c r="I1178" s="11"/>
    </row>
    <row r="1179" spans="1:9" ht="12" outlineLevel="3" x14ac:dyDescent="0.2">
      <c r="A1179" s="177" t="s">
        <v>480</v>
      </c>
      <c r="B1179" s="177"/>
      <c r="C1179" s="9"/>
      <c r="D1179" s="9"/>
      <c r="E1179" s="9"/>
      <c r="F1179" s="10">
        <v>4884089.82</v>
      </c>
      <c r="G1179" s="9"/>
      <c r="H1179" s="8"/>
      <c r="I1179" s="7"/>
    </row>
    <row r="1180" spans="1:9" ht="12" outlineLevel="4" x14ac:dyDescent="0.2">
      <c r="A1180" s="178" t="s">
        <v>480</v>
      </c>
      <c r="B1180" s="178"/>
      <c r="C1180" s="9"/>
      <c r="D1180" s="9"/>
      <c r="E1180" s="9"/>
      <c r="F1180" s="10">
        <v>4884089.82</v>
      </c>
      <c r="G1180" s="9"/>
      <c r="H1180" s="8"/>
      <c r="I1180" s="7"/>
    </row>
    <row r="1181" spans="1:9" ht="12" outlineLevel="3" x14ac:dyDescent="0.2">
      <c r="A1181" s="177" t="s">
        <v>553</v>
      </c>
      <c r="B1181" s="177"/>
      <c r="C1181" s="9"/>
      <c r="D1181" s="9"/>
      <c r="E1181" s="10">
        <v>4884089.82</v>
      </c>
      <c r="F1181" s="9"/>
      <c r="G1181" s="9"/>
      <c r="H1181" s="8"/>
      <c r="I1181" s="7"/>
    </row>
    <row r="1182" spans="1:9" ht="12" outlineLevel="4" x14ac:dyDescent="0.2">
      <c r="A1182" s="178" t="s">
        <v>480</v>
      </c>
      <c r="B1182" s="178"/>
      <c r="C1182" s="9"/>
      <c r="D1182" s="9"/>
      <c r="E1182" s="10">
        <v>4884089.82</v>
      </c>
      <c r="F1182" s="9"/>
      <c r="G1182" s="9"/>
      <c r="H1182" s="8"/>
      <c r="I1182" s="7"/>
    </row>
    <row r="1183" spans="1:9" ht="12" outlineLevel="1" x14ac:dyDescent="0.2">
      <c r="A1183" s="175" t="s">
        <v>568</v>
      </c>
      <c r="B1183" s="175"/>
      <c r="C1183" s="17"/>
      <c r="D1183" s="17"/>
      <c r="E1183" s="18">
        <v>123402.54</v>
      </c>
      <c r="F1183" s="18">
        <v>123402.54</v>
      </c>
      <c r="G1183" s="17"/>
      <c r="H1183" s="16"/>
      <c r="I1183" s="15"/>
    </row>
    <row r="1184" spans="1:9" ht="12" outlineLevel="2" x14ac:dyDescent="0.2">
      <c r="A1184" s="176" t="s">
        <v>481</v>
      </c>
      <c r="B1184" s="176"/>
      <c r="C1184" s="13"/>
      <c r="D1184" s="13"/>
      <c r="E1184" s="14">
        <v>123402.54</v>
      </c>
      <c r="F1184" s="14">
        <v>123402.54</v>
      </c>
      <c r="G1184" s="13"/>
      <c r="H1184" s="12"/>
      <c r="I1184" s="11"/>
    </row>
    <row r="1185" spans="1:28" ht="12" outlineLevel="3" x14ac:dyDescent="0.2">
      <c r="A1185" s="177" t="s">
        <v>480</v>
      </c>
      <c r="B1185" s="177"/>
      <c r="C1185" s="9"/>
      <c r="D1185" s="9"/>
      <c r="E1185" s="10">
        <v>30695.57</v>
      </c>
      <c r="F1185" s="10">
        <v>123402.54</v>
      </c>
      <c r="G1185" s="9"/>
      <c r="H1185" s="8"/>
      <c r="I1185" s="7"/>
    </row>
    <row r="1186" spans="1:28" ht="12" outlineLevel="4" x14ac:dyDescent="0.2">
      <c r="A1186" s="178" t="s">
        <v>480</v>
      </c>
      <c r="B1186" s="178"/>
      <c r="C1186" s="9"/>
      <c r="D1186" s="9"/>
      <c r="E1186" s="10">
        <v>30695.57</v>
      </c>
      <c r="F1186" s="10">
        <v>123402.54</v>
      </c>
      <c r="G1186" s="9"/>
      <c r="H1186" s="8"/>
      <c r="I1186" s="7"/>
    </row>
    <row r="1187" spans="1:28" ht="12" outlineLevel="3" x14ac:dyDescent="0.2">
      <c r="A1187" s="177" t="s">
        <v>551</v>
      </c>
      <c r="B1187" s="177"/>
      <c r="C1187" s="9"/>
      <c r="D1187" s="9"/>
      <c r="E1187" s="10">
        <v>92706.97</v>
      </c>
      <c r="F1187" s="9"/>
      <c r="G1187" s="9"/>
      <c r="H1187" s="8"/>
      <c r="I1187" s="7"/>
    </row>
    <row r="1188" spans="1:28" ht="15" outlineLevel="4" x14ac:dyDescent="0.25">
      <c r="A1188" s="178" t="s">
        <v>567</v>
      </c>
      <c r="B1188" s="178"/>
      <c r="C1188" s="9"/>
      <c r="D1188" s="9"/>
      <c r="E1188" s="10">
        <v>92706.97</v>
      </c>
      <c r="F1188" s="9"/>
      <c r="G1188" s="9"/>
      <c r="H1188" s="8"/>
      <c r="I1188" s="7"/>
      <c r="AB1188" s="1" t="s">
        <v>477</v>
      </c>
    </row>
    <row r="1189" spans="1:28" ht="12" outlineLevel="1" x14ac:dyDescent="0.2">
      <c r="A1189" s="175" t="s">
        <v>566</v>
      </c>
      <c r="B1189" s="175"/>
      <c r="C1189" s="17"/>
      <c r="D1189" s="17"/>
      <c r="E1189" s="18">
        <v>4258788.33</v>
      </c>
      <c r="F1189" s="18">
        <v>4258788.33</v>
      </c>
      <c r="G1189" s="17"/>
      <c r="H1189" s="16"/>
      <c r="I1189" s="15"/>
    </row>
    <row r="1190" spans="1:28" ht="12" outlineLevel="2" x14ac:dyDescent="0.2">
      <c r="A1190" s="176" t="s">
        <v>481</v>
      </c>
      <c r="B1190" s="176"/>
      <c r="C1190" s="13"/>
      <c r="D1190" s="13"/>
      <c r="E1190" s="14">
        <v>4258788.33</v>
      </c>
      <c r="F1190" s="14">
        <v>4258788.33</v>
      </c>
      <c r="G1190" s="13"/>
      <c r="H1190" s="12"/>
      <c r="I1190" s="11"/>
    </row>
    <row r="1191" spans="1:28" ht="12" outlineLevel="3" x14ac:dyDescent="0.2">
      <c r="A1191" s="177" t="s">
        <v>480</v>
      </c>
      <c r="B1191" s="177"/>
      <c r="C1191" s="9"/>
      <c r="D1191" s="9"/>
      <c r="E1191" s="9"/>
      <c r="F1191" s="10">
        <v>4258788.33</v>
      </c>
      <c r="G1191" s="9"/>
      <c r="H1191" s="8"/>
      <c r="I1191" s="7"/>
    </row>
    <row r="1192" spans="1:28" ht="12" outlineLevel="4" x14ac:dyDescent="0.2">
      <c r="A1192" s="178" t="s">
        <v>480</v>
      </c>
      <c r="B1192" s="178"/>
      <c r="C1192" s="9"/>
      <c r="D1192" s="9"/>
      <c r="E1192" s="9"/>
      <c r="F1192" s="10">
        <v>4258788.33</v>
      </c>
      <c r="G1192" s="9"/>
      <c r="H1192" s="8"/>
      <c r="I1192" s="7"/>
    </row>
    <row r="1193" spans="1:28" ht="12" outlineLevel="3" x14ac:dyDescent="0.2">
      <c r="A1193" s="177" t="s">
        <v>553</v>
      </c>
      <c r="B1193" s="177"/>
      <c r="C1193" s="9"/>
      <c r="D1193" s="9"/>
      <c r="E1193" s="10">
        <v>4258788.33</v>
      </c>
      <c r="F1193" s="9"/>
      <c r="G1193" s="9"/>
      <c r="H1193" s="8"/>
      <c r="I1193" s="7"/>
    </row>
    <row r="1194" spans="1:28" ht="12" outlineLevel="4" x14ac:dyDescent="0.2">
      <c r="A1194" s="178" t="s">
        <v>480</v>
      </c>
      <c r="B1194" s="178"/>
      <c r="C1194" s="9"/>
      <c r="D1194" s="9"/>
      <c r="E1194" s="10">
        <v>4258788.33</v>
      </c>
      <c r="F1194" s="9"/>
      <c r="G1194" s="9"/>
      <c r="H1194" s="8"/>
      <c r="I1194" s="7"/>
    </row>
    <row r="1195" spans="1:28" ht="12" outlineLevel="1" x14ac:dyDescent="0.2">
      <c r="A1195" s="175" t="s">
        <v>565</v>
      </c>
      <c r="B1195" s="175"/>
      <c r="C1195" s="17"/>
      <c r="D1195" s="17"/>
      <c r="E1195" s="18">
        <v>1011296.04</v>
      </c>
      <c r="F1195" s="18">
        <v>1011296.04</v>
      </c>
      <c r="G1195" s="17"/>
      <c r="H1195" s="16"/>
      <c r="I1195" s="15"/>
    </row>
    <row r="1196" spans="1:28" ht="12" outlineLevel="2" x14ac:dyDescent="0.2">
      <c r="A1196" s="176" t="s">
        <v>481</v>
      </c>
      <c r="B1196" s="176"/>
      <c r="C1196" s="13"/>
      <c r="D1196" s="13"/>
      <c r="E1196" s="14">
        <v>1011296.04</v>
      </c>
      <c r="F1196" s="14">
        <v>1011296.04</v>
      </c>
      <c r="G1196" s="13"/>
      <c r="H1196" s="12"/>
      <c r="I1196" s="11"/>
    </row>
    <row r="1197" spans="1:28" ht="12" outlineLevel="3" x14ac:dyDescent="0.2">
      <c r="A1197" s="177" t="s">
        <v>480</v>
      </c>
      <c r="B1197" s="177"/>
      <c r="C1197" s="9"/>
      <c r="D1197" s="9"/>
      <c r="E1197" s="9"/>
      <c r="F1197" s="10">
        <v>1011296.04</v>
      </c>
      <c r="G1197" s="9"/>
      <c r="H1197" s="8"/>
      <c r="I1197" s="7"/>
    </row>
    <row r="1198" spans="1:28" ht="12" outlineLevel="4" x14ac:dyDescent="0.2">
      <c r="A1198" s="178" t="s">
        <v>480</v>
      </c>
      <c r="B1198" s="178"/>
      <c r="C1198" s="9"/>
      <c r="D1198" s="9"/>
      <c r="E1198" s="9"/>
      <c r="F1198" s="10">
        <v>1011296.04</v>
      </c>
      <c r="G1198" s="9"/>
      <c r="H1198" s="8"/>
      <c r="I1198" s="7"/>
    </row>
    <row r="1199" spans="1:28" ht="12" outlineLevel="3" x14ac:dyDescent="0.2">
      <c r="A1199" s="177" t="s">
        <v>553</v>
      </c>
      <c r="B1199" s="177"/>
      <c r="C1199" s="9"/>
      <c r="D1199" s="9"/>
      <c r="E1199" s="10">
        <v>1011296.04</v>
      </c>
      <c r="F1199" s="9"/>
      <c r="G1199" s="9"/>
      <c r="H1199" s="8"/>
      <c r="I1199" s="7"/>
    </row>
    <row r="1200" spans="1:28" ht="12" outlineLevel="4" x14ac:dyDescent="0.2">
      <c r="A1200" s="178" t="s">
        <v>480</v>
      </c>
      <c r="B1200" s="178"/>
      <c r="C1200" s="9"/>
      <c r="D1200" s="9"/>
      <c r="E1200" s="10">
        <v>1011296.04</v>
      </c>
      <c r="F1200" s="9"/>
      <c r="G1200" s="9"/>
      <c r="H1200" s="8"/>
      <c r="I1200" s="7"/>
    </row>
    <row r="1201" spans="1:9" ht="12" outlineLevel="1" x14ac:dyDescent="0.2">
      <c r="A1201" s="175" t="s">
        <v>564</v>
      </c>
      <c r="B1201" s="175"/>
      <c r="C1201" s="17"/>
      <c r="D1201" s="17"/>
      <c r="E1201" s="18">
        <v>1990378.12</v>
      </c>
      <c r="F1201" s="18">
        <v>1990378.12</v>
      </c>
      <c r="G1201" s="17"/>
      <c r="H1201" s="16"/>
      <c r="I1201" s="15"/>
    </row>
    <row r="1202" spans="1:9" ht="12" outlineLevel="2" x14ac:dyDescent="0.2">
      <c r="A1202" s="176" t="s">
        <v>481</v>
      </c>
      <c r="B1202" s="176"/>
      <c r="C1202" s="13"/>
      <c r="D1202" s="13"/>
      <c r="E1202" s="14">
        <v>1990378.12</v>
      </c>
      <c r="F1202" s="14">
        <v>1990378.12</v>
      </c>
      <c r="G1202" s="13"/>
      <c r="H1202" s="12"/>
      <c r="I1202" s="11"/>
    </row>
    <row r="1203" spans="1:9" ht="12" outlineLevel="3" x14ac:dyDescent="0.2">
      <c r="A1203" s="177" t="s">
        <v>480</v>
      </c>
      <c r="B1203" s="177"/>
      <c r="C1203" s="9"/>
      <c r="D1203" s="9"/>
      <c r="E1203" s="9"/>
      <c r="F1203" s="10">
        <v>1990378.12</v>
      </c>
      <c r="G1203" s="9"/>
      <c r="H1203" s="8"/>
      <c r="I1203" s="7"/>
    </row>
    <row r="1204" spans="1:9" ht="12" outlineLevel="4" x14ac:dyDescent="0.2">
      <c r="A1204" s="178" t="s">
        <v>480</v>
      </c>
      <c r="B1204" s="178"/>
      <c r="C1204" s="9"/>
      <c r="D1204" s="9"/>
      <c r="E1204" s="9"/>
      <c r="F1204" s="10">
        <v>1990378.12</v>
      </c>
      <c r="G1204" s="9"/>
      <c r="H1204" s="8"/>
      <c r="I1204" s="7"/>
    </row>
    <row r="1205" spans="1:9" ht="12" outlineLevel="3" x14ac:dyDescent="0.2">
      <c r="A1205" s="177" t="s">
        <v>553</v>
      </c>
      <c r="B1205" s="177"/>
      <c r="C1205" s="9"/>
      <c r="D1205" s="9"/>
      <c r="E1205" s="10">
        <v>1990378.12</v>
      </c>
      <c r="F1205" s="9"/>
      <c r="G1205" s="9"/>
      <c r="H1205" s="8"/>
      <c r="I1205" s="7"/>
    </row>
    <row r="1206" spans="1:9" ht="12" outlineLevel="4" x14ac:dyDescent="0.2">
      <c r="A1206" s="178" t="s">
        <v>480</v>
      </c>
      <c r="B1206" s="178"/>
      <c r="C1206" s="9"/>
      <c r="D1206" s="9"/>
      <c r="E1206" s="10">
        <v>1990378.12</v>
      </c>
      <c r="F1206" s="9"/>
      <c r="G1206" s="9"/>
      <c r="H1206" s="8"/>
      <c r="I1206" s="7"/>
    </row>
    <row r="1207" spans="1:9" ht="12" outlineLevel="1" x14ac:dyDescent="0.2">
      <c r="A1207" s="175" t="s">
        <v>563</v>
      </c>
      <c r="B1207" s="175"/>
      <c r="C1207" s="17"/>
      <c r="D1207" s="17"/>
      <c r="E1207" s="18">
        <v>1611309.25</v>
      </c>
      <c r="F1207" s="18">
        <v>1611309.25</v>
      </c>
      <c r="G1207" s="17"/>
      <c r="H1207" s="16"/>
      <c r="I1207" s="15"/>
    </row>
    <row r="1208" spans="1:9" ht="12" outlineLevel="2" x14ac:dyDescent="0.2">
      <c r="A1208" s="176" t="s">
        <v>481</v>
      </c>
      <c r="B1208" s="176"/>
      <c r="C1208" s="13"/>
      <c r="D1208" s="13"/>
      <c r="E1208" s="14">
        <v>1611309.25</v>
      </c>
      <c r="F1208" s="14">
        <v>1611309.25</v>
      </c>
      <c r="G1208" s="13"/>
      <c r="H1208" s="12"/>
      <c r="I1208" s="11"/>
    </row>
    <row r="1209" spans="1:9" ht="12" outlineLevel="3" x14ac:dyDescent="0.2">
      <c r="A1209" s="177" t="s">
        <v>480</v>
      </c>
      <c r="B1209" s="177"/>
      <c r="C1209" s="9"/>
      <c r="D1209" s="9"/>
      <c r="E1209" s="10">
        <v>1611309.25</v>
      </c>
      <c r="F1209" s="10">
        <v>1611309.25</v>
      </c>
      <c r="G1209" s="9"/>
      <c r="H1209" s="8"/>
      <c r="I1209" s="7"/>
    </row>
    <row r="1210" spans="1:9" ht="12" outlineLevel="4" x14ac:dyDescent="0.2">
      <c r="A1210" s="178" t="s">
        <v>480</v>
      </c>
      <c r="B1210" s="178"/>
      <c r="C1210" s="9"/>
      <c r="D1210" s="9"/>
      <c r="E1210" s="10">
        <v>1611309.25</v>
      </c>
      <c r="F1210" s="10">
        <v>1611309.25</v>
      </c>
      <c r="G1210" s="9"/>
      <c r="H1210" s="8"/>
      <c r="I1210" s="7"/>
    </row>
    <row r="1211" spans="1:9" ht="12" outlineLevel="1" x14ac:dyDescent="0.2">
      <c r="A1211" s="175" t="s">
        <v>562</v>
      </c>
      <c r="B1211" s="175"/>
      <c r="C1211" s="17"/>
      <c r="D1211" s="17"/>
      <c r="E1211" s="18">
        <v>97148.18</v>
      </c>
      <c r="F1211" s="18">
        <v>97148.18</v>
      </c>
      <c r="G1211" s="17"/>
      <c r="H1211" s="16"/>
      <c r="I1211" s="15"/>
    </row>
    <row r="1212" spans="1:9" ht="12" outlineLevel="2" x14ac:dyDescent="0.2">
      <c r="A1212" s="176" t="s">
        <v>481</v>
      </c>
      <c r="B1212" s="176"/>
      <c r="C1212" s="13"/>
      <c r="D1212" s="13"/>
      <c r="E1212" s="14">
        <v>97148.18</v>
      </c>
      <c r="F1212" s="14">
        <v>97148.18</v>
      </c>
      <c r="G1212" s="13"/>
      <c r="H1212" s="12"/>
      <c r="I1212" s="11"/>
    </row>
    <row r="1213" spans="1:9" ht="12" outlineLevel="3" x14ac:dyDescent="0.2">
      <c r="A1213" s="177" t="s">
        <v>480</v>
      </c>
      <c r="B1213" s="177"/>
      <c r="C1213" s="9"/>
      <c r="D1213" s="9"/>
      <c r="E1213" s="9"/>
      <c r="F1213" s="10">
        <v>97148.18</v>
      </c>
      <c r="G1213" s="9"/>
      <c r="H1213" s="8"/>
      <c r="I1213" s="7"/>
    </row>
    <row r="1214" spans="1:9" ht="12" outlineLevel="4" x14ac:dyDescent="0.2">
      <c r="A1214" s="178" t="s">
        <v>480</v>
      </c>
      <c r="B1214" s="178"/>
      <c r="C1214" s="9"/>
      <c r="D1214" s="9"/>
      <c r="E1214" s="9"/>
      <c r="F1214" s="10">
        <v>97148.18</v>
      </c>
      <c r="G1214" s="9"/>
      <c r="H1214" s="8"/>
      <c r="I1214" s="7"/>
    </row>
    <row r="1215" spans="1:9" ht="12" outlineLevel="3" x14ac:dyDescent="0.2">
      <c r="A1215" s="177" t="s">
        <v>553</v>
      </c>
      <c r="B1215" s="177"/>
      <c r="C1215" s="9"/>
      <c r="D1215" s="9"/>
      <c r="E1215" s="10">
        <v>97148.18</v>
      </c>
      <c r="F1215" s="9"/>
      <c r="G1215" s="9"/>
      <c r="H1215" s="8"/>
      <c r="I1215" s="7"/>
    </row>
    <row r="1216" spans="1:9" ht="12" outlineLevel="4" x14ac:dyDescent="0.2">
      <c r="A1216" s="178" t="s">
        <v>480</v>
      </c>
      <c r="B1216" s="178"/>
      <c r="C1216" s="9"/>
      <c r="D1216" s="9"/>
      <c r="E1216" s="10">
        <v>97148.18</v>
      </c>
      <c r="F1216" s="9"/>
      <c r="G1216" s="9"/>
      <c r="H1216" s="8"/>
      <c r="I1216" s="7"/>
    </row>
    <row r="1217" spans="1:9" ht="12" outlineLevel="1" x14ac:dyDescent="0.2">
      <c r="A1217" s="175" t="s">
        <v>561</v>
      </c>
      <c r="B1217" s="175"/>
      <c r="C1217" s="17"/>
      <c r="D1217" s="17"/>
      <c r="E1217" s="18">
        <v>3853221.79</v>
      </c>
      <c r="F1217" s="18">
        <v>3853221.79</v>
      </c>
      <c r="G1217" s="17"/>
      <c r="H1217" s="16"/>
      <c r="I1217" s="15"/>
    </row>
    <row r="1218" spans="1:9" ht="12" outlineLevel="2" x14ac:dyDescent="0.2">
      <c r="A1218" s="176" t="s">
        <v>481</v>
      </c>
      <c r="B1218" s="176"/>
      <c r="C1218" s="13"/>
      <c r="D1218" s="13"/>
      <c r="E1218" s="14">
        <v>3853221.79</v>
      </c>
      <c r="F1218" s="14">
        <v>3853221.79</v>
      </c>
      <c r="G1218" s="13"/>
      <c r="H1218" s="12"/>
      <c r="I1218" s="11"/>
    </row>
    <row r="1219" spans="1:9" ht="12" outlineLevel="3" x14ac:dyDescent="0.2">
      <c r="A1219" s="177" t="s">
        <v>480</v>
      </c>
      <c r="B1219" s="177"/>
      <c r="C1219" s="9"/>
      <c r="D1219" s="9"/>
      <c r="E1219" s="9"/>
      <c r="F1219" s="10">
        <v>3853221.79</v>
      </c>
      <c r="G1219" s="9"/>
      <c r="H1219" s="8"/>
      <c r="I1219" s="7"/>
    </row>
    <row r="1220" spans="1:9" ht="12" outlineLevel="4" x14ac:dyDescent="0.2">
      <c r="A1220" s="178" t="s">
        <v>480</v>
      </c>
      <c r="B1220" s="178"/>
      <c r="C1220" s="9"/>
      <c r="D1220" s="9"/>
      <c r="E1220" s="9"/>
      <c r="F1220" s="10">
        <v>3853221.79</v>
      </c>
      <c r="G1220" s="9"/>
      <c r="H1220" s="8"/>
      <c r="I1220" s="7"/>
    </row>
    <row r="1221" spans="1:9" ht="12" outlineLevel="3" x14ac:dyDescent="0.2">
      <c r="A1221" s="177" t="s">
        <v>553</v>
      </c>
      <c r="B1221" s="177"/>
      <c r="C1221" s="9"/>
      <c r="D1221" s="9"/>
      <c r="E1221" s="10">
        <v>3853221.79</v>
      </c>
      <c r="F1221" s="9"/>
      <c r="G1221" s="9"/>
      <c r="H1221" s="8"/>
      <c r="I1221" s="7"/>
    </row>
    <row r="1222" spans="1:9" ht="12" outlineLevel="4" x14ac:dyDescent="0.2">
      <c r="A1222" s="178" t="s">
        <v>480</v>
      </c>
      <c r="B1222" s="178"/>
      <c r="C1222" s="9"/>
      <c r="D1222" s="9"/>
      <c r="E1222" s="10">
        <v>3853221.79</v>
      </c>
      <c r="F1222" s="9"/>
      <c r="G1222" s="9"/>
      <c r="H1222" s="8"/>
      <c r="I1222" s="7"/>
    </row>
    <row r="1223" spans="1:9" ht="12" outlineLevel="1" x14ac:dyDescent="0.2">
      <c r="A1223" s="175" t="s">
        <v>560</v>
      </c>
      <c r="B1223" s="175"/>
      <c r="C1223" s="17"/>
      <c r="D1223" s="17"/>
      <c r="E1223" s="18">
        <v>3149538.71</v>
      </c>
      <c r="F1223" s="18">
        <v>3149538.71</v>
      </c>
      <c r="G1223" s="17"/>
      <c r="H1223" s="16"/>
      <c r="I1223" s="15"/>
    </row>
    <row r="1224" spans="1:9" ht="12" outlineLevel="2" x14ac:dyDescent="0.2">
      <c r="A1224" s="176" t="s">
        <v>481</v>
      </c>
      <c r="B1224" s="176"/>
      <c r="C1224" s="13"/>
      <c r="D1224" s="13"/>
      <c r="E1224" s="14">
        <v>3149538.71</v>
      </c>
      <c r="F1224" s="14">
        <v>3149538.71</v>
      </c>
      <c r="G1224" s="13"/>
      <c r="H1224" s="12"/>
      <c r="I1224" s="11"/>
    </row>
    <row r="1225" spans="1:9" ht="12" outlineLevel="3" x14ac:dyDescent="0.2">
      <c r="A1225" s="177" t="s">
        <v>480</v>
      </c>
      <c r="B1225" s="177"/>
      <c r="C1225" s="9"/>
      <c r="D1225" s="9"/>
      <c r="E1225" s="10">
        <v>3038367.71</v>
      </c>
      <c r="F1225" s="10">
        <v>3149538.71</v>
      </c>
      <c r="G1225" s="9"/>
      <c r="H1225" s="8"/>
      <c r="I1225" s="7"/>
    </row>
    <row r="1226" spans="1:9" ht="12" outlineLevel="4" x14ac:dyDescent="0.2">
      <c r="A1226" s="178" t="s">
        <v>480</v>
      </c>
      <c r="B1226" s="178"/>
      <c r="C1226" s="9"/>
      <c r="D1226" s="9"/>
      <c r="E1226" s="10">
        <v>3038367.71</v>
      </c>
      <c r="F1226" s="10">
        <v>3149538.71</v>
      </c>
      <c r="G1226" s="9"/>
      <c r="H1226" s="8"/>
      <c r="I1226" s="7"/>
    </row>
    <row r="1227" spans="1:9" ht="12" outlineLevel="3" x14ac:dyDescent="0.2">
      <c r="A1227" s="177" t="s">
        <v>559</v>
      </c>
      <c r="B1227" s="177"/>
      <c r="C1227" s="9"/>
      <c r="D1227" s="9"/>
      <c r="E1227" s="10">
        <v>111171</v>
      </c>
      <c r="F1227" s="9"/>
      <c r="G1227" s="9"/>
      <c r="H1227" s="8"/>
      <c r="I1227" s="7"/>
    </row>
    <row r="1228" spans="1:9" ht="12" outlineLevel="4" x14ac:dyDescent="0.2">
      <c r="A1228" s="178" t="s">
        <v>480</v>
      </c>
      <c r="B1228" s="178"/>
      <c r="C1228" s="9"/>
      <c r="D1228" s="9"/>
      <c r="E1228" s="10">
        <v>111171</v>
      </c>
      <c r="F1228" s="9"/>
      <c r="G1228" s="9"/>
      <c r="H1228" s="8"/>
      <c r="I1228" s="7"/>
    </row>
    <row r="1229" spans="1:9" ht="12" outlineLevel="1" x14ac:dyDescent="0.2">
      <c r="A1229" s="175" t="s">
        <v>558</v>
      </c>
      <c r="B1229" s="175"/>
      <c r="C1229" s="17"/>
      <c r="D1229" s="17"/>
      <c r="E1229" s="18">
        <v>2873470.04</v>
      </c>
      <c r="F1229" s="18">
        <v>2873470.04</v>
      </c>
      <c r="G1229" s="17"/>
      <c r="H1229" s="16"/>
      <c r="I1229" s="15"/>
    </row>
    <row r="1230" spans="1:9" ht="12" outlineLevel="2" x14ac:dyDescent="0.2">
      <c r="A1230" s="176" t="s">
        <v>486</v>
      </c>
      <c r="B1230" s="176"/>
      <c r="C1230" s="19">
        <v>-5820544.9400000004</v>
      </c>
      <c r="D1230" s="13"/>
      <c r="E1230" s="13"/>
      <c r="F1230" s="13"/>
      <c r="G1230" s="19">
        <v>-5820544.9400000004</v>
      </c>
      <c r="H1230" s="12"/>
      <c r="I1230" s="11"/>
    </row>
    <row r="1231" spans="1:9" ht="12" outlineLevel="2" x14ac:dyDescent="0.2">
      <c r="A1231" s="176" t="s">
        <v>557</v>
      </c>
      <c r="B1231" s="176"/>
      <c r="C1231" s="14">
        <v>5820544.9400000004</v>
      </c>
      <c r="D1231" s="13"/>
      <c r="E1231" s="13"/>
      <c r="F1231" s="13"/>
      <c r="G1231" s="14">
        <v>5820544.9400000004</v>
      </c>
      <c r="H1231" s="12"/>
      <c r="I1231" s="11"/>
    </row>
    <row r="1232" spans="1:9" ht="12" outlineLevel="2" x14ac:dyDescent="0.2">
      <c r="A1232" s="176" t="s">
        <v>481</v>
      </c>
      <c r="B1232" s="176"/>
      <c r="C1232" s="13"/>
      <c r="D1232" s="13"/>
      <c r="E1232" s="14">
        <v>2873470.04</v>
      </c>
      <c r="F1232" s="14">
        <v>2873470.04</v>
      </c>
      <c r="G1232" s="13"/>
      <c r="H1232" s="12"/>
      <c r="I1232" s="11"/>
    </row>
    <row r="1233" spans="1:9" ht="12" outlineLevel="3" x14ac:dyDescent="0.2">
      <c r="A1233" s="177" t="s">
        <v>480</v>
      </c>
      <c r="B1233" s="177"/>
      <c r="C1233" s="9"/>
      <c r="D1233" s="9"/>
      <c r="E1233" s="10">
        <v>909932.18</v>
      </c>
      <c r="F1233" s="10">
        <v>2873470.04</v>
      </c>
      <c r="G1233" s="9"/>
      <c r="H1233" s="8"/>
      <c r="I1233" s="7"/>
    </row>
    <row r="1234" spans="1:9" ht="12" outlineLevel="4" x14ac:dyDescent="0.2">
      <c r="A1234" s="178" t="s">
        <v>480</v>
      </c>
      <c r="B1234" s="178"/>
      <c r="C1234" s="9"/>
      <c r="D1234" s="9"/>
      <c r="E1234" s="10">
        <v>909932.18</v>
      </c>
      <c r="F1234" s="10">
        <v>2873470.04</v>
      </c>
      <c r="G1234" s="9"/>
      <c r="H1234" s="8"/>
      <c r="I1234" s="7"/>
    </row>
    <row r="1235" spans="1:9" ht="12" outlineLevel="3" x14ac:dyDescent="0.2">
      <c r="A1235" s="177" t="s">
        <v>557</v>
      </c>
      <c r="B1235" s="177"/>
      <c r="C1235" s="9"/>
      <c r="D1235" s="9"/>
      <c r="E1235" s="10">
        <v>565418.48</v>
      </c>
      <c r="F1235" s="9"/>
      <c r="G1235" s="9"/>
      <c r="H1235" s="8"/>
      <c r="I1235" s="7"/>
    </row>
    <row r="1236" spans="1:9" ht="12" outlineLevel="4" x14ac:dyDescent="0.2">
      <c r="A1236" s="178" t="s">
        <v>480</v>
      </c>
      <c r="B1236" s="178"/>
      <c r="C1236" s="9"/>
      <c r="D1236" s="9"/>
      <c r="E1236" s="10">
        <v>565418.48</v>
      </c>
      <c r="F1236" s="9"/>
      <c r="G1236" s="9"/>
      <c r="H1236" s="8"/>
      <c r="I1236" s="7"/>
    </row>
    <row r="1237" spans="1:9" ht="12" outlineLevel="3" x14ac:dyDescent="0.2">
      <c r="A1237" s="177" t="s">
        <v>556</v>
      </c>
      <c r="B1237" s="177"/>
      <c r="C1237" s="9"/>
      <c r="D1237" s="9"/>
      <c r="E1237" s="10">
        <v>1398119.38</v>
      </c>
      <c r="F1237" s="9"/>
      <c r="G1237" s="9"/>
      <c r="H1237" s="8"/>
      <c r="I1237" s="7"/>
    </row>
    <row r="1238" spans="1:9" ht="12" outlineLevel="4" x14ac:dyDescent="0.2">
      <c r="A1238" s="178" t="s">
        <v>480</v>
      </c>
      <c r="B1238" s="178"/>
      <c r="C1238" s="9"/>
      <c r="D1238" s="9"/>
      <c r="E1238" s="10">
        <v>1398119.38</v>
      </c>
      <c r="F1238" s="9"/>
      <c r="G1238" s="9"/>
      <c r="H1238" s="8"/>
      <c r="I1238" s="7"/>
    </row>
    <row r="1239" spans="1:9" ht="12" outlineLevel="1" x14ac:dyDescent="0.2">
      <c r="A1239" s="175" t="s">
        <v>555</v>
      </c>
      <c r="B1239" s="175"/>
      <c r="C1239" s="17"/>
      <c r="D1239" s="17"/>
      <c r="E1239" s="18">
        <v>312512.23</v>
      </c>
      <c r="F1239" s="18">
        <v>312512.23</v>
      </c>
      <c r="G1239" s="17"/>
      <c r="H1239" s="16"/>
      <c r="I1239" s="15"/>
    </row>
    <row r="1240" spans="1:9" ht="12" outlineLevel="2" x14ac:dyDescent="0.2">
      <c r="A1240" s="176" t="s">
        <v>481</v>
      </c>
      <c r="B1240" s="176"/>
      <c r="C1240" s="13"/>
      <c r="D1240" s="13"/>
      <c r="E1240" s="14">
        <v>312512.23</v>
      </c>
      <c r="F1240" s="14">
        <v>312512.23</v>
      </c>
      <c r="G1240" s="13"/>
      <c r="H1240" s="12"/>
      <c r="I1240" s="11"/>
    </row>
    <row r="1241" spans="1:9" ht="12" outlineLevel="3" x14ac:dyDescent="0.2">
      <c r="A1241" s="177" t="s">
        <v>480</v>
      </c>
      <c r="B1241" s="177"/>
      <c r="C1241" s="9"/>
      <c r="D1241" s="9"/>
      <c r="E1241" s="10">
        <v>312512.23</v>
      </c>
      <c r="F1241" s="10">
        <v>312512.23</v>
      </c>
      <c r="G1241" s="9"/>
      <c r="H1241" s="8"/>
      <c r="I1241" s="7"/>
    </row>
    <row r="1242" spans="1:9" ht="12" outlineLevel="4" x14ac:dyDescent="0.2">
      <c r="A1242" s="178" t="s">
        <v>480</v>
      </c>
      <c r="B1242" s="178"/>
      <c r="C1242" s="9"/>
      <c r="D1242" s="9"/>
      <c r="E1242" s="10">
        <v>312512.23</v>
      </c>
      <c r="F1242" s="10">
        <v>312512.23</v>
      </c>
      <c r="G1242" s="9"/>
      <c r="H1242" s="8"/>
      <c r="I1242" s="7"/>
    </row>
    <row r="1243" spans="1:9" ht="12" outlineLevel="1" x14ac:dyDescent="0.2">
      <c r="A1243" s="175" t="s">
        <v>554</v>
      </c>
      <c r="B1243" s="175"/>
      <c r="C1243" s="17"/>
      <c r="D1243" s="17"/>
      <c r="E1243" s="18">
        <v>3104276.31</v>
      </c>
      <c r="F1243" s="18">
        <v>3104276.31</v>
      </c>
      <c r="G1243" s="17"/>
      <c r="H1243" s="16"/>
      <c r="I1243" s="15"/>
    </row>
    <row r="1244" spans="1:9" ht="12" outlineLevel="2" x14ac:dyDescent="0.2">
      <c r="A1244" s="176" t="s">
        <v>481</v>
      </c>
      <c r="B1244" s="176"/>
      <c r="C1244" s="13"/>
      <c r="D1244" s="13"/>
      <c r="E1244" s="14">
        <v>3104276.31</v>
      </c>
      <c r="F1244" s="14">
        <v>3104276.31</v>
      </c>
      <c r="G1244" s="13"/>
      <c r="H1244" s="12"/>
      <c r="I1244" s="11"/>
    </row>
    <row r="1245" spans="1:9" ht="12" outlineLevel="3" x14ac:dyDescent="0.2">
      <c r="A1245" s="177" t="s">
        <v>480</v>
      </c>
      <c r="B1245" s="177"/>
      <c r="C1245" s="9"/>
      <c r="D1245" s="9"/>
      <c r="E1245" s="9"/>
      <c r="F1245" s="10">
        <v>3104276.31</v>
      </c>
      <c r="G1245" s="9"/>
      <c r="H1245" s="8"/>
      <c r="I1245" s="7"/>
    </row>
    <row r="1246" spans="1:9" ht="12" outlineLevel="4" x14ac:dyDescent="0.2">
      <c r="A1246" s="178" t="s">
        <v>480</v>
      </c>
      <c r="B1246" s="178"/>
      <c r="C1246" s="9"/>
      <c r="D1246" s="9"/>
      <c r="E1246" s="9"/>
      <c r="F1246" s="10">
        <v>3104276.31</v>
      </c>
      <c r="G1246" s="9"/>
      <c r="H1246" s="8"/>
      <c r="I1246" s="7"/>
    </row>
    <row r="1247" spans="1:9" ht="12" outlineLevel="3" x14ac:dyDescent="0.2">
      <c r="A1247" s="177" t="s">
        <v>553</v>
      </c>
      <c r="B1247" s="177"/>
      <c r="C1247" s="9"/>
      <c r="D1247" s="9"/>
      <c r="E1247" s="10">
        <v>3104276.31</v>
      </c>
      <c r="F1247" s="9"/>
      <c r="G1247" s="9"/>
      <c r="H1247" s="8"/>
      <c r="I1247" s="7"/>
    </row>
    <row r="1248" spans="1:9" ht="12" outlineLevel="4" x14ac:dyDescent="0.2">
      <c r="A1248" s="178" t="s">
        <v>480</v>
      </c>
      <c r="B1248" s="178"/>
      <c r="C1248" s="9"/>
      <c r="D1248" s="9"/>
      <c r="E1248" s="10">
        <v>3104276.31</v>
      </c>
      <c r="F1248" s="9"/>
      <c r="G1248" s="9"/>
      <c r="H1248" s="8"/>
      <c r="I1248" s="7"/>
    </row>
    <row r="1249" spans="1:28" ht="12" outlineLevel="1" x14ac:dyDescent="0.2">
      <c r="A1249" s="175" t="s">
        <v>552</v>
      </c>
      <c r="B1249" s="175"/>
      <c r="C1249" s="17"/>
      <c r="D1249" s="17"/>
      <c r="E1249" s="18">
        <v>337592.01</v>
      </c>
      <c r="F1249" s="18">
        <v>337592.01</v>
      </c>
      <c r="G1249" s="17"/>
      <c r="H1249" s="16"/>
      <c r="I1249" s="15"/>
    </row>
    <row r="1250" spans="1:28" ht="12" outlineLevel="2" x14ac:dyDescent="0.2">
      <c r="A1250" s="176" t="s">
        <v>481</v>
      </c>
      <c r="B1250" s="176"/>
      <c r="C1250" s="13"/>
      <c r="D1250" s="13"/>
      <c r="E1250" s="14">
        <v>337592.01</v>
      </c>
      <c r="F1250" s="14">
        <v>337592.01</v>
      </c>
      <c r="G1250" s="13"/>
      <c r="H1250" s="12"/>
      <c r="I1250" s="11"/>
    </row>
    <row r="1251" spans="1:28" ht="12" outlineLevel="3" x14ac:dyDescent="0.2">
      <c r="A1251" s="177" t="s">
        <v>480</v>
      </c>
      <c r="B1251" s="177"/>
      <c r="C1251" s="9"/>
      <c r="D1251" s="9"/>
      <c r="E1251" s="9"/>
      <c r="F1251" s="10">
        <v>337592.01</v>
      </c>
      <c r="G1251" s="9"/>
      <c r="H1251" s="8"/>
      <c r="I1251" s="7"/>
    </row>
    <row r="1252" spans="1:28" ht="12" outlineLevel="4" x14ac:dyDescent="0.2">
      <c r="A1252" s="178" t="s">
        <v>480</v>
      </c>
      <c r="B1252" s="178"/>
      <c r="C1252" s="9"/>
      <c r="D1252" s="9"/>
      <c r="E1252" s="9"/>
      <c r="F1252" s="10">
        <v>337592.01</v>
      </c>
      <c r="G1252" s="9"/>
      <c r="H1252" s="8"/>
      <c r="I1252" s="7"/>
    </row>
    <row r="1253" spans="1:28" ht="12" outlineLevel="3" x14ac:dyDescent="0.2">
      <c r="A1253" s="177" t="s">
        <v>551</v>
      </c>
      <c r="B1253" s="177"/>
      <c r="C1253" s="9"/>
      <c r="D1253" s="9"/>
      <c r="E1253" s="10">
        <v>337592.01</v>
      </c>
      <c r="F1253" s="9"/>
      <c r="G1253" s="9"/>
      <c r="H1253" s="8"/>
      <c r="I1253" s="7"/>
    </row>
    <row r="1254" spans="1:28" ht="15" outlineLevel="4" x14ac:dyDescent="0.25">
      <c r="A1254" s="178" t="s">
        <v>550</v>
      </c>
      <c r="B1254" s="178"/>
      <c r="C1254" s="9"/>
      <c r="D1254" s="9"/>
      <c r="E1254" s="10">
        <v>4324.51</v>
      </c>
      <c r="F1254" s="9"/>
      <c r="G1254" s="9"/>
      <c r="H1254" s="8"/>
      <c r="I1254" s="7"/>
      <c r="AB1254" s="1" t="s">
        <v>438</v>
      </c>
    </row>
    <row r="1255" spans="1:28" ht="15" outlineLevel="4" x14ac:dyDescent="0.25">
      <c r="A1255" s="178" t="s">
        <v>549</v>
      </c>
      <c r="B1255" s="178"/>
      <c r="C1255" s="9"/>
      <c r="D1255" s="9"/>
      <c r="E1255" s="10">
        <v>3177.27</v>
      </c>
      <c r="F1255" s="9"/>
      <c r="G1255" s="9"/>
      <c r="H1255" s="8"/>
      <c r="I1255" s="7"/>
      <c r="AB1255" s="1" t="s">
        <v>162</v>
      </c>
    </row>
    <row r="1256" spans="1:28" ht="15" outlineLevel="4" x14ac:dyDescent="0.25">
      <c r="A1256" s="178" t="s">
        <v>548</v>
      </c>
      <c r="B1256" s="178"/>
      <c r="C1256" s="9"/>
      <c r="D1256" s="9"/>
      <c r="E1256" s="10">
        <v>1088.1400000000001</v>
      </c>
      <c r="F1256" s="9"/>
      <c r="G1256" s="9"/>
      <c r="H1256" s="8"/>
      <c r="I1256" s="7"/>
      <c r="AB1256" s="1" t="s">
        <v>176</v>
      </c>
    </row>
    <row r="1257" spans="1:28" ht="15" outlineLevel="4" x14ac:dyDescent="0.25">
      <c r="A1257" s="178" t="s">
        <v>547</v>
      </c>
      <c r="B1257" s="178"/>
      <c r="C1257" s="9"/>
      <c r="D1257" s="9"/>
      <c r="E1257" s="10">
        <v>1028.4000000000001</v>
      </c>
      <c r="F1257" s="9"/>
      <c r="G1257" s="9"/>
      <c r="H1257" s="8"/>
      <c r="I1257" s="7"/>
      <c r="AB1257" s="1" t="s">
        <v>277</v>
      </c>
    </row>
    <row r="1258" spans="1:28" ht="15" outlineLevel="4" x14ac:dyDescent="0.25">
      <c r="A1258" s="178" t="s">
        <v>546</v>
      </c>
      <c r="B1258" s="178"/>
      <c r="C1258" s="9"/>
      <c r="D1258" s="9"/>
      <c r="E1258" s="10">
        <v>3086.45</v>
      </c>
      <c r="F1258" s="9"/>
      <c r="G1258" s="9"/>
      <c r="H1258" s="8"/>
      <c r="I1258" s="7"/>
      <c r="AB1258" s="1" t="s">
        <v>278</v>
      </c>
    </row>
    <row r="1259" spans="1:28" ht="15" outlineLevel="4" x14ac:dyDescent="0.25">
      <c r="A1259" s="178" t="s">
        <v>545</v>
      </c>
      <c r="B1259" s="178"/>
      <c r="C1259" s="9"/>
      <c r="D1259" s="9"/>
      <c r="E1259" s="20">
        <v>35.6</v>
      </c>
      <c r="F1259" s="9"/>
      <c r="G1259" s="9"/>
      <c r="H1259" s="8"/>
      <c r="I1259" s="7"/>
      <c r="AB1259" s="1" t="s">
        <v>281</v>
      </c>
    </row>
    <row r="1260" spans="1:28" ht="15" outlineLevel="4" x14ac:dyDescent="0.25">
      <c r="A1260" s="178" t="s">
        <v>544</v>
      </c>
      <c r="B1260" s="178"/>
      <c r="C1260" s="9"/>
      <c r="D1260" s="9"/>
      <c r="E1260" s="10">
        <v>22857.31</v>
      </c>
      <c r="F1260" s="9"/>
      <c r="G1260" s="9"/>
      <c r="H1260" s="8"/>
      <c r="I1260" s="7"/>
      <c r="AB1260" s="1" t="s">
        <v>287</v>
      </c>
    </row>
    <row r="1261" spans="1:28" ht="15" outlineLevel="4" x14ac:dyDescent="0.25">
      <c r="A1261" s="178" t="s">
        <v>543</v>
      </c>
      <c r="B1261" s="178"/>
      <c r="C1261" s="9"/>
      <c r="D1261" s="9"/>
      <c r="E1261" s="10">
        <v>3069.2</v>
      </c>
      <c r="F1261" s="9"/>
      <c r="G1261" s="9"/>
      <c r="H1261" s="8"/>
      <c r="I1261" s="7"/>
      <c r="AB1261" s="1" t="s">
        <v>282</v>
      </c>
    </row>
    <row r="1262" spans="1:28" ht="15" outlineLevel="4" x14ac:dyDescent="0.25">
      <c r="A1262" s="178" t="s">
        <v>542</v>
      </c>
      <c r="B1262" s="178"/>
      <c r="C1262" s="9"/>
      <c r="D1262" s="9"/>
      <c r="E1262" s="10">
        <v>1165.74</v>
      </c>
      <c r="F1262" s="9"/>
      <c r="G1262" s="9"/>
      <c r="H1262" s="8"/>
      <c r="I1262" s="7"/>
      <c r="AB1262" s="1" t="s">
        <v>285</v>
      </c>
    </row>
    <row r="1263" spans="1:28" ht="15" outlineLevel="4" x14ac:dyDescent="0.25">
      <c r="A1263" s="178" t="s">
        <v>541</v>
      </c>
      <c r="B1263" s="178"/>
      <c r="C1263" s="9"/>
      <c r="D1263" s="9"/>
      <c r="E1263" s="10">
        <v>3481.58</v>
      </c>
      <c r="F1263" s="9"/>
      <c r="G1263" s="9"/>
      <c r="H1263" s="8"/>
      <c r="I1263" s="7"/>
      <c r="AB1263" s="1" t="s">
        <v>290</v>
      </c>
    </row>
    <row r="1264" spans="1:28" ht="15" outlineLevel="4" x14ac:dyDescent="0.25">
      <c r="A1264" s="178" t="s">
        <v>540</v>
      </c>
      <c r="B1264" s="178"/>
      <c r="C1264" s="9"/>
      <c r="D1264" s="9"/>
      <c r="E1264" s="10">
        <v>11890.13</v>
      </c>
      <c r="F1264" s="9"/>
      <c r="G1264" s="9"/>
      <c r="H1264" s="8"/>
      <c r="I1264" s="7"/>
      <c r="AB1264" s="1" t="s">
        <v>291</v>
      </c>
    </row>
    <row r="1265" spans="1:28" ht="15" outlineLevel="4" x14ac:dyDescent="0.25">
      <c r="A1265" s="178" t="s">
        <v>539</v>
      </c>
      <c r="B1265" s="178"/>
      <c r="C1265" s="9"/>
      <c r="D1265" s="9"/>
      <c r="E1265" s="10">
        <v>8064.67</v>
      </c>
      <c r="F1265" s="9"/>
      <c r="G1265" s="9"/>
      <c r="H1265" s="8"/>
      <c r="I1265" s="7"/>
      <c r="AB1265" s="1" t="s">
        <v>292</v>
      </c>
    </row>
    <row r="1266" spans="1:28" ht="15" outlineLevel="4" x14ac:dyDescent="0.25">
      <c r="A1266" s="178" t="s">
        <v>538</v>
      </c>
      <c r="B1266" s="178"/>
      <c r="C1266" s="9"/>
      <c r="D1266" s="9"/>
      <c r="E1266" s="10">
        <v>4655.4799999999996</v>
      </c>
      <c r="F1266" s="9"/>
      <c r="G1266" s="9"/>
      <c r="H1266" s="8"/>
      <c r="I1266" s="7"/>
      <c r="AB1266" s="1" t="s">
        <v>32</v>
      </c>
    </row>
    <row r="1267" spans="1:28" ht="15" outlineLevel="4" x14ac:dyDescent="0.25">
      <c r="A1267" s="178" t="s">
        <v>537</v>
      </c>
      <c r="B1267" s="178"/>
      <c r="C1267" s="9"/>
      <c r="D1267" s="9"/>
      <c r="E1267" s="10">
        <v>2417.06</v>
      </c>
      <c r="F1267" s="9"/>
      <c r="G1267" s="9"/>
      <c r="H1267" s="8"/>
      <c r="I1267" s="7"/>
      <c r="AB1267" s="1" t="s">
        <v>35</v>
      </c>
    </row>
    <row r="1268" spans="1:28" ht="15" outlineLevel="4" x14ac:dyDescent="0.25">
      <c r="A1268" s="178" t="s">
        <v>536</v>
      </c>
      <c r="B1268" s="178"/>
      <c r="C1268" s="9"/>
      <c r="D1268" s="9"/>
      <c r="E1268" s="20">
        <v>35.590000000000003</v>
      </c>
      <c r="F1268" s="9"/>
      <c r="G1268" s="9"/>
      <c r="H1268" s="8"/>
      <c r="I1268" s="7"/>
      <c r="AB1268" s="1" t="s">
        <v>37</v>
      </c>
    </row>
    <row r="1269" spans="1:28" ht="15" outlineLevel="4" x14ac:dyDescent="0.25">
      <c r="A1269" s="178" t="s">
        <v>535</v>
      </c>
      <c r="B1269" s="178"/>
      <c r="C1269" s="9"/>
      <c r="D1269" s="9"/>
      <c r="E1269" s="20">
        <v>127.12</v>
      </c>
      <c r="F1269" s="9"/>
      <c r="G1269" s="9"/>
      <c r="H1269" s="8"/>
      <c r="I1269" s="7"/>
      <c r="AB1269" s="1" t="s">
        <v>41</v>
      </c>
    </row>
    <row r="1270" spans="1:28" ht="15" outlineLevel="4" x14ac:dyDescent="0.25">
      <c r="A1270" s="178" t="s">
        <v>534</v>
      </c>
      <c r="B1270" s="178"/>
      <c r="C1270" s="9"/>
      <c r="D1270" s="9"/>
      <c r="E1270" s="10">
        <v>4298.8599999999997</v>
      </c>
      <c r="F1270" s="9"/>
      <c r="G1270" s="9"/>
      <c r="H1270" s="8"/>
      <c r="I1270" s="7"/>
      <c r="AB1270" s="1" t="s">
        <v>193</v>
      </c>
    </row>
    <row r="1271" spans="1:28" ht="15" outlineLevel="4" x14ac:dyDescent="0.25">
      <c r="A1271" s="178" t="s">
        <v>533</v>
      </c>
      <c r="B1271" s="178"/>
      <c r="C1271" s="9"/>
      <c r="D1271" s="9"/>
      <c r="E1271" s="10">
        <v>3049.47</v>
      </c>
      <c r="F1271" s="9"/>
      <c r="G1271" s="9"/>
      <c r="H1271" s="8"/>
      <c r="I1271" s="7"/>
      <c r="AB1271" s="1" t="s">
        <v>193</v>
      </c>
    </row>
    <row r="1272" spans="1:28" ht="15" outlineLevel="4" x14ac:dyDescent="0.25">
      <c r="A1272" s="178" t="s">
        <v>532</v>
      </c>
      <c r="B1272" s="178"/>
      <c r="C1272" s="9"/>
      <c r="D1272" s="9"/>
      <c r="E1272" s="10">
        <v>2860.75</v>
      </c>
      <c r="F1272" s="9"/>
      <c r="G1272" s="9"/>
      <c r="H1272" s="8"/>
      <c r="I1272" s="7"/>
      <c r="AB1272" s="1" t="s">
        <v>201</v>
      </c>
    </row>
    <row r="1273" spans="1:28" ht="15" outlineLevel="4" x14ac:dyDescent="0.25">
      <c r="A1273" s="178" t="s">
        <v>531</v>
      </c>
      <c r="B1273" s="178"/>
      <c r="C1273" s="9"/>
      <c r="D1273" s="9"/>
      <c r="E1273" s="10">
        <v>5340.18</v>
      </c>
      <c r="F1273" s="9"/>
      <c r="G1273" s="9"/>
      <c r="H1273" s="8"/>
      <c r="I1273" s="7"/>
      <c r="AB1273" s="1" t="s">
        <v>205</v>
      </c>
    </row>
    <row r="1274" spans="1:28" ht="15" outlineLevel="4" x14ac:dyDescent="0.25">
      <c r="A1274" s="178" t="s">
        <v>530</v>
      </c>
      <c r="B1274" s="178"/>
      <c r="C1274" s="9"/>
      <c r="D1274" s="9"/>
      <c r="E1274" s="10">
        <v>12679.54</v>
      </c>
      <c r="F1274" s="9"/>
      <c r="G1274" s="9"/>
      <c r="H1274" s="8"/>
      <c r="I1274" s="7"/>
      <c r="AB1274" s="1" t="s">
        <v>207</v>
      </c>
    </row>
    <row r="1275" spans="1:28" ht="15" outlineLevel="4" x14ac:dyDescent="0.25">
      <c r="A1275" s="178" t="s">
        <v>529</v>
      </c>
      <c r="B1275" s="178"/>
      <c r="C1275" s="9"/>
      <c r="D1275" s="9"/>
      <c r="E1275" s="10">
        <v>1188.5</v>
      </c>
      <c r="F1275" s="9"/>
      <c r="G1275" s="9"/>
      <c r="H1275" s="8"/>
      <c r="I1275" s="7"/>
      <c r="AB1275" s="1" t="s">
        <v>213</v>
      </c>
    </row>
    <row r="1276" spans="1:28" ht="15" outlineLevel="4" x14ac:dyDescent="0.25">
      <c r="A1276" s="178" t="s">
        <v>528</v>
      </c>
      <c r="B1276" s="178"/>
      <c r="C1276" s="9"/>
      <c r="D1276" s="9"/>
      <c r="E1276" s="20">
        <v>207.21</v>
      </c>
      <c r="F1276" s="9"/>
      <c r="G1276" s="9"/>
      <c r="H1276" s="8"/>
      <c r="I1276" s="7"/>
      <c r="AB1276" s="1" t="s">
        <v>214</v>
      </c>
    </row>
    <row r="1277" spans="1:28" ht="15" outlineLevel="4" x14ac:dyDescent="0.25">
      <c r="A1277" s="178" t="s">
        <v>527</v>
      </c>
      <c r="B1277" s="178"/>
      <c r="C1277" s="9"/>
      <c r="D1277" s="9"/>
      <c r="E1277" s="10">
        <v>4659.6000000000004</v>
      </c>
      <c r="F1277" s="9"/>
      <c r="G1277" s="9"/>
      <c r="H1277" s="8"/>
      <c r="I1277" s="7"/>
      <c r="AB1277" s="1" t="s">
        <v>49</v>
      </c>
    </row>
    <row r="1278" spans="1:28" ht="15" outlineLevel="4" x14ac:dyDescent="0.25">
      <c r="A1278" s="178" t="s">
        <v>526</v>
      </c>
      <c r="B1278" s="178"/>
      <c r="C1278" s="9"/>
      <c r="D1278" s="9"/>
      <c r="E1278" s="10">
        <v>1120.6400000000001</v>
      </c>
      <c r="F1278" s="9"/>
      <c r="G1278" s="9"/>
      <c r="H1278" s="8"/>
      <c r="I1278" s="7"/>
      <c r="AB1278" s="1" t="s">
        <v>55</v>
      </c>
    </row>
    <row r="1279" spans="1:28" ht="15" outlineLevel="4" x14ac:dyDescent="0.25">
      <c r="A1279" s="178" t="s">
        <v>525</v>
      </c>
      <c r="B1279" s="178"/>
      <c r="C1279" s="9"/>
      <c r="D1279" s="9"/>
      <c r="E1279" s="10">
        <v>5839.92</v>
      </c>
      <c r="F1279" s="9"/>
      <c r="G1279" s="9"/>
      <c r="H1279" s="8"/>
      <c r="I1279" s="7"/>
      <c r="AB1279" s="1" t="s">
        <v>56</v>
      </c>
    </row>
    <row r="1280" spans="1:28" ht="15" outlineLevel="4" x14ac:dyDescent="0.25">
      <c r="A1280" s="178" t="s">
        <v>524</v>
      </c>
      <c r="B1280" s="178"/>
      <c r="C1280" s="9"/>
      <c r="D1280" s="9"/>
      <c r="E1280" s="10">
        <v>6411.82</v>
      </c>
      <c r="F1280" s="9"/>
      <c r="G1280" s="9"/>
      <c r="H1280" s="8"/>
      <c r="I1280" s="7"/>
      <c r="AB1280" s="1" t="s">
        <v>63</v>
      </c>
    </row>
    <row r="1281" spans="1:28" ht="15" outlineLevel="4" x14ac:dyDescent="0.25">
      <c r="A1281" s="178" t="s">
        <v>523</v>
      </c>
      <c r="B1281" s="178"/>
      <c r="C1281" s="9"/>
      <c r="D1281" s="9"/>
      <c r="E1281" s="10">
        <v>2924.92</v>
      </c>
      <c r="F1281" s="9"/>
      <c r="G1281" s="9"/>
      <c r="H1281" s="8"/>
      <c r="I1281" s="7"/>
      <c r="AB1281" s="1" t="s">
        <v>67</v>
      </c>
    </row>
    <row r="1282" spans="1:28" ht="15" outlineLevel="4" x14ac:dyDescent="0.25">
      <c r="A1282" s="178" t="s">
        <v>522</v>
      </c>
      <c r="B1282" s="178"/>
      <c r="C1282" s="9"/>
      <c r="D1282" s="9"/>
      <c r="E1282" s="10">
        <v>7532.16</v>
      </c>
      <c r="F1282" s="9"/>
      <c r="G1282" s="9"/>
      <c r="H1282" s="8"/>
      <c r="I1282" s="7"/>
      <c r="AB1282" s="1" t="s">
        <v>70</v>
      </c>
    </row>
    <row r="1283" spans="1:28" ht="15" outlineLevel="4" x14ac:dyDescent="0.25">
      <c r="A1283" s="178" t="s">
        <v>521</v>
      </c>
      <c r="B1283" s="178"/>
      <c r="C1283" s="9"/>
      <c r="D1283" s="9"/>
      <c r="E1283" s="20">
        <v>868.99</v>
      </c>
      <c r="F1283" s="9"/>
      <c r="G1283" s="9"/>
      <c r="H1283" s="8"/>
      <c r="I1283" s="7"/>
      <c r="AB1283" s="1" t="s">
        <v>74</v>
      </c>
    </row>
    <row r="1284" spans="1:28" ht="15" outlineLevel="4" x14ac:dyDescent="0.25">
      <c r="A1284" s="178" t="s">
        <v>520</v>
      </c>
      <c r="B1284" s="178"/>
      <c r="C1284" s="9"/>
      <c r="D1284" s="9"/>
      <c r="E1284" s="10">
        <v>3147.34</v>
      </c>
      <c r="F1284" s="9"/>
      <c r="G1284" s="9"/>
      <c r="H1284" s="8"/>
      <c r="I1284" s="7"/>
      <c r="AB1284" s="1" t="s">
        <v>20</v>
      </c>
    </row>
    <row r="1285" spans="1:28" ht="15" outlineLevel="4" x14ac:dyDescent="0.25">
      <c r="A1285" s="178" t="s">
        <v>519</v>
      </c>
      <c r="B1285" s="178"/>
      <c r="C1285" s="9"/>
      <c r="D1285" s="9"/>
      <c r="E1285" s="10">
        <v>1099.46</v>
      </c>
      <c r="F1285" s="9"/>
      <c r="G1285" s="9"/>
      <c r="H1285" s="8"/>
      <c r="I1285" s="7"/>
      <c r="AB1285" s="1" t="s">
        <v>26</v>
      </c>
    </row>
    <row r="1286" spans="1:28" ht="15" outlineLevel="4" x14ac:dyDescent="0.25">
      <c r="A1286" s="178" t="s">
        <v>518</v>
      </c>
      <c r="B1286" s="178"/>
      <c r="C1286" s="9"/>
      <c r="D1286" s="9"/>
      <c r="E1286" s="10">
        <v>8650.27</v>
      </c>
      <c r="F1286" s="9"/>
      <c r="G1286" s="9"/>
      <c r="H1286" s="8"/>
      <c r="I1286" s="7"/>
      <c r="AB1286" s="1" t="s">
        <v>27</v>
      </c>
    </row>
    <row r="1287" spans="1:28" ht="15" outlineLevel="4" x14ac:dyDescent="0.25">
      <c r="A1287" s="178" t="s">
        <v>517</v>
      </c>
      <c r="B1287" s="178"/>
      <c r="C1287" s="9"/>
      <c r="D1287" s="9"/>
      <c r="E1287" s="10">
        <v>4097.5600000000004</v>
      </c>
      <c r="F1287" s="9"/>
      <c r="G1287" s="9"/>
      <c r="H1287" s="8"/>
      <c r="I1287" s="7"/>
      <c r="AB1287" s="1" t="s">
        <v>186</v>
      </c>
    </row>
    <row r="1288" spans="1:28" ht="15" outlineLevel="4" x14ac:dyDescent="0.25">
      <c r="A1288" s="178" t="s">
        <v>516</v>
      </c>
      <c r="B1288" s="178"/>
      <c r="C1288" s="9"/>
      <c r="D1288" s="9"/>
      <c r="E1288" s="10">
        <v>4328.84</v>
      </c>
      <c r="F1288" s="9"/>
      <c r="G1288" s="9"/>
      <c r="H1288" s="8"/>
      <c r="I1288" s="7"/>
      <c r="AB1288" s="1" t="s">
        <v>48</v>
      </c>
    </row>
    <row r="1289" spans="1:28" ht="15" outlineLevel="4" x14ac:dyDescent="0.25">
      <c r="A1289" s="178" t="s">
        <v>515</v>
      </c>
      <c r="B1289" s="178"/>
      <c r="C1289" s="9"/>
      <c r="D1289" s="9"/>
      <c r="E1289" s="20">
        <v>185.09</v>
      </c>
      <c r="F1289" s="9"/>
      <c r="G1289" s="9"/>
      <c r="H1289" s="8"/>
      <c r="I1289" s="7"/>
      <c r="AB1289" s="1" t="s">
        <v>75</v>
      </c>
    </row>
    <row r="1290" spans="1:28" ht="15" outlineLevel="4" x14ac:dyDescent="0.25">
      <c r="A1290" s="178" t="s">
        <v>514</v>
      </c>
      <c r="B1290" s="178"/>
      <c r="C1290" s="9"/>
      <c r="D1290" s="9"/>
      <c r="E1290" s="20">
        <v>306.20999999999998</v>
      </c>
      <c r="F1290" s="9"/>
      <c r="G1290" s="9"/>
      <c r="H1290" s="8"/>
      <c r="I1290" s="7"/>
      <c r="AB1290" s="1" t="s">
        <v>78</v>
      </c>
    </row>
    <row r="1291" spans="1:28" ht="15" outlineLevel="4" x14ac:dyDescent="0.25">
      <c r="A1291" s="178" t="s">
        <v>513</v>
      </c>
      <c r="B1291" s="178"/>
      <c r="C1291" s="9"/>
      <c r="D1291" s="9"/>
      <c r="E1291" s="10">
        <v>6338.98</v>
      </c>
      <c r="F1291" s="9"/>
      <c r="G1291" s="9"/>
      <c r="H1291" s="8"/>
      <c r="I1291" s="7"/>
      <c r="AB1291" s="1" t="s">
        <v>79</v>
      </c>
    </row>
    <row r="1292" spans="1:28" ht="15" outlineLevel="4" x14ac:dyDescent="0.25">
      <c r="A1292" s="178" t="s">
        <v>512</v>
      </c>
      <c r="B1292" s="178"/>
      <c r="C1292" s="9"/>
      <c r="D1292" s="9"/>
      <c r="E1292" s="10">
        <v>6781.08</v>
      </c>
      <c r="F1292" s="9"/>
      <c r="G1292" s="9"/>
      <c r="H1292" s="8"/>
      <c r="I1292" s="7"/>
      <c r="AB1292" s="1" t="s">
        <v>85</v>
      </c>
    </row>
    <row r="1293" spans="1:28" ht="15" outlineLevel="4" x14ac:dyDescent="0.25">
      <c r="A1293" s="178" t="s">
        <v>511</v>
      </c>
      <c r="B1293" s="178"/>
      <c r="C1293" s="9"/>
      <c r="D1293" s="9"/>
      <c r="E1293" s="10">
        <v>4909.32</v>
      </c>
      <c r="F1293" s="9"/>
      <c r="G1293" s="9"/>
      <c r="H1293" s="8"/>
      <c r="I1293" s="7"/>
      <c r="AB1293" s="1" t="s">
        <v>91</v>
      </c>
    </row>
    <row r="1294" spans="1:28" ht="15" outlineLevel="4" x14ac:dyDescent="0.25">
      <c r="A1294" s="178" t="s">
        <v>510</v>
      </c>
      <c r="B1294" s="178"/>
      <c r="C1294" s="9"/>
      <c r="D1294" s="9"/>
      <c r="E1294" s="20">
        <v>331.32</v>
      </c>
      <c r="F1294" s="9"/>
      <c r="G1294" s="9"/>
      <c r="H1294" s="8"/>
      <c r="I1294" s="7"/>
      <c r="AB1294" s="1" t="s">
        <v>92</v>
      </c>
    </row>
    <row r="1295" spans="1:28" ht="15" outlineLevel="4" x14ac:dyDescent="0.25">
      <c r="A1295" s="178" t="s">
        <v>509</v>
      </c>
      <c r="B1295" s="178"/>
      <c r="C1295" s="9"/>
      <c r="D1295" s="9"/>
      <c r="E1295" s="10">
        <v>3169.49</v>
      </c>
      <c r="F1295" s="9"/>
      <c r="G1295" s="9"/>
      <c r="H1295" s="8"/>
      <c r="I1295" s="7"/>
      <c r="AB1295" s="1" t="s">
        <v>97</v>
      </c>
    </row>
    <row r="1296" spans="1:28" ht="15" outlineLevel="4" x14ac:dyDescent="0.25">
      <c r="A1296" s="178" t="s">
        <v>508</v>
      </c>
      <c r="B1296" s="178"/>
      <c r="C1296" s="9"/>
      <c r="D1296" s="9"/>
      <c r="E1296" s="10">
        <v>3518.09</v>
      </c>
      <c r="F1296" s="9"/>
      <c r="G1296" s="9"/>
      <c r="H1296" s="8"/>
      <c r="I1296" s="7"/>
      <c r="AB1296" s="1" t="s">
        <v>99</v>
      </c>
    </row>
    <row r="1297" spans="1:28" ht="15" outlineLevel="4" x14ac:dyDescent="0.25">
      <c r="A1297" s="178" t="s">
        <v>507</v>
      </c>
      <c r="B1297" s="178"/>
      <c r="C1297" s="9"/>
      <c r="D1297" s="9"/>
      <c r="E1297" s="10">
        <v>3996.87</v>
      </c>
      <c r="F1297" s="9"/>
      <c r="G1297" s="9"/>
      <c r="H1297" s="8"/>
      <c r="I1297" s="7"/>
      <c r="AB1297" s="1" t="s">
        <v>101</v>
      </c>
    </row>
    <row r="1298" spans="1:28" ht="15" outlineLevel="4" x14ac:dyDescent="0.25">
      <c r="A1298" s="178" t="s">
        <v>506</v>
      </c>
      <c r="B1298" s="178"/>
      <c r="C1298" s="9"/>
      <c r="D1298" s="9"/>
      <c r="E1298" s="20">
        <v>170.06</v>
      </c>
      <c r="F1298" s="9"/>
      <c r="G1298" s="9"/>
      <c r="H1298" s="8"/>
      <c r="I1298" s="7"/>
      <c r="AB1298" s="1" t="s">
        <v>104</v>
      </c>
    </row>
    <row r="1299" spans="1:28" ht="15" outlineLevel="4" x14ac:dyDescent="0.25">
      <c r="A1299" s="178" t="s">
        <v>505</v>
      </c>
      <c r="B1299" s="178"/>
      <c r="C1299" s="9"/>
      <c r="D1299" s="9"/>
      <c r="E1299" s="10">
        <v>1696.56</v>
      </c>
      <c r="F1299" s="9"/>
      <c r="G1299" s="9"/>
      <c r="H1299" s="8"/>
      <c r="I1299" s="7"/>
      <c r="AB1299" s="1" t="s">
        <v>105</v>
      </c>
    </row>
    <row r="1300" spans="1:28" ht="15" outlineLevel="4" x14ac:dyDescent="0.25">
      <c r="A1300" s="178" t="s">
        <v>504</v>
      </c>
      <c r="B1300" s="178"/>
      <c r="C1300" s="9"/>
      <c r="D1300" s="9"/>
      <c r="E1300" s="10">
        <v>1001.7</v>
      </c>
      <c r="F1300" s="9"/>
      <c r="G1300" s="9"/>
      <c r="H1300" s="8"/>
      <c r="I1300" s="7"/>
      <c r="AB1300" s="1" t="s">
        <v>112</v>
      </c>
    </row>
    <row r="1301" spans="1:28" ht="15" outlineLevel="4" x14ac:dyDescent="0.25">
      <c r="A1301" s="178" t="s">
        <v>503</v>
      </c>
      <c r="B1301" s="178"/>
      <c r="C1301" s="9"/>
      <c r="D1301" s="9"/>
      <c r="E1301" s="10">
        <v>2780.39</v>
      </c>
      <c r="F1301" s="9"/>
      <c r="G1301" s="9"/>
      <c r="H1301" s="8"/>
      <c r="I1301" s="7"/>
      <c r="AB1301" s="1" t="s">
        <v>113</v>
      </c>
    </row>
    <row r="1302" spans="1:28" ht="15" outlineLevel="4" x14ac:dyDescent="0.25">
      <c r="A1302" s="178" t="s">
        <v>502</v>
      </c>
      <c r="B1302" s="178"/>
      <c r="C1302" s="9"/>
      <c r="D1302" s="9"/>
      <c r="E1302" s="10">
        <v>3829.66</v>
      </c>
      <c r="F1302" s="9"/>
      <c r="G1302" s="9"/>
      <c r="H1302" s="8"/>
      <c r="I1302" s="7"/>
      <c r="AB1302" s="1" t="s">
        <v>115</v>
      </c>
    </row>
    <row r="1303" spans="1:28" ht="15" outlineLevel="4" x14ac:dyDescent="0.25">
      <c r="A1303" s="178" t="s">
        <v>501</v>
      </c>
      <c r="B1303" s="178"/>
      <c r="C1303" s="9"/>
      <c r="D1303" s="9"/>
      <c r="E1303" s="20">
        <v>437.29</v>
      </c>
      <c r="F1303" s="9"/>
      <c r="G1303" s="9"/>
      <c r="H1303" s="8"/>
      <c r="I1303" s="7"/>
      <c r="AB1303" s="1" t="s">
        <v>122</v>
      </c>
    </row>
    <row r="1304" spans="1:28" ht="15" outlineLevel="4" x14ac:dyDescent="0.25">
      <c r="A1304" s="178" t="s">
        <v>500</v>
      </c>
      <c r="B1304" s="178"/>
      <c r="C1304" s="9"/>
      <c r="D1304" s="9"/>
      <c r="E1304" s="10">
        <v>3715.63</v>
      </c>
      <c r="F1304" s="9"/>
      <c r="G1304" s="9"/>
      <c r="H1304" s="8"/>
      <c r="I1304" s="7"/>
      <c r="AB1304" s="1" t="s">
        <v>298</v>
      </c>
    </row>
    <row r="1305" spans="1:28" ht="15" outlineLevel="4" x14ac:dyDescent="0.25">
      <c r="A1305" s="178" t="s">
        <v>499</v>
      </c>
      <c r="B1305" s="178"/>
      <c r="C1305" s="9"/>
      <c r="D1305" s="9"/>
      <c r="E1305" s="10">
        <v>1071.97</v>
      </c>
      <c r="F1305" s="9"/>
      <c r="G1305" s="9"/>
      <c r="H1305" s="8"/>
      <c r="I1305" s="7"/>
      <c r="AB1305" s="1" t="s">
        <v>124</v>
      </c>
    </row>
    <row r="1306" spans="1:28" ht="15" outlineLevel="4" x14ac:dyDescent="0.25">
      <c r="A1306" s="178" t="s">
        <v>498</v>
      </c>
      <c r="B1306" s="178"/>
      <c r="C1306" s="9"/>
      <c r="D1306" s="9"/>
      <c r="E1306" s="20">
        <v>90.53</v>
      </c>
      <c r="F1306" s="9"/>
      <c r="G1306" s="9"/>
      <c r="H1306" s="8"/>
      <c r="I1306" s="7"/>
      <c r="AB1306" s="1" t="s">
        <v>126</v>
      </c>
    </row>
    <row r="1307" spans="1:28" ht="15" outlineLevel="4" x14ac:dyDescent="0.25">
      <c r="A1307" s="178" t="s">
        <v>497</v>
      </c>
      <c r="B1307" s="178"/>
      <c r="C1307" s="9"/>
      <c r="D1307" s="9"/>
      <c r="E1307" s="10">
        <v>5275.43</v>
      </c>
      <c r="F1307" s="9"/>
      <c r="G1307" s="9"/>
      <c r="H1307" s="8"/>
      <c r="I1307" s="7"/>
      <c r="AB1307" s="1" t="s">
        <v>129</v>
      </c>
    </row>
    <row r="1308" spans="1:28" ht="15" outlineLevel="4" x14ac:dyDescent="0.25">
      <c r="A1308" s="178" t="s">
        <v>496</v>
      </c>
      <c r="B1308" s="178"/>
      <c r="C1308" s="9"/>
      <c r="D1308" s="9"/>
      <c r="E1308" s="10">
        <v>10161.040000000001</v>
      </c>
      <c r="F1308" s="9"/>
      <c r="G1308" s="9"/>
      <c r="H1308" s="8"/>
      <c r="I1308" s="7"/>
      <c r="AB1308" s="1" t="s">
        <v>368</v>
      </c>
    </row>
    <row r="1309" spans="1:28" ht="15" outlineLevel="4" x14ac:dyDescent="0.25">
      <c r="A1309" s="178" t="s">
        <v>495</v>
      </c>
      <c r="B1309" s="178"/>
      <c r="C1309" s="9"/>
      <c r="D1309" s="9"/>
      <c r="E1309" s="10">
        <v>104077.95</v>
      </c>
      <c r="F1309" s="9"/>
      <c r="G1309" s="9"/>
      <c r="H1309" s="8"/>
      <c r="I1309" s="7"/>
      <c r="AB1309" s="1" t="s">
        <v>374</v>
      </c>
    </row>
    <row r="1310" spans="1:28" ht="15" outlineLevel="4" x14ac:dyDescent="0.25">
      <c r="A1310" s="178" t="s">
        <v>494</v>
      </c>
      <c r="B1310" s="178"/>
      <c r="C1310" s="9"/>
      <c r="D1310" s="9"/>
      <c r="E1310" s="20">
        <v>145.41</v>
      </c>
      <c r="F1310" s="9"/>
      <c r="G1310" s="9"/>
      <c r="H1310" s="8"/>
      <c r="I1310" s="7"/>
      <c r="AB1310" s="1" t="s">
        <v>379</v>
      </c>
    </row>
    <row r="1311" spans="1:28" ht="15" outlineLevel="4" x14ac:dyDescent="0.25">
      <c r="A1311" s="178" t="s">
        <v>493</v>
      </c>
      <c r="B1311" s="178"/>
      <c r="C1311" s="9"/>
      <c r="D1311" s="9"/>
      <c r="E1311" s="10">
        <v>1728.56</v>
      </c>
      <c r="F1311" s="9"/>
      <c r="G1311" s="9"/>
      <c r="H1311" s="8"/>
      <c r="I1311" s="7"/>
      <c r="AB1311" s="1" t="s">
        <v>398</v>
      </c>
    </row>
    <row r="1312" spans="1:28" ht="15" outlineLevel="4" x14ac:dyDescent="0.25">
      <c r="A1312" s="178" t="s">
        <v>492</v>
      </c>
      <c r="B1312" s="178"/>
      <c r="C1312" s="9"/>
      <c r="D1312" s="9"/>
      <c r="E1312" s="20">
        <v>36.29</v>
      </c>
      <c r="F1312" s="9"/>
      <c r="G1312" s="9"/>
      <c r="H1312" s="8"/>
      <c r="I1312" s="7"/>
      <c r="AB1312" s="1" t="s">
        <v>400</v>
      </c>
    </row>
    <row r="1313" spans="1:28" ht="15" outlineLevel="4" x14ac:dyDescent="0.25">
      <c r="A1313" s="178" t="s">
        <v>491</v>
      </c>
      <c r="B1313" s="178"/>
      <c r="C1313" s="9"/>
      <c r="D1313" s="9"/>
      <c r="E1313" s="10">
        <v>4889.2</v>
      </c>
      <c r="F1313" s="9"/>
      <c r="G1313" s="9"/>
      <c r="H1313" s="8"/>
      <c r="I1313" s="7"/>
      <c r="AB1313" s="1" t="s">
        <v>402</v>
      </c>
    </row>
    <row r="1314" spans="1:28" ht="15" outlineLevel="4" x14ac:dyDescent="0.25">
      <c r="A1314" s="178" t="s">
        <v>490</v>
      </c>
      <c r="B1314" s="178"/>
      <c r="C1314" s="9"/>
      <c r="D1314" s="9"/>
      <c r="E1314" s="10">
        <v>2748.4</v>
      </c>
      <c r="F1314" s="9"/>
      <c r="G1314" s="9"/>
      <c r="H1314" s="8"/>
      <c r="I1314" s="7"/>
      <c r="AB1314" s="1" t="s">
        <v>404</v>
      </c>
    </row>
    <row r="1315" spans="1:28" ht="15" outlineLevel="4" x14ac:dyDescent="0.25">
      <c r="A1315" s="178" t="s">
        <v>489</v>
      </c>
      <c r="B1315" s="178"/>
      <c r="C1315" s="9"/>
      <c r="D1315" s="9"/>
      <c r="E1315" s="10">
        <v>11615.29</v>
      </c>
      <c r="F1315" s="9"/>
      <c r="G1315" s="9"/>
      <c r="H1315" s="8"/>
      <c r="I1315" s="7"/>
      <c r="AB1315" s="1" t="s">
        <v>135</v>
      </c>
    </row>
    <row r="1316" spans="1:28" ht="15" outlineLevel="4" x14ac:dyDescent="0.25">
      <c r="A1316" s="178" t="s">
        <v>488</v>
      </c>
      <c r="B1316" s="178"/>
      <c r="C1316" s="9"/>
      <c r="D1316" s="9"/>
      <c r="E1316" s="10">
        <v>1773.92</v>
      </c>
      <c r="F1316" s="9"/>
      <c r="G1316" s="9"/>
      <c r="H1316" s="8"/>
      <c r="I1316" s="7"/>
      <c r="AB1316" s="1" t="s">
        <v>447</v>
      </c>
    </row>
    <row r="1317" spans="1:28" ht="12" outlineLevel="1" x14ac:dyDescent="0.2">
      <c r="A1317" s="175" t="s">
        <v>487</v>
      </c>
      <c r="B1317" s="175"/>
      <c r="C1317" s="17"/>
      <c r="D1317" s="17"/>
      <c r="E1317" s="17"/>
      <c r="F1317" s="17"/>
      <c r="G1317" s="17"/>
      <c r="H1317" s="16"/>
      <c r="I1317" s="15"/>
    </row>
    <row r="1318" spans="1:28" ht="12" outlineLevel="2" x14ac:dyDescent="0.2">
      <c r="A1318" s="176" t="s">
        <v>486</v>
      </c>
      <c r="B1318" s="176"/>
      <c r="C1318" s="19">
        <v>-9517468.9499999993</v>
      </c>
      <c r="D1318" s="13"/>
      <c r="E1318" s="13"/>
      <c r="F1318" s="13"/>
      <c r="G1318" s="19">
        <v>-9517468.9499999993</v>
      </c>
      <c r="H1318" s="12"/>
      <c r="I1318" s="11"/>
    </row>
    <row r="1319" spans="1:28" ht="12" outlineLevel="2" x14ac:dyDescent="0.2">
      <c r="A1319" s="176" t="s">
        <v>485</v>
      </c>
      <c r="B1319" s="176"/>
      <c r="C1319" s="14">
        <v>9517468.9499999993</v>
      </c>
      <c r="D1319" s="13"/>
      <c r="E1319" s="13"/>
      <c r="F1319" s="13"/>
      <c r="G1319" s="14">
        <v>9517468.9499999993</v>
      </c>
      <c r="H1319" s="12"/>
      <c r="I1319" s="11"/>
    </row>
    <row r="1320" spans="1:28" ht="12" outlineLevel="1" x14ac:dyDescent="0.2">
      <c r="A1320" s="175" t="s">
        <v>484</v>
      </c>
      <c r="B1320" s="175"/>
      <c r="C1320" s="18">
        <v>6372.98</v>
      </c>
      <c r="D1320" s="17"/>
      <c r="E1320" s="17"/>
      <c r="F1320" s="17"/>
      <c r="G1320" s="18">
        <v>6372.98</v>
      </c>
      <c r="H1320" s="16"/>
      <c r="I1320" s="15"/>
    </row>
    <row r="1321" spans="1:28" ht="12" outlineLevel="2" x14ac:dyDescent="0.2">
      <c r="A1321" s="176" t="s">
        <v>483</v>
      </c>
      <c r="B1321" s="176"/>
      <c r="C1321" s="14">
        <v>6372.98</v>
      </c>
      <c r="D1321" s="13"/>
      <c r="E1321" s="13"/>
      <c r="F1321" s="13"/>
      <c r="G1321" s="14">
        <v>6372.98</v>
      </c>
      <c r="H1321" s="12"/>
      <c r="I1321" s="11"/>
    </row>
    <row r="1322" spans="1:28" ht="12" outlineLevel="1" x14ac:dyDescent="0.2">
      <c r="A1322" s="175" t="s">
        <v>482</v>
      </c>
      <c r="B1322" s="175"/>
      <c r="C1322" s="17"/>
      <c r="D1322" s="17"/>
      <c r="E1322" s="18">
        <v>174337.97</v>
      </c>
      <c r="F1322" s="18">
        <v>174337.97</v>
      </c>
      <c r="G1322" s="17"/>
      <c r="H1322" s="16"/>
      <c r="I1322" s="15"/>
    </row>
    <row r="1323" spans="1:28" ht="12" outlineLevel="2" x14ac:dyDescent="0.2">
      <c r="A1323" s="176" t="s">
        <v>481</v>
      </c>
      <c r="B1323" s="176"/>
      <c r="C1323" s="13"/>
      <c r="D1323" s="13"/>
      <c r="E1323" s="14">
        <v>174337.97</v>
      </c>
      <c r="F1323" s="14">
        <v>174337.97</v>
      </c>
      <c r="G1323" s="13"/>
      <c r="H1323" s="12"/>
      <c r="I1323" s="11"/>
    </row>
    <row r="1324" spans="1:28" ht="12" outlineLevel="3" x14ac:dyDescent="0.2">
      <c r="A1324" s="177" t="s">
        <v>480</v>
      </c>
      <c r="B1324" s="177"/>
      <c r="C1324" s="9"/>
      <c r="D1324" s="9"/>
      <c r="E1324" s="10">
        <v>174337.97</v>
      </c>
      <c r="F1324" s="10">
        <v>174337.97</v>
      </c>
      <c r="G1324" s="9"/>
      <c r="H1324" s="8"/>
      <c r="I1324" s="7"/>
    </row>
    <row r="1325" spans="1:28" ht="12" outlineLevel="4" x14ac:dyDescent="0.2">
      <c r="A1325" s="178" t="s">
        <v>480</v>
      </c>
      <c r="B1325" s="178"/>
      <c r="C1325" s="9"/>
      <c r="D1325" s="9"/>
      <c r="E1325" s="10">
        <v>174337.97</v>
      </c>
      <c r="F1325" s="10">
        <v>174337.97</v>
      </c>
      <c r="G1325" s="9"/>
      <c r="H1325" s="8"/>
      <c r="I1325" s="7"/>
    </row>
    <row r="1326" spans="1:28" ht="12.75" x14ac:dyDescent="0.2">
      <c r="A1326" s="179" t="s">
        <v>479</v>
      </c>
      <c r="B1326" s="179"/>
      <c r="C1326" s="5"/>
      <c r="D1326" s="5"/>
      <c r="E1326" s="6">
        <v>1284688851.53</v>
      </c>
      <c r="F1326" s="6">
        <v>1284688851.53</v>
      </c>
      <c r="G1326" s="5"/>
      <c r="H1326" s="4"/>
      <c r="I1326" s="3"/>
    </row>
  </sheetData>
  <mergeCells count="1333">
    <mergeCell ref="F7:F10"/>
    <mergeCell ref="G7:G10"/>
    <mergeCell ref="A1:H1"/>
    <mergeCell ref="A2:H2"/>
    <mergeCell ref="B4:H4"/>
    <mergeCell ref="A6:B6"/>
    <mergeCell ref="C6:D6"/>
    <mergeCell ref="E6:F6"/>
    <mergeCell ref="G6:I6"/>
    <mergeCell ref="H7:I10"/>
    <mergeCell ref="A8:B8"/>
    <mergeCell ref="A9:B9"/>
    <mergeCell ref="A10:B10"/>
    <mergeCell ref="A11:B11"/>
    <mergeCell ref="A12:B12"/>
    <mergeCell ref="A7:B7"/>
    <mergeCell ref="C7:C10"/>
    <mergeCell ref="D7:D10"/>
    <mergeCell ref="E7:E10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22:B1322"/>
    <mergeCell ref="A1323:B1323"/>
    <mergeCell ref="A1324:B1324"/>
    <mergeCell ref="A1325:B1325"/>
    <mergeCell ref="A1326:B1326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724"/>
  <sheetViews>
    <sheetView topLeftCell="A543" workbookViewId="0">
      <selection activeCell="BX1" sqref="BX1"/>
    </sheetView>
  </sheetViews>
  <sheetFormatPr defaultColWidth="9" defaultRowHeight="11.45" customHeight="1" outlineLevelRow="2" x14ac:dyDescent="0.2"/>
  <cols>
    <col min="1" max="1" width="16" style="34" customWidth="1"/>
    <col min="2" max="2" width="14" style="34" customWidth="1"/>
    <col min="3" max="7" width="16" style="34" customWidth="1"/>
    <col min="8" max="8" width="1.42578125" style="34" customWidth="1"/>
    <col min="9" max="9" width="14.5703125" style="34" customWidth="1"/>
    <col min="10" max="16384" width="9" style="35"/>
  </cols>
  <sheetData>
    <row r="1" spans="1:9" ht="12.95" customHeight="1" x14ac:dyDescent="0.2">
      <c r="A1" s="192" t="s">
        <v>899</v>
      </c>
      <c r="B1" s="192"/>
      <c r="C1" s="192"/>
      <c r="D1" s="192"/>
      <c r="E1" s="192"/>
      <c r="F1" s="192"/>
      <c r="G1" s="192"/>
      <c r="H1" s="192"/>
    </row>
    <row r="2" spans="1:9" ht="15.95" customHeight="1" x14ac:dyDescent="0.25">
      <c r="A2" s="193" t="s">
        <v>902</v>
      </c>
      <c r="B2" s="193"/>
      <c r="C2" s="193"/>
      <c r="D2" s="193"/>
      <c r="E2" s="193"/>
      <c r="F2" s="193"/>
      <c r="G2" s="193"/>
      <c r="H2" s="193"/>
    </row>
    <row r="3" spans="1:9" s="34" customFormat="1" ht="2.1" customHeight="1" x14ac:dyDescent="0.2"/>
    <row r="4" spans="1:9" ht="11.1" customHeight="1" x14ac:dyDescent="0.2">
      <c r="A4" s="36" t="s">
        <v>897</v>
      </c>
      <c r="B4" s="194" t="s">
        <v>896</v>
      </c>
      <c r="C4" s="194"/>
      <c r="D4" s="194"/>
      <c r="E4" s="194"/>
      <c r="F4" s="194"/>
      <c r="G4" s="194"/>
      <c r="H4" s="194"/>
    </row>
    <row r="5" spans="1:9" s="34" customFormat="1" ht="2.1" customHeight="1" x14ac:dyDescent="0.2"/>
    <row r="6" spans="1:9" ht="12.95" customHeight="1" x14ac:dyDescent="0.2">
      <c r="A6" s="195" t="s">
        <v>895</v>
      </c>
      <c r="B6" s="195"/>
      <c r="C6" s="195" t="s">
        <v>894</v>
      </c>
      <c r="D6" s="195"/>
      <c r="E6" s="195" t="s">
        <v>893</v>
      </c>
      <c r="F6" s="195"/>
      <c r="G6" s="195" t="s">
        <v>892</v>
      </c>
      <c r="H6" s="195"/>
      <c r="I6" s="195"/>
    </row>
    <row r="7" spans="1:9" ht="12.95" customHeight="1" x14ac:dyDescent="0.2">
      <c r="A7" s="195" t="s">
        <v>903</v>
      </c>
      <c r="B7" s="195"/>
      <c r="C7" s="200" t="s">
        <v>890</v>
      </c>
      <c r="D7" s="200" t="s">
        <v>889</v>
      </c>
      <c r="E7" s="200" t="s">
        <v>890</v>
      </c>
      <c r="F7" s="200" t="s">
        <v>889</v>
      </c>
      <c r="G7" s="200" t="s">
        <v>890</v>
      </c>
      <c r="H7" s="200" t="s">
        <v>889</v>
      </c>
      <c r="I7" s="200"/>
    </row>
    <row r="8" spans="1:9" ht="12.95" customHeight="1" x14ac:dyDescent="0.2">
      <c r="A8" s="195" t="s">
        <v>904</v>
      </c>
      <c r="B8" s="195"/>
      <c r="C8" s="205"/>
      <c r="D8" s="205"/>
      <c r="E8" s="205"/>
      <c r="F8" s="205"/>
      <c r="G8" s="205"/>
      <c r="H8" s="201"/>
      <c r="I8" s="202"/>
    </row>
    <row r="9" spans="1:9" ht="12.95" customHeight="1" x14ac:dyDescent="0.2">
      <c r="A9" s="203">
        <v>60</v>
      </c>
      <c r="B9" s="203"/>
      <c r="C9" s="37"/>
      <c r="D9" s="38">
        <v>486938445.02999997</v>
      </c>
      <c r="E9" s="38">
        <v>1688321306.1099999</v>
      </c>
      <c r="F9" s="38">
        <v>1547746094.0899999</v>
      </c>
      <c r="G9" s="37"/>
      <c r="H9" s="204">
        <v>346363233.00999999</v>
      </c>
      <c r="I9" s="204"/>
    </row>
    <row r="10" spans="1:9" ht="12" customHeight="1" outlineLevel="1" collapsed="1" x14ac:dyDescent="0.2">
      <c r="A10" s="198" t="s">
        <v>905</v>
      </c>
      <c r="B10" s="198"/>
      <c r="C10" s="39"/>
      <c r="D10" s="40">
        <v>46158.73</v>
      </c>
      <c r="E10" s="39"/>
      <c r="F10" s="40">
        <v>47616.49</v>
      </c>
      <c r="G10" s="39"/>
      <c r="H10" s="199">
        <v>93775.22</v>
      </c>
      <c r="I10" s="199"/>
    </row>
    <row r="11" spans="1:9" ht="12" hidden="1" customHeight="1" outlineLevel="2" x14ac:dyDescent="0.2">
      <c r="A11" s="196" t="s">
        <v>906</v>
      </c>
      <c r="B11" s="196"/>
      <c r="C11" s="41"/>
      <c r="D11" s="42">
        <v>46158.73</v>
      </c>
      <c r="E11" s="41"/>
      <c r="F11" s="42">
        <v>47616.49</v>
      </c>
      <c r="G11" s="41"/>
      <c r="H11" s="197">
        <v>93775.22</v>
      </c>
      <c r="I11" s="197"/>
    </row>
    <row r="12" spans="1:9" ht="12" customHeight="1" outlineLevel="1" collapsed="1" x14ac:dyDescent="0.2">
      <c r="A12" s="198" t="s">
        <v>907</v>
      </c>
      <c r="B12" s="198"/>
      <c r="C12" s="39"/>
      <c r="D12" s="40">
        <v>25668</v>
      </c>
      <c r="E12" s="40">
        <v>242880</v>
      </c>
      <c r="F12" s="40">
        <v>230256</v>
      </c>
      <c r="G12" s="39"/>
      <c r="H12" s="199">
        <v>13044</v>
      </c>
      <c r="I12" s="199"/>
    </row>
    <row r="13" spans="1:9" ht="12" hidden="1" customHeight="1" outlineLevel="2" x14ac:dyDescent="0.2">
      <c r="A13" s="196" t="s">
        <v>908</v>
      </c>
      <c r="B13" s="196"/>
      <c r="C13" s="41"/>
      <c r="D13" s="42">
        <v>25668</v>
      </c>
      <c r="E13" s="42">
        <v>242880</v>
      </c>
      <c r="F13" s="42">
        <v>230256</v>
      </c>
      <c r="G13" s="41"/>
      <c r="H13" s="197">
        <v>13044</v>
      </c>
      <c r="I13" s="197"/>
    </row>
    <row r="14" spans="1:9" ht="12" customHeight="1" outlineLevel="1" collapsed="1" x14ac:dyDescent="0.2">
      <c r="A14" s="198" t="s">
        <v>909</v>
      </c>
      <c r="B14" s="198"/>
      <c r="C14" s="39"/>
      <c r="D14" s="40">
        <v>68000</v>
      </c>
      <c r="E14" s="40">
        <v>68000</v>
      </c>
      <c r="F14" s="39"/>
      <c r="G14" s="39"/>
      <c r="H14" s="43"/>
      <c r="I14" s="44"/>
    </row>
    <row r="15" spans="1:9" ht="12" hidden="1" customHeight="1" outlineLevel="2" x14ac:dyDescent="0.2">
      <c r="A15" s="196" t="s">
        <v>910</v>
      </c>
      <c r="B15" s="196"/>
      <c r="C15" s="41"/>
      <c r="D15" s="42">
        <v>68000</v>
      </c>
      <c r="E15" s="42">
        <v>68000</v>
      </c>
      <c r="F15" s="41"/>
      <c r="G15" s="41"/>
      <c r="H15" s="45"/>
      <c r="I15" s="46"/>
    </row>
    <row r="16" spans="1:9" ht="12" customHeight="1" outlineLevel="1" collapsed="1" x14ac:dyDescent="0.2">
      <c r="A16" s="198" t="s">
        <v>911</v>
      </c>
      <c r="B16" s="198"/>
      <c r="C16" s="39"/>
      <c r="D16" s="39"/>
      <c r="E16" s="40">
        <v>8425220.75</v>
      </c>
      <c r="F16" s="40">
        <v>8425220.75</v>
      </c>
      <c r="G16" s="39"/>
      <c r="H16" s="43"/>
      <c r="I16" s="44"/>
    </row>
    <row r="17" spans="1:9" ht="12" hidden="1" customHeight="1" outlineLevel="2" x14ac:dyDescent="0.2">
      <c r="A17" s="196" t="s">
        <v>912</v>
      </c>
      <c r="B17" s="196"/>
      <c r="C17" s="41"/>
      <c r="D17" s="41"/>
      <c r="E17" s="42">
        <v>8425220.75</v>
      </c>
      <c r="F17" s="42">
        <v>8425220.75</v>
      </c>
      <c r="G17" s="41"/>
      <c r="H17" s="45"/>
      <c r="I17" s="46"/>
    </row>
    <row r="18" spans="1:9" ht="12" customHeight="1" outlineLevel="1" collapsed="1" x14ac:dyDescent="0.2">
      <c r="A18" s="198" t="s">
        <v>913</v>
      </c>
      <c r="B18" s="198"/>
      <c r="C18" s="39"/>
      <c r="D18" s="39"/>
      <c r="E18" s="40">
        <v>75810</v>
      </c>
      <c r="F18" s="40">
        <v>75810</v>
      </c>
      <c r="G18" s="39"/>
      <c r="H18" s="43"/>
      <c r="I18" s="44"/>
    </row>
    <row r="19" spans="1:9" ht="12" hidden="1" customHeight="1" outlineLevel="2" x14ac:dyDescent="0.2">
      <c r="A19" s="196" t="s">
        <v>914</v>
      </c>
      <c r="B19" s="196"/>
      <c r="C19" s="41"/>
      <c r="D19" s="41"/>
      <c r="E19" s="42">
        <v>75810</v>
      </c>
      <c r="F19" s="42">
        <v>75810</v>
      </c>
      <c r="G19" s="41"/>
      <c r="H19" s="45"/>
      <c r="I19" s="46"/>
    </row>
    <row r="20" spans="1:9" ht="12" customHeight="1" outlineLevel="1" collapsed="1" x14ac:dyDescent="0.2">
      <c r="A20" s="198" t="s">
        <v>915</v>
      </c>
      <c r="B20" s="198"/>
      <c r="C20" s="39"/>
      <c r="D20" s="39"/>
      <c r="E20" s="40">
        <v>18950</v>
      </c>
      <c r="F20" s="40">
        <v>18950</v>
      </c>
      <c r="G20" s="39"/>
      <c r="H20" s="43"/>
      <c r="I20" s="44"/>
    </row>
    <row r="21" spans="1:9" ht="12" hidden="1" customHeight="1" outlineLevel="2" x14ac:dyDescent="0.2">
      <c r="A21" s="196" t="s">
        <v>916</v>
      </c>
      <c r="B21" s="196"/>
      <c r="C21" s="41"/>
      <c r="D21" s="41"/>
      <c r="E21" s="42">
        <v>18950</v>
      </c>
      <c r="F21" s="42">
        <v>18950</v>
      </c>
      <c r="G21" s="41"/>
      <c r="H21" s="45"/>
      <c r="I21" s="46"/>
    </row>
    <row r="22" spans="1:9" ht="12" customHeight="1" outlineLevel="1" collapsed="1" x14ac:dyDescent="0.2">
      <c r="A22" s="198" t="s">
        <v>917</v>
      </c>
      <c r="B22" s="198"/>
      <c r="C22" s="39"/>
      <c r="D22" s="39"/>
      <c r="E22" s="40">
        <v>14750</v>
      </c>
      <c r="F22" s="40">
        <v>14750</v>
      </c>
      <c r="G22" s="39"/>
      <c r="H22" s="43"/>
      <c r="I22" s="44"/>
    </row>
    <row r="23" spans="1:9" ht="12" hidden="1" customHeight="1" outlineLevel="2" x14ac:dyDescent="0.2">
      <c r="A23" s="196" t="s">
        <v>908</v>
      </c>
      <c r="B23" s="196"/>
      <c r="C23" s="41"/>
      <c r="D23" s="41"/>
      <c r="E23" s="42">
        <v>14750</v>
      </c>
      <c r="F23" s="42">
        <v>14750</v>
      </c>
      <c r="G23" s="41"/>
      <c r="H23" s="45"/>
      <c r="I23" s="46"/>
    </row>
    <row r="24" spans="1:9" ht="12" customHeight="1" outlineLevel="1" collapsed="1" x14ac:dyDescent="0.2">
      <c r="A24" s="198" t="s">
        <v>918</v>
      </c>
      <c r="B24" s="198"/>
      <c r="C24" s="39"/>
      <c r="D24" s="39"/>
      <c r="E24" s="39"/>
      <c r="F24" s="40">
        <v>637759.96</v>
      </c>
      <c r="G24" s="39"/>
      <c r="H24" s="199">
        <v>637759.96</v>
      </c>
      <c r="I24" s="199"/>
    </row>
    <row r="25" spans="1:9" ht="12" hidden="1" customHeight="1" outlineLevel="2" x14ac:dyDescent="0.2">
      <c r="A25" s="196" t="s">
        <v>919</v>
      </c>
      <c r="B25" s="196"/>
      <c r="C25" s="41"/>
      <c r="D25" s="41"/>
      <c r="E25" s="41"/>
      <c r="F25" s="42">
        <v>90606.85</v>
      </c>
      <c r="G25" s="41"/>
      <c r="H25" s="197">
        <v>90606.85</v>
      </c>
      <c r="I25" s="197"/>
    </row>
    <row r="26" spans="1:9" ht="12" hidden="1" customHeight="1" outlineLevel="2" x14ac:dyDescent="0.2">
      <c r="A26" s="196" t="s">
        <v>920</v>
      </c>
      <c r="B26" s="196"/>
      <c r="C26" s="41"/>
      <c r="D26" s="41"/>
      <c r="E26" s="41"/>
      <c r="F26" s="42">
        <v>85429.31</v>
      </c>
      <c r="G26" s="41"/>
      <c r="H26" s="197">
        <v>85429.31</v>
      </c>
      <c r="I26" s="197"/>
    </row>
    <row r="27" spans="1:9" ht="12" hidden="1" customHeight="1" outlineLevel="2" x14ac:dyDescent="0.2">
      <c r="A27" s="196" t="s">
        <v>921</v>
      </c>
      <c r="B27" s="196"/>
      <c r="C27" s="41"/>
      <c r="D27" s="41"/>
      <c r="E27" s="41"/>
      <c r="F27" s="42">
        <v>124741.88</v>
      </c>
      <c r="G27" s="41"/>
      <c r="H27" s="197">
        <v>124741.88</v>
      </c>
      <c r="I27" s="197"/>
    </row>
    <row r="28" spans="1:9" ht="12" hidden="1" customHeight="1" outlineLevel="2" x14ac:dyDescent="0.2">
      <c r="A28" s="196" t="s">
        <v>922</v>
      </c>
      <c r="B28" s="196"/>
      <c r="C28" s="41"/>
      <c r="D28" s="41"/>
      <c r="E28" s="41"/>
      <c r="F28" s="42">
        <v>130078.94</v>
      </c>
      <c r="G28" s="41"/>
      <c r="H28" s="197">
        <v>130078.94</v>
      </c>
      <c r="I28" s="197"/>
    </row>
    <row r="29" spans="1:9" ht="12" hidden="1" customHeight="1" outlineLevel="2" x14ac:dyDescent="0.2">
      <c r="A29" s="196" t="s">
        <v>923</v>
      </c>
      <c r="B29" s="196"/>
      <c r="C29" s="41"/>
      <c r="D29" s="41"/>
      <c r="E29" s="41"/>
      <c r="F29" s="42">
        <v>62948.93</v>
      </c>
      <c r="G29" s="41"/>
      <c r="H29" s="197">
        <v>62948.93</v>
      </c>
      <c r="I29" s="197"/>
    </row>
    <row r="30" spans="1:9" ht="12" hidden="1" customHeight="1" outlineLevel="2" x14ac:dyDescent="0.2">
      <c r="A30" s="196" t="s">
        <v>924</v>
      </c>
      <c r="B30" s="196"/>
      <c r="C30" s="41"/>
      <c r="D30" s="41"/>
      <c r="E30" s="41"/>
      <c r="F30" s="42">
        <v>143954.04999999999</v>
      </c>
      <c r="G30" s="41"/>
      <c r="H30" s="197">
        <v>143954.04999999999</v>
      </c>
      <c r="I30" s="197"/>
    </row>
    <row r="31" spans="1:9" ht="12" customHeight="1" outlineLevel="1" collapsed="1" x14ac:dyDescent="0.2">
      <c r="A31" s="198" t="s">
        <v>925</v>
      </c>
      <c r="B31" s="198"/>
      <c r="C31" s="39"/>
      <c r="D31" s="39"/>
      <c r="E31" s="40">
        <v>98000</v>
      </c>
      <c r="F31" s="40">
        <v>98000</v>
      </c>
      <c r="G31" s="39"/>
      <c r="H31" s="43"/>
      <c r="I31" s="44"/>
    </row>
    <row r="32" spans="1:9" ht="12" hidden="1" customHeight="1" outlineLevel="2" x14ac:dyDescent="0.2">
      <c r="A32" s="196" t="s">
        <v>908</v>
      </c>
      <c r="B32" s="196"/>
      <c r="C32" s="41"/>
      <c r="D32" s="41"/>
      <c r="E32" s="42">
        <v>98000</v>
      </c>
      <c r="F32" s="42">
        <v>98000</v>
      </c>
      <c r="G32" s="41"/>
      <c r="H32" s="45"/>
      <c r="I32" s="46"/>
    </row>
    <row r="33" spans="1:9" ht="12" customHeight="1" outlineLevel="1" collapsed="1" x14ac:dyDescent="0.2">
      <c r="A33" s="198" t="s">
        <v>926</v>
      </c>
      <c r="B33" s="198"/>
      <c r="C33" s="39"/>
      <c r="D33" s="39"/>
      <c r="E33" s="40">
        <v>700000</v>
      </c>
      <c r="F33" s="40">
        <v>2323319.12</v>
      </c>
      <c r="G33" s="39"/>
      <c r="H33" s="199">
        <v>1623319.12</v>
      </c>
      <c r="I33" s="199"/>
    </row>
    <row r="34" spans="1:9" ht="12" hidden="1" customHeight="1" outlineLevel="2" x14ac:dyDescent="0.2">
      <c r="A34" s="196" t="s">
        <v>927</v>
      </c>
      <c r="B34" s="196"/>
      <c r="C34" s="41"/>
      <c r="D34" s="41"/>
      <c r="E34" s="42">
        <v>184240.66</v>
      </c>
      <c r="F34" s="42">
        <v>184240.66</v>
      </c>
      <c r="G34" s="41"/>
      <c r="H34" s="45"/>
      <c r="I34" s="46"/>
    </row>
    <row r="35" spans="1:9" ht="12" hidden="1" customHeight="1" outlineLevel="2" x14ac:dyDescent="0.2">
      <c r="A35" s="196" t="s">
        <v>928</v>
      </c>
      <c r="B35" s="196"/>
      <c r="C35" s="41"/>
      <c r="D35" s="41"/>
      <c r="E35" s="42">
        <v>40627.410000000003</v>
      </c>
      <c r="F35" s="42">
        <v>40627.410000000003</v>
      </c>
      <c r="G35" s="41"/>
      <c r="H35" s="45"/>
      <c r="I35" s="46"/>
    </row>
    <row r="36" spans="1:9" ht="12" hidden="1" customHeight="1" outlineLevel="2" x14ac:dyDescent="0.2">
      <c r="A36" s="196" t="s">
        <v>929</v>
      </c>
      <c r="B36" s="196"/>
      <c r="C36" s="41"/>
      <c r="D36" s="41"/>
      <c r="E36" s="42">
        <v>138005.85999999999</v>
      </c>
      <c r="F36" s="42">
        <v>138005.85999999999</v>
      </c>
      <c r="G36" s="41"/>
      <c r="H36" s="45"/>
      <c r="I36" s="46"/>
    </row>
    <row r="37" spans="1:9" ht="12" hidden="1" customHeight="1" outlineLevel="2" x14ac:dyDescent="0.2">
      <c r="A37" s="196" t="s">
        <v>930</v>
      </c>
      <c r="B37" s="196"/>
      <c r="C37" s="41"/>
      <c r="D37" s="41"/>
      <c r="E37" s="42">
        <v>138747.70000000001</v>
      </c>
      <c r="F37" s="42">
        <v>138747.70000000001</v>
      </c>
      <c r="G37" s="41"/>
      <c r="H37" s="45"/>
      <c r="I37" s="46"/>
    </row>
    <row r="38" spans="1:9" ht="12" hidden="1" customHeight="1" outlineLevel="2" x14ac:dyDescent="0.2">
      <c r="A38" s="196" t="s">
        <v>931</v>
      </c>
      <c r="B38" s="196"/>
      <c r="C38" s="41"/>
      <c r="D38" s="41"/>
      <c r="E38" s="42">
        <v>198378.37</v>
      </c>
      <c r="F38" s="42">
        <v>646297.4</v>
      </c>
      <c r="G38" s="41"/>
      <c r="H38" s="197">
        <v>447919.03</v>
      </c>
      <c r="I38" s="197"/>
    </row>
    <row r="39" spans="1:9" ht="24" hidden="1" customHeight="1" outlineLevel="2" x14ac:dyDescent="0.2">
      <c r="A39" s="196" t="s">
        <v>932</v>
      </c>
      <c r="B39" s="196"/>
      <c r="C39" s="41"/>
      <c r="D39" s="41"/>
      <c r="E39" s="41"/>
      <c r="F39" s="42">
        <v>1175400.0900000001</v>
      </c>
      <c r="G39" s="41"/>
      <c r="H39" s="197">
        <v>1175400.0900000001</v>
      </c>
      <c r="I39" s="197"/>
    </row>
    <row r="40" spans="1:9" ht="12" customHeight="1" outlineLevel="1" collapsed="1" x14ac:dyDescent="0.2">
      <c r="A40" s="198" t="s">
        <v>933</v>
      </c>
      <c r="B40" s="198"/>
      <c r="C40" s="39"/>
      <c r="D40" s="39"/>
      <c r="E40" s="40">
        <v>1120000</v>
      </c>
      <c r="F40" s="40">
        <v>1120000</v>
      </c>
      <c r="G40" s="39"/>
      <c r="H40" s="43"/>
      <c r="I40" s="44"/>
    </row>
    <row r="41" spans="1:9" ht="24" hidden="1" customHeight="1" outlineLevel="2" x14ac:dyDescent="0.2">
      <c r="A41" s="196" t="s">
        <v>934</v>
      </c>
      <c r="B41" s="196"/>
      <c r="C41" s="41"/>
      <c r="D41" s="41"/>
      <c r="E41" s="42">
        <v>220000</v>
      </c>
      <c r="F41" s="42">
        <v>220000</v>
      </c>
      <c r="G41" s="41"/>
      <c r="H41" s="45"/>
      <c r="I41" s="46"/>
    </row>
    <row r="42" spans="1:9" ht="12" hidden="1" customHeight="1" outlineLevel="2" x14ac:dyDescent="0.2">
      <c r="A42" s="196" t="s">
        <v>908</v>
      </c>
      <c r="B42" s="196"/>
      <c r="C42" s="41"/>
      <c r="D42" s="41"/>
      <c r="E42" s="42">
        <v>900000</v>
      </c>
      <c r="F42" s="42">
        <v>900000</v>
      </c>
      <c r="G42" s="41"/>
      <c r="H42" s="45"/>
      <c r="I42" s="46"/>
    </row>
    <row r="43" spans="1:9" ht="12" customHeight="1" outlineLevel="1" collapsed="1" x14ac:dyDescent="0.2">
      <c r="A43" s="198" t="s">
        <v>935</v>
      </c>
      <c r="B43" s="198"/>
      <c r="C43" s="39"/>
      <c r="D43" s="39"/>
      <c r="E43" s="40">
        <v>3080</v>
      </c>
      <c r="F43" s="40">
        <v>3080</v>
      </c>
      <c r="G43" s="39"/>
      <c r="H43" s="43"/>
      <c r="I43" s="44"/>
    </row>
    <row r="44" spans="1:9" ht="12" hidden="1" customHeight="1" outlineLevel="2" x14ac:dyDescent="0.2">
      <c r="A44" s="196" t="s">
        <v>936</v>
      </c>
      <c r="B44" s="196"/>
      <c r="C44" s="41"/>
      <c r="D44" s="41"/>
      <c r="E44" s="42">
        <v>3080</v>
      </c>
      <c r="F44" s="42">
        <v>3080</v>
      </c>
      <c r="G44" s="41"/>
      <c r="H44" s="45"/>
      <c r="I44" s="46"/>
    </row>
    <row r="45" spans="1:9" ht="12" customHeight="1" outlineLevel="1" collapsed="1" x14ac:dyDescent="0.2">
      <c r="A45" s="198" t="s">
        <v>937</v>
      </c>
      <c r="B45" s="198"/>
      <c r="C45" s="39"/>
      <c r="D45" s="40">
        <v>1891678.71</v>
      </c>
      <c r="E45" s="40">
        <v>11395509.41</v>
      </c>
      <c r="F45" s="40">
        <v>11716270.17</v>
      </c>
      <c r="G45" s="39"/>
      <c r="H45" s="199">
        <v>2212439.4700000002</v>
      </c>
      <c r="I45" s="199"/>
    </row>
    <row r="46" spans="1:9" ht="12" hidden="1" customHeight="1" outlineLevel="2" x14ac:dyDescent="0.2">
      <c r="A46" s="196" t="s">
        <v>938</v>
      </c>
      <c r="B46" s="196"/>
      <c r="C46" s="41"/>
      <c r="D46" s="42">
        <v>1891678.71</v>
      </c>
      <c r="E46" s="42">
        <v>11395509.41</v>
      </c>
      <c r="F46" s="42">
        <v>11716270.17</v>
      </c>
      <c r="G46" s="41"/>
      <c r="H46" s="197">
        <v>2212439.4700000002</v>
      </c>
      <c r="I46" s="197"/>
    </row>
    <row r="47" spans="1:9" ht="12" customHeight="1" outlineLevel="1" collapsed="1" x14ac:dyDescent="0.2">
      <c r="A47" s="198" t="s">
        <v>939</v>
      </c>
      <c r="B47" s="198"/>
      <c r="C47" s="39"/>
      <c r="D47" s="40">
        <v>1176138.46</v>
      </c>
      <c r="E47" s="39"/>
      <c r="F47" s="39"/>
      <c r="G47" s="39"/>
      <c r="H47" s="199">
        <v>1176138.46</v>
      </c>
      <c r="I47" s="199"/>
    </row>
    <row r="48" spans="1:9" ht="12" hidden="1" customHeight="1" outlineLevel="2" x14ac:dyDescent="0.2">
      <c r="A48" s="196" t="s">
        <v>940</v>
      </c>
      <c r="B48" s="196"/>
      <c r="C48" s="41"/>
      <c r="D48" s="42">
        <v>11600</v>
      </c>
      <c r="E48" s="41"/>
      <c r="F48" s="41"/>
      <c r="G48" s="41"/>
      <c r="H48" s="197">
        <v>11600</v>
      </c>
      <c r="I48" s="197"/>
    </row>
    <row r="49" spans="1:9" ht="24" hidden="1" customHeight="1" outlineLevel="2" x14ac:dyDescent="0.2">
      <c r="A49" s="196" t="s">
        <v>941</v>
      </c>
      <c r="B49" s="196"/>
      <c r="C49" s="41"/>
      <c r="D49" s="42">
        <v>1164538.46</v>
      </c>
      <c r="E49" s="41"/>
      <c r="F49" s="41"/>
      <c r="G49" s="41"/>
      <c r="H49" s="197">
        <v>1164538.46</v>
      </c>
      <c r="I49" s="197"/>
    </row>
    <row r="50" spans="1:9" ht="12" customHeight="1" outlineLevel="1" collapsed="1" x14ac:dyDescent="0.2">
      <c r="A50" s="198" t="s">
        <v>942</v>
      </c>
      <c r="B50" s="198"/>
      <c r="C50" s="39"/>
      <c r="D50" s="40">
        <v>2308.75</v>
      </c>
      <c r="E50" s="40">
        <v>1144140.54</v>
      </c>
      <c r="F50" s="40">
        <v>1141831.79</v>
      </c>
      <c r="G50" s="39"/>
      <c r="H50" s="43"/>
      <c r="I50" s="44"/>
    </row>
    <row r="51" spans="1:9" ht="12" hidden="1" customHeight="1" outlineLevel="2" x14ac:dyDescent="0.2">
      <c r="A51" s="196" t="s">
        <v>943</v>
      </c>
      <c r="B51" s="196"/>
      <c r="C51" s="41"/>
      <c r="D51" s="42">
        <v>2308.75</v>
      </c>
      <c r="E51" s="42">
        <v>2308.75</v>
      </c>
      <c r="F51" s="41"/>
      <c r="G51" s="41"/>
      <c r="H51" s="45"/>
      <c r="I51" s="46"/>
    </row>
    <row r="52" spans="1:9" ht="24" hidden="1" customHeight="1" outlineLevel="2" x14ac:dyDescent="0.2">
      <c r="A52" s="196" t="s">
        <v>944</v>
      </c>
      <c r="B52" s="196"/>
      <c r="C52" s="41"/>
      <c r="D52" s="41"/>
      <c r="E52" s="42">
        <v>980870.79</v>
      </c>
      <c r="F52" s="42">
        <v>980870.79</v>
      </c>
      <c r="G52" s="41"/>
      <c r="H52" s="45"/>
      <c r="I52" s="46"/>
    </row>
    <row r="53" spans="1:9" ht="24" hidden="1" customHeight="1" outlineLevel="2" x14ac:dyDescent="0.2">
      <c r="A53" s="196" t="s">
        <v>945</v>
      </c>
      <c r="B53" s="196"/>
      <c r="C53" s="41"/>
      <c r="D53" s="41"/>
      <c r="E53" s="42">
        <v>160961</v>
      </c>
      <c r="F53" s="42">
        <v>160961</v>
      </c>
      <c r="G53" s="41"/>
      <c r="H53" s="45"/>
      <c r="I53" s="46"/>
    </row>
    <row r="54" spans="1:9" ht="12" customHeight="1" outlineLevel="1" collapsed="1" x14ac:dyDescent="0.2">
      <c r="A54" s="198" t="s">
        <v>946</v>
      </c>
      <c r="B54" s="198"/>
      <c r="C54" s="39"/>
      <c r="D54" s="40">
        <v>507459.38</v>
      </c>
      <c r="E54" s="40">
        <v>966560.02</v>
      </c>
      <c r="F54" s="40">
        <v>466252.62</v>
      </c>
      <c r="G54" s="39"/>
      <c r="H54" s="199">
        <v>7151.98</v>
      </c>
      <c r="I54" s="199"/>
    </row>
    <row r="55" spans="1:9" ht="12" hidden="1" customHeight="1" outlineLevel="2" x14ac:dyDescent="0.2">
      <c r="A55" s="196" t="s">
        <v>947</v>
      </c>
      <c r="B55" s="196"/>
      <c r="C55" s="41"/>
      <c r="D55" s="42">
        <v>507459.38</v>
      </c>
      <c r="E55" s="42">
        <v>966560.02</v>
      </c>
      <c r="F55" s="42">
        <v>466252.62</v>
      </c>
      <c r="G55" s="41"/>
      <c r="H55" s="197">
        <v>7151.98</v>
      </c>
      <c r="I55" s="197"/>
    </row>
    <row r="56" spans="1:9" ht="12" customHeight="1" outlineLevel="1" collapsed="1" x14ac:dyDescent="0.2">
      <c r="A56" s="198" t="s">
        <v>948</v>
      </c>
      <c r="B56" s="198"/>
      <c r="C56" s="40">
        <v>28215</v>
      </c>
      <c r="D56" s="39"/>
      <c r="E56" s="40">
        <v>1420875</v>
      </c>
      <c r="F56" s="40">
        <v>1355225</v>
      </c>
      <c r="G56" s="40">
        <v>93865</v>
      </c>
      <c r="H56" s="43"/>
      <c r="I56" s="44"/>
    </row>
    <row r="57" spans="1:9" ht="12" hidden="1" customHeight="1" outlineLevel="2" x14ac:dyDescent="0.2">
      <c r="A57" s="196" t="s">
        <v>908</v>
      </c>
      <c r="B57" s="196"/>
      <c r="C57" s="42">
        <v>28215</v>
      </c>
      <c r="D57" s="41"/>
      <c r="E57" s="42">
        <v>1420875</v>
      </c>
      <c r="F57" s="42">
        <v>1355225</v>
      </c>
      <c r="G57" s="42">
        <v>93865</v>
      </c>
      <c r="H57" s="45"/>
      <c r="I57" s="46"/>
    </row>
    <row r="58" spans="1:9" ht="12" customHeight="1" outlineLevel="1" collapsed="1" x14ac:dyDescent="0.2">
      <c r="A58" s="198" t="s">
        <v>949</v>
      </c>
      <c r="B58" s="198"/>
      <c r="C58" s="40">
        <v>200000</v>
      </c>
      <c r="D58" s="39"/>
      <c r="E58" s="40">
        <v>4282192.5199999996</v>
      </c>
      <c r="F58" s="40">
        <v>4669432.87</v>
      </c>
      <c r="G58" s="39"/>
      <c r="H58" s="199">
        <v>187240.35</v>
      </c>
      <c r="I58" s="199"/>
    </row>
    <row r="59" spans="1:9" ht="24" hidden="1" customHeight="1" outlineLevel="2" x14ac:dyDescent="0.2">
      <c r="A59" s="196" t="s">
        <v>950</v>
      </c>
      <c r="B59" s="196"/>
      <c r="C59" s="41"/>
      <c r="D59" s="41"/>
      <c r="E59" s="42">
        <v>240800</v>
      </c>
      <c r="F59" s="42">
        <v>240800</v>
      </c>
      <c r="G59" s="41"/>
      <c r="H59" s="45"/>
      <c r="I59" s="46"/>
    </row>
    <row r="60" spans="1:9" ht="24" hidden="1" customHeight="1" outlineLevel="2" x14ac:dyDescent="0.2">
      <c r="A60" s="196" t="s">
        <v>951</v>
      </c>
      <c r="B60" s="196"/>
      <c r="C60" s="41"/>
      <c r="D60" s="41"/>
      <c r="E60" s="42">
        <v>1422840</v>
      </c>
      <c r="F60" s="42">
        <v>1422840</v>
      </c>
      <c r="G60" s="41"/>
      <c r="H60" s="45"/>
      <c r="I60" s="46"/>
    </row>
    <row r="61" spans="1:9" ht="24" hidden="1" customHeight="1" outlineLevel="2" x14ac:dyDescent="0.2">
      <c r="A61" s="196" t="s">
        <v>952</v>
      </c>
      <c r="B61" s="196"/>
      <c r="C61" s="41"/>
      <c r="D61" s="41"/>
      <c r="E61" s="42">
        <v>44840.78</v>
      </c>
      <c r="F61" s="42">
        <v>44840.78</v>
      </c>
      <c r="G61" s="41"/>
      <c r="H61" s="45"/>
      <c r="I61" s="46"/>
    </row>
    <row r="62" spans="1:9" ht="24" hidden="1" customHeight="1" outlineLevel="2" x14ac:dyDescent="0.2">
      <c r="A62" s="196" t="s">
        <v>953</v>
      </c>
      <c r="B62" s="196"/>
      <c r="C62" s="42">
        <v>200000</v>
      </c>
      <c r="D62" s="41"/>
      <c r="E62" s="42">
        <v>1148258.8400000001</v>
      </c>
      <c r="F62" s="42">
        <v>1348258.84</v>
      </c>
      <c r="G62" s="41"/>
      <c r="H62" s="45"/>
      <c r="I62" s="46"/>
    </row>
    <row r="63" spans="1:9" ht="24" hidden="1" customHeight="1" outlineLevel="2" x14ac:dyDescent="0.2">
      <c r="A63" s="196" t="s">
        <v>954</v>
      </c>
      <c r="B63" s="196"/>
      <c r="C63" s="41"/>
      <c r="D63" s="41"/>
      <c r="E63" s="42">
        <v>414837.76000000001</v>
      </c>
      <c r="F63" s="42">
        <v>414837.76000000001</v>
      </c>
      <c r="G63" s="41"/>
      <c r="H63" s="45"/>
      <c r="I63" s="46"/>
    </row>
    <row r="64" spans="1:9" ht="24" hidden="1" customHeight="1" outlineLevel="2" x14ac:dyDescent="0.2">
      <c r="A64" s="196" t="s">
        <v>955</v>
      </c>
      <c r="B64" s="196"/>
      <c r="C64" s="41"/>
      <c r="D64" s="41"/>
      <c r="E64" s="42">
        <v>516995.14</v>
      </c>
      <c r="F64" s="42">
        <v>516995.14</v>
      </c>
      <c r="G64" s="41"/>
      <c r="H64" s="45"/>
      <c r="I64" s="46"/>
    </row>
    <row r="65" spans="1:9" ht="12" hidden="1" customHeight="1" outlineLevel="2" x14ac:dyDescent="0.2">
      <c r="A65" s="196" t="s">
        <v>956</v>
      </c>
      <c r="B65" s="196"/>
      <c r="C65" s="41"/>
      <c r="D65" s="41"/>
      <c r="E65" s="42">
        <v>493620</v>
      </c>
      <c r="F65" s="42">
        <v>680860.35</v>
      </c>
      <c r="G65" s="41"/>
      <c r="H65" s="197">
        <v>187240.35</v>
      </c>
      <c r="I65" s="197"/>
    </row>
    <row r="66" spans="1:9" ht="12" customHeight="1" outlineLevel="1" collapsed="1" x14ac:dyDescent="0.2">
      <c r="A66" s="198" t="s">
        <v>957</v>
      </c>
      <c r="B66" s="198"/>
      <c r="C66" s="39"/>
      <c r="D66" s="39"/>
      <c r="E66" s="40">
        <v>2000</v>
      </c>
      <c r="F66" s="40">
        <v>2000</v>
      </c>
      <c r="G66" s="39"/>
      <c r="H66" s="43"/>
      <c r="I66" s="44"/>
    </row>
    <row r="67" spans="1:9" ht="12" hidden="1" customHeight="1" outlineLevel="2" x14ac:dyDescent="0.2">
      <c r="A67" s="196" t="s">
        <v>936</v>
      </c>
      <c r="B67" s="196"/>
      <c r="C67" s="41"/>
      <c r="D67" s="41"/>
      <c r="E67" s="42">
        <v>2000</v>
      </c>
      <c r="F67" s="42">
        <v>2000</v>
      </c>
      <c r="G67" s="41"/>
      <c r="H67" s="45"/>
      <c r="I67" s="46"/>
    </row>
    <row r="68" spans="1:9" ht="12" customHeight="1" outlineLevel="1" collapsed="1" x14ac:dyDescent="0.2">
      <c r="A68" s="198" t="s">
        <v>958</v>
      </c>
      <c r="B68" s="198"/>
      <c r="C68" s="39"/>
      <c r="D68" s="39"/>
      <c r="E68" s="40">
        <v>92103.72</v>
      </c>
      <c r="F68" s="40">
        <v>92103.72</v>
      </c>
      <c r="G68" s="39"/>
      <c r="H68" s="43"/>
      <c r="I68" s="44"/>
    </row>
    <row r="69" spans="1:9" ht="12" hidden="1" customHeight="1" outlineLevel="2" x14ac:dyDescent="0.2">
      <c r="A69" s="196" t="s">
        <v>936</v>
      </c>
      <c r="B69" s="196"/>
      <c r="C69" s="41"/>
      <c r="D69" s="41"/>
      <c r="E69" s="42">
        <v>92103.72</v>
      </c>
      <c r="F69" s="42">
        <v>92103.72</v>
      </c>
      <c r="G69" s="41"/>
      <c r="H69" s="45"/>
      <c r="I69" s="46"/>
    </row>
    <row r="70" spans="1:9" ht="12" customHeight="1" outlineLevel="1" collapsed="1" x14ac:dyDescent="0.2">
      <c r="A70" s="198" t="s">
        <v>959</v>
      </c>
      <c r="B70" s="198"/>
      <c r="C70" s="47">
        <v>740</v>
      </c>
      <c r="D70" s="39"/>
      <c r="E70" s="40">
        <v>91254</v>
      </c>
      <c r="F70" s="40">
        <v>91254</v>
      </c>
      <c r="G70" s="47">
        <v>740</v>
      </c>
      <c r="H70" s="43"/>
      <c r="I70" s="44"/>
    </row>
    <row r="71" spans="1:9" ht="12" hidden="1" customHeight="1" outlineLevel="2" x14ac:dyDescent="0.2">
      <c r="A71" s="196" t="s">
        <v>936</v>
      </c>
      <c r="B71" s="196"/>
      <c r="C71" s="48">
        <v>740</v>
      </c>
      <c r="D71" s="41"/>
      <c r="E71" s="42">
        <v>91254</v>
      </c>
      <c r="F71" s="42">
        <v>91254</v>
      </c>
      <c r="G71" s="48">
        <v>740</v>
      </c>
      <c r="H71" s="45"/>
      <c r="I71" s="46"/>
    </row>
    <row r="72" spans="1:9" ht="12" customHeight="1" outlineLevel="1" collapsed="1" x14ac:dyDescent="0.2">
      <c r="A72" s="198" t="s">
        <v>960</v>
      </c>
      <c r="B72" s="198"/>
      <c r="C72" s="39"/>
      <c r="D72" s="40">
        <v>2755.24</v>
      </c>
      <c r="E72" s="40">
        <v>82769.27</v>
      </c>
      <c r="F72" s="40">
        <v>95945.83</v>
      </c>
      <c r="G72" s="39"/>
      <c r="H72" s="199">
        <v>15931.8</v>
      </c>
      <c r="I72" s="199"/>
    </row>
    <row r="73" spans="1:9" ht="24" hidden="1" customHeight="1" outlineLevel="2" x14ac:dyDescent="0.2">
      <c r="A73" s="196" t="s">
        <v>961</v>
      </c>
      <c r="B73" s="196"/>
      <c r="C73" s="41"/>
      <c r="D73" s="42">
        <v>2755.24</v>
      </c>
      <c r="E73" s="42">
        <v>82769.27</v>
      </c>
      <c r="F73" s="42">
        <v>95945.83</v>
      </c>
      <c r="G73" s="41"/>
      <c r="H73" s="197">
        <v>15931.8</v>
      </c>
      <c r="I73" s="197"/>
    </row>
    <row r="74" spans="1:9" ht="12" customHeight="1" outlineLevel="1" collapsed="1" x14ac:dyDescent="0.2">
      <c r="A74" s="198" t="s">
        <v>962</v>
      </c>
      <c r="B74" s="198"/>
      <c r="C74" s="39"/>
      <c r="D74" s="39"/>
      <c r="E74" s="39"/>
      <c r="F74" s="40">
        <v>6339.66</v>
      </c>
      <c r="G74" s="39"/>
      <c r="H74" s="199">
        <v>6339.66</v>
      </c>
      <c r="I74" s="199"/>
    </row>
    <row r="75" spans="1:9" ht="24" hidden="1" customHeight="1" outlineLevel="2" x14ac:dyDescent="0.2">
      <c r="A75" s="196" t="s">
        <v>963</v>
      </c>
      <c r="B75" s="196"/>
      <c r="C75" s="41"/>
      <c r="D75" s="41"/>
      <c r="E75" s="41"/>
      <c r="F75" s="42">
        <v>6339.66</v>
      </c>
      <c r="G75" s="41"/>
      <c r="H75" s="197">
        <v>6339.66</v>
      </c>
      <c r="I75" s="197"/>
    </row>
    <row r="76" spans="1:9" ht="12" customHeight="1" outlineLevel="1" collapsed="1" x14ac:dyDescent="0.2">
      <c r="A76" s="198" t="s">
        <v>964</v>
      </c>
      <c r="B76" s="198"/>
      <c r="C76" s="39"/>
      <c r="D76" s="40">
        <v>51458.6</v>
      </c>
      <c r="E76" s="40">
        <v>8004815.7300000004</v>
      </c>
      <c r="F76" s="40">
        <v>7352436.1299999999</v>
      </c>
      <c r="G76" s="40">
        <v>600921</v>
      </c>
      <c r="H76" s="43"/>
      <c r="I76" s="44"/>
    </row>
    <row r="77" spans="1:9" ht="12" hidden="1" customHeight="1" outlineLevel="2" x14ac:dyDescent="0.2">
      <c r="A77" s="196" t="s">
        <v>965</v>
      </c>
      <c r="B77" s="196"/>
      <c r="C77" s="41"/>
      <c r="D77" s="41"/>
      <c r="E77" s="42">
        <v>200000</v>
      </c>
      <c r="F77" s="41"/>
      <c r="G77" s="42">
        <v>200000</v>
      </c>
      <c r="H77" s="45"/>
      <c r="I77" s="46"/>
    </row>
    <row r="78" spans="1:9" ht="24" hidden="1" customHeight="1" outlineLevel="2" x14ac:dyDescent="0.2">
      <c r="A78" s="196" t="s">
        <v>966</v>
      </c>
      <c r="B78" s="196"/>
      <c r="C78" s="41"/>
      <c r="D78" s="42">
        <v>52285.53</v>
      </c>
      <c r="E78" s="42">
        <v>52285.53</v>
      </c>
      <c r="F78" s="41"/>
      <c r="G78" s="41"/>
      <c r="H78" s="45"/>
      <c r="I78" s="46"/>
    </row>
    <row r="79" spans="1:9" ht="24" hidden="1" customHeight="1" outlineLevel="2" x14ac:dyDescent="0.2">
      <c r="A79" s="196" t="s">
        <v>967</v>
      </c>
      <c r="B79" s="196"/>
      <c r="C79" s="41"/>
      <c r="D79" s="42">
        <v>51503.57</v>
      </c>
      <c r="E79" s="42">
        <v>51503.57</v>
      </c>
      <c r="F79" s="41"/>
      <c r="G79" s="41"/>
      <c r="H79" s="45"/>
      <c r="I79" s="46"/>
    </row>
    <row r="80" spans="1:9" ht="24" hidden="1" customHeight="1" outlineLevel="2" x14ac:dyDescent="0.2">
      <c r="A80" s="196" t="s">
        <v>968</v>
      </c>
      <c r="B80" s="196"/>
      <c r="C80" s="41"/>
      <c r="D80" s="42">
        <v>52318.65</v>
      </c>
      <c r="E80" s="42">
        <v>52318.65</v>
      </c>
      <c r="F80" s="41"/>
      <c r="G80" s="41"/>
      <c r="H80" s="45"/>
      <c r="I80" s="46"/>
    </row>
    <row r="81" spans="1:9" ht="24" hidden="1" customHeight="1" outlineLevel="2" x14ac:dyDescent="0.2">
      <c r="A81" s="196" t="s">
        <v>969</v>
      </c>
      <c r="B81" s="196"/>
      <c r="C81" s="42">
        <v>93519.71</v>
      </c>
      <c r="D81" s="41"/>
      <c r="E81" s="42">
        <v>467598.58</v>
      </c>
      <c r="F81" s="42">
        <v>561118.29</v>
      </c>
      <c r="G81" s="41"/>
      <c r="H81" s="45"/>
      <c r="I81" s="46"/>
    </row>
    <row r="82" spans="1:9" ht="24" hidden="1" customHeight="1" outlineLevel="2" x14ac:dyDescent="0.2">
      <c r="A82" s="196" t="s">
        <v>970</v>
      </c>
      <c r="B82" s="196"/>
      <c r="C82" s="41"/>
      <c r="D82" s="41"/>
      <c r="E82" s="42">
        <v>621133.86</v>
      </c>
      <c r="F82" s="42">
        <v>621133.86</v>
      </c>
      <c r="G82" s="41"/>
      <c r="H82" s="45"/>
      <c r="I82" s="46"/>
    </row>
    <row r="83" spans="1:9" ht="24" hidden="1" customHeight="1" outlineLevel="2" x14ac:dyDescent="0.2">
      <c r="A83" s="196" t="s">
        <v>971</v>
      </c>
      <c r="B83" s="196"/>
      <c r="C83" s="41"/>
      <c r="D83" s="42">
        <v>29024.87</v>
      </c>
      <c r="E83" s="42">
        <v>29024.87</v>
      </c>
      <c r="F83" s="41"/>
      <c r="G83" s="41"/>
      <c r="H83" s="45"/>
      <c r="I83" s="46"/>
    </row>
    <row r="84" spans="1:9" ht="24" hidden="1" customHeight="1" outlineLevel="2" x14ac:dyDescent="0.2">
      <c r="A84" s="196" t="s">
        <v>972</v>
      </c>
      <c r="B84" s="196"/>
      <c r="C84" s="41"/>
      <c r="D84" s="42">
        <v>75304.75</v>
      </c>
      <c r="E84" s="42">
        <v>75304.75</v>
      </c>
      <c r="F84" s="41"/>
      <c r="G84" s="41"/>
      <c r="H84" s="45"/>
      <c r="I84" s="46"/>
    </row>
    <row r="85" spans="1:9" ht="24" hidden="1" customHeight="1" outlineLevel="2" x14ac:dyDescent="0.2">
      <c r="A85" s="196" t="s">
        <v>973</v>
      </c>
      <c r="B85" s="196"/>
      <c r="C85" s="41"/>
      <c r="D85" s="42">
        <v>75658.539999999994</v>
      </c>
      <c r="E85" s="42">
        <v>75658.539999999994</v>
      </c>
      <c r="F85" s="41"/>
      <c r="G85" s="41"/>
      <c r="H85" s="45"/>
      <c r="I85" s="46"/>
    </row>
    <row r="86" spans="1:9" ht="24" hidden="1" customHeight="1" outlineLevel="2" x14ac:dyDescent="0.2">
      <c r="A86" s="196" t="s">
        <v>974</v>
      </c>
      <c r="B86" s="196"/>
      <c r="C86" s="41"/>
      <c r="D86" s="42">
        <v>75121.33</v>
      </c>
      <c r="E86" s="42">
        <v>75121.33</v>
      </c>
      <c r="F86" s="41"/>
      <c r="G86" s="41"/>
      <c r="H86" s="45"/>
      <c r="I86" s="46"/>
    </row>
    <row r="87" spans="1:9" ht="24" hidden="1" customHeight="1" outlineLevel="2" x14ac:dyDescent="0.2">
      <c r="A87" s="196" t="s">
        <v>975</v>
      </c>
      <c r="B87" s="196"/>
      <c r="C87" s="41"/>
      <c r="D87" s="41"/>
      <c r="E87" s="42">
        <v>606406.04</v>
      </c>
      <c r="F87" s="42">
        <v>606406.04</v>
      </c>
      <c r="G87" s="41"/>
      <c r="H87" s="45"/>
      <c r="I87" s="46"/>
    </row>
    <row r="88" spans="1:9" ht="24" hidden="1" customHeight="1" outlineLevel="2" x14ac:dyDescent="0.2">
      <c r="A88" s="196" t="s">
        <v>976</v>
      </c>
      <c r="B88" s="196"/>
      <c r="C88" s="41"/>
      <c r="D88" s="41"/>
      <c r="E88" s="42">
        <v>86817.33</v>
      </c>
      <c r="F88" s="42">
        <v>86817.33</v>
      </c>
      <c r="G88" s="41"/>
      <c r="H88" s="45"/>
      <c r="I88" s="46"/>
    </row>
    <row r="89" spans="1:9" ht="24" hidden="1" customHeight="1" outlineLevel="2" x14ac:dyDescent="0.2">
      <c r="A89" s="196" t="s">
        <v>977</v>
      </c>
      <c r="B89" s="196"/>
      <c r="C89" s="41"/>
      <c r="D89" s="41"/>
      <c r="E89" s="42">
        <v>150000</v>
      </c>
      <c r="F89" s="41"/>
      <c r="G89" s="42">
        <v>150000</v>
      </c>
      <c r="H89" s="45"/>
      <c r="I89" s="46"/>
    </row>
    <row r="90" spans="1:9" ht="24" hidden="1" customHeight="1" outlineLevel="2" x14ac:dyDescent="0.2">
      <c r="A90" s="196" t="s">
        <v>978</v>
      </c>
      <c r="B90" s="196"/>
      <c r="C90" s="41"/>
      <c r="D90" s="41"/>
      <c r="E90" s="42">
        <v>108712.4</v>
      </c>
      <c r="F90" s="42">
        <v>108712.4</v>
      </c>
      <c r="G90" s="41"/>
      <c r="H90" s="45"/>
      <c r="I90" s="46"/>
    </row>
    <row r="91" spans="1:9" ht="24" hidden="1" customHeight="1" outlineLevel="2" x14ac:dyDescent="0.2">
      <c r="A91" s="196" t="s">
        <v>979</v>
      </c>
      <c r="B91" s="196"/>
      <c r="C91" s="41"/>
      <c r="D91" s="41"/>
      <c r="E91" s="42">
        <v>84444.52</v>
      </c>
      <c r="F91" s="42">
        <v>84444.52</v>
      </c>
      <c r="G91" s="41"/>
      <c r="H91" s="45"/>
      <c r="I91" s="46"/>
    </row>
    <row r="92" spans="1:9" ht="24" hidden="1" customHeight="1" outlineLevel="2" x14ac:dyDescent="0.2">
      <c r="A92" s="196" t="s">
        <v>980</v>
      </c>
      <c r="B92" s="196"/>
      <c r="C92" s="42">
        <v>266238.93</v>
      </c>
      <c r="D92" s="41"/>
      <c r="E92" s="42">
        <v>1474477.93</v>
      </c>
      <c r="F92" s="42">
        <v>1705771.08</v>
      </c>
      <c r="G92" s="42">
        <v>34945.78</v>
      </c>
      <c r="H92" s="45"/>
      <c r="I92" s="46"/>
    </row>
    <row r="93" spans="1:9" ht="24" hidden="1" customHeight="1" outlineLevel="2" x14ac:dyDescent="0.2">
      <c r="A93" s="196" t="s">
        <v>981</v>
      </c>
      <c r="B93" s="196"/>
      <c r="C93" s="41"/>
      <c r="D93" s="41"/>
      <c r="E93" s="42">
        <v>425948.13</v>
      </c>
      <c r="F93" s="42">
        <v>531896.26</v>
      </c>
      <c r="G93" s="41"/>
      <c r="H93" s="197">
        <v>105948.13</v>
      </c>
      <c r="I93" s="197"/>
    </row>
    <row r="94" spans="1:9" ht="24" hidden="1" customHeight="1" outlineLevel="2" x14ac:dyDescent="0.2">
      <c r="A94" s="196" t="s">
        <v>982</v>
      </c>
      <c r="B94" s="196"/>
      <c r="C94" s="41"/>
      <c r="D94" s="41"/>
      <c r="E94" s="42">
        <v>597503.87</v>
      </c>
      <c r="F94" s="42">
        <v>832207.72</v>
      </c>
      <c r="G94" s="41"/>
      <c r="H94" s="197">
        <v>234703.85</v>
      </c>
      <c r="I94" s="197"/>
    </row>
    <row r="95" spans="1:9" ht="24" hidden="1" customHeight="1" outlineLevel="2" x14ac:dyDescent="0.2">
      <c r="A95" s="196" t="s">
        <v>983</v>
      </c>
      <c r="B95" s="196"/>
      <c r="C95" s="41"/>
      <c r="D95" s="41"/>
      <c r="E95" s="42">
        <v>100000</v>
      </c>
      <c r="F95" s="41"/>
      <c r="G95" s="42">
        <v>100000</v>
      </c>
      <c r="H95" s="45"/>
      <c r="I95" s="46"/>
    </row>
    <row r="96" spans="1:9" ht="24" hidden="1" customHeight="1" outlineLevel="2" x14ac:dyDescent="0.2">
      <c r="A96" s="196" t="s">
        <v>984</v>
      </c>
      <c r="B96" s="196"/>
      <c r="C96" s="41"/>
      <c r="D96" s="41"/>
      <c r="E96" s="42">
        <v>559398.28</v>
      </c>
      <c r="F96" s="42">
        <v>749140.56</v>
      </c>
      <c r="G96" s="41"/>
      <c r="H96" s="197">
        <v>189742.28</v>
      </c>
      <c r="I96" s="197"/>
    </row>
    <row r="97" spans="1:9" ht="12" hidden="1" customHeight="1" outlineLevel="2" x14ac:dyDescent="0.2">
      <c r="A97" s="196" t="s">
        <v>985</v>
      </c>
      <c r="B97" s="196"/>
      <c r="C97" s="41"/>
      <c r="D97" s="41"/>
      <c r="E97" s="42">
        <v>356436.85</v>
      </c>
      <c r="F97" s="42">
        <v>422786.6</v>
      </c>
      <c r="G97" s="41"/>
      <c r="H97" s="197">
        <v>66349.75</v>
      </c>
      <c r="I97" s="197"/>
    </row>
    <row r="98" spans="1:9" ht="24" hidden="1" customHeight="1" outlineLevel="2" x14ac:dyDescent="0.2">
      <c r="A98" s="196" t="s">
        <v>986</v>
      </c>
      <c r="B98" s="196"/>
      <c r="C98" s="41"/>
      <c r="D98" s="41"/>
      <c r="E98" s="42">
        <v>268703.88</v>
      </c>
      <c r="F98" s="42">
        <v>298993.06</v>
      </c>
      <c r="G98" s="41"/>
      <c r="H98" s="197">
        <v>30289.18</v>
      </c>
      <c r="I98" s="197"/>
    </row>
    <row r="99" spans="1:9" ht="24" hidden="1" customHeight="1" outlineLevel="2" x14ac:dyDescent="0.2">
      <c r="A99" s="196" t="s">
        <v>987</v>
      </c>
      <c r="B99" s="196"/>
      <c r="C99" s="41"/>
      <c r="D99" s="41"/>
      <c r="E99" s="42">
        <v>1486016.82</v>
      </c>
      <c r="F99" s="42">
        <v>743008.41</v>
      </c>
      <c r="G99" s="42">
        <v>743008.41</v>
      </c>
      <c r="H99" s="45"/>
      <c r="I99" s="46"/>
    </row>
    <row r="100" spans="1:9" ht="12" customHeight="1" outlineLevel="1" collapsed="1" x14ac:dyDescent="0.2">
      <c r="A100" s="198" t="s">
        <v>988</v>
      </c>
      <c r="B100" s="198"/>
      <c r="C100" s="39"/>
      <c r="D100" s="39"/>
      <c r="E100" s="39"/>
      <c r="F100" s="40">
        <v>37966</v>
      </c>
      <c r="G100" s="39"/>
      <c r="H100" s="199">
        <v>37966</v>
      </c>
      <c r="I100" s="199"/>
    </row>
    <row r="101" spans="1:9" ht="12" hidden="1" customHeight="1" outlineLevel="2" x14ac:dyDescent="0.2">
      <c r="A101" s="196" t="s">
        <v>989</v>
      </c>
      <c r="B101" s="196"/>
      <c r="C101" s="41"/>
      <c r="D101" s="41"/>
      <c r="E101" s="41"/>
      <c r="F101" s="42">
        <v>37966</v>
      </c>
      <c r="G101" s="41"/>
      <c r="H101" s="197">
        <v>37966</v>
      </c>
      <c r="I101" s="197"/>
    </row>
    <row r="102" spans="1:9" ht="12" customHeight="1" outlineLevel="1" collapsed="1" x14ac:dyDescent="0.2">
      <c r="A102" s="198" t="s">
        <v>990</v>
      </c>
      <c r="B102" s="198"/>
      <c r="C102" s="39"/>
      <c r="D102" s="40">
        <v>78210.509999999995</v>
      </c>
      <c r="E102" s="40">
        <v>78210.509999999995</v>
      </c>
      <c r="F102" s="39"/>
      <c r="G102" s="39"/>
      <c r="H102" s="43"/>
      <c r="I102" s="44"/>
    </row>
    <row r="103" spans="1:9" ht="12" hidden="1" customHeight="1" outlineLevel="2" x14ac:dyDescent="0.2">
      <c r="A103" s="196" t="s">
        <v>991</v>
      </c>
      <c r="B103" s="196"/>
      <c r="C103" s="41"/>
      <c r="D103" s="42">
        <v>78210.509999999995</v>
      </c>
      <c r="E103" s="42">
        <v>78210.509999999995</v>
      </c>
      <c r="F103" s="41"/>
      <c r="G103" s="41"/>
      <c r="H103" s="45"/>
      <c r="I103" s="46"/>
    </row>
    <row r="104" spans="1:9" ht="12" customHeight="1" outlineLevel="1" collapsed="1" x14ac:dyDescent="0.2">
      <c r="A104" s="198" t="s">
        <v>992</v>
      </c>
      <c r="B104" s="198"/>
      <c r="C104" s="39"/>
      <c r="D104" s="40">
        <v>50000</v>
      </c>
      <c r="E104" s="40">
        <v>50000</v>
      </c>
      <c r="F104" s="39"/>
      <c r="G104" s="39"/>
      <c r="H104" s="43"/>
      <c r="I104" s="44"/>
    </row>
    <row r="105" spans="1:9" ht="12" hidden="1" customHeight="1" outlineLevel="2" x14ac:dyDescent="0.2">
      <c r="A105" s="196" t="s">
        <v>993</v>
      </c>
      <c r="B105" s="196"/>
      <c r="C105" s="41"/>
      <c r="D105" s="42">
        <v>50000</v>
      </c>
      <c r="E105" s="42">
        <v>50000</v>
      </c>
      <c r="F105" s="41"/>
      <c r="G105" s="41"/>
      <c r="H105" s="45"/>
      <c r="I105" s="46"/>
    </row>
    <row r="106" spans="1:9" ht="12" customHeight="1" outlineLevel="1" collapsed="1" x14ac:dyDescent="0.2">
      <c r="A106" s="198" t="s">
        <v>994</v>
      </c>
      <c r="B106" s="198"/>
      <c r="C106" s="39"/>
      <c r="D106" s="40">
        <v>5626822.3099999996</v>
      </c>
      <c r="E106" s="39"/>
      <c r="F106" s="39"/>
      <c r="G106" s="39"/>
      <c r="H106" s="199">
        <v>5626822.3099999996</v>
      </c>
      <c r="I106" s="199"/>
    </row>
    <row r="107" spans="1:9" ht="24" hidden="1" customHeight="1" outlineLevel="2" x14ac:dyDescent="0.2">
      <c r="A107" s="196" t="s">
        <v>995</v>
      </c>
      <c r="B107" s="196"/>
      <c r="C107" s="41"/>
      <c r="D107" s="42">
        <v>5626822.3099999996</v>
      </c>
      <c r="E107" s="41"/>
      <c r="F107" s="41"/>
      <c r="G107" s="41"/>
      <c r="H107" s="197">
        <v>5626822.3099999996</v>
      </c>
      <c r="I107" s="197"/>
    </row>
    <row r="108" spans="1:9" ht="12" customHeight="1" outlineLevel="1" collapsed="1" x14ac:dyDescent="0.2">
      <c r="A108" s="198" t="s">
        <v>996</v>
      </c>
      <c r="B108" s="198"/>
      <c r="C108" s="39"/>
      <c r="D108" s="40">
        <v>501861.72</v>
      </c>
      <c r="E108" s="39"/>
      <c r="F108" s="39"/>
      <c r="G108" s="39"/>
      <c r="H108" s="199">
        <v>501861.72</v>
      </c>
      <c r="I108" s="199"/>
    </row>
    <row r="109" spans="1:9" ht="24" hidden="1" customHeight="1" outlineLevel="2" x14ac:dyDescent="0.2">
      <c r="A109" s="196" t="s">
        <v>997</v>
      </c>
      <c r="B109" s="196"/>
      <c r="C109" s="41"/>
      <c r="D109" s="42">
        <v>501861.72</v>
      </c>
      <c r="E109" s="41"/>
      <c r="F109" s="41"/>
      <c r="G109" s="41"/>
      <c r="H109" s="197">
        <v>501861.72</v>
      </c>
      <c r="I109" s="197"/>
    </row>
    <row r="110" spans="1:9" ht="12" customHeight="1" outlineLevel="1" collapsed="1" x14ac:dyDescent="0.2">
      <c r="A110" s="198" t="s">
        <v>998</v>
      </c>
      <c r="B110" s="198"/>
      <c r="C110" s="39"/>
      <c r="D110" s="39"/>
      <c r="E110" s="40">
        <v>20000</v>
      </c>
      <c r="F110" s="40">
        <v>20000</v>
      </c>
      <c r="G110" s="39"/>
      <c r="H110" s="43"/>
      <c r="I110" s="44"/>
    </row>
    <row r="111" spans="1:9" ht="24" hidden="1" customHeight="1" outlineLevel="2" x14ac:dyDescent="0.2">
      <c r="A111" s="196" t="s">
        <v>999</v>
      </c>
      <c r="B111" s="196"/>
      <c r="C111" s="41"/>
      <c r="D111" s="41"/>
      <c r="E111" s="42">
        <v>20000</v>
      </c>
      <c r="F111" s="42">
        <v>20000</v>
      </c>
      <c r="G111" s="41"/>
      <c r="H111" s="45"/>
      <c r="I111" s="46"/>
    </row>
    <row r="112" spans="1:9" ht="12" customHeight="1" outlineLevel="1" collapsed="1" x14ac:dyDescent="0.2">
      <c r="A112" s="198" t="s">
        <v>1000</v>
      </c>
      <c r="B112" s="198"/>
      <c r="C112" s="40">
        <v>641494.56000000006</v>
      </c>
      <c r="D112" s="39"/>
      <c r="E112" s="40">
        <v>3872887.09</v>
      </c>
      <c r="F112" s="40">
        <v>7923414.5099999998</v>
      </c>
      <c r="G112" s="39"/>
      <c r="H112" s="199">
        <v>3409032.86</v>
      </c>
      <c r="I112" s="199"/>
    </row>
    <row r="113" spans="1:9" ht="12" hidden="1" customHeight="1" outlineLevel="2" x14ac:dyDescent="0.2">
      <c r="A113" s="196" t="s">
        <v>1001</v>
      </c>
      <c r="B113" s="196"/>
      <c r="C113" s="41"/>
      <c r="D113" s="41"/>
      <c r="E113" s="42">
        <v>106837.19</v>
      </c>
      <c r="F113" s="42">
        <v>106837.19</v>
      </c>
      <c r="G113" s="41"/>
      <c r="H113" s="45"/>
      <c r="I113" s="46"/>
    </row>
    <row r="114" spans="1:9" ht="12" hidden="1" customHeight="1" outlineLevel="2" x14ac:dyDescent="0.2">
      <c r="A114" s="196" t="s">
        <v>1002</v>
      </c>
      <c r="B114" s="196"/>
      <c r="C114" s="41"/>
      <c r="D114" s="41"/>
      <c r="E114" s="42">
        <v>71575.89</v>
      </c>
      <c r="F114" s="42">
        <v>71575.89</v>
      </c>
      <c r="G114" s="41"/>
      <c r="H114" s="45"/>
      <c r="I114" s="46"/>
    </row>
    <row r="115" spans="1:9" ht="12" hidden="1" customHeight="1" outlineLevel="2" x14ac:dyDescent="0.2">
      <c r="A115" s="196" t="s">
        <v>1003</v>
      </c>
      <c r="B115" s="196"/>
      <c r="C115" s="41"/>
      <c r="D115" s="41"/>
      <c r="E115" s="42">
        <v>100000</v>
      </c>
      <c r="F115" s="42">
        <v>614142.84</v>
      </c>
      <c r="G115" s="41"/>
      <c r="H115" s="197">
        <v>514142.84</v>
      </c>
      <c r="I115" s="197"/>
    </row>
    <row r="116" spans="1:9" ht="12" hidden="1" customHeight="1" outlineLevel="2" x14ac:dyDescent="0.2">
      <c r="A116" s="196" t="s">
        <v>1004</v>
      </c>
      <c r="B116" s="196"/>
      <c r="C116" s="41"/>
      <c r="D116" s="41"/>
      <c r="E116" s="41"/>
      <c r="F116" s="42">
        <v>336583.62</v>
      </c>
      <c r="G116" s="41"/>
      <c r="H116" s="197">
        <v>336583.62</v>
      </c>
      <c r="I116" s="197"/>
    </row>
    <row r="117" spans="1:9" ht="12" hidden="1" customHeight="1" outlineLevel="2" x14ac:dyDescent="0.2">
      <c r="A117" s="196" t="s">
        <v>1005</v>
      </c>
      <c r="B117" s="196"/>
      <c r="C117" s="41"/>
      <c r="D117" s="41"/>
      <c r="E117" s="41"/>
      <c r="F117" s="42">
        <v>336224.85</v>
      </c>
      <c r="G117" s="41"/>
      <c r="H117" s="197">
        <v>336224.85</v>
      </c>
      <c r="I117" s="197"/>
    </row>
    <row r="118" spans="1:9" ht="12" hidden="1" customHeight="1" outlineLevel="2" x14ac:dyDescent="0.2">
      <c r="A118" s="196" t="s">
        <v>1006</v>
      </c>
      <c r="B118" s="196"/>
      <c r="C118" s="41"/>
      <c r="D118" s="41"/>
      <c r="E118" s="41"/>
      <c r="F118" s="42">
        <v>1001316.2</v>
      </c>
      <c r="G118" s="41"/>
      <c r="H118" s="197">
        <v>1001316.2</v>
      </c>
      <c r="I118" s="197"/>
    </row>
    <row r="119" spans="1:9" ht="12" hidden="1" customHeight="1" outlineLevel="2" x14ac:dyDescent="0.2">
      <c r="A119" s="196" t="s">
        <v>1007</v>
      </c>
      <c r="B119" s="196"/>
      <c r="C119" s="41"/>
      <c r="D119" s="41"/>
      <c r="E119" s="42">
        <v>1016080.25</v>
      </c>
      <c r="F119" s="42">
        <v>1016080.25</v>
      </c>
      <c r="G119" s="41"/>
      <c r="H119" s="45"/>
      <c r="I119" s="46"/>
    </row>
    <row r="120" spans="1:9" ht="24" hidden="1" customHeight="1" outlineLevel="2" x14ac:dyDescent="0.2">
      <c r="A120" s="196" t="s">
        <v>1008</v>
      </c>
      <c r="B120" s="196"/>
      <c r="C120" s="41"/>
      <c r="D120" s="41"/>
      <c r="E120" s="42">
        <v>140047.42000000001</v>
      </c>
      <c r="F120" s="42">
        <v>140047.42000000001</v>
      </c>
      <c r="G120" s="41"/>
      <c r="H120" s="45"/>
      <c r="I120" s="46"/>
    </row>
    <row r="121" spans="1:9" ht="24" hidden="1" customHeight="1" outlineLevel="2" x14ac:dyDescent="0.2">
      <c r="A121" s="196" t="s">
        <v>1009</v>
      </c>
      <c r="B121" s="196"/>
      <c r="C121" s="41"/>
      <c r="D121" s="41"/>
      <c r="E121" s="42">
        <v>137410.92000000001</v>
      </c>
      <c r="F121" s="42">
        <v>137410.92000000001</v>
      </c>
      <c r="G121" s="41"/>
      <c r="H121" s="45"/>
      <c r="I121" s="46"/>
    </row>
    <row r="122" spans="1:9" ht="24" hidden="1" customHeight="1" outlineLevel="2" x14ac:dyDescent="0.2">
      <c r="A122" s="196" t="s">
        <v>1010</v>
      </c>
      <c r="B122" s="196"/>
      <c r="C122" s="41"/>
      <c r="D122" s="41"/>
      <c r="E122" s="42">
        <v>142683.9</v>
      </c>
      <c r="F122" s="42">
        <v>142683.9</v>
      </c>
      <c r="G122" s="41"/>
      <c r="H122" s="45"/>
      <c r="I122" s="46"/>
    </row>
    <row r="123" spans="1:9" ht="24" hidden="1" customHeight="1" outlineLevel="2" x14ac:dyDescent="0.2">
      <c r="A123" s="196" t="s">
        <v>1011</v>
      </c>
      <c r="B123" s="196"/>
      <c r="C123" s="41"/>
      <c r="D123" s="41"/>
      <c r="E123" s="42">
        <v>139960.29999999999</v>
      </c>
      <c r="F123" s="42">
        <v>139960.29999999999</v>
      </c>
      <c r="G123" s="41"/>
      <c r="H123" s="45"/>
      <c r="I123" s="46"/>
    </row>
    <row r="124" spans="1:9" ht="24" hidden="1" customHeight="1" outlineLevel="2" x14ac:dyDescent="0.2">
      <c r="A124" s="196" t="s">
        <v>1012</v>
      </c>
      <c r="B124" s="196"/>
      <c r="C124" s="41"/>
      <c r="D124" s="41"/>
      <c r="E124" s="42">
        <v>90025.84</v>
      </c>
      <c r="F124" s="42">
        <v>140134.5</v>
      </c>
      <c r="G124" s="41"/>
      <c r="H124" s="197">
        <v>50108.66</v>
      </c>
      <c r="I124" s="197"/>
    </row>
    <row r="125" spans="1:9" ht="24" hidden="1" customHeight="1" outlineLevel="2" x14ac:dyDescent="0.2">
      <c r="A125" s="196" t="s">
        <v>1013</v>
      </c>
      <c r="B125" s="196"/>
      <c r="C125" s="41"/>
      <c r="D125" s="41"/>
      <c r="E125" s="42">
        <v>27593.4</v>
      </c>
      <c r="F125" s="42">
        <v>142286.09</v>
      </c>
      <c r="G125" s="41"/>
      <c r="H125" s="197">
        <v>114692.69</v>
      </c>
      <c r="I125" s="197"/>
    </row>
    <row r="126" spans="1:9" ht="12" hidden="1" customHeight="1" outlineLevel="2" x14ac:dyDescent="0.2">
      <c r="A126" s="196" t="s">
        <v>1014</v>
      </c>
      <c r="B126" s="196"/>
      <c r="C126" s="41"/>
      <c r="D126" s="41"/>
      <c r="E126" s="42">
        <v>60000</v>
      </c>
      <c r="F126" s="42">
        <v>132469.5</v>
      </c>
      <c r="G126" s="41"/>
      <c r="H126" s="197">
        <v>72469.5</v>
      </c>
      <c r="I126" s="197"/>
    </row>
    <row r="127" spans="1:9" ht="12" hidden="1" customHeight="1" outlineLevel="2" x14ac:dyDescent="0.2">
      <c r="A127" s="196" t="s">
        <v>1015</v>
      </c>
      <c r="B127" s="196"/>
      <c r="C127" s="41"/>
      <c r="D127" s="41"/>
      <c r="E127" s="42">
        <v>60000</v>
      </c>
      <c r="F127" s="42">
        <v>140822.68</v>
      </c>
      <c r="G127" s="41"/>
      <c r="H127" s="197">
        <v>80822.679999999993</v>
      </c>
      <c r="I127" s="197"/>
    </row>
    <row r="128" spans="1:9" ht="12" hidden="1" customHeight="1" outlineLevel="2" x14ac:dyDescent="0.2">
      <c r="A128" s="196" t="s">
        <v>1016</v>
      </c>
      <c r="B128" s="196"/>
      <c r="C128" s="41"/>
      <c r="D128" s="41"/>
      <c r="E128" s="42">
        <v>60000</v>
      </c>
      <c r="F128" s="42">
        <v>139764.23000000001</v>
      </c>
      <c r="G128" s="41"/>
      <c r="H128" s="197">
        <v>79764.23</v>
      </c>
      <c r="I128" s="197"/>
    </row>
    <row r="129" spans="1:9" ht="12" hidden="1" customHeight="1" outlineLevel="2" x14ac:dyDescent="0.2">
      <c r="A129" s="196" t="s">
        <v>1017</v>
      </c>
      <c r="B129" s="196"/>
      <c r="C129" s="41"/>
      <c r="D129" s="41"/>
      <c r="E129" s="42">
        <v>60000</v>
      </c>
      <c r="F129" s="42">
        <v>137745.39000000001</v>
      </c>
      <c r="G129" s="41"/>
      <c r="H129" s="197">
        <v>77745.39</v>
      </c>
      <c r="I129" s="197"/>
    </row>
    <row r="130" spans="1:9" ht="24" hidden="1" customHeight="1" outlineLevel="2" x14ac:dyDescent="0.2">
      <c r="A130" s="196" t="s">
        <v>1018</v>
      </c>
      <c r="B130" s="196"/>
      <c r="C130" s="42">
        <v>127593.41</v>
      </c>
      <c r="D130" s="41"/>
      <c r="E130" s="42">
        <v>138930.34</v>
      </c>
      <c r="F130" s="42">
        <v>266523.75</v>
      </c>
      <c r="G130" s="41"/>
      <c r="H130" s="45"/>
      <c r="I130" s="46"/>
    </row>
    <row r="131" spans="1:9" ht="24" hidden="1" customHeight="1" outlineLevel="2" x14ac:dyDescent="0.2">
      <c r="A131" s="196" t="s">
        <v>1019</v>
      </c>
      <c r="B131" s="196"/>
      <c r="C131" s="42">
        <v>127593.41</v>
      </c>
      <c r="D131" s="41"/>
      <c r="E131" s="42">
        <v>138099.57</v>
      </c>
      <c r="F131" s="42">
        <v>265692.98</v>
      </c>
      <c r="G131" s="41"/>
      <c r="H131" s="45"/>
      <c r="I131" s="46"/>
    </row>
    <row r="132" spans="1:9" ht="24" hidden="1" customHeight="1" outlineLevel="2" x14ac:dyDescent="0.2">
      <c r="A132" s="196" t="s">
        <v>1020</v>
      </c>
      <c r="B132" s="196"/>
      <c r="C132" s="42">
        <v>27593.41</v>
      </c>
      <c r="D132" s="41"/>
      <c r="E132" s="42">
        <v>236998.2</v>
      </c>
      <c r="F132" s="42">
        <v>264591.61</v>
      </c>
      <c r="G132" s="41"/>
      <c r="H132" s="45"/>
      <c r="I132" s="46"/>
    </row>
    <row r="133" spans="1:9" ht="24" hidden="1" customHeight="1" outlineLevel="2" x14ac:dyDescent="0.2">
      <c r="A133" s="196" t="s">
        <v>1021</v>
      </c>
      <c r="B133" s="196"/>
      <c r="C133" s="42">
        <v>27593.41</v>
      </c>
      <c r="D133" s="41"/>
      <c r="E133" s="42">
        <v>237056.12</v>
      </c>
      <c r="F133" s="42">
        <v>264649.53000000003</v>
      </c>
      <c r="G133" s="41"/>
      <c r="H133" s="45"/>
      <c r="I133" s="46"/>
    </row>
    <row r="134" spans="1:9" ht="24" hidden="1" customHeight="1" outlineLevel="2" x14ac:dyDescent="0.2">
      <c r="A134" s="196" t="s">
        <v>1022</v>
      </c>
      <c r="B134" s="196"/>
      <c r="C134" s="42">
        <v>27593.41</v>
      </c>
      <c r="D134" s="41"/>
      <c r="E134" s="42">
        <v>138374.35999999999</v>
      </c>
      <c r="F134" s="42">
        <v>165967.76999999999</v>
      </c>
      <c r="G134" s="41"/>
      <c r="H134" s="45"/>
      <c r="I134" s="46"/>
    </row>
    <row r="135" spans="1:9" ht="24" hidden="1" customHeight="1" outlineLevel="2" x14ac:dyDescent="0.2">
      <c r="A135" s="196" t="s">
        <v>1023</v>
      </c>
      <c r="B135" s="196"/>
      <c r="C135" s="42">
        <v>27593.41</v>
      </c>
      <c r="D135" s="41"/>
      <c r="E135" s="42">
        <v>138451.51</v>
      </c>
      <c r="F135" s="42">
        <v>166044.92000000001</v>
      </c>
      <c r="G135" s="41"/>
      <c r="H135" s="45"/>
      <c r="I135" s="46"/>
    </row>
    <row r="136" spans="1:9" ht="24" hidden="1" customHeight="1" outlineLevel="2" x14ac:dyDescent="0.2">
      <c r="A136" s="196" t="s">
        <v>1024</v>
      </c>
      <c r="B136" s="196"/>
      <c r="C136" s="42">
        <v>27593.41</v>
      </c>
      <c r="D136" s="41"/>
      <c r="E136" s="42">
        <v>55954.36</v>
      </c>
      <c r="F136" s="42">
        <v>165623.91</v>
      </c>
      <c r="G136" s="41"/>
      <c r="H136" s="197">
        <v>82076.14</v>
      </c>
      <c r="I136" s="197"/>
    </row>
    <row r="137" spans="1:9" ht="24" hidden="1" customHeight="1" outlineLevel="2" x14ac:dyDescent="0.2">
      <c r="A137" s="196" t="s">
        <v>1025</v>
      </c>
      <c r="B137" s="196"/>
      <c r="C137" s="42">
        <v>27593.41</v>
      </c>
      <c r="D137" s="41"/>
      <c r="E137" s="42">
        <v>27593.41</v>
      </c>
      <c r="F137" s="42">
        <v>165492.07999999999</v>
      </c>
      <c r="G137" s="41"/>
      <c r="H137" s="197">
        <v>110305.26</v>
      </c>
      <c r="I137" s="197"/>
    </row>
    <row r="138" spans="1:9" ht="24" hidden="1" customHeight="1" outlineLevel="2" x14ac:dyDescent="0.2">
      <c r="A138" s="196" t="s">
        <v>1026</v>
      </c>
      <c r="B138" s="196"/>
      <c r="C138" s="42">
        <v>27593.41</v>
      </c>
      <c r="D138" s="41"/>
      <c r="E138" s="42">
        <v>137542.51999999999</v>
      </c>
      <c r="F138" s="42">
        <v>165135.93</v>
      </c>
      <c r="G138" s="41"/>
      <c r="H138" s="45"/>
      <c r="I138" s="46"/>
    </row>
    <row r="139" spans="1:9" ht="24" hidden="1" customHeight="1" outlineLevel="2" x14ac:dyDescent="0.2">
      <c r="A139" s="196" t="s">
        <v>1027</v>
      </c>
      <c r="B139" s="196"/>
      <c r="C139" s="42">
        <v>27593.41</v>
      </c>
      <c r="D139" s="41"/>
      <c r="E139" s="42">
        <v>27593.41</v>
      </c>
      <c r="F139" s="42">
        <v>165564.10999999999</v>
      </c>
      <c r="G139" s="41"/>
      <c r="H139" s="197">
        <v>110377.29</v>
      </c>
      <c r="I139" s="197"/>
    </row>
    <row r="140" spans="1:9" ht="24" hidden="1" customHeight="1" outlineLevel="2" x14ac:dyDescent="0.2">
      <c r="A140" s="196" t="s">
        <v>1028</v>
      </c>
      <c r="B140" s="196"/>
      <c r="C140" s="42">
        <v>27593.41</v>
      </c>
      <c r="D140" s="41"/>
      <c r="E140" s="42">
        <v>27593.41</v>
      </c>
      <c r="F140" s="42">
        <v>165238.54999999999</v>
      </c>
      <c r="G140" s="41"/>
      <c r="H140" s="197">
        <v>110051.73</v>
      </c>
      <c r="I140" s="197"/>
    </row>
    <row r="141" spans="1:9" ht="24" hidden="1" customHeight="1" outlineLevel="2" x14ac:dyDescent="0.2">
      <c r="A141" s="196" t="s">
        <v>1029</v>
      </c>
      <c r="B141" s="196"/>
      <c r="C141" s="42">
        <v>27593.41</v>
      </c>
      <c r="D141" s="41"/>
      <c r="E141" s="42">
        <v>27593.41</v>
      </c>
      <c r="F141" s="42">
        <v>165827.73000000001</v>
      </c>
      <c r="G141" s="41"/>
      <c r="H141" s="197">
        <v>110640.91</v>
      </c>
      <c r="I141" s="197"/>
    </row>
    <row r="142" spans="1:9" ht="24" hidden="1" customHeight="1" outlineLevel="2" x14ac:dyDescent="0.2">
      <c r="A142" s="196" t="s">
        <v>1030</v>
      </c>
      <c r="B142" s="196"/>
      <c r="C142" s="42">
        <v>27593.41</v>
      </c>
      <c r="D142" s="41"/>
      <c r="E142" s="42">
        <v>27593.41</v>
      </c>
      <c r="F142" s="42">
        <v>166657.04999999999</v>
      </c>
      <c r="G142" s="41"/>
      <c r="H142" s="197">
        <v>111470.23</v>
      </c>
      <c r="I142" s="197"/>
    </row>
    <row r="143" spans="1:9" ht="24" hidden="1" customHeight="1" outlineLevel="2" x14ac:dyDescent="0.2">
      <c r="A143" s="196" t="s">
        <v>1031</v>
      </c>
      <c r="B143" s="196"/>
      <c r="C143" s="42">
        <v>27593.41</v>
      </c>
      <c r="D143" s="41"/>
      <c r="E143" s="42">
        <v>27593.41</v>
      </c>
      <c r="F143" s="42">
        <v>165427.46</v>
      </c>
      <c r="G143" s="41"/>
      <c r="H143" s="197">
        <v>110240.64</v>
      </c>
      <c r="I143" s="197"/>
    </row>
    <row r="144" spans="1:9" ht="24" hidden="1" customHeight="1" outlineLevel="2" x14ac:dyDescent="0.2">
      <c r="A144" s="196" t="s">
        <v>1032</v>
      </c>
      <c r="B144" s="196"/>
      <c r="C144" s="42">
        <v>27593.41</v>
      </c>
      <c r="D144" s="41"/>
      <c r="E144" s="42">
        <v>136515.79999999999</v>
      </c>
      <c r="F144" s="42">
        <v>164109.21</v>
      </c>
      <c r="G144" s="41"/>
      <c r="H144" s="45"/>
      <c r="I144" s="46"/>
    </row>
    <row r="145" spans="1:9" ht="24" hidden="1" customHeight="1" outlineLevel="2" x14ac:dyDescent="0.2">
      <c r="A145" s="196" t="s">
        <v>1033</v>
      </c>
      <c r="B145" s="196"/>
      <c r="C145" s="42">
        <v>27593.41</v>
      </c>
      <c r="D145" s="41"/>
      <c r="E145" s="42">
        <v>137188.74</v>
      </c>
      <c r="F145" s="42">
        <v>164782.15</v>
      </c>
      <c r="G145" s="41"/>
      <c r="H145" s="45"/>
      <c r="I145" s="46"/>
    </row>
    <row r="146" spans="1:9" ht="12" customHeight="1" outlineLevel="1" collapsed="1" x14ac:dyDescent="0.2">
      <c r="A146" s="198" t="s">
        <v>1034</v>
      </c>
      <c r="B146" s="198"/>
      <c r="C146" s="39"/>
      <c r="D146" s="39"/>
      <c r="E146" s="40">
        <v>17430</v>
      </c>
      <c r="F146" s="39"/>
      <c r="G146" s="40">
        <v>17430</v>
      </c>
      <c r="H146" s="43"/>
      <c r="I146" s="44"/>
    </row>
    <row r="147" spans="1:9" ht="12" hidden="1" customHeight="1" outlineLevel="2" x14ac:dyDescent="0.2">
      <c r="A147" s="196" t="s">
        <v>936</v>
      </c>
      <c r="B147" s="196"/>
      <c r="C147" s="41"/>
      <c r="D147" s="41"/>
      <c r="E147" s="42">
        <v>17430</v>
      </c>
      <c r="F147" s="41"/>
      <c r="G147" s="42">
        <v>17430</v>
      </c>
      <c r="H147" s="45"/>
      <c r="I147" s="46"/>
    </row>
    <row r="148" spans="1:9" ht="12" customHeight="1" outlineLevel="1" collapsed="1" x14ac:dyDescent="0.2">
      <c r="A148" s="198" t="s">
        <v>1035</v>
      </c>
      <c r="B148" s="198"/>
      <c r="C148" s="39"/>
      <c r="D148" s="39"/>
      <c r="E148" s="40">
        <v>206400</v>
      </c>
      <c r="F148" s="40">
        <v>206400</v>
      </c>
      <c r="G148" s="39"/>
      <c r="H148" s="43"/>
      <c r="I148" s="44"/>
    </row>
    <row r="149" spans="1:9" ht="12" hidden="1" customHeight="1" outlineLevel="2" x14ac:dyDescent="0.2">
      <c r="A149" s="196" t="s">
        <v>936</v>
      </c>
      <c r="B149" s="196"/>
      <c r="C149" s="41"/>
      <c r="D149" s="41"/>
      <c r="E149" s="42">
        <v>206400</v>
      </c>
      <c r="F149" s="42">
        <v>206400</v>
      </c>
      <c r="G149" s="41"/>
      <c r="H149" s="45"/>
      <c r="I149" s="46"/>
    </row>
    <row r="150" spans="1:9" ht="12" customHeight="1" outlineLevel="1" collapsed="1" x14ac:dyDescent="0.2">
      <c r="A150" s="198" t="s">
        <v>1036</v>
      </c>
      <c r="B150" s="198"/>
      <c r="C150" s="39"/>
      <c r="D150" s="40">
        <v>267474.56</v>
      </c>
      <c r="E150" s="39"/>
      <c r="F150" s="39"/>
      <c r="G150" s="39"/>
      <c r="H150" s="199">
        <v>267474.56</v>
      </c>
      <c r="I150" s="199"/>
    </row>
    <row r="151" spans="1:9" ht="24" hidden="1" customHeight="1" outlineLevel="2" x14ac:dyDescent="0.2">
      <c r="A151" s="196" t="s">
        <v>1037</v>
      </c>
      <c r="B151" s="196"/>
      <c r="C151" s="41"/>
      <c r="D151" s="42">
        <v>267474.56</v>
      </c>
      <c r="E151" s="41"/>
      <c r="F151" s="41"/>
      <c r="G151" s="41"/>
      <c r="H151" s="197">
        <v>267474.56</v>
      </c>
      <c r="I151" s="197"/>
    </row>
    <row r="152" spans="1:9" ht="12" customHeight="1" outlineLevel="1" collapsed="1" x14ac:dyDescent="0.2">
      <c r="A152" s="198" t="s">
        <v>1038</v>
      </c>
      <c r="B152" s="198"/>
      <c r="C152" s="39"/>
      <c r="D152" s="39"/>
      <c r="E152" s="40">
        <v>113000</v>
      </c>
      <c r="F152" s="40">
        <v>108000</v>
      </c>
      <c r="G152" s="40">
        <v>5000</v>
      </c>
      <c r="H152" s="43"/>
      <c r="I152" s="44"/>
    </row>
    <row r="153" spans="1:9" ht="12" hidden="1" customHeight="1" outlineLevel="2" x14ac:dyDescent="0.2">
      <c r="A153" s="196" t="s">
        <v>936</v>
      </c>
      <c r="B153" s="196"/>
      <c r="C153" s="41"/>
      <c r="D153" s="41"/>
      <c r="E153" s="42">
        <v>113000</v>
      </c>
      <c r="F153" s="42">
        <v>108000</v>
      </c>
      <c r="G153" s="42">
        <v>5000</v>
      </c>
      <c r="H153" s="45"/>
      <c r="I153" s="46"/>
    </row>
    <row r="154" spans="1:9" ht="12" customHeight="1" outlineLevel="1" collapsed="1" x14ac:dyDescent="0.2">
      <c r="A154" s="198" t="s">
        <v>1039</v>
      </c>
      <c r="B154" s="198"/>
      <c r="C154" s="47">
        <v>750.2</v>
      </c>
      <c r="D154" s="39"/>
      <c r="E154" s="40">
        <v>14076029.75</v>
      </c>
      <c r="F154" s="40">
        <v>13876703.59</v>
      </c>
      <c r="G154" s="40">
        <v>200076.36</v>
      </c>
      <c r="H154" s="43"/>
      <c r="I154" s="44"/>
    </row>
    <row r="155" spans="1:9" ht="12" hidden="1" customHeight="1" outlineLevel="2" x14ac:dyDescent="0.2">
      <c r="A155" s="196" t="s">
        <v>1040</v>
      </c>
      <c r="B155" s="196"/>
      <c r="C155" s="48">
        <v>750.2</v>
      </c>
      <c r="D155" s="41"/>
      <c r="E155" s="42">
        <v>14076029.75</v>
      </c>
      <c r="F155" s="42">
        <v>13876703.59</v>
      </c>
      <c r="G155" s="42">
        <v>200076.36</v>
      </c>
      <c r="H155" s="45"/>
      <c r="I155" s="46"/>
    </row>
    <row r="156" spans="1:9" ht="12" customHeight="1" outlineLevel="1" collapsed="1" x14ac:dyDescent="0.2">
      <c r="A156" s="198" t="s">
        <v>1041</v>
      </c>
      <c r="B156" s="198"/>
      <c r="C156" s="39"/>
      <c r="D156" s="40">
        <v>149419.98000000001</v>
      </c>
      <c r="E156" s="40">
        <v>149419.98000000001</v>
      </c>
      <c r="F156" s="39"/>
      <c r="G156" s="39"/>
      <c r="H156" s="43"/>
      <c r="I156" s="44"/>
    </row>
    <row r="157" spans="1:9" ht="12" hidden="1" customHeight="1" outlineLevel="2" x14ac:dyDescent="0.2">
      <c r="A157" s="196" t="s">
        <v>1042</v>
      </c>
      <c r="B157" s="196"/>
      <c r="C157" s="41"/>
      <c r="D157" s="42">
        <v>149419.98000000001</v>
      </c>
      <c r="E157" s="42">
        <v>149419.98000000001</v>
      </c>
      <c r="F157" s="41"/>
      <c r="G157" s="41"/>
      <c r="H157" s="45"/>
      <c r="I157" s="46"/>
    </row>
    <row r="158" spans="1:9" ht="12" customHeight="1" outlineLevel="1" collapsed="1" x14ac:dyDescent="0.2">
      <c r="A158" s="198" t="s">
        <v>1043</v>
      </c>
      <c r="B158" s="198"/>
      <c r="C158" s="40">
        <v>751907.26</v>
      </c>
      <c r="D158" s="39"/>
      <c r="E158" s="40">
        <v>2957298.24</v>
      </c>
      <c r="F158" s="40">
        <v>3709205.5</v>
      </c>
      <c r="G158" s="39"/>
      <c r="H158" s="43"/>
      <c r="I158" s="44"/>
    </row>
    <row r="159" spans="1:9" ht="12" hidden="1" customHeight="1" outlineLevel="2" x14ac:dyDescent="0.2">
      <c r="A159" s="196" t="s">
        <v>1044</v>
      </c>
      <c r="B159" s="196"/>
      <c r="C159" s="41"/>
      <c r="D159" s="41"/>
      <c r="E159" s="42">
        <v>306970.09999999998</v>
      </c>
      <c r="F159" s="42">
        <v>306970.09999999998</v>
      </c>
      <c r="G159" s="41"/>
      <c r="H159" s="45"/>
      <c r="I159" s="46"/>
    </row>
    <row r="160" spans="1:9" ht="12" hidden="1" customHeight="1" outlineLevel="2" x14ac:dyDescent="0.2">
      <c r="A160" s="196" t="s">
        <v>1045</v>
      </c>
      <c r="B160" s="196"/>
      <c r="C160" s="41"/>
      <c r="D160" s="41"/>
      <c r="E160" s="42">
        <v>306479.35999999999</v>
      </c>
      <c r="F160" s="42">
        <v>306479.35999999999</v>
      </c>
      <c r="G160" s="41"/>
      <c r="H160" s="45"/>
      <c r="I160" s="46"/>
    </row>
    <row r="161" spans="1:9" ht="12" hidden="1" customHeight="1" outlineLevel="2" x14ac:dyDescent="0.2">
      <c r="A161" s="196" t="s">
        <v>1046</v>
      </c>
      <c r="B161" s="196"/>
      <c r="C161" s="41"/>
      <c r="D161" s="41"/>
      <c r="E161" s="42">
        <v>307652.11</v>
      </c>
      <c r="F161" s="42">
        <v>307652.11</v>
      </c>
      <c r="G161" s="41"/>
      <c r="H161" s="45"/>
      <c r="I161" s="46"/>
    </row>
    <row r="162" spans="1:9" ht="12" hidden="1" customHeight="1" outlineLevel="2" x14ac:dyDescent="0.2">
      <c r="A162" s="196" t="s">
        <v>1047</v>
      </c>
      <c r="B162" s="196"/>
      <c r="C162" s="42">
        <v>153485.04999999999</v>
      </c>
      <c r="D162" s="41"/>
      <c r="E162" s="42">
        <v>307949.74</v>
      </c>
      <c r="F162" s="42">
        <v>461434.79</v>
      </c>
      <c r="G162" s="41"/>
      <c r="H162" s="45"/>
      <c r="I162" s="46"/>
    </row>
    <row r="163" spans="1:9" ht="12" hidden="1" customHeight="1" outlineLevel="2" x14ac:dyDescent="0.2">
      <c r="A163" s="196" t="s">
        <v>1048</v>
      </c>
      <c r="B163" s="196"/>
      <c r="C163" s="42">
        <v>153485.04999999999</v>
      </c>
      <c r="D163" s="41"/>
      <c r="E163" s="42">
        <v>306933.17</v>
      </c>
      <c r="F163" s="42">
        <v>460418.22</v>
      </c>
      <c r="G163" s="41"/>
      <c r="H163" s="45"/>
      <c r="I163" s="46"/>
    </row>
    <row r="164" spans="1:9" ht="12" hidden="1" customHeight="1" outlineLevel="2" x14ac:dyDescent="0.2">
      <c r="A164" s="196" t="s">
        <v>1049</v>
      </c>
      <c r="B164" s="196"/>
      <c r="C164" s="42">
        <v>153485.04999999999</v>
      </c>
      <c r="D164" s="41"/>
      <c r="E164" s="42">
        <v>307455.63</v>
      </c>
      <c r="F164" s="42">
        <v>460940.68</v>
      </c>
      <c r="G164" s="41"/>
      <c r="H164" s="45"/>
      <c r="I164" s="46"/>
    </row>
    <row r="165" spans="1:9" ht="12" hidden="1" customHeight="1" outlineLevel="2" x14ac:dyDescent="0.2">
      <c r="A165" s="196" t="s">
        <v>1050</v>
      </c>
      <c r="B165" s="196"/>
      <c r="C165" s="42">
        <v>153485.04999999999</v>
      </c>
      <c r="D165" s="41"/>
      <c r="E165" s="42">
        <v>307824.64000000001</v>
      </c>
      <c r="F165" s="42">
        <v>461309.69</v>
      </c>
      <c r="G165" s="41"/>
      <c r="H165" s="45"/>
      <c r="I165" s="46"/>
    </row>
    <row r="166" spans="1:9" ht="12" hidden="1" customHeight="1" outlineLevel="2" x14ac:dyDescent="0.2">
      <c r="A166" s="196" t="s">
        <v>1051</v>
      </c>
      <c r="B166" s="196"/>
      <c r="C166" s="42">
        <v>68983.53</v>
      </c>
      <c r="D166" s="41"/>
      <c r="E166" s="42">
        <v>137982.23000000001</v>
      </c>
      <c r="F166" s="42">
        <v>206965.76000000001</v>
      </c>
      <c r="G166" s="41"/>
      <c r="H166" s="45"/>
      <c r="I166" s="46"/>
    </row>
    <row r="167" spans="1:9" ht="12" hidden="1" customHeight="1" outlineLevel="2" x14ac:dyDescent="0.2">
      <c r="A167" s="196" t="s">
        <v>1052</v>
      </c>
      <c r="B167" s="196"/>
      <c r="C167" s="41"/>
      <c r="D167" s="41"/>
      <c r="E167" s="42">
        <v>127232.03</v>
      </c>
      <c r="F167" s="42">
        <v>127232.03</v>
      </c>
      <c r="G167" s="41"/>
      <c r="H167" s="45"/>
      <c r="I167" s="46"/>
    </row>
    <row r="168" spans="1:9" ht="12" hidden="1" customHeight="1" outlineLevel="2" x14ac:dyDescent="0.2">
      <c r="A168" s="196" t="s">
        <v>1053</v>
      </c>
      <c r="B168" s="196"/>
      <c r="C168" s="41"/>
      <c r="D168" s="41"/>
      <c r="E168" s="42">
        <v>137961.45000000001</v>
      </c>
      <c r="F168" s="42">
        <v>137961.45000000001</v>
      </c>
      <c r="G168" s="41"/>
      <c r="H168" s="45"/>
      <c r="I168" s="46"/>
    </row>
    <row r="169" spans="1:9" ht="12" hidden="1" customHeight="1" outlineLevel="2" x14ac:dyDescent="0.2">
      <c r="A169" s="196" t="s">
        <v>1054</v>
      </c>
      <c r="B169" s="196"/>
      <c r="C169" s="41"/>
      <c r="D169" s="41"/>
      <c r="E169" s="42">
        <v>127126.13</v>
      </c>
      <c r="F169" s="42">
        <v>127126.13</v>
      </c>
      <c r="G169" s="41"/>
      <c r="H169" s="45"/>
      <c r="I169" s="46"/>
    </row>
    <row r="170" spans="1:9" ht="12" hidden="1" customHeight="1" outlineLevel="2" x14ac:dyDescent="0.2">
      <c r="A170" s="196" t="s">
        <v>1055</v>
      </c>
      <c r="B170" s="196"/>
      <c r="C170" s="41"/>
      <c r="D170" s="41"/>
      <c r="E170" s="42">
        <v>137962.29999999999</v>
      </c>
      <c r="F170" s="42">
        <v>137962.29999999999</v>
      </c>
      <c r="G170" s="41"/>
      <c r="H170" s="45"/>
      <c r="I170" s="46"/>
    </row>
    <row r="171" spans="1:9" ht="12" hidden="1" customHeight="1" outlineLevel="2" x14ac:dyDescent="0.2">
      <c r="A171" s="196" t="s">
        <v>1056</v>
      </c>
      <c r="B171" s="196"/>
      <c r="C171" s="42">
        <v>68983.53</v>
      </c>
      <c r="D171" s="41"/>
      <c r="E171" s="42">
        <v>137769.35</v>
      </c>
      <c r="F171" s="42">
        <v>206752.88</v>
      </c>
      <c r="G171" s="41"/>
      <c r="H171" s="45"/>
      <c r="I171" s="46"/>
    </row>
    <row r="172" spans="1:9" ht="12" customHeight="1" outlineLevel="1" collapsed="1" x14ac:dyDescent="0.2">
      <c r="A172" s="198" t="s">
        <v>1057</v>
      </c>
      <c r="B172" s="198"/>
      <c r="C172" s="39"/>
      <c r="D172" s="39"/>
      <c r="E172" s="40">
        <v>22086</v>
      </c>
      <c r="F172" s="40">
        <v>22086</v>
      </c>
      <c r="G172" s="39"/>
      <c r="H172" s="43"/>
      <c r="I172" s="44"/>
    </row>
    <row r="173" spans="1:9" ht="12" hidden="1" customHeight="1" outlineLevel="2" x14ac:dyDescent="0.2">
      <c r="A173" s="196" t="s">
        <v>936</v>
      </c>
      <c r="B173" s="196"/>
      <c r="C173" s="41"/>
      <c r="D173" s="41"/>
      <c r="E173" s="42">
        <v>22086</v>
      </c>
      <c r="F173" s="42">
        <v>22086</v>
      </c>
      <c r="G173" s="41"/>
      <c r="H173" s="45"/>
      <c r="I173" s="46"/>
    </row>
    <row r="174" spans="1:9" ht="24" customHeight="1" outlineLevel="1" collapsed="1" x14ac:dyDescent="0.2">
      <c r="A174" s="198" t="s">
        <v>1058</v>
      </c>
      <c r="B174" s="198"/>
      <c r="C174" s="39"/>
      <c r="D174" s="39"/>
      <c r="E174" s="40">
        <v>90000</v>
      </c>
      <c r="F174" s="40">
        <v>135000</v>
      </c>
      <c r="G174" s="39"/>
      <c r="H174" s="199">
        <v>45000</v>
      </c>
      <c r="I174" s="199"/>
    </row>
    <row r="175" spans="1:9" ht="12" hidden="1" customHeight="1" outlineLevel="2" x14ac:dyDescent="0.2">
      <c r="A175" s="196" t="s">
        <v>1059</v>
      </c>
      <c r="B175" s="196"/>
      <c r="C175" s="41"/>
      <c r="D175" s="41"/>
      <c r="E175" s="42">
        <v>90000</v>
      </c>
      <c r="F175" s="42">
        <v>135000</v>
      </c>
      <c r="G175" s="41"/>
      <c r="H175" s="197">
        <v>45000</v>
      </c>
      <c r="I175" s="197"/>
    </row>
    <row r="176" spans="1:9" ht="24" customHeight="1" outlineLevel="1" collapsed="1" x14ac:dyDescent="0.2">
      <c r="A176" s="198" t="s">
        <v>1060</v>
      </c>
      <c r="B176" s="198"/>
      <c r="C176" s="39"/>
      <c r="D176" s="39"/>
      <c r="E176" s="40">
        <v>195000</v>
      </c>
      <c r="F176" s="40">
        <v>195000</v>
      </c>
      <c r="G176" s="39"/>
      <c r="H176" s="43"/>
      <c r="I176" s="44"/>
    </row>
    <row r="177" spans="1:9" ht="12" hidden="1" customHeight="1" outlineLevel="2" x14ac:dyDescent="0.2">
      <c r="A177" s="196" t="s">
        <v>1061</v>
      </c>
      <c r="B177" s="196"/>
      <c r="C177" s="41"/>
      <c r="D177" s="41"/>
      <c r="E177" s="42">
        <v>15000</v>
      </c>
      <c r="F177" s="42">
        <v>15000</v>
      </c>
      <c r="G177" s="41"/>
      <c r="H177" s="45"/>
      <c r="I177" s="46"/>
    </row>
    <row r="178" spans="1:9" ht="12" hidden="1" customHeight="1" outlineLevel="2" x14ac:dyDescent="0.2">
      <c r="A178" s="196" t="s">
        <v>1062</v>
      </c>
      <c r="B178" s="196"/>
      <c r="C178" s="41"/>
      <c r="D178" s="41"/>
      <c r="E178" s="42">
        <v>30000</v>
      </c>
      <c r="F178" s="42">
        <v>30000</v>
      </c>
      <c r="G178" s="41"/>
      <c r="H178" s="45"/>
      <c r="I178" s="46"/>
    </row>
    <row r="179" spans="1:9" ht="12" hidden="1" customHeight="1" outlineLevel="2" x14ac:dyDescent="0.2">
      <c r="A179" s="196" t="s">
        <v>1063</v>
      </c>
      <c r="B179" s="196"/>
      <c r="C179" s="41"/>
      <c r="D179" s="41"/>
      <c r="E179" s="42">
        <v>30000</v>
      </c>
      <c r="F179" s="42">
        <v>30000</v>
      </c>
      <c r="G179" s="41"/>
      <c r="H179" s="45"/>
      <c r="I179" s="46"/>
    </row>
    <row r="180" spans="1:9" ht="12" hidden="1" customHeight="1" outlineLevel="2" x14ac:dyDescent="0.2">
      <c r="A180" s="196" t="s">
        <v>1064</v>
      </c>
      <c r="B180" s="196"/>
      <c r="C180" s="41"/>
      <c r="D180" s="41"/>
      <c r="E180" s="42">
        <v>15000</v>
      </c>
      <c r="F180" s="42">
        <v>15000</v>
      </c>
      <c r="G180" s="41"/>
      <c r="H180" s="45"/>
      <c r="I180" s="46"/>
    </row>
    <row r="181" spans="1:9" ht="12" hidden="1" customHeight="1" outlineLevel="2" x14ac:dyDescent="0.2">
      <c r="A181" s="196" t="s">
        <v>1065</v>
      </c>
      <c r="B181" s="196"/>
      <c r="C181" s="41"/>
      <c r="D181" s="41"/>
      <c r="E181" s="42">
        <v>20000</v>
      </c>
      <c r="F181" s="42">
        <v>20000</v>
      </c>
      <c r="G181" s="41"/>
      <c r="H181" s="45"/>
      <c r="I181" s="46"/>
    </row>
    <row r="182" spans="1:9" ht="12" hidden="1" customHeight="1" outlineLevel="2" x14ac:dyDescent="0.2">
      <c r="A182" s="196" t="s">
        <v>1066</v>
      </c>
      <c r="B182" s="196"/>
      <c r="C182" s="41"/>
      <c r="D182" s="41"/>
      <c r="E182" s="42">
        <v>30000</v>
      </c>
      <c r="F182" s="42">
        <v>30000</v>
      </c>
      <c r="G182" s="41"/>
      <c r="H182" s="45"/>
      <c r="I182" s="46"/>
    </row>
    <row r="183" spans="1:9" ht="12" hidden="1" customHeight="1" outlineLevel="2" x14ac:dyDescent="0.2">
      <c r="A183" s="196" t="s">
        <v>1067</v>
      </c>
      <c r="B183" s="196"/>
      <c r="C183" s="41"/>
      <c r="D183" s="41"/>
      <c r="E183" s="42">
        <v>40000</v>
      </c>
      <c r="F183" s="42">
        <v>40000</v>
      </c>
      <c r="G183" s="41"/>
      <c r="H183" s="45"/>
      <c r="I183" s="46"/>
    </row>
    <row r="184" spans="1:9" ht="12" hidden="1" customHeight="1" outlineLevel="2" x14ac:dyDescent="0.2">
      <c r="A184" s="196" t="s">
        <v>1068</v>
      </c>
      <c r="B184" s="196"/>
      <c r="C184" s="41"/>
      <c r="D184" s="41"/>
      <c r="E184" s="42">
        <v>15000</v>
      </c>
      <c r="F184" s="42">
        <v>15000</v>
      </c>
      <c r="G184" s="41"/>
      <c r="H184" s="45"/>
      <c r="I184" s="46"/>
    </row>
    <row r="185" spans="1:9" ht="12" customHeight="1" outlineLevel="1" collapsed="1" x14ac:dyDescent="0.2">
      <c r="A185" s="198" t="s">
        <v>1069</v>
      </c>
      <c r="B185" s="198"/>
      <c r="C185" s="39"/>
      <c r="D185" s="39"/>
      <c r="E185" s="40">
        <v>52920</v>
      </c>
      <c r="F185" s="40">
        <v>52920</v>
      </c>
      <c r="G185" s="39"/>
      <c r="H185" s="43"/>
      <c r="I185" s="44"/>
    </row>
    <row r="186" spans="1:9" ht="12" hidden="1" customHeight="1" outlineLevel="2" x14ac:dyDescent="0.2">
      <c r="A186" s="196" t="s">
        <v>1070</v>
      </c>
      <c r="B186" s="196"/>
      <c r="C186" s="41"/>
      <c r="D186" s="41"/>
      <c r="E186" s="42">
        <v>52920</v>
      </c>
      <c r="F186" s="42">
        <v>52920</v>
      </c>
      <c r="G186" s="41"/>
      <c r="H186" s="45"/>
      <c r="I186" s="46"/>
    </row>
    <row r="187" spans="1:9" ht="12" customHeight="1" outlineLevel="1" collapsed="1" x14ac:dyDescent="0.2">
      <c r="A187" s="198" t="s">
        <v>1071</v>
      </c>
      <c r="B187" s="198"/>
      <c r="C187" s="39"/>
      <c r="D187" s="39"/>
      <c r="E187" s="40">
        <v>1503619.63</v>
      </c>
      <c r="F187" s="40">
        <v>1505465.5</v>
      </c>
      <c r="G187" s="39"/>
      <c r="H187" s="199">
        <v>1845.87</v>
      </c>
      <c r="I187" s="199"/>
    </row>
    <row r="188" spans="1:9" ht="12" hidden="1" customHeight="1" outlineLevel="2" x14ac:dyDescent="0.2">
      <c r="A188" s="196" t="s">
        <v>1072</v>
      </c>
      <c r="B188" s="196"/>
      <c r="C188" s="41"/>
      <c r="D188" s="41"/>
      <c r="E188" s="42">
        <v>82588.320000000007</v>
      </c>
      <c r="F188" s="42">
        <v>82588.320000000007</v>
      </c>
      <c r="G188" s="41"/>
      <c r="H188" s="45"/>
      <c r="I188" s="46"/>
    </row>
    <row r="189" spans="1:9" ht="12" hidden="1" customHeight="1" outlineLevel="2" x14ac:dyDescent="0.2">
      <c r="A189" s="196" t="s">
        <v>1073</v>
      </c>
      <c r="B189" s="196"/>
      <c r="C189" s="41"/>
      <c r="D189" s="41"/>
      <c r="E189" s="42">
        <v>100343.33</v>
      </c>
      <c r="F189" s="42">
        <v>100343.33</v>
      </c>
      <c r="G189" s="41"/>
      <c r="H189" s="45"/>
      <c r="I189" s="46"/>
    </row>
    <row r="190" spans="1:9" ht="12" hidden="1" customHeight="1" outlineLevel="2" x14ac:dyDescent="0.2">
      <c r="A190" s="196" t="s">
        <v>1074</v>
      </c>
      <c r="B190" s="196"/>
      <c r="C190" s="41"/>
      <c r="D190" s="41"/>
      <c r="E190" s="42">
        <v>56117.57</v>
      </c>
      <c r="F190" s="42">
        <v>56117.57</v>
      </c>
      <c r="G190" s="41"/>
      <c r="H190" s="45"/>
      <c r="I190" s="46"/>
    </row>
    <row r="191" spans="1:9" ht="12" hidden="1" customHeight="1" outlineLevel="2" x14ac:dyDescent="0.2">
      <c r="A191" s="196" t="s">
        <v>1075</v>
      </c>
      <c r="B191" s="196"/>
      <c r="C191" s="41"/>
      <c r="D191" s="41"/>
      <c r="E191" s="42">
        <v>82730.03</v>
      </c>
      <c r="F191" s="42">
        <v>82730.03</v>
      </c>
      <c r="G191" s="41"/>
      <c r="H191" s="45"/>
      <c r="I191" s="46"/>
    </row>
    <row r="192" spans="1:9" ht="12" hidden="1" customHeight="1" outlineLevel="2" x14ac:dyDescent="0.2">
      <c r="A192" s="196" t="s">
        <v>1076</v>
      </c>
      <c r="B192" s="196"/>
      <c r="C192" s="41"/>
      <c r="D192" s="41"/>
      <c r="E192" s="42">
        <v>83887.08</v>
      </c>
      <c r="F192" s="42">
        <v>83887.08</v>
      </c>
      <c r="G192" s="41"/>
      <c r="H192" s="45"/>
      <c r="I192" s="46"/>
    </row>
    <row r="193" spans="1:9" ht="12" hidden="1" customHeight="1" outlineLevel="2" x14ac:dyDescent="0.2">
      <c r="A193" s="196" t="s">
        <v>1077</v>
      </c>
      <c r="B193" s="196"/>
      <c r="C193" s="41"/>
      <c r="D193" s="41"/>
      <c r="E193" s="42">
        <v>97771.83</v>
      </c>
      <c r="F193" s="42">
        <v>97771.83</v>
      </c>
      <c r="G193" s="41"/>
      <c r="H193" s="45"/>
      <c r="I193" s="46"/>
    </row>
    <row r="194" spans="1:9" ht="12" hidden="1" customHeight="1" outlineLevel="2" x14ac:dyDescent="0.2">
      <c r="A194" s="196" t="s">
        <v>1078</v>
      </c>
      <c r="B194" s="196"/>
      <c r="C194" s="41"/>
      <c r="D194" s="41"/>
      <c r="E194" s="42">
        <v>95041.02</v>
      </c>
      <c r="F194" s="42">
        <v>95041.02</v>
      </c>
      <c r="G194" s="41"/>
      <c r="H194" s="45"/>
      <c r="I194" s="46"/>
    </row>
    <row r="195" spans="1:9" ht="12" hidden="1" customHeight="1" outlineLevel="2" x14ac:dyDescent="0.2">
      <c r="A195" s="196" t="s">
        <v>1079</v>
      </c>
      <c r="B195" s="196"/>
      <c r="C195" s="41"/>
      <c r="D195" s="41"/>
      <c r="E195" s="42">
        <v>84076.97</v>
      </c>
      <c r="F195" s="42">
        <v>84076.97</v>
      </c>
      <c r="G195" s="41"/>
      <c r="H195" s="45"/>
      <c r="I195" s="46"/>
    </row>
    <row r="196" spans="1:9" ht="12" hidden="1" customHeight="1" outlineLevel="2" x14ac:dyDescent="0.2">
      <c r="A196" s="196" t="s">
        <v>1080</v>
      </c>
      <c r="B196" s="196"/>
      <c r="C196" s="41"/>
      <c r="D196" s="41"/>
      <c r="E196" s="42">
        <v>88402.61</v>
      </c>
      <c r="F196" s="42">
        <v>88402.61</v>
      </c>
      <c r="G196" s="41"/>
      <c r="H196" s="45"/>
      <c r="I196" s="46"/>
    </row>
    <row r="197" spans="1:9" ht="12" hidden="1" customHeight="1" outlineLevel="2" x14ac:dyDescent="0.2">
      <c r="A197" s="196" t="s">
        <v>1081</v>
      </c>
      <c r="B197" s="196"/>
      <c r="C197" s="41"/>
      <c r="D197" s="41"/>
      <c r="E197" s="42">
        <v>188863.6</v>
      </c>
      <c r="F197" s="42">
        <v>188863.6</v>
      </c>
      <c r="G197" s="41"/>
      <c r="H197" s="45"/>
      <c r="I197" s="46"/>
    </row>
    <row r="198" spans="1:9" ht="12" hidden="1" customHeight="1" outlineLevel="2" x14ac:dyDescent="0.2">
      <c r="A198" s="196" t="s">
        <v>1082</v>
      </c>
      <c r="B198" s="196"/>
      <c r="C198" s="41"/>
      <c r="D198" s="41"/>
      <c r="E198" s="42">
        <v>197557.58</v>
      </c>
      <c r="F198" s="42">
        <v>197557.58</v>
      </c>
      <c r="G198" s="41"/>
      <c r="H198" s="45"/>
      <c r="I198" s="46"/>
    </row>
    <row r="199" spans="1:9" ht="12" hidden="1" customHeight="1" outlineLevel="2" x14ac:dyDescent="0.2">
      <c r="A199" s="196" t="s">
        <v>1083</v>
      </c>
      <c r="B199" s="196"/>
      <c r="C199" s="41"/>
      <c r="D199" s="41"/>
      <c r="E199" s="42">
        <v>148617.62</v>
      </c>
      <c r="F199" s="42">
        <v>150463.49</v>
      </c>
      <c r="G199" s="41"/>
      <c r="H199" s="197">
        <v>1845.87</v>
      </c>
      <c r="I199" s="197"/>
    </row>
    <row r="200" spans="1:9" ht="12" hidden="1" customHeight="1" outlineLevel="2" x14ac:dyDescent="0.2">
      <c r="A200" s="196" t="s">
        <v>1084</v>
      </c>
      <c r="B200" s="196"/>
      <c r="C200" s="41"/>
      <c r="D200" s="41"/>
      <c r="E200" s="42">
        <v>88487.5</v>
      </c>
      <c r="F200" s="42">
        <v>88487.5</v>
      </c>
      <c r="G200" s="41"/>
      <c r="H200" s="45"/>
      <c r="I200" s="46"/>
    </row>
    <row r="201" spans="1:9" ht="12" hidden="1" customHeight="1" outlineLevel="2" x14ac:dyDescent="0.2">
      <c r="A201" s="196" t="s">
        <v>1085</v>
      </c>
      <c r="B201" s="196"/>
      <c r="C201" s="41"/>
      <c r="D201" s="41"/>
      <c r="E201" s="42">
        <v>109134.57</v>
      </c>
      <c r="F201" s="42">
        <v>109134.57</v>
      </c>
      <c r="G201" s="41"/>
      <c r="H201" s="45"/>
      <c r="I201" s="46"/>
    </row>
    <row r="202" spans="1:9" ht="24" customHeight="1" outlineLevel="1" collapsed="1" x14ac:dyDescent="0.2">
      <c r="A202" s="198" t="s">
        <v>1086</v>
      </c>
      <c r="B202" s="198"/>
      <c r="C202" s="39"/>
      <c r="D202" s="39"/>
      <c r="E202" s="40">
        <v>196600</v>
      </c>
      <c r="F202" s="40">
        <v>196600</v>
      </c>
      <c r="G202" s="39"/>
      <c r="H202" s="43"/>
      <c r="I202" s="44"/>
    </row>
    <row r="203" spans="1:9" ht="12" hidden="1" customHeight="1" outlineLevel="2" x14ac:dyDescent="0.2">
      <c r="A203" s="196" t="s">
        <v>908</v>
      </c>
      <c r="B203" s="196"/>
      <c r="C203" s="41"/>
      <c r="D203" s="41"/>
      <c r="E203" s="42">
        <v>196600</v>
      </c>
      <c r="F203" s="42">
        <v>196600</v>
      </c>
      <c r="G203" s="41"/>
      <c r="H203" s="45"/>
      <c r="I203" s="46"/>
    </row>
    <row r="204" spans="1:9" ht="12" customHeight="1" outlineLevel="1" collapsed="1" x14ac:dyDescent="0.2">
      <c r="A204" s="198" t="s">
        <v>1087</v>
      </c>
      <c r="B204" s="198"/>
      <c r="C204" s="39"/>
      <c r="D204" s="39"/>
      <c r="E204" s="40">
        <v>793000</v>
      </c>
      <c r="F204" s="40">
        <v>861000</v>
      </c>
      <c r="G204" s="39"/>
      <c r="H204" s="199">
        <v>68000</v>
      </c>
      <c r="I204" s="199"/>
    </row>
    <row r="205" spans="1:9" ht="24" hidden="1" customHeight="1" outlineLevel="2" x14ac:dyDescent="0.2">
      <c r="A205" s="196" t="s">
        <v>1088</v>
      </c>
      <c r="B205" s="196"/>
      <c r="C205" s="41"/>
      <c r="D205" s="41"/>
      <c r="E205" s="42">
        <v>45000</v>
      </c>
      <c r="F205" s="42">
        <v>45000</v>
      </c>
      <c r="G205" s="41"/>
      <c r="H205" s="45"/>
      <c r="I205" s="46"/>
    </row>
    <row r="206" spans="1:9" ht="12" hidden="1" customHeight="1" outlineLevel="2" x14ac:dyDescent="0.2">
      <c r="A206" s="196" t="s">
        <v>1089</v>
      </c>
      <c r="B206" s="196"/>
      <c r="C206" s="41"/>
      <c r="D206" s="41"/>
      <c r="E206" s="42">
        <v>748000</v>
      </c>
      <c r="F206" s="42">
        <v>816000</v>
      </c>
      <c r="G206" s="41"/>
      <c r="H206" s="197">
        <v>68000</v>
      </c>
      <c r="I206" s="197"/>
    </row>
    <row r="207" spans="1:9" ht="12" customHeight="1" outlineLevel="1" collapsed="1" x14ac:dyDescent="0.2">
      <c r="A207" s="198" t="s">
        <v>1090</v>
      </c>
      <c r="B207" s="198"/>
      <c r="C207" s="39"/>
      <c r="D207" s="39"/>
      <c r="E207" s="40">
        <v>9300</v>
      </c>
      <c r="F207" s="40">
        <v>9300</v>
      </c>
      <c r="G207" s="39"/>
      <c r="H207" s="43"/>
      <c r="I207" s="44"/>
    </row>
    <row r="208" spans="1:9" ht="12" hidden="1" customHeight="1" outlineLevel="2" x14ac:dyDescent="0.2">
      <c r="A208" s="196" t="s">
        <v>908</v>
      </c>
      <c r="B208" s="196"/>
      <c r="C208" s="41"/>
      <c r="D208" s="41"/>
      <c r="E208" s="42">
        <v>9300</v>
      </c>
      <c r="F208" s="42">
        <v>9300</v>
      </c>
      <c r="G208" s="41"/>
      <c r="H208" s="45"/>
      <c r="I208" s="46"/>
    </row>
    <row r="209" spans="1:9" ht="12" customHeight="1" outlineLevel="1" collapsed="1" x14ac:dyDescent="0.2">
      <c r="A209" s="198" t="s">
        <v>1091</v>
      </c>
      <c r="B209" s="198"/>
      <c r="C209" s="39"/>
      <c r="D209" s="39"/>
      <c r="E209" s="40">
        <v>1272315</v>
      </c>
      <c r="F209" s="40">
        <v>1272315</v>
      </c>
      <c r="G209" s="39"/>
      <c r="H209" s="43"/>
      <c r="I209" s="44"/>
    </row>
    <row r="210" spans="1:9" ht="12" hidden="1" customHeight="1" outlineLevel="2" x14ac:dyDescent="0.2">
      <c r="A210" s="196" t="s">
        <v>936</v>
      </c>
      <c r="B210" s="196"/>
      <c r="C210" s="41"/>
      <c r="D210" s="41"/>
      <c r="E210" s="42">
        <v>1272315</v>
      </c>
      <c r="F210" s="42">
        <v>1272315</v>
      </c>
      <c r="G210" s="41"/>
      <c r="H210" s="45"/>
      <c r="I210" s="46"/>
    </row>
    <row r="211" spans="1:9" ht="12" customHeight="1" outlineLevel="1" collapsed="1" x14ac:dyDescent="0.2">
      <c r="A211" s="198" t="s">
        <v>1092</v>
      </c>
      <c r="B211" s="198"/>
      <c r="C211" s="39"/>
      <c r="D211" s="39"/>
      <c r="E211" s="40">
        <v>270999.09999999998</v>
      </c>
      <c r="F211" s="40">
        <v>270999.09999999998</v>
      </c>
      <c r="G211" s="39"/>
      <c r="H211" s="43"/>
      <c r="I211" s="44"/>
    </row>
    <row r="212" spans="1:9" ht="12" hidden="1" customHeight="1" outlineLevel="2" x14ac:dyDescent="0.2">
      <c r="A212" s="196" t="s">
        <v>1093</v>
      </c>
      <c r="B212" s="196"/>
      <c r="C212" s="41"/>
      <c r="D212" s="41"/>
      <c r="E212" s="42">
        <v>87103.67</v>
      </c>
      <c r="F212" s="42">
        <v>87103.67</v>
      </c>
      <c r="G212" s="41"/>
      <c r="H212" s="45"/>
      <c r="I212" s="46"/>
    </row>
    <row r="213" spans="1:9" ht="12" hidden="1" customHeight="1" outlineLevel="2" x14ac:dyDescent="0.2">
      <c r="A213" s="196" t="s">
        <v>1094</v>
      </c>
      <c r="B213" s="196"/>
      <c r="C213" s="41"/>
      <c r="D213" s="41"/>
      <c r="E213" s="42">
        <v>93325.39</v>
      </c>
      <c r="F213" s="42">
        <v>93325.39</v>
      </c>
      <c r="G213" s="41"/>
      <c r="H213" s="45"/>
      <c r="I213" s="46"/>
    </row>
    <row r="214" spans="1:9" ht="12" hidden="1" customHeight="1" outlineLevel="2" x14ac:dyDescent="0.2">
      <c r="A214" s="196" t="s">
        <v>1095</v>
      </c>
      <c r="B214" s="196"/>
      <c r="C214" s="41"/>
      <c r="D214" s="41"/>
      <c r="E214" s="42">
        <v>90570.04</v>
      </c>
      <c r="F214" s="42">
        <v>90570.04</v>
      </c>
      <c r="G214" s="41"/>
      <c r="H214" s="45"/>
      <c r="I214" s="46"/>
    </row>
    <row r="215" spans="1:9" ht="12" customHeight="1" outlineLevel="1" collapsed="1" x14ac:dyDescent="0.2">
      <c r="A215" s="198" t="s">
        <v>1096</v>
      </c>
      <c r="B215" s="198"/>
      <c r="C215" s="39"/>
      <c r="D215" s="39"/>
      <c r="E215" s="40">
        <v>346947.07</v>
      </c>
      <c r="F215" s="40">
        <v>569245.9</v>
      </c>
      <c r="G215" s="39"/>
      <c r="H215" s="199">
        <v>222298.83</v>
      </c>
      <c r="I215" s="199"/>
    </row>
    <row r="216" spans="1:9" ht="24" hidden="1" customHeight="1" outlineLevel="2" x14ac:dyDescent="0.2">
      <c r="A216" s="196" t="s">
        <v>1097</v>
      </c>
      <c r="B216" s="196"/>
      <c r="C216" s="41"/>
      <c r="D216" s="41"/>
      <c r="E216" s="42">
        <v>12942.42</v>
      </c>
      <c r="F216" s="42">
        <v>4240.57</v>
      </c>
      <c r="G216" s="42">
        <v>8701.85</v>
      </c>
      <c r="H216" s="45"/>
      <c r="I216" s="46"/>
    </row>
    <row r="217" spans="1:9" ht="24" hidden="1" customHeight="1" outlineLevel="2" x14ac:dyDescent="0.2">
      <c r="A217" s="196" t="s">
        <v>1098</v>
      </c>
      <c r="B217" s="196"/>
      <c r="C217" s="41"/>
      <c r="D217" s="41"/>
      <c r="E217" s="42">
        <v>29028.85</v>
      </c>
      <c r="F217" s="42">
        <v>29028.85</v>
      </c>
      <c r="G217" s="41"/>
      <c r="H217" s="45"/>
      <c r="I217" s="46"/>
    </row>
    <row r="218" spans="1:9" ht="24" hidden="1" customHeight="1" outlineLevel="2" x14ac:dyDescent="0.2">
      <c r="A218" s="196" t="s">
        <v>1099</v>
      </c>
      <c r="B218" s="196"/>
      <c r="C218" s="41"/>
      <c r="D218" s="41"/>
      <c r="E218" s="42">
        <v>11546.6</v>
      </c>
      <c r="F218" s="42">
        <v>11546.6</v>
      </c>
      <c r="G218" s="41"/>
      <c r="H218" s="45"/>
      <c r="I218" s="46"/>
    </row>
    <row r="219" spans="1:9" ht="24" hidden="1" customHeight="1" outlineLevel="2" x14ac:dyDescent="0.2">
      <c r="A219" s="196" t="s">
        <v>1100</v>
      </c>
      <c r="B219" s="196"/>
      <c r="C219" s="41"/>
      <c r="D219" s="41"/>
      <c r="E219" s="42">
        <v>14351.97</v>
      </c>
      <c r="F219" s="42">
        <v>14351.97</v>
      </c>
      <c r="G219" s="41"/>
      <c r="H219" s="45"/>
      <c r="I219" s="46"/>
    </row>
    <row r="220" spans="1:9" ht="24" hidden="1" customHeight="1" outlineLevel="2" x14ac:dyDescent="0.2">
      <c r="A220" s="196" t="s">
        <v>1101</v>
      </c>
      <c r="B220" s="196"/>
      <c r="C220" s="41"/>
      <c r="D220" s="41"/>
      <c r="E220" s="42">
        <v>11902.89</v>
      </c>
      <c r="F220" s="42">
        <v>11902.89</v>
      </c>
      <c r="G220" s="41"/>
      <c r="H220" s="45"/>
      <c r="I220" s="46"/>
    </row>
    <row r="221" spans="1:9" ht="24" hidden="1" customHeight="1" outlineLevel="2" x14ac:dyDescent="0.2">
      <c r="A221" s="196" t="s">
        <v>1102</v>
      </c>
      <c r="B221" s="196"/>
      <c r="C221" s="41"/>
      <c r="D221" s="41"/>
      <c r="E221" s="42">
        <v>92070.97</v>
      </c>
      <c r="F221" s="42">
        <v>92070.97</v>
      </c>
      <c r="G221" s="41"/>
      <c r="H221" s="45"/>
      <c r="I221" s="46"/>
    </row>
    <row r="222" spans="1:9" ht="24" hidden="1" customHeight="1" outlineLevel="2" x14ac:dyDescent="0.2">
      <c r="A222" s="196" t="s">
        <v>1103</v>
      </c>
      <c r="B222" s="196"/>
      <c r="C222" s="41"/>
      <c r="D222" s="41"/>
      <c r="E222" s="42">
        <v>24039.93</v>
      </c>
      <c r="F222" s="42">
        <v>24039.93</v>
      </c>
      <c r="G222" s="41"/>
      <c r="H222" s="45"/>
      <c r="I222" s="46"/>
    </row>
    <row r="223" spans="1:9" ht="24" hidden="1" customHeight="1" outlineLevel="2" x14ac:dyDescent="0.2">
      <c r="A223" s="196" t="s">
        <v>1104</v>
      </c>
      <c r="B223" s="196"/>
      <c r="C223" s="41"/>
      <c r="D223" s="41"/>
      <c r="E223" s="42">
        <v>88077.88</v>
      </c>
      <c r="F223" s="42">
        <v>88077.88</v>
      </c>
      <c r="G223" s="41"/>
      <c r="H223" s="45"/>
      <c r="I223" s="46"/>
    </row>
    <row r="224" spans="1:9" ht="24" hidden="1" customHeight="1" outlineLevel="2" x14ac:dyDescent="0.2">
      <c r="A224" s="196" t="s">
        <v>1105</v>
      </c>
      <c r="B224" s="196"/>
      <c r="C224" s="41"/>
      <c r="D224" s="41"/>
      <c r="E224" s="42">
        <v>11845.32</v>
      </c>
      <c r="F224" s="42">
        <v>11845.32</v>
      </c>
      <c r="G224" s="41"/>
      <c r="H224" s="45"/>
      <c r="I224" s="46"/>
    </row>
    <row r="225" spans="1:9" ht="24" hidden="1" customHeight="1" outlineLevel="2" x14ac:dyDescent="0.2">
      <c r="A225" s="196" t="s">
        <v>1106</v>
      </c>
      <c r="B225" s="196"/>
      <c r="C225" s="41"/>
      <c r="D225" s="41"/>
      <c r="E225" s="42">
        <v>51140.24</v>
      </c>
      <c r="F225" s="42">
        <v>51140.24</v>
      </c>
      <c r="G225" s="41"/>
      <c r="H225" s="45"/>
      <c r="I225" s="46"/>
    </row>
    <row r="226" spans="1:9" ht="24" hidden="1" customHeight="1" outlineLevel="2" x14ac:dyDescent="0.2">
      <c r="A226" s="196" t="s">
        <v>1107</v>
      </c>
      <c r="B226" s="196"/>
      <c r="C226" s="41"/>
      <c r="D226" s="41"/>
      <c r="E226" s="41"/>
      <c r="F226" s="42">
        <v>97619.34</v>
      </c>
      <c r="G226" s="41"/>
      <c r="H226" s="197">
        <v>97619.34</v>
      </c>
      <c r="I226" s="197"/>
    </row>
    <row r="227" spans="1:9" ht="24" hidden="1" customHeight="1" outlineLevel="2" x14ac:dyDescent="0.2">
      <c r="A227" s="196" t="s">
        <v>1108</v>
      </c>
      <c r="B227" s="196"/>
      <c r="C227" s="41"/>
      <c r="D227" s="41"/>
      <c r="E227" s="41"/>
      <c r="F227" s="42">
        <v>70028.34</v>
      </c>
      <c r="G227" s="41"/>
      <c r="H227" s="197">
        <v>70028.34</v>
      </c>
      <c r="I227" s="197"/>
    </row>
    <row r="228" spans="1:9" ht="24" hidden="1" customHeight="1" outlineLevel="2" x14ac:dyDescent="0.2">
      <c r="A228" s="196" t="s">
        <v>1109</v>
      </c>
      <c r="B228" s="196"/>
      <c r="C228" s="41"/>
      <c r="D228" s="41"/>
      <c r="E228" s="41"/>
      <c r="F228" s="42">
        <v>31802.97</v>
      </c>
      <c r="G228" s="41"/>
      <c r="H228" s="197">
        <v>31802.97</v>
      </c>
      <c r="I228" s="197"/>
    </row>
    <row r="229" spans="1:9" ht="24" hidden="1" customHeight="1" outlineLevel="2" x14ac:dyDescent="0.2">
      <c r="A229" s="196" t="s">
        <v>1110</v>
      </c>
      <c r="B229" s="196"/>
      <c r="C229" s="41"/>
      <c r="D229" s="41"/>
      <c r="E229" s="41"/>
      <c r="F229" s="42">
        <v>31550.03</v>
      </c>
      <c r="G229" s="41"/>
      <c r="H229" s="197">
        <v>31550.03</v>
      </c>
      <c r="I229" s="197"/>
    </row>
    <row r="230" spans="1:9" ht="12" customHeight="1" outlineLevel="1" collapsed="1" x14ac:dyDescent="0.2">
      <c r="A230" s="198" t="s">
        <v>1111</v>
      </c>
      <c r="B230" s="198"/>
      <c r="C230" s="39"/>
      <c r="D230" s="39"/>
      <c r="E230" s="40">
        <v>3127941.05</v>
      </c>
      <c r="F230" s="40">
        <v>2667330.4300000002</v>
      </c>
      <c r="G230" s="40">
        <v>460610.62</v>
      </c>
      <c r="H230" s="43"/>
      <c r="I230" s="44"/>
    </row>
    <row r="231" spans="1:9" ht="24" hidden="1" customHeight="1" outlineLevel="2" x14ac:dyDescent="0.2">
      <c r="A231" s="196" t="s">
        <v>1112</v>
      </c>
      <c r="B231" s="196"/>
      <c r="C231" s="41"/>
      <c r="D231" s="41"/>
      <c r="E231" s="42">
        <v>270640.43</v>
      </c>
      <c r="F231" s="42">
        <v>270640.43</v>
      </c>
      <c r="G231" s="41"/>
      <c r="H231" s="45"/>
      <c r="I231" s="46"/>
    </row>
    <row r="232" spans="1:9" ht="24" hidden="1" customHeight="1" outlineLevel="2" x14ac:dyDescent="0.2">
      <c r="A232" s="196" t="s">
        <v>1113</v>
      </c>
      <c r="B232" s="196"/>
      <c r="C232" s="41"/>
      <c r="D232" s="41"/>
      <c r="E232" s="42">
        <v>288016.39</v>
      </c>
      <c r="F232" s="42">
        <v>288016.39</v>
      </c>
      <c r="G232" s="41"/>
      <c r="H232" s="45"/>
      <c r="I232" s="46"/>
    </row>
    <row r="233" spans="1:9" ht="24" hidden="1" customHeight="1" outlineLevel="2" x14ac:dyDescent="0.2">
      <c r="A233" s="196" t="s">
        <v>1114</v>
      </c>
      <c r="B233" s="196"/>
      <c r="C233" s="41"/>
      <c r="D233" s="41"/>
      <c r="E233" s="42">
        <v>323051.03000000003</v>
      </c>
      <c r="F233" s="42">
        <v>323051.03000000003</v>
      </c>
      <c r="G233" s="41"/>
      <c r="H233" s="45"/>
      <c r="I233" s="46"/>
    </row>
    <row r="234" spans="1:9" ht="24" hidden="1" customHeight="1" outlineLevel="2" x14ac:dyDescent="0.2">
      <c r="A234" s="196" t="s">
        <v>1115</v>
      </c>
      <c r="B234" s="196"/>
      <c r="C234" s="41"/>
      <c r="D234" s="41"/>
      <c r="E234" s="42">
        <v>321098.14</v>
      </c>
      <c r="F234" s="42">
        <v>321098.14</v>
      </c>
      <c r="G234" s="41"/>
      <c r="H234" s="45"/>
      <c r="I234" s="46"/>
    </row>
    <row r="235" spans="1:9" ht="24" hidden="1" customHeight="1" outlineLevel="2" x14ac:dyDescent="0.2">
      <c r="A235" s="196" t="s">
        <v>1116</v>
      </c>
      <c r="B235" s="196"/>
      <c r="C235" s="41"/>
      <c r="D235" s="41"/>
      <c r="E235" s="42">
        <v>296725.36</v>
      </c>
      <c r="F235" s="42">
        <v>296725.36</v>
      </c>
      <c r="G235" s="41"/>
      <c r="H235" s="45"/>
      <c r="I235" s="46"/>
    </row>
    <row r="236" spans="1:9" ht="24" hidden="1" customHeight="1" outlineLevel="2" x14ac:dyDescent="0.2">
      <c r="A236" s="196" t="s">
        <v>1117</v>
      </c>
      <c r="B236" s="196"/>
      <c r="C236" s="41"/>
      <c r="D236" s="41"/>
      <c r="E236" s="42">
        <v>324337.59000000003</v>
      </c>
      <c r="F236" s="42">
        <v>324337.59000000003</v>
      </c>
      <c r="G236" s="41"/>
      <c r="H236" s="45"/>
      <c r="I236" s="46"/>
    </row>
    <row r="237" spans="1:9" ht="12" hidden="1" customHeight="1" outlineLevel="2" x14ac:dyDescent="0.2">
      <c r="A237" s="196" t="s">
        <v>1118</v>
      </c>
      <c r="B237" s="196"/>
      <c r="C237" s="41"/>
      <c r="D237" s="41"/>
      <c r="E237" s="42">
        <v>1304072.1100000001</v>
      </c>
      <c r="F237" s="42">
        <v>843461.49</v>
      </c>
      <c r="G237" s="42">
        <v>460610.62</v>
      </c>
      <c r="H237" s="45"/>
      <c r="I237" s="46"/>
    </row>
    <row r="238" spans="1:9" ht="24" customHeight="1" outlineLevel="1" collapsed="1" x14ac:dyDescent="0.2">
      <c r="A238" s="198" t="s">
        <v>1119</v>
      </c>
      <c r="B238" s="198"/>
      <c r="C238" s="40">
        <v>63520</v>
      </c>
      <c r="D238" s="39"/>
      <c r="E238" s="39"/>
      <c r="F238" s="40">
        <v>63520</v>
      </c>
      <c r="G238" s="39"/>
      <c r="H238" s="43"/>
      <c r="I238" s="44"/>
    </row>
    <row r="239" spans="1:9" ht="12" hidden="1" customHeight="1" outlineLevel="2" x14ac:dyDescent="0.2">
      <c r="A239" s="196" t="s">
        <v>936</v>
      </c>
      <c r="B239" s="196"/>
      <c r="C239" s="42">
        <v>63520</v>
      </c>
      <c r="D239" s="41"/>
      <c r="E239" s="41"/>
      <c r="F239" s="42">
        <v>63520</v>
      </c>
      <c r="G239" s="41"/>
      <c r="H239" s="45"/>
      <c r="I239" s="46"/>
    </row>
    <row r="240" spans="1:9" ht="12" customHeight="1" outlineLevel="1" collapsed="1" x14ac:dyDescent="0.2">
      <c r="A240" s="198" t="s">
        <v>1120</v>
      </c>
      <c r="B240" s="198"/>
      <c r="C240" s="39"/>
      <c r="D240" s="39"/>
      <c r="E240" s="40">
        <v>344755.21</v>
      </c>
      <c r="F240" s="40">
        <v>345047.6</v>
      </c>
      <c r="G240" s="39"/>
      <c r="H240" s="207">
        <v>292.39</v>
      </c>
      <c r="I240" s="207"/>
    </row>
    <row r="241" spans="1:9" ht="12" hidden="1" customHeight="1" outlineLevel="2" x14ac:dyDescent="0.2">
      <c r="A241" s="196" t="s">
        <v>1121</v>
      </c>
      <c r="B241" s="196"/>
      <c r="C241" s="41"/>
      <c r="D241" s="41"/>
      <c r="E241" s="42">
        <v>49755.21</v>
      </c>
      <c r="F241" s="42">
        <v>49755.21</v>
      </c>
      <c r="G241" s="41"/>
      <c r="H241" s="45"/>
      <c r="I241" s="46"/>
    </row>
    <row r="242" spans="1:9" ht="12" hidden="1" customHeight="1" outlineLevel="2" x14ac:dyDescent="0.2">
      <c r="A242" s="196" t="s">
        <v>1122</v>
      </c>
      <c r="B242" s="196"/>
      <c r="C242" s="41"/>
      <c r="D242" s="41"/>
      <c r="E242" s="42">
        <v>295000</v>
      </c>
      <c r="F242" s="42">
        <v>295292.39</v>
      </c>
      <c r="G242" s="41"/>
      <c r="H242" s="206">
        <v>292.39</v>
      </c>
      <c r="I242" s="206"/>
    </row>
    <row r="243" spans="1:9" ht="12" customHeight="1" outlineLevel="1" collapsed="1" x14ac:dyDescent="0.2">
      <c r="A243" s="198" t="s">
        <v>1123</v>
      </c>
      <c r="B243" s="198"/>
      <c r="C243" s="39"/>
      <c r="D243" s="39"/>
      <c r="E243" s="40">
        <v>23990</v>
      </c>
      <c r="F243" s="40">
        <v>23990</v>
      </c>
      <c r="G243" s="39"/>
      <c r="H243" s="43"/>
      <c r="I243" s="44"/>
    </row>
    <row r="244" spans="1:9" ht="12" hidden="1" customHeight="1" outlineLevel="2" x14ac:dyDescent="0.2">
      <c r="A244" s="196" t="s">
        <v>936</v>
      </c>
      <c r="B244" s="196"/>
      <c r="C244" s="41"/>
      <c r="D244" s="41"/>
      <c r="E244" s="42">
        <v>23990</v>
      </c>
      <c r="F244" s="42">
        <v>23990</v>
      </c>
      <c r="G244" s="41"/>
      <c r="H244" s="45"/>
      <c r="I244" s="46"/>
    </row>
    <row r="245" spans="1:9" ht="12" customHeight="1" outlineLevel="1" collapsed="1" x14ac:dyDescent="0.2">
      <c r="A245" s="198" t="s">
        <v>1124</v>
      </c>
      <c r="B245" s="198"/>
      <c r="C245" s="39"/>
      <c r="D245" s="39"/>
      <c r="E245" s="40">
        <v>151400</v>
      </c>
      <c r="F245" s="40">
        <v>151400</v>
      </c>
      <c r="G245" s="39"/>
      <c r="H245" s="43"/>
      <c r="I245" s="44"/>
    </row>
    <row r="246" spans="1:9" ht="12" hidden="1" customHeight="1" outlineLevel="2" x14ac:dyDescent="0.2">
      <c r="A246" s="196" t="s">
        <v>908</v>
      </c>
      <c r="B246" s="196"/>
      <c r="C246" s="41"/>
      <c r="D246" s="41"/>
      <c r="E246" s="42">
        <v>151400</v>
      </c>
      <c r="F246" s="42">
        <v>151400</v>
      </c>
      <c r="G246" s="41"/>
      <c r="H246" s="45"/>
      <c r="I246" s="46"/>
    </row>
    <row r="247" spans="1:9" ht="12" customHeight="1" outlineLevel="1" collapsed="1" x14ac:dyDescent="0.2">
      <c r="A247" s="198" t="s">
        <v>1125</v>
      </c>
      <c r="B247" s="198"/>
      <c r="C247" s="39"/>
      <c r="D247" s="39"/>
      <c r="E247" s="40">
        <v>3000</v>
      </c>
      <c r="F247" s="40">
        <v>3000</v>
      </c>
      <c r="G247" s="39"/>
      <c r="H247" s="43"/>
      <c r="I247" s="44"/>
    </row>
    <row r="248" spans="1:9" ht="12" hidden="1" customHeight="1" outlineLevel="2" x14ac:dyDescent="0.2">
      <c r="A248" s="196" t="s">
        <v>908</v>
      </c>
      <c r="B248" s="196"/>
      <c r="C248" s="41"/>
      <c r="D248" s="41"/>
      <c r="E248" s="42">
        <v>3000</v>
      </c>
      <c r="F248" s="42">
        <v>3000</v>
      </c>
      <c r="G248" s="41"/>
      <c r="H248" s="45"/>
      <c r="I248" s="46"/>
    </row>
    <row r="249" spans="1:9" ht="12" customHeight="1" outlineLevel="1" collapsed="1" x14ac:dyDescent="0.2">
      <c r="A249" s="198" t="s">
        <v>1126</v>
      </c>
      <c r="B249" s="198"/>
      <c r="C249" s="39"/>
      <c r="D249" s="39"/>
      <c r="E249" s="40">
        <v>263266</v>
      </c>
      <c r="F249" s="40">
        <v>263266</v>
      </c>
      <c r="G249" s="39"/>
      <c r="H249" s="43"/>
      <c r="I249" s="44"/>
    </row>
    <row r="250" spans="1:9" ht="12" hidden="1" customHeight="1" outlineLevel="2" x14ac:dyDescent="0.2">
      <c r="A250" s="196" t="s">
        <v>908</v>
      </c>
      <c r="B250" s="196"/>
      <c r="C250" s="41"/>
      <c r="D250" s="41"/>
      <c r="E250" s="42">
        <v>263266</v>
      </c>
      <c r="F250" s="42">
        <v>263266</v>
      </c>
      <c r="G250" s="41"/>
      <c r="H250" s="45"/>
      <c r="I250" s="46"/>
    </row>
    <row r="251" spans="1:9" ht="12" customHeight="1" outlineLevel="1" collapsed="1" x14ac:dyDescent="0.2">
      <c r="A251" s="198" t="s">
        <v>1127</v>
      </c>
      <c r="B251" s="198"/>
      <c r="C251" s="40">
        <v>656226</v>
      </c>
      <c r="D251" s="39"/>
      <c r="E251" s="40">
        <v>200000</v>
      </c>
      <c r="F251" s="39"/>
      <c r="G251" s="40">
        <v>856226</v>
      </c>
      <c r="H251" s="43"/>
      <c r="I251" s="44"/>
    </row>
    <row r="252" spans="1:9" ht="12" hidden="1" customHeight="1" outlineLevel="2" x14ac:dyDescent="0.2">
      <c r="A252" s="196" t="s">
        <v>1128</v>
      </c>
      <c r="B252" s="196"/>
      <c r="C252" s="42">
        <v>656226</v>
      </c>
      <c r="D252" s="41"/>
      <c r="E252" s="42">
        <v>200000</v>
      </c>
      <c r="F252" s="41"/>
      <c r="G252" s="42">
        <v>856226</v>
      </c>
      <c r="H252" s="45"/>
      <c r="I252" s="46"/>
    </row>
    <row r="253" spans="1:9" ht="12" customHeight="1" outlineLevel="1" collapsed="1" x14ac:dyDescent="0.2">
      <c r="A253" s="198" t="s">
        <v>1129</v>
      </c>
      <c r="B253" s="198"/>
      <c r="C253" s="39"/>
      <c r="D253" s="40">
        <v>16250</v>
      </c>
      <c r="E253" s="39"/>
      <c r="F253" s="39"/>
      <c r="G253" s="39"/>
      <c r="H253" s="199">
        <v>16250</v>
      </c>
      <c r="I253" s="199"/>
    </row>
    <row r="254" spans="1:9" ht="24" hidden="1" customHeight="1" outlineLevel="2" x14ac:dyDescent="0.2">
      <c r="A254" s="196" t="s">
        <v>1130</v>
      </c>
      <c r="B254" s="196"/>
      <c r="C254" s="41"/>
      <c r="D254" s="42">
        <v>16250</v>
      </c>
      <c r="E254" s="41"/>
      <c r="F254" s="41"/>
      <c r="G254" s="41"/>
      <c r="H254" s="197">
        <v>16250</v>
      </c>
      <c r="I254" s="197"/>
    </row>
    <row r="255" spans="1:9" ht="12" customHeight="1" outlineLevel="1" collapsed="1" x14ac:dyDescent="0.2">
      <c r="A255" s="198" t="s">
        <v>1131</v>
      </c>
      <c r="B255" s="198"/>
      <c r="C255" s="40">
        <v>3662.55</v>
      </c>
      <c r="D255" s="39"/>
      <c r="E255" s="40">
        <v>3662.55</v>
      </c>
      <c r="F255" s="40">
        <v>7325.1</v>
      </c>
      <c r="G255" s="39"/>
      <c r="H255" s="43"/>
      <c r="I255" s="44"/>
    </row>
    <row r="256" spans="1:9" ht="12" hidden="1" customHeight="1" outlineLevel="2" x14ac:dyDescent="0.2">
      <c r="A256" s="196" t="s">
        <v>908</v>
      </c>
      <c r="B256" s="196"/>
      <c r="C256" s="42">
        <v>3662.55</v>
      </c>
      <c r="D256" s="41"/>
      <c r="E256" s="42">
        <v>3662.55</v>
      </c>
      <c r="F256" s="42">
        <v>7325.1</v>
      </c>
      <c r="G256" s="41"/>
      <c r="H256" s="45"/>
      <c r="I256" s="46"/>
    </row>
    <row r="257" spans="1:9" ht="12" customHeight="1" outlineLevel="1" collapsed="1" x14ac:dyDescent="0.2">
      <c r="A257" s="198" t="s">
        <v>1132</v>
      </c>
      <c r="B257" s="198"/>
      <c r="C257" s="40">
        <v>3674.38</v>
      </c>
      <c r="D257" s="39"/>
      <c r="E257" s="40">
        <v>2571518.4900000002</v>
      </c>
      <c r="F257" s="40">
        <v>2725172.38</v>
      </c>
      <c r="G257" s="39"/>
      <c r="H257" s="199">
        <v>149979.51</v>
      </c>
      <c r="I257" s="199"/>
    </row>
    <row r="258" spans="1:9" ht="24" hidden="1" customHeight="1" outlineLevel="2" x14ac:dyDescent="0.2">
      <c r="A258" s="196" t="s">
        <v>1133</v>
      </c>
      <c r="B258" s="196"/>
      <c r="C258" s="42">
        <v>3674.38</v>
      </c>
      <c r="D258" s="41"/>
      <c r="E258" s="42">
        <v>2571518.4900000002</v>
      </c>
      <c r="F258" s="42">
        <v>2725172.38</v>
      </c>
      <c r="G258" s="41"/>
      <c r="H258" s="197">
        <v>149979.51</v>
      </c>
      <c r="I258" s="197"/>
    </row>
    <row r="259" spans="1:9" ht="12" customHeight="1" outlineLevel="1" collapsed="1" x14ac:dyDescent="0.2">
      <c r="A259" s="198" t="s">
        <v>1134</v>
      </c>
      <c r="B259" s="198"/>
      <c r="C259" s="39"/>
      <c r="D259" s="40">
        <v>36943.11</v>
      </c>
      <c r="E259" s="40">
        <v>36943.11</v>
      </c>
      <c r="F259" s="39"/>
      <c r="G259" s="39"/>
      <c r="H259" s="43"/>
      <c r="I259" s="44"/>
    </row>
    <row r="260" spans="1:9" ht="12" hidden="1" customHeight="1" outlineLevel="2" x14ac:dyDescent="0.2">
      <c r="A260" s="196" t="s">
        <v>1135</v>
      </c>
      <c r="B260" s="196"/>
      <c r="C260" s="41"/>
      <c r="D260" s="42">
        <v>36943.11</v>
      </c>
      <c r="E260" s="42">
        <v>36943.11</v>
      </c>
      <c r="F260" s="41"/>
      <c r="G260" s="41"/>
      <c r="H260" s="45"/>
      <c r="I260" s="46"/>
    </row>
    <row r="261" spans="1:9" ht="12" customHeight="1" outlineLevel="1" collapsed="1" x14ac:dyDescent="0.2">
      <c r="A261" s="198" t="s">
        <v>1136</v>
      </c>
      <c r="B261" s="198"/>
      <c r="C261" s="39"/>
      <c r="D261" s="40">
        <v>2890</v>
      </c>
      <c r="E261" s="39"/>
      <c r="F261" s="39"/>
      <c r="G261" s="39"/>
      <c r="H261" s="199">
        <v>2890</v>
      </c>
      <c r="I261" s="199"/>
    </row>
    <row r="262" spans="1:9" ht="12" hidden="1" customHeight="1" outlineLevel="2" x14ac:dyDescent="0.2">
      <c r="A262" s="196" t="s">
        <v>908</v>
      </c>
      <c r="B262" s="196"/>
      <c r="C262" s="41"/>
      <c r="D262" s="42">
        <v>2890</v>
      </c>
      <c r="E262" s="41"/>
      <c r="F262" s="41"/>
      <c r="G262" s="41"/>
      <c r="H262" s="197">
        <v>2890</v>
      </c>
      <c r="I262" s="197"/>
    </row>
    <row r="263" spans="1:9" ht="12" customHeight="1" outlineLevel="1" collapsed="1" x14ac:dyDescent="0.2">
      <c r="A263" s="198" t="s">
        <v>1137</v>
      </c>
      <c r="B263" s="198"/>
      <c r="C263" s="39"/>
      <c r="D263" s="39"/>
      <c r="E263" s="40">
        <v>659342.44999999995</v>
      </c>
      <c r="F263" s="40">
        <v>659342.44999999995</v>
      </c>
      <c r="G263" s="39"/>
      <c r="H263" s="43"/>
      <c r="I263" s="44"/>
    </row>
    <row r="264" spans="1:9" ht="12" hidden="1" customHeight="1" outlineLevel="2" x14ac:dyDescent="0.2">
      <c r="A264" s="196" t="s">
        <v>908</v>
      </c>
      <c r="B264" s="196"/>
      <c r="C264" s="41"/>
      <c r="D264" s="41"/>
      <c r="E264" s="42">
        <v>659342.44999999995</v>
      </c>
      <c r="F264" s="42">
        <v>659342.44999999995</v>
      </c>
      <c r="G264" s="41"/>
      <c r="H264" s="45"/>
      <c r="I264" s="46"/>
    </row>
    <row r="265" spans="1:9" ht="12" customHeight="1" outlineLevel="1" collapsed="1" x14ac:dyDescent="0.2">
      <c r="A265" s="198" t="s">
        <v>1138</v>
      </c>
      <c r="B265" s="198"/>
      <c r="C265" s="47">
        <v>693.21</v>
      </c>
      <c r="D265" s="39"/>
      <c r="E265" s="39"/>
      <c r="F265" s="39"/>
      <c r="G265" s="47">
        <v>693.21</v>
      </c>
      <c r="H265" s="43"/>
      <c r="I265" s="44"/>
    </row>
    <row r="266" spans="1:9" ht="12" hidden="1" customHeight="1" outlineLevel="2" x14ac:dyDescent="0.2">
      <c r="A266" s="196" t="s">
        <v>936</v>
      </c>
      <c r="B266" s="196"/>
      <c r="C266" s="48">
        <v>693.21</v>
      </c>
      <c r="D266" s="41"/>
      <c r="E266" s="41"/>
      <c r="F266" s="41"/>
      <c r="G266" s="48">
        <v>693.21</v>
      </c>
      <c r="H266" s="45"/>
      <c r="I266" s="46"/>
    </row>
    <row r="267" spans="1:9" ht="12" customHeight="1" outlineLevel="1" collapsed="1" x14ac:dyDescent="0.2">
      <c r="A267" s="198" t="s">
        <v>1139</v>
      </c>
      <c r="B267" s="198"/>
      <c r="C267" s="39"/>
      <c r="D267" s="39"/>
      <c r="E267" s="40">
        <v>338000</v>
      </c>
      <c r="F267" s="40">
        <v>338000</v>
      </c>
      <c r="G267" s="39"/>
      <c r="H267" s="43"/>
      <c r="I267" s="44"/>
    </row>
    <row r="268" spans="1:9" ht="12" hidden="1" customHeight="1" outlineLevel="2" x14ac:dyDescent="0.2">
      <c r="A268" s="196" t="s">
        <v>936</v>
      </c>
      <c r="B268" s="196"/>
      <c r="C268" s="41"/>
      <c r="D268" s="41"/>
      <c r="E268" s="42">
        <v>338000</v>
      </c>
      <c r="F268" s="42">
        <v>338000</v>
      </c>
      <c r="G268" s="41"/>
      <c r="H268" s="45"/>
      <c r="I268" s="46"/>
    </row>
    <row r="269" spans="1:9" ht="12" customHeight="1" outlineLevel="1" collapsed="1" x14ac:dyDescent="0.2">
      <c r="A269" s="198" t="s">
        <v>1140</v>
      </c>
      <c r="B269" s="198"/>
      <c r="C269" s="39"/>
      <c r="D269" s="40">
        <v>5000</v>
      </c>
      <c r="E269" s="39"/>
      <c r="F269" s="39"/>
      <c r="G269" s="39"/>
      <c r="H269" s="199">
        <v>5000</v>
      </c>
      <c r="I269" s="199"/>
    </row>
    <row r="270" spans="1:9" ht="12" hidden="1" customHeight="1" outlineLevel="2" x14ac:dyDescent="0.2">
      <c r="A270" s="196" t="s">
        <v>1141</v>
      </c>
      <c r="B270" s="196"/>
      <c r="C270" s="41"/>
      <c r="D270" s="42">
        <v>5000</v>
      </c>
      <c r="E270" s="41"/>
      <c r="F270" s="41"/>
      <c r="G270" s="41"/>
      <c r="H270" s="197">
        <v>5000</v>
      </c>
      <c r="I270" s="197"/>
    </row>
    <row r="271" spans="1:9" ht="12" customHeight="1" outlineLevel="1" collapsed="1" x14ac:dyDescent="0.2">
      <c r="A271" s="198" t="s">
        <v>1142</v>
      </c>
      <c r="B271" s="198"/>
      <c r="C271" s="39"/>
      <c r="D271" s="39"/>
      <c r="E271" s="40">
        <v>9000</v>
      </c>
      <c r="F271" s="40">
        <v>9000</v>
      </c>
      <c r="G271" s="39"/>
      <c r="H271" s="43"/>
      <c r="I271" s="44"/>
    </row>
    <row r="272" spans="1:9" ht="24" hidden="1" customHeight="1" outlineLevel="2" x14ac:dyDescent="0.2">
      <c r="A272" s="196" t="s">
        <v>1143</v>
      </c>
      <c r="B272" s="196"/>
      <c r="C272" s="41"/>
      <c r="D272" s="41"/>
      <c r="E272" s="42">
        <v>9000</v>
      </c>
      <c r="F272" s="42">
        <v>9000</v>
      </c>
      <c r="G272" s="41"/>
      <c r="H272" s="45"/>
      <c r="I272" s="46"/>
    </row>
    <row r="273" spans="1:11" ht="12" customHeight="1" outlineLevel="1" collapsed="1" x14ac:dyDescent="0.2">
      <c r="A273" s="198" t="s">
        <v>1144</v>
      </c>
      <c r="B273" s="198"/>
      <c r="C273" s="39"/>
      <c r="D273" s="40">
        <v>20091150.550000001</v>
      </c>
      <c r="E273" s="40">
        <v>93314207.159999996</v>
      </c>
      <c r="F273" s="40">
        <v>89111106.230000004</v>
      </c>
      <c r="G273" s="39"/>
      <c r="H273" s="199">
        <v>15888049.619999999</v>
      </c>
      <c r="I273" s="199"/>
    </row>
    <row r="274" spans="1:11" ht="12" hidden="1" customHeight="1" outlineLevel="2" x14ac:dyDescent="0.2">
      <c r="A274" s="196" t="s">
        <v>1145</v>
      </c>
      <c r="B274" s="196"/>
      <c r="C274" s="41"/>
      <c r="D274" s="41"/>
      <c r="E274" s="42">
        <v>23760411.760000002</v>
      </c>
      <c r="F274" s="42">
        <v>39648461.380000003</v>
      </c>
      <c r="G274" s="41"/>
      <c r="H274" s="197">
        <v>15888049.619999999</v>
      </c>
      <c r="I274" s="197"/>
    </row>
    <row r="275" spans="1:11" ht="24" hidden="1" customHeight="1" outlineLevel="2" x14ac:dyDescent="0.2">
      <c r="A275" s="196" t="s">
        <v>1146</v>
      </c>
      <c r="B275" s="196"/>
      <c r="C275" s="41"/>
      <c r="D275" s="41"/>
      <c r="E275" s="42">
        <v>4797080.4000000004</v>
      </c>
      <c r="F275" s="42">
        <v>4797080.4000000004</v>
      </c>
      <c r="G275" s="41"/>
      <c r="H275" s="45"/>
      <c r="I275" s="46"/>
    </row>
    <row r="276" spans="1:11" ht="24" hidden="1" customHeight="1" outlineLevel="2" x14ac:dyDescent="0.2">
      <c r="A276" s="196" t="s">
        <v>1147</v>
      </c>
      <c r="B276" s="196"/>
      <c r="C276" s="41"/>
      <c r="D276" s="41"/>
      <c r="E276" s="42">
        <v>26455912.050000001</v>
      </c>
      <c r="F276" s="42">
        <v>26455912.050000001</v>
      </c>
      <c r="G276" s="41"/>
      <c r="H276" s="45"/>
      <c r="I276" s="46"/>
    </row>
    <row r="277" spans="1:11" ht="24" hidden="1" customHeight="1" outlineLevel="2" x14ac:dyDescent="0.2">
      <c r="A277" s="196" t="s">
        <v>1148</v>
      </c>
      <c r="B277" s="196"/>
      <c r="C277" s="41"/>
      <c r="D277" s="41"/>
      <c r="E277" s="42">
        <v>18199152.399999999</v>
      </c>
      <c r="F277" s="42">
        <v>18199152.399999999</v>
      </c>
      <c r="G277" s="41"/>
      <c r="H277" s="45"/>
      <c r="I277" s="46"/>
    </row>
    <row r="278" spans="1:11" ht="24" hidden="1" customHeight="1" outlineLevel="2" x14ac:dyDescent="0.2">
      <c r="A278" s="196" t="s">
        <v>1149</v>
      </c>
      <c r="B278" s="196"/>
      <c r="C278" s="41"/>
      <c r="D278" s="41"/>
      <c r="E278" s="42">
        <v>10500</v>
      </c>
      <c r="F278" s="42">
        <v>10500</v>
      </c>
      <c r="G278" s="41"/>
      <c r="H278" s="45"/>
      <c r="I278" s="46"/>
    </row>
    <row r="279" spans="1:11" ht="24" hidden="1" customHeight="1" outlineLevel="2" x14ac:dyDescent="0.2">
      <c r="A279" s="196" t="s">
        <v>1150</v>
      </c>
      <c r="B279" s="196"/>
      <c r="C279" s="41"/>
      <c r="D279" s="42">
        <v>20091150.550000001</v>
      </c>
      <c r="E279" s="42">
        <v>20091150.550000001</v>
      </c>
      <c r="F279" s="41"/>
      <c r="G279" s="41"/>
      <c r="H279" s="45"/>
      <c r="I279" s="46"/>
    </row>
    <row r="280" spans="1:11" ht="36" customHeight="1" outlineLevel="1" collapsed="1" x14ac:dyDescent="0.2">
      <c r="A280" s="198" t="s">
        <v>1151</v>
      </c>
      <c r="B280" s="198"/>
      <c r="C280" s="39"/>
      <c r="D280" s="40">
        <v>5400</v>
      </c>
      <c r="E280" s="40">
        <v>5400</v>
      </c>
      <c r="F280" s="39"/>
      <c r="G280" s="39"/>
      <c r="H280" s="43"/>
      <c r="I280" s="44"/>
    </row>
    <row r="281" spans="1:11" ht="24" hidden="1" customHeight="1" outlineLevel="2" x14ac:dyDescent="0.2">
      <c r="A281" s="196" t="s">
        <v>1152</v>
      </c>
      <c r="B281" s="196"/>
      <c r="C281" s="41"/>
      <c r="D281" s="42">
        <v>5400</v>
      </c>
      <c r="E281" s="42">
        <v>5400</v>
      </c>
      <c r="F281" s="41"/>
      <c r="G281" s="41"/>
      <c r="H281" s="45"/>
      <c r="I281" s="46"/>
    </row>
    <row r="282" spans="1:11" ht="12" customHeight="1" outlineLevel="1" collapsed="1" x14ac:dyDescent="0.2">
      <c r="A282" s="198" t="s">
        <v>1153</v>
      </c>
      <c r="B282" s="198"/>
      <c r="C282" s="39"/>
      <c r="D282" s="39"/>
      <c r="E282" s="40">
        <v>61529238.710000001</v>
      </c>
      <c r="F282" s="40">
        <v>81481137.579999998</v>
      </c>
      <c r="G282" s="39"/>
      <c r="H282" s="199">
        <v>19951898.870000001</v>
      </c>
      <c r="I282" s="199"/>
      <c r="K282" s="35" t="s">
        <v>1612</v>
      </c>
    </row>
    <row r="283" spans="1:11" ht="12" hidden="1" customHeight="1" outlineLevel="2" x14ac:dyDescent="0.2">
      <c r="A283" s="196" t="s">
        <v>1154</v>
      </c>
      <c r="B283" s="196"/>
      <c r="C283" s="41"/>
      <c r="D283" s="41"/>
      <c r="E283" s="42">
        <v>61529238.710000001</v>
      </c>
      <c r="F283" s="42">
        <v>81481137.579999998</v>
      </c>
      <c r="G283" s="41"/>
      <c r="H283" s="197">
        <v>19951898.870000001</v>
      </c>
      <c r="I283" s="197"/>
    </row>
    <row r="284" spans="1:11" ht="12" customHeight="1" outlineLevel="1" collapsed="1" x14ac:dyDescent="0.2">
      <c r="A284" s="198" t="s">
        <v>1155</v>
      </c>
      <c r="B284" s="198"/>
      <c r="C284" s="40">
        <v>267295.86</v>
      </c>
      <c r="D284" s="39"/>
      <c r="E284" s="40">
        <v>8040639.5999999996</v>
      </c>
      <c r="F284" s="40">
        <v>8176972.9100000001</v>
      </c>
      <c r="G284" s="40">
        <v>130962.55</v>
      </c>
      <c r="H284" s="43"/>
      <c r="I284" s="44"/>
      <c r="K284" s="35" t="s">
        <v>1613</v>
      </c>
    </row>
    <row r="285" spans="1:11" ht="24" hidden="1" customHeight="1" outlineLevel="2" x14ac:dyDescent="0.2">
      <c r="A285" s="196" t="s">
        <v>1156</v>
      </c>
      <c r="B285" s="196"/>
      <c r="C285" s="42">
        <v>267295.86</v>
      </c>
      <c r="D285" s="41"/>
      <c r="E285" s="42">
        <v>8040639.5999999996</v>
      </c>
      <c r="F285" s="42">
        <v>8176972.9100000001</v>
      </c>
      <c r="G285" s="42">
        <v>130962.55</v>
      </c>
      <c r="H285" s="45"/>
      <c r="I285" s="46"/>
    </row>
    <row r="286" spans="1:11" ht="12" customHeight="1" outlineLevel="1" collapsed="1" x14ac:dyDescent="0.2">
      <c r="A286" s="198" t="s">
        <v>1157</v>
      </c>
      <c r="B286" s="198"/>
      <c r="C286" s="39"/>
      <c r="D286" s="40">
        <v>11638337.26</v>
      </c>
      <c r="E286" s="40">
        <v>13942025.789999999</v>
      </c>
      <c r="F286" s="40">
        <v>329296.84000000003</v>
      </c>
      <c r="G286" s="40">
        <v>1974391.69</v>
      </c>
      <c r="H286" s="43"/>
      <c r="I286" s="44"/>
      <c r="K286" s="35" t="s">
        <v>1614</v>
      </c>
    </row>
    <row r="287" spans="1:11" ht="24" hidden="1" customHeight="1" outlineLevel="2" x14ac:dyDescent="0.2">
      <c r="A287" s="196" t="s">
        <v>1158</v>
      </c>
      <c r="B287" s="196"/>
      <c r="C287" s="41"/>
      <c r="D287" s="42">
        <v>398414.46</v>
      </c>
      <c r="E287" s="42">
        <v>398414.46</v>
      </c>
      <c r="F287" s="41"/>
      <c r="G287" s="41"/>
      <c r="H287" s="45"/>
      <c r="I287" s="46"/>
    </row>
    <row r="288" spans="1:11" ht="12" hidden="1" customHeight="1" outlineLevel="2" x14ac:dyDescent="0.2">
      <c r="A288" s="196" t="s">
        <v>1159</v>
      </c>
      <c r="B288" s="196"/>
      <c r="C288" s="41"/>
      <c r="D288" s="41"/>
      <c r="E288" s="42">
        <v>77171.02</v>
      </c>
      <c r="F288" s="42">
        <v>77171.02</v>
      </c>
      <c r="G288" s="41"/>
      <c r="H288" s="45"/>
      <c r="I288" s="46"/>
    </row>
    <row r="289" spans="1:11" ht="12" hidden="1" customHeight="1" outlineLevel="2" x14ac:dyDescent="0.2">
      <c r="A289" s="196" t="s">
        <v>1160</v>
      </c>
      <c r="B289" s="196"/>
      <c r="C289" s="41"/>
      <c r="D289" s="42">
        <v>29299.67</v>
      </c>
      <c r="E289" s="42">
        <v>29299.67</v>
      </c>
      <c r="F289" s="41"/>
      <c r="G289" s="41"/>
      <c r="H289" s="45"/>
      <c r="I289" s="46"/>
    </row>
    <row r="290" spans="1:11" ht="24" hidden="1" customHeight="1" outlineLevel="2" x14ac:dyDescent="0.2">
      <c r="A290" s="196" t="s">
        <v>1161</v>
      </c>
      <c r="B290" s="196"/>
      <c r="C290" s="41"/>
      <c r="D290" s="42">
        <v>2087081.51</v>
      </c>
      <c r="E290" s="42">
        <v>2087081.51</v>
      </c>
      <c r="F290" s="41"/>
      <c r="G290" s="41"/>
      <c r="H290" s="45"/>
      <c r="I290" s="46"/>
    </row>
    <row r="291" spans="1:11" ht="24" hidden="1" customHeight="1" outlineLevel="2" x14ac:dyDescent="0.2">
      <c r="A291" s="196" t="s">
        <v>1162</v>
      </c>
      <c r="B291" s="196"/>
      <c r="C291" s="41"/>
      <c r="D291" s="42">
        <v>958133.86</v>
      </c>
      <c r="E291" s="42">
        <v>958133.86</v>
      </c>
      <c r="F291" s="41"/>
      <c r="G291" s="41"/>
      <c r="H291" s="45"/>
      <c r="I291" s="46"/>
    </row>
    <row r="292" spans="1:11" ht="24" hidden="1" customHeight="1" outlineLevel="2" x14ac:dyDescent="0.2">
      <c r="A292" s="196" t="s">
        <v>1163</v>
      </c>
      <c r="B292" s="196"/>
      <c r="C292" s="41"/>
      <c r="D292" s="42">
        <v>1238364.3999999999</v>
      </c>
      <c r="E292" s="42">
        <v>3464881.91</v>
      </c>
      <c r="F292" s="42">
        <v>252125.82</v>
      </c>
      <c r="G292" s="42">
        <v>1974391.69</v>
      </c>
      <c r="H292" s="45"/>
      <c r="I292" s="46"/>
    </row>
    <row r="293" spans="1:11" ht="24" hidden="1" customHeight="1" outlineLevel="2" x14ac:dyDescent="0.2">
      <c r="A293" s="196" t="s">
        <v>1164</v>
      </c>
      <c r="B293" s="196"/>
      <c r="C293" s="41"/>
      <c r="D293" s="42">
        <v>5975294.6900000004</v>
      </c>
      <c r="E293" s="42">
        <v>5975294.6900000004</v>
      </c>
      <c r="F293" s="41"/>
      <c r="G293" s="41"/>
      <c r="H293" s="45"/>
      <c r="I293" s="46"/>
    </row>
    <row r="294" spans="1:11" ht="12" hidden="1" customHeight="1" outlineLevel="2" x14ac:dyDescent="0.2">
      <c r="A294" s="196" t="s">
        <v>1165</v>
      </c>
      <c r="B294" s="196"/>
      <c r="C294" s="41"/>
      <c r="D294" s="42">
        <v>951748.67</v>
      </c>
      <c r="E294" s="42">
        <v>951748.67</v>
      </c>
      <c r="F294" s="41"/>
      <c r="G294" s="41"/>
      <c r="H294" s="45"/>
      <c r="I294" s="46"/>
    </row>
    <row r="295" spans="1:11" ht="12" customHeight="1" outlineLevel="1" collapsed="1" x14ac:dyDescent="0.2">
      <c r="A295" s="198" t="s">
        <v>1166</v>
      </c>
      <c r="B295" s="198"/>
      <c r="C295" s="39"/>
      <c r="D295" s="39"/>
      <c r="E295" s="40">
        <v>18806439.52</v>
      </c>
      <c r="F295" s="40">
        <v>23423546.760000002</v>
      </c>
      <c r="G295" s="39"/>
      <c r="H295" s="199">
        <v>4617107.24</v>
      </c>
      <c r="I295" s="199"/>
      <c r="K295" s="35" t="s">
        <v>1615</v>
      </c>
    </row>
    <row r="296" spans="1:11" ht="12" hidden="1" customHeight="1" outlineLevel="2" x14ac:dyDescent="0.2">
      <c r="A296" s="196" t="s">
        <v>1167</v>
      </c>
      <c r="B296" s="196"/>
      <c r="C296" s="41"/>
      <c r="D296" s="41"/>
      <c r="E296" s="42">
        <v>18806439.52</v>
      </c>
      <c r="F296" s="42">
        <v>23423546.760000002</v>
      </c>
      <c r="G296" s="41"/>
      <c r="H296" s="197">
        <v>4617107.24</v>
      </c>
      <c r="I296" s="197"/>
    </row>
    <row r="297" spans="1:11" ht="12" customHeight="1" outlineLevel="1" collapsed="1" x14ac:dyDescent="0.2">
      <c r="A297" s="198" t="s">
        <v>1168</v>
      </c>
      <c r="B297" s="198"/>
      <c r="C297" s="40">
        <v>1436.14</v>
      </c>
      <c r="D297" s="39"/>
      <c r="E297" s="40">
        <v>20776.099999999999</v>
      </c>
      <c r="F297" s="40">
        <v>21552.2</v>
      </c>
      <c r="G297" s="47">
        <v>660.04</v>
      </c>
      <c r="H297" s="43"/>
      <c r="I297" s="44"/>
    </row>
    <row r="298" spans="1:11" ht="12" hidden="1" customHeight="1" outlineLevel="2" x14ac:dyDescent="0.2">
      <c r="A298" s="196" t="s">
        <v>1169</v>
      </c>
      <c r="B298" s="196"/>
      <c r="C298" s="42">
        <v>1436.14</v>
      </c>
      <c r="D298" s="41"/>
      <c r="E298" s="42">
        <v>14764.7</v>
      </c>
      <c r="F298" s="42">
        <v>15540.8</v>
      </c>
      <c r="G298" s="48">
        <v>660.04</v>
      </c>
      <c r="H298" s="45"/>
      <c r="I298" s="46"/>
    </row>
    <row r="299" spans="1:11" ht="24" hidden="1" customHeight="1" outlineLevel="2" x14ac:dyDescent="0.2">
      <c r="A299" s="196" t="s">
        <v>1170</v>
      </c>
      <c r="B299" s="196"/>
      <c r="C299" s="41"/>
      <c r="D299" s="41"/>
      <c r="E299" s="48">
        <v>100.9</v>
      </c>
      <c r="F299" s="48">
        <v>100.9</v>
      </c>
      <c r="G299" s="41"/>
      <c r="H299" s="45"/>
      <c r="I299" s="46"/>
    </row>
    <row r="300" spans="1:11" ht="24" hidden="1" customHeight="1" outlineLevel="2" x14ac:dyDescent="0.2">
      <c r="A300" s="196" t="s">
        <v>1171</v>
      </c>
      <c r="B300" s="196"/>
      <c r="C300" s="41"/>
      <c r="D300" s="41"/>
      <c r="E300" s="48">
        <v>30.5</v>
      </c>
      <c r="F300" s="48">
        <v>30.5</v>
      </c>
      <c r="G300" s="41"/>
      <c r="H300" s="45"/>
      <c r="I300" s="46"/>
    </row>
    <row r="301" spans="1:11" ht="24" hidden="1" customHeight="1" outlineLevel="2" x14ac:dyDescent="0.2">
      <c r="A301" s="196" t="s">
        <v>1172</v>
      </c>
      <c r="B301" s="196"/>
      <c r="C301" s="41"/>
      <c r="D301" s="41"/>
      <c r="E301" s="42">
        <v>5880</v>
      </c>
      <c r="F301" s="42">
        <v>5880</v>
      </c>
      <c r="G301" s="41"/>
      <c r="H301" s="45"/>
      <c r="I301" s="46"/>
    </row>
    <row r="302" spans="1:11" ht="12" customHeight="1" outlineLevel="1" collapsed="1" x14ac:dyDescent="0.2">
      <c r="A302" s="198" t="s">
        <v>1173</v>
      </c>
      <c r="B302" s="198"/>
      <c r="C302" s="39"/>
      <c r="D302" s="39"/>
      <c r="E302" s="40">
        <v>2500</v>
      </c>
      <c r="F302" s="40">
        <v>2500</v>
      </c>
      <c r="G302" s="39"/>
      <c r="H302" s="43"/>
      <c r="I302" s="44"/>
    </row>
    <row r="303" spans="1:11" ht="12" hidden="1" customHeight="1" outlineLevel="2" x14ac:dyDescent="0.2">
      <c r="A303" s="196" t="s">
        <v>936</v>
      </c>
      <c r="B303" s="196"/>
      <c r="C303" s="41"/>
      <c r="D303" s="41"/>
      <c r="E303" s="42">
        <v>2500</v>
      </c>
      <c r="F303" s="42">
        <v>2500</v>
      </c>
      <c r="G303" s="41"/>
      <c r="H303" s="45"/>
      <c r="I303" s="46"/>
    </row>
    <row r="304" spans="1:11" ht="12" customHeight="1" outlineLevel="1" collapsed="1" x14ac:dyDescent="0.2">
      <c r="A304" s="198" t="s">
        <v>1174</v>
      </c>
      <c r="B304" s="198"/>
      <c r="C304" s="39"/>
      <c r="D304" s="39"/>
      <c r="E304" s="40">
        <v>5000</v>
      </c>
      <c r="F304" s="40">
        <v>5000</v>
      </c>
      <c r="G304" s="39"/>
      <c r="H304" s="43"/>
      <c r="I304" s="44"/>
    </row>
    <row r="305" spans="1:9" ht="12" hidden="1" customHeight="1" outlineLevel="2" x14ac:dyDescent="0.2">
      <c r="A305" s="196" t="s">
        <v>1175</v>
      </c>
      <c r="B305" s="196"/>
      <c r="C305" s="41"/>
      <c r="D305" s="41"/>
      <c r="E305" s="42">
        <v>5000</v>
      </c>
      <c r="F305" s="42">
        <v>5000</v>
      </c>
      <c r="G305" s="41"/>
      <c r="H305" s="45"/>
      <c r="I305" s="46"/>
    </row>
    <row r="306" spans="1:9" ht="12" customHeight="1" outlineLevel="1" collapsed="1" x14ac:dyDescent="0.2">
      <c r="A306" s="198" t="s">
        <v>1176</v>
      </c>
      <c r="B306" s="198"/>
      <c r="C306" s="47">
        <v>393.17</v>
      </c>
      <c r="D306" s="39"/>
      <c r="E306" s="40">
        <v>34049.89</v>
      </c>
      <c r="F306" s="40">
        <v>40382.19</v>
      </c>
      <c r="G306" s="39"/>
      <c r="H306" s="199">
        <v>5939.13</v>
      </c>
      <c r="I306" s="199"/>
    </row>
    <row r="307" spans="1:9" ht="24" hidden="1" customHeight="1" outlineLevel="2" x14ac:dyDescent="0.2">
      <c r="A307" s="196" t="s">
        <v>1177</v>
      </c>
      <c r="B307" s="196"/>
      <c r="C307" s="48">
        <v>393.17</v>
      </c>
      <c r="D307" s="41"/>
      <c r="E307" s="42">
        <v>34049.89</v>
      </c>
      <c r="F307" s="42">
        <v>40382.19</v>
      </c>
      <c r="G307" s="41"/>
      <c r="H307" s="197">
        <v>5939.13</v>
      </c>
      <c r="I307" s="197"/>
    </row>
    <row r="308" spans="1:9" ht="12" customHeight="1" outlineLevel="1" collapsed="1" x14ac:dyDescent="0.2">
      <c r="A308" s="198" t="s">
        <v>1178</v>
      </c>
      <c r="B308" s="198"/>
      <c r="C308" s="39"/>
      <c r="D308" s="39"/>
      <c r="E308" s="40">
        <v>118851</v>
      </c>
      <c r="F308" s="40">
        <v>118851</v>
      </c>
      <c r="G308" s="39"/>
      <c r="H308" s="43"/>
      <c r="I308" s="44"/>
    </row>
    <row r="309" spans="1:9" ht="12" hidden="1" customHeight="1" outlineLevel="2" x14ac:dyDescent="0.2">
      <c r="A309" s="196" t="s">
        <v>936</v>
      </c>
      <c r="B309" s="196"/>
      <c r="C309" s="41"/>
      <c r="D309" s="41"/>
      <c r="E309" s="42">
        <v>118851</v>
      </c>
      <c r="F309" s="42">
        <v>118851</v>
      </c>
      <c r="G309" s="41"/>
      <c r="H309" s="45"/>
      <c r="I309" s="46"/>
    </row>
    <row r="310" spans="1:9" ht="12" customHeight="1" outlineLevel="1" collapsed="1" x14ac:dyDescent="0.2">
      <c r="A310" s="198" t="s">
        <v>1179</v>
      </c>
      <c r="B310" s="198"/>
      <c r="C310" s="39"/>
      <c r="D310" s="40">
        <v>1820.08</v>
      </c>
      <c r="E310" s="40">
        <v>58760.61</v>
      </c>
      <c r="F310" s="40">
        <v>65616.34</v>
      </c>
      <c r="G310" s="39"/>
      <c r="H310" s="199">
        <v>8675.81</v>
      </c>
      <c r="I310" s="199"/>
    </row>
    <row r="311" spans="1:9" ht="24" hidden="1" customHeight="1" outlineLevel="2" x14ac:dyDescent="0.2">
      <c r="A311" s="196" t="s">
        <v>1180</v>
      </c>
      <c r="B311" s="196"/>
      <c r="C311" s="41"/>
      <c r="D311" s="42">
        <v>1820.08</v>
      </c>
      <c r="E311" s="42">
        <v>58588.93</v>
      </c>
      <c r="F311" s="42">
        <v>65444.66</v>
      </c>
      <c r="G311" s="41"/>
      <c r="H311" s="197">
        <v>8675.81</v>
      </c>
      <c r="I311" s="197"/>
    </row>
    <row r="312" spans="1:9" ht="12" hidden="1" customHeight="1" outlineLevel="2" x14ac:dyDescent="0.2">
      <c r="A312" s="196" t="s">
        <v>1181</v>
      </c>
      <c r="B312" s="196"/>
      <c r="C312" s="41"/>
      <c r="D312" s="41"/>
      <c r="E312" s="48">
        <v>171.68</v>
      </c>
      <c r="F312" s="48">
        <v>171.68</v>
      </c>
      <c r="G312" s="41"/>
      <c r="H312" s="45"/>
      <c r="I312" s="46"/>
    </row>
    <row r="313" spans="1:9" ht="12" customHeight="1" outlineLevel="1" collapsed="1" x14ac:dyDescent="0.2">
      <c r="A313" s="198" t="s">
        <v>1182</v>
      </c>
      <c r="B313" s="198"/>
      <c r="C313" s="39"/>
      <c r="D313" s="40">
        <v>2309652.61</v>
      </c>
      <c r="E313" s="40">
        <v>5378948.21</v>
      </c>
      <c r="F313" s="40">
        <v>3069295.6</v>
      </c>
      <c r="G313" s="39"/>
      <c r="H313" s="43"/>
      <c r="I313" s="44"/>
    </row>
    <row r="314" spans="1:9" ht="12" hidden="1" customHeight="1" outlineLevel="2" x14ac:dyDescent="0.2">
      <c r="A314" s="196" t="s">
        <v>1183</v>
      </c>
      <c r="B314" s="196"/>
      <c r="C314" s="41"/>
      <c r="D314" s="42">
        <v>2309652.61</v>
      </c>
      <c r="E314" s="42">
        <v>5378948.21</v>
      </c>
      <c r="F314" s="42">
        <v>3069295.6</v>
      </c>
      <c r="G314" s="41"/>
      <c r="H314" s="45"/>
      <c r="I314" s="46"/>
    </row>
    <row r="315" spans="1:9" ht="12" customHeight="1" outlineLevel="1" collapsed="1" x14ac:dyDescent="0.2">
      <c r="A315" s="198" t="s">
        <v>1184</v>
      </c>
      <c r="B315" s="198"/>
      <c r="C315" s="40">
        <v>22136.44</v>
      </c>
      <c r="D315" s="39"/>
      <c r="E315" s="39"/>
      <c r="F315" s="39"/>
      <c r="G315" s="40">
        <v>22136.44</v>
      </c>
      <c r="H315" s="43"/>
      <c r="I315" s="44"/>
    </row>
    <row r="316" spans="1:9" ht="12" hidden="1" customHeight="1" outlineLevel="2" x14ac:dyDescent="0.2">
      <c r="A316" s="196" t="s">
        <v>908</v>
      </c>
      <c r="B316" s="196"/>
      <c r="C316" s="42">
        <v>22136.44</v>
      </c>
      <c r="D316" s="41"/>
      <c r="E316" s="41"/>
      <c r="F316" s="41"/>
      <c r="G316" s="42">
        <v>22136.44</v>
      </c>
      <c r="H316" s="45"/>
      <c r="I316" s="46"/>
    </row>
    <row r="317" spans="1:9" ht="12" customHeight="1" outlineLevel="1" collapsed="1" x14ac:dyDescent="0.2">
      <c r="A317" s="198" t="s">
        <v>1185</v>
      </c>
      <c r="B317" s="198"/>
      <c r="C317" s="39"/>
      <c r="D317" s="40">
        <v>28547173.690000001</v>
      </c>
      <c r="E317" s="40">
        <v>4246537.1900000004</v>
      </c>
      <c r="F317" s="39"/>
      <c r="G317" s="39"/>
      <c r="H317" s="199">
        <v>24300636.5</v>
      </c>
      <c r="I317" s="199"/>
    </row>
    <row r="318" spans="1:9" ht="24" hidden="1" customHeight="1" outlineLevel="2" x14ac:dyDescent="0.2">
      <c r="A318" s="196" t="s">
        <v>1186</v>
      </c>
      <c r="B318" s="196"/>
      <c r="C318" s="41"/>
      <c r="D318" s="42">
        <v>28547173.690000001</v>
      </c>
      <c r="E318" s="42">
        <v>4246537.1900000004</v>
      </c>
      <c r="F318" s="41"/>
      <c r="G318" s="41"/>
      <c r="H318" s="197">
        <v>24300636.5</v>
      </c>
      <c r="I318" s="197"/>
    </row>
    <row r="319" spans="1:9" ht="12" customHeight="1" outlineLevel="1" collapsed="1" x14ac:dyDescent="0.2">
      <c r="A319" s="198" t="s">
        <v>1187</v>
      </c>
      <c r="B319" s="198"/>
      <c r="C319" s="39"/>
      <c r="D319" s="39"/>
      <c r="E319" s="40">
        <v>665040</v>
      </c>
      <c r="F319" s="40">
        <v>665040</v>
      </c>
      <c r="G319" s="39"/>
      <c r="H319" s="43"/>
      <c r="I319" s="44"/>
    </row>
    <row r="320" spans="1:9" ht="12" hidden="1" customHeight="1" outlineLevel="2" x14ac:dyDescent="0.2">
      <c r="A320" s="196" t="s">
        <v>1188</v>
      </c>
      <c r="B320" s="196"/>
      <c r="C320" s="41"/>
      <c r="D320" s="41"/>
      <c r="E320" s="42">
        <v>665040</v>
      </c>
      <c r="F320" s="42">
        <v>665040</v>
      </c>
      <c r="G320" s="41"/>
      <c r="H320" s="45"/>
      <c r="I320" s="46"/>
    </row>
    <row r="321" spans="1:9" ht="12" customHeight="1" outlineLevel="1" collapsed="1" x14ac:dyDescent="0.2">
      <c r="A321" s="198" t="s">
        <v>1189</v>
      </c>
      <c r="B321" s="198"/>
      <c r="C321" s="39"/>
      <c r="D321" s="40">
        <v>571871.97</v>
      </c>
      <c r="E321" s="40">
        <v>571872.18000000005</v>
      </c>
      <c r="F321" s="47">
        <v>0.21</v>
      </c>
      <c r="G321" s="39"/>
      <c r="H321" s="43"/>
      <c r="I321" s="44"/>
    </row>
    <row r="322" spans="1:9" ht="24" hidden="1" customHeight="1" outlineLevel="2" x14ac:dyDescent="0.2">
      <c r="A322" s="196" t="s">
        <v>1190</v>
      </c>
      <c r="B322" s="196"/>
      <c r="C322" s="41"/>
      <c r="D322" s="42">
        <v>70817.03</v>
      </c>
      <c r="E322" s="42">
        <v>70817.240000000005</v>
      </c>
      <c r="F322" s="48">
        <v>0.21</v>
      </c>
      <c r="G322" s="41"/>
      <c r="H322" s="45"/>
      <c r="I322" s="46"/>
    </row>
    <row r="323" spans="1:9" ht="36" hidden="1" customHeight="1" outlineLevel="2" x14ac:dyDescent="0.2">
      <c r="A323" s="196" t="s">
        <v>1191</v>
      </c>
      <c r="B323" s="196"/>
      <c r="C323" s="41"/>
      <c r="D323" s="42">
        <v>501054.94</v>
      </c>
      <c r="E323" s="42">
        <v>501054.94</v>
      </c>
      <c r="F323" s="41"/>
      <c r="G323" s="41"/>
      <c r="H323" s="45"/>
      <c r="I323" s="46"/>
    </row>
    <row r="324" spans="1:9" ht="12" customHeight="1" outlineLevel="1" collapsed="1" x14ac:dyDescent="0.2">
      <c r="A324" s="198" t="s">
        <v>1192</v>
      </c>
      <c r="B324" s="198"/>
      <c r="C324" s="40">
        <v>71688.61</v>
      </c>
      <c r="D324" s="39"/>
      <c r="E324" s="40">
        <v>174862.33</v>
      </c>
      <c r="F324" s="40">
        <v>140240.66</v>
      </c>
      <c r="G324" s="40">
        <v>106310.28</v>
      </c>
      <c r="H324" s="43"/>
      <c r="I324" s="44"/>
    </row>
    <row r="325" spans="1:9" ht="12" hidden="1" customHeight="1" outlineLevel="2" x14ac:dyDescent="0.2">
      <c r="A325" s="196" t="s">
        <v>908</v>
      </c>
      <c r="B325" s="196"/>
      <c r="C325" s="42">
        <v>71688.61</v>
      </c>
      <c r="D325" s="41"/>
      <c r="E325" s="42">
        <v>174862.33</v>
      </c>
      <c r="F325" s="42">
        <v>140240.66</v>
      </c>
      <c r="G325" s="42">
        <v>106310.28</v>
      </c>
      <c r="H325" s="45"/>
      <c r="I325" s="46"/>
    </row>
    <row r="326" spans="1:9" ht="12" customHeight="1" outlineLevel="1" collapsed="1" x14ac:dyDescent="0.2">
      <c r="A326" s="198" t="s">
        <v>1193</v>
      </c>
      <c r="B326" s="198"/>
      <c r="C326" s="39"/>
      <c r="D326" s="40">
        <v>2335883.77</v>
      </c>
      <c r="E326" s="39"/>
      <c r="F326" s="39"/>
      <c r="G326" s="39"/>
      <c r="H326" s="199">
        <v>2335883.77</v>
      </c>
      <c r="I326" s="199"/>
    </row>
    <row r="327" spans="1:9" ht="12" hidden="1" customHeight="1" outlineLevel="2" x14ac:dyDescent="0.2">
      <c r="A327" s="196" t="s">
        <v>1194</v>
      </c>
      <c r="B327" s="196"/>
      <c r="C327" s="41"/>
      <c r="D327" s="42">
        <v>2335883.77</v>
      </c>
      <c r="E327" s="41"/>
      <c r="F327" s="41"/>
      <c r="G327" s="41"/>
      <c r="H327" s="197">
        <v>2335883.77</v>
      </c>
      <c r="I327" s="197"/>
    </row>
    <row r="328" spans="1:9" ht="12" customHeight="1" outlineLevel="1" collapsed="1" x14ac:dyDescent="0.2">
      <c r="A328" s="198" t="s">
        <v>1195</v>
      </c>
      <c r="B328" s="198"/>
      <c r="C328" s="39"/>
      <c r="D328" s="40">
        <v>8105024.29</v>
      </c>
      <c r="E328" s="49">
        <v>-167679.65</v>
      </c>
      <c r="F328" s="49">
        <v>-8272703.9400000004</v>
      </c>
      <c r="G328" s="39"/>
      <c r="H328" s="43"/>
      <c r="I328" s="44"/>
    </row>
    <row r="329" spans="1:9" ht="24" hidden="1" customHeight="1" outlineLevel="2" x14ac:dyDescent="0.2">
      <c r="A329" s="196" t="s">
        <v>1196</v>
      </c>
      <c r="B329" s="196"/>
      <c r="C329" s="41"/>
      <c r="D329" s="42">
        <v>6526120.6799999997</v>
      </c>
      <c r="E329" s="41"/>
      <c r="F329" s="50">
        <v>-6526120.6799999997</v>
      </c>
      <c r="G329" s="41"/>
      <c r="H329" s="45"/>
      <c r="I329" s="46"/>
    </row>
    <row r="330" spans="1:9" ht="12" hidden="1" customHeight="1" outlineLevel="2" x14ac:dyDescent="0.2">
      <c r="A330" s="196" t="s">
        <v>1197</v>
      </c>
      <c r="B330" s="196"/>
      <c r="C330" s="42">
        <v>162700</v>
      </c>
      <c r="D330" s="41"/>
      <c r="E330" s="50">
        <v>-153900</v>
      </c>
      <c r="F330" s="42">
        <v>8800</v>
      </c>
      <c r="G330" s="41"/>
      <c r="H330" s="45"/>
      <c r="I330" s="46"/>
    </row>
    <row r="331" spans="1:9" ht="12" hidden="1" customHeight="1" outlineLevel="2" x14ac:dyDescent="0.2">
      <c r="A331" s="196" t="s">
        <v>1198</v>
      </c>
      <c r="B331" s="196"/>
      <c r="C331" s="42">
        <v>13779.65</v>
      </c>
      <c r="D331" s="41"/>
      <c r="E331" s="50">
        <v>-13779.65</v>
      </c>
      <c r="F331" s="41"/>
      <c r="G331" s="41"/>
      <c r="H331" s="45"/>
      <c r="I331" s="46"/>
    </row>
    <row r="332" spans="1:9" ht="12" hidden="1" customHeight="1" outlineLevel="2" x14ac:dyDescent="0.2">
      <c r="A332" s="196" t="s">
        <v>1199</v>
      </c>
      <c r="B332" s="196"/>
      <c r="C332" s="41"/>
      <c r="D332" s="42">
        <v>1754657.95</v>
      </c>
      <c r="E332" s="41"/>
      <c r="F332" s="50">
        <v>-1754657.95</v>
      </c>
      <c r="G332" s="41"/>
      <c r="H332" s="45"/>
      <c r="I332" s="46"/>
    </row>
    <row r="333" spans="1:9" ht="24" hidden="1" customHeight="1" outlineLevel="2" x14ac:dyDescent="0.2">
      <c r="A333" s="196" t="s">
        <v>1200</v>
      </c>
      <c r="B333" s="196"/>
      <c r="C333" s="41"/>
      <c r="D333" s="48">
        <v>725.31</v>
      </c>
      <c r="E333" s="41"/>
      <c r="F333" s="51">
        <v>-725.31</v>
      </c>
      <c r="G333" s="41"/>
      <c r="H333" s="45"/>
      <c r="I333" s="46"/>
    </row>
    <row r="334" spans="1:9" ht="12" customHeight="1" outlineLevel="1" collapsed="1" x14ac:dyDescent="0.2">
      <c r="A334" s="198" t="s">
        <v>1201</v>
      </c>
      <c r="B334" s="198"/>
      <c r="C334" s="39"/>
      <c r="D334" s="39"/>
      <c r="E334" s="40">
        <v>30381187.210000001</v>
      </c>
      <c r="F334" s="40">
        <v>38446382.869999997</v>
      </c>
      <c r="G334" s="39"/>
      <c r="H334" s="199">
        <v>8065195.6600000001</v>
      </c>
      <c r="I334" s="199"/>
    </row>
    <row r="335" spans="1:9" ht="12" hidden="1" customHeight="1" outlineLevel="2" x14ac:dyDescent="0.2">
      <c r="A335" s="196" t="s">
        <v>1202</v>
      </c>
      <c r="B335" s="196"/>
      <c r="C335" s="41"/>
      <c r="D335" s="41"/>
      <c r="E335" s="42">
        <v>14920.71</v>
      </c>
      <c r="F335" s="42">
        <v>14920.71</v>
      </c>
      <c r="G335" s="41"/>
      <c r="H335" s="45"/>
      <c r="I335" s="46"/>
    </row>
    <row r="336" spans="1:9" ht="24" hidden="1" customHeight="1" outlineLevel="2" x14ac:dyDescent="0.2">
      <c r="A336" s="196" t="s">
        <v>1203</v>
      </c>
      <c r="B336" s="196"/>
      <c r="C336" s="41"/>
      <c r="D336" s="41"/>
      <c r="E336" s="42">
        <v>29995101.41</v>
      </c>
      <c r="F336" s="42">
        <v>36299913.869999997</v>
      </c>
      <c r="G336" s="41"/>
      <c r="H336" s="197">
        <v>6304812.46</v>
      </c>
      <c r="I336" s="197"/>
    </row>
    <row r="337" spans="1:9" ht="12" hidden="1" customHeight="1" outlineLevel="2" x14ac:dyDescent="0.2">
      <c r="A337" s="196" t="s">
        <v>1197</v>
      </c>
      <c r="B337" s="196"/>
      <c r="C337" s="41"/>
      <c r="D337" s="41"/>
      <c r="E337" s="42">
        <v>327800.56</v>
      </c>
      <c r="F337" s="42">
        <v>327800.56</v>
      </c>
      <c r="G337" s="41"/>
      <c r="H337" s="45"/>
      <c r="I337" s="46"/>
    </row>
    <row r="338" spans="1:9" ht="12" hidden="1" customHeight="1" outlineLevel="2" x14ac:dyDescent="0.2">
      <c r="A338" s="196" t="s">
        <v>1198</v>
      </c>
      <c r="B338" s="196"/>
      <c r="C338" s="41"/>
      <c r="D338" s="41"/>
      <c r="E338" s="42">
        <v>13779.65</v>
      </c>
      <c r="F338" s="42">
        <v>13779.65</v>
      </c>
      <c r="G338" s="41"/>
      <c r="H338" s="45"/>
      <c r="I338" s="46"/>
    </row>
    <row r="339" spans="1:9" ht="12" hidden="1" customHeight="1" outlineLevel="2" x14ac:dyDescent="0.2">
      <c r="A339" s="196" t="s">
        <v>1199</v>
      </c>
      <c r="B339" s="196"/>
      <c r="C339" s="41"/>
      <c r="D339" s="41"/>
      <c r="E339" s="41"/>
      <c r="F339" s="42">
        <v>1743912.05</v>
      </c>
      <c r="G339" s="41"/>
      <c r="H339" s="197">
        <v>1743912.05</v>
      </c>
      <c r="I339" s="197"/>
    </row>
    <row r="340" spans="1:9" ht="12" hidden="1" customHeight="1" outlineLevel="2" x14ac:dyDescent="0.2">
      <c r="A340" s="196" t="s">
        <v>1204</v>
      </c>
      <c r="B340" s="196"/>
      <c r="C340" s="41"/>
      <c r="D340" s="41"/>
      <c r="E340" s="41"/>
      <c r="F340" s="42">
        <v>10745.9</v>
      </c>
      <c r="G340" s="41"/>
      <c r="H340" s="197">
        <v>10745.9</v>
      </c>
      <c r="I340" s="197"/>
    </row>
    <row r="341" spans="1:9" ht="24" hidden="1" customHeight="1" outlineLevel="2" x14ac:dyDescent="0.2">
      <c r="A341" s="196" t="s">
        <v>1205</v>
      </c>
      <c r="B341" s="196"/>
      <c r="C341" s="41"/>
      <c r="D341" s="41"/>
      <c r="E341" s="42">
        <v>21765.5</v>
      </c>
      <c r="F341" s="42">
        <v>21767</v>
      </c>
      <c r="G341" s="41"/>
      <c r="H341" s="206">
        <v>1.5</v>
      </c>
      <c r="I341" s="206"/>
    </row>
    <row r="342" spans="1:9" ht="24" hidden="1" customHeight="1" outlineLevel="2" x14ac:dyDescent="0.2">
      <c r="A342" s="196" t="s">
        <v>1206</v>
      </c>
      <c r="B342" s="196"/>
      <c r="C342" s="41"/>
      <c r="D342" s="41"/>
      <c r="E342" s="42">
        <v>7819.38</v>
      </c>
      <c r="F342" s="42">
        <v>13543.13</v>
      </c>
      <c r="G342" s="41"/>
      <c r="H342" s="197">
        <v>5723.75</v>
      </c>
      <c r="I342" s="197"/>
    </row>
    <row r="343" spans="1:9" ht="24" customHeight="1" outlineLevel="1" collapsed="1" x14ac:dyDescent="0.2">
      <c r="A343" s="198" t="s">
        <v>1207</v>
      </c>
      <c r="B343" s="198"/>
      <c r="C343" s="40">
        <v>16806.14</v>
      </c>
      <c r="D343" s="39"/>
      <c r="E343" s="40">
        <v>162550</v>
      </c>
      <c r="F343" s="40">
        <v>157360</v>
      </c>
      <c r="G343" s="40">
        <v>21996.14</v>
      </c>
      <c r="H343" s="43"/>
      <c r="I343" s="44"/>
    </row>
    <row r="344" spans="1:9" ht="24" hidden="1" customHeight="1" outlineLevel="2" x14ac:dyDescent="0.2">
      <c r="A344" s="196" t="s">
        <v>1208</v>
      </c>
      <c r="B344" s="196"/>
      <c r="C344" s="41"/>
      <c r="D344" s="41"/>
      <c r="E344" s="42">
        <v>5460</v>
      </c>
      <c r="F344" s="41"/>
      <c r="G344" s="42">
        <v>5460</v>
      </c>
      <c r="H344" s="45"/>
      <c r="I344" s="46"/>
    </row>
    <row r="345" spans="1:9" ht="12" hidden="1" customHeight="1" outlineLevel="2" x14ac:dyDescent="0.2">
      <c r="A345" s="196" t="s">
        <v>936</v>
      </c>
      <c r="B345" s="196"/>
      <c r="C345" s="42">
        <v>16806.14</v>
      </c>
      <c r="D345" s="41"/>
      <c r="E345" s="42">
        <v>157090</v>
      </c>
      <c r="F345" s="42">
        <v>157360</v>
      </c>
      <c r="G345" s="42">
        <v>16536.14</v>
      </c>
      <c r="H345" s="45"/>
      <c r="I345" s="46"/>
    </row>
    <row r="346" spans="1:9" ht="12" customHeight="1" outlineLevel="1" collapsed="1" x14ac:dyDescent="0.2">
      <c r="A346" s="198" t="s">
        <v>1209</v>
      </c>
      <c r="B346" s="198"/>
      <c r="C346" s="39"/>
      <c r="D346" s="40">
        <v>20893458.350000001</v>
      </c>
      <c r="E346" s="40">
        <v>67613654.069999993</v>
      </c>
      <c r="F346" s="40">
        <v>53109039.829999998</v>
      </c>
      <c r="G346" s="39"/>
      <c r="H346" s="199">
        <v>6388844.1100000003</v>
      </c>
      <c r="I346" s="199"/>
    </row>
    <row r="347" spans="1:9" ht="24" hidden="1" customHeight="1" outlineLevel="2" x14ac:dyDescent="0.2">
      <c r="A347" s="196" t="s">
        <v>1210</v>
      </c>
      <c r="B347" s="196"/>
      <c r="C347" s="41"/>
      <c r="D347" s="42">
        <v>2653629.08</v>
      </c>
      <c r="E347" s="42">
        <v>3874427.6</v>
      </c>
      <c r="F347" s="42">
        <v>2264135.15</v>
      </c>
      <c r="G347" s="41"/>
      <c r="H347" s="197">
        <v>1043336.63</v>
      </c>
      <c r="I347" s="197"/>
    </row>
    <row r="348" spans="1:9" ht="24" hidden="1" customHeight="1" outlineLevel="2" x14ac:dyDescent="0.2">
      <c r="A348" s="196" t="s">
        <v>1211</v>
      </c>
      <c r="B348" s="196"/>
      <c r="C348" s="41"/>
      <c r="D348" s="42">
        <v>32310.09</v>
      </c>
      <c r="E348" s="42">
        <v>137475.73000000001</v>
      </c>
      <c r="F348" s="42">
        <v>129108.72</v>
      </c>
      <c r="G348" s="41"/>
      <c r="H348" s="197">
        <v>23943.08</v>
      </c>
      <c r="I348" s="197"/>
    </row>
    <row r="349" spans="1:9" ht="24" hidden="1" customHeight="1" outlineLevel="2" x14ac:dyDescent="0.2">
      <c r="A349" s="196" t="s">
        <v>1212</v>
      </c>
      <c r="B349" s="196"/>
      <c r="C349" s="41"/>
      <c r="D349" s="42">
        <v>18207519.18</v>
      </c>
      <c r="E349" s="42">
        <v>63601750.740000002</v>
      </c>
      <c r="F349" s="42">
        <v>50715795.960000001</v>
      </c>
      <c r="G349" s="41"/>
      <c r="H349" s="197">
        <v>5321564.4000000004</v>
      </c>
      <c r="I349" s="197"/>
    </row>
    <row r="350" spans="1:9" ht="24" customHeight="1" outlineLevel="1" collapsed="1" x14ac:dyDescent="0.2">
      <c r="A350" s="198" t="s">
        <v>1213</v>
      </c>
      <c r="B350" s="198"/>
      <c r="C350" s="39"/>
      <c r="D350" s="40">
        <v>1032893.42</v>
      </c>
      <c r="E350" s="40">
        <v>100000</v>
      </c>
      <c r="F350" s="40">
        <v>2673765.7799999998</v>
      </c>
      <c r="G350" s="39"/>
      <c r="H350" s="199">
        <v>3606659.2</v>
      </c>
      <c r="I350" s="199"/>
    </row>
    <row r="351" spans="1:9" ht="12" hidden="1" customHeight="1" outlineLevel="2" x14ac:dyDescent="0.2">
      <c r="A351" s="196" t="s">
        <v>1214</v>
      </c>
      <c r="B351" s="196"/>
      <c r="C351" s="41"/>
      <c r="D351" s="42">
        <v>1032893.42</v>
      </c>
      <c r="E351" s="42">
        <v>100000</v>
      </c>
      <c r="F351" s="42">
        <v>2673765.7799999998</v>
      </c>
      <c r="G351" s="41"/>
      <c r="H351" s="197">
        <v>3606659.2</v>
      </c>
      <c r="I351" s="197"/>
    </row>
    <row r="352" spans="1:9" ht="12" customHeight="1" outlineLevel="1" collapsed="1" x14ac:dyDescent="0.2">
      <c r="A352" s="198" t="s">
        <v>1215</v>
      </c>
      <c r="B352" s="198"/>
      <c r="C352" s="39"/>
      <c r="D352" s="39"/>
      <c r="E352" s="40">
        <v>26136</v>
      </c>
      <c r="F352" s="40">
        <v>26136</v>
      </c>
      <c r="G352" s="39"/>
      <c r="H352" s="43"/>
      <c r="I352" s="44"/>
    </row>
    <row r="353" spans="1:9" ht="12" hidden="1" customHeight="1" outlineLevel="2" x14ac:dyDescent="0.2">
      <c r="A353" s="196" t="s">
        <v>936</v>
      </c>
      <c r="B353" s="196"/>
      <c r="C353" s="41"/>
      <c r="D353" s="41"/>
      <c r="E353" s="42">
        <v>26136</v>
      </c>
      <c r="F353" s="42">
        <v>26136</v>
      </c>
      <c r="G353" s="41"/>
      <c r="H353" s="45"/>
      <c r="I353" s="46"/>
    </row>
    <row r="354" spans="1:9" ht="12" customHeight="1" outlineLevel="1" collapsed="1" x14ac:dyDescent="0.2">
      <c r="A354" s="198" t="s">
        <v>1216</v>
      </c>
      <c r="B354" s="198"/>
      <c r="C354" s="39"/>
      <c r="D354" s="39"/>
      <c r="E354" s="40">
        <v>81070</v>
      </c>
      <c r="F354" s="40">
        <v>81070</v>
      </c>
      <c r="G354" s="39"/>
      <c r="H354" s="43"/>
      <c r="I354" s="44"/>
    </row>
    <row r="355" spans="1:9" ht="12" hidden="1" customHeight="1" outlineLevel="2" x14ac:dyDescent="0.2">
      <c r="A355" s="196" t="s">
        <v>908</v>
      </c>
      <c r="B355" s="196"/>
      <c r="C355" s="41"/>
      <c r="D355" s="41"/>
      <c r="E355" s="42">
        <v>81070</v>
      </c>
      <c r="F355" s="42">
        <v>81070</v>
      </c>
      <c r="G355" s="41"/>
      <c r="H355" s="45"/>
      <c r="I355" s="46"/>
    </row>
    <row r="356" spans="1:9" ht="12" customHeight="1" outlineLevel="1" collapsed="1" x14ac:dyDescent="0.2">
      <c r="A356" s="198" t="s">
        <v>1217</v>
      </c>
      <c r="B356" s="198"/>
      <c r="C356" s="39"/>
      <c r="D356" s="39"/>
      <c r="E356" s="40">
        <v>30000</v>
      </c>
      <c r="F356" s="40">
        <v>36000</v>
      </c>
      <c r="G356" s="39"/>
      <c r="H356" s="199">
        <v>6000</v>
      </c>
      <c r="I356" s="199"/>
    </row>
    <row r="357" spans="1:9" ht="24" hidden="1" customHeight="1" outlineLevel="2" x14ac:dyDescent="0.2">
      <c r="A357" s="196" t="s">
        <v>1218</v>
      </c>
      <c r="B357" s="196"/>
      <c r="C357" s="41"/>
      <c r="D357" s="41"/>
      <c r="E357" s="42">
        <v>30000</v>
      </c>
      <c r="F357" s="42">
        <v>36000</v>
      </c>
      <c r="G357" s="41"/>
      <c r="H357" s="197">
        <v>6000</v>
      </c>
      <c r="I357" s="197"/>
    </row>
    <row r="358" spans="1:9" ht="12" customHeight="1" outlineLevel="1" collapsed="1" x14ac:dyDescent="0.2">
      <c r="A358" s="198" t="s">
        <v>1219</v>
      </c>
      <c r="B358" s="198"/>
      <c r="C358" s="39"/>
      <c r="D358" s="39"/>
      <c r="E358" s="40">
        <v>25600</v>
      </c>
      <c r="F358" s="40">
        <v>25600</v>
      </c>
      <c r="G358" s="39"/>
      <c r="H358" s="43"/>
      <c r="I358" s="44"/>
    </row>
    <row r="359" spans="1:9" ht="12" hidden="1" customHeight="1" outlineLevel="2" x14ac:dyDescent="0.2">
      <c r="A359" s="196" t="s">
        <v>936</v>
      </c>
      <c r="B359" s="196"/>
      <c r="C359" s="41"/>
      <c r="D359" s="41"/>
      <c r="E359" s="42">
        <v>25600</v>
      </c>
      <c r="F359" s="42">
        <v>25600</v>
      </c>
      <c r="G359" s="41"/>
      <c r="H359" s="45"/>
      <c r="I359" s="46"/>
    </row>
    <row r="360" spans="1:9" ht="12" customHeight="1" outlineLevel="1" collapsed="1" x14ac:dyDescent="0.2">
      <c r="A360" s="198" t="s">
        <v>1220</v>
      </c>
      <c r="B360" s="198"/>
      <c r="C360" s="39"/>
      <c r="D360" s="40">
        <v>65455373.789999999</v>
      </c>
      <c r="E360" s="40">
        <v>287926516.81999999</v>
      </c>
      <c r="F360" s="40">
        <v>231973390.90000001</v>
      </c>
      <c r="G360" s="39"/>
      <c r="H360" s="199">
        <v>9502247.8699999992</v>
      </c>
      <c r="I360" s="199"/>
    </row>
    <row r="361" spans="1:9" ht="12" hidden="1" customHeight="1" outlineLevel="2" x14ac:dyDescent="0.2">
      <c r="A361" s="196" t="s">
        <v>1221</v>
      </c>
      <c r="B361" s="196"/>
      <c r="C361" s="41"/>
      <c r="D361" s="42">
        <v>36947.5</v>
      </c>
      <c r="E361" s="41"/>
      <c r="F361" s="41"/>
      <c r="G361" s="41"/>
      <c r="H361" s="197">
        <v>36947.5</v>
      </c>
      <c r="I361" s="197"/>
    </row>
    <row r="362" spans="1:9" ht="24" hidden="1" customHeight="1" outlineLevel="2" x14ac:dyDescent="0.2">
      <c r="A362" s="196" t="s">
        <v>1222</v>
      </c>
      <c r="B362" s="196"/>
      <c r="C362" s="41"/>
      <c r="D362" s="42">
        <v>65418426.289999999</v>
      </c>
      <c r="E362" s="42">
        <v>287926516.81999999</v>
      </c>
      <c r="F362" s="42">
        <v>231973390.90000001</v>
      </c>
      <c r="G362" s="41"/>
      <c r="H362" s="197">
        <v>9465300.3699999992</v>
      </c>
      <c r="I362" s="197"/>
    </row>
    <row r="363" spans="1:9" ht="12" customHeight="1" outlineLevel="1" collapsed="1" x14ac:dyDescent="0.2">
      <c r="A363" s="198" t="s">
        <v>1223</v>
      </c>
      <c r="B363" s="198"/>
      <c r="C363" s="39"/>
      <c r="D363" s="40">
        <v>185976673.47</v>
      </c>
      <c r="E363" s="40">
        <v>673638670.37</v>
      </c>
      <c r="F363" s="40">
        <v>707857324.53999996</v>
      </c>
      <c r="G363" s="39"/>
      <c r="H363" s="199">
        <v>220195327.63999999</v>
      </c>
      <c r="I363" s="199"/>
    </row>
    <row r="364" spans="1:9" ht="12" hidden="1" customHeight="1" outlineLevel="2" x14ac:dyDescent="0.2">
      <c r="A364" s="196" t="s">
        <v>1224</v>
      </c>
      <c r="B364" s="196"/>
      <c r="C364" s="41"/>
      <c r="D364" s="42">
        <v>18002835.600000001</v>
      </c>
      <c r="E364" s="42">
        <v>17017333.649999999</v>
      </c>
      <c r="F364" s="42">
        <v>5702682.9500000002</v>
      </c>
      <c r="G364" s="41"/>
      <c r="H364" s="197">
        <v>6688184.9000000004</v>
      </c>
      <c r="I364" s="197"/>
    </row>
    <row r="365" spans="1:9" ht="24" hidden="1" customHeight="1" outlineLevel="2" x14ac:dyDescent="0.2">
      <c r="A365" s="196" t="s">
        <v>1225</v>
      </c>
      <c r="B365" s="196"/>
      <c r="C365" s="41"/>
      <c r="D365" s="41"/>
      <c r="E365" s="41"/>
      <c r="F365" s="42">
        <v>8170743.0899999999</v>
      </c>
      <c r="G365" s="41"/>
      <c r="H365" s="197">
        <v>8170743.0899999999</v>
      </c>
      <c r="I365" s="197"/>
    </row>
    <row r="366" spans="1:9" ht="12" hidden="1" customHeight="1" outlineLevel="2" x14ac:dyDescent="0.2">
      <c r="A366" s="196" t="s">
        <v>1226</v>
      </c>
      <c r="B366" s="196"/>
      <c r="C366" s="41"/>
      <c r="D366" s="42">
        <v>92891168.409999996</v>
      </c>
      <c r="E366" s="41"/>
      <c r="F366" s="51">
        <v>-0.05</v>
      </c>
      <c r="G366" s="41"/>
      <c r="H366" s="197">
        <v>92891168.359999999</v>
      </c>
      <c r="I366" s="197"/>
    </row>
    <row r="367" spans="1:9" ht="24" hidden="1" customHeight="1" outlineLevel="2" x14ac:dyDescent="0.2">
      <c r="A367" s="196" t="s">
        <v>1227</v>
      </c>
      <c r="B367" s="196"/>
      <c r="C367" s="41"/>
      <c r="D367" s="42">
        <v>75082669.459999993</v>
      </c>
      <c r="E367" s="42">
        <v>629087983.94000006</v>
      </c>
      <c r="F367" s="42">
        <v>666541901.83000004</v>
      </c>
      <c r="G367" s="41"/>
      <c r="H367" s="197">
        <v>112536587.34999999</v>
      </c>
      <c r="I367" s="197"/>
    </row>
    <row r="368" spans="1:9" ht="12" hidden="1" customHeight="1" outlineLevel="2" x14ac:dyDescent="0.2">
      <c r="A368" s="196" t="s">
        <v>1228</v>
      </c>
      <c r="B368" s="196"/>
      <c r="C368" s="41"/>
      <c r="D368" s="41"/>
      <c r="E368" s="42">
        <v>3488228.26</v>
      </c>
      <c r="F368" s="42">
        <v>3488228.26</v>
      </c>
      <c r="G368" s="41"/>
      <c r="H368" s="45"/>
      <c r="I368" s="46"/>
    </row>
    <row r="369" spans="1:11" ht="12" hidden="1" customHeight="1" outlineLevel="2" x14ac:dyDescent="0.2">
      <c r="A369" s="196" t="s">
        <v>1229</v>
      </c>
      <c r="B369" s="196"/>
      <c r="C369" s="41"/>
      <c r="D369" s="41"/>
      <c r="E369" s="42">
        <v>10094003.18</v>
      </c>
      <c r="F369" s="42">
        <v>10002647.119999999</v>
      </c>
      <c r="G369" s="42">
        <v>91356.06</v>
      </c>
      <c r="H369" s="45"/>
      <c r="I369" s="46"/>
    </row>
    <row r="370" spans="1:11" ht="12" hidden="1" customHeight="1" outlineLevel="2" x14ac:dyDescent="0.2">
      <c r="A370" s="196" t="s">
        <v>1230</v>
      </c>
      <c r="B370" s="196"/>
      <c r="C370" s="41"/>
      <c r="D370" s="41"/>
      <c r="E370" s="42">
        <v>13951121.34</v>
      </c>
      <c r="F370" s="42">
        <v>13951121.34</v>
      </c>
      <c r="G370" s="41"/>
      <c r="H370" s="45"/>
      <c r="I370" s="46"/>
    </row>
    <row r="371" spans="1:11" ht="12" customHeight="1" outlineLevel="1" collapsed="1" x14ac:dyDescent="0.2">
      <c r="A371" s="198" t="s">
        <v>1231</v>
      </c>
      <c r="B371" s="198"/>
      <c r="C371" s="39"/>
      <c r="D371" s="40">
        <v>1355413.55</v>
      </c>
      <c r="E371" s="40">
        <v>35266182.359999999</v>
      </c>
      <c r="F371" s="40">
        <v>38186329.350000001</v>
      </c>
      <c r="G371" s="39"/>
      <c r="H371" s="199">
        <v>4275560.54</v>
      </c>
      <c r="I371" s="199"/>
      <c r="K371" s="35" t="s">
        <v>1612</v>
      </c>
    </row>
    <row r="372" spans="1:11" ht="24" hidden="1" customHeight="1" outlineLevel="2" x14ac:dyDescent="0.2">
      <c r="A372" s="196" t="s">
        <v>1232</v>
      </c>
      <c r="B372" s="196"/>
      <c r="C372" s="41"/>
      <c r="D372" s="42">
        <v>1355413.55</v>
      </c>
      <c r="E372" s="42">
        <v>35266182.359999999</v>
      </c>
      <c r="F372" s="42">
        <v>38186329.350000001</v>
      </c>
      <c r="G372" s="41"/>
      <c r="H372" s="197">
        <v>4275560.54</v>
      </c>
      <c r="I372" s="197"/>
    </row>
    <row r="373" spans="1:11" ht="12" customHeight="1" outlineLevel="1" collapsed="1" x14ac:dyDescent="0.2">
      <c r="A373" s="198" t="s">
        <v>1233</v>
      </c>
      <c r="B373" s="198"/>
      <c r="C373" s="39"/>
      <c r="D373" s="39"/>
      <c r="E373" s="40">
        <v>1008400</v>
      </c>
      <c r="F373" s="40">
        <v>1008400</v>
      </c>
      <c r="G373" s="39"/>
      <c r="H373" s="43"/>
      <c r="I373" s="44"/>
      <c r="K373" s="35" t="s">
        <v>1613</v>
      </c>
    </row>
    <row r="374" spans="1:11" ht="12" hidden="1" customHeight="1" outlineLevel="2" x14ac:dyDescent="0.2">
      <c r="A374" s="196" t="s">
        <v>908</v>
      </c>
      <c r="B374" s="196"/>
      <c r="C374" s="41"/>
      <c r="D374" s="41"/>
      <c r="E374" s="42">
        <v>1008400</v>
      </c>
      <c r="F374" s="42">
        <v>1008400</v>
      </c>
      <c r="G374" s="41"/>
      <c r="H374" s="45"/>
      <c r="I374" s="46"/>
    </row>
    <row r="375" spans="1:11" ht="12" customHeight="1" outlineLevel="1" collapsed="1" x14ac:dyDescent="0.2">
      <c r="A375" s="198" t="s">
        <v>1234</v>
      </c>
      <c r="B375" s="198"/>
      <c r="C375" s="39"/>
      <c r="D375" s="40">
        <v>23010424.989999998</v>
      </c>
      <c r="E375" s="40">
        <v>128581809.17</v>
      </c>
      <c r="F375" s="40">
        <v>105571384.18000001</v>
      </c>
      <c r="G375" s="39"/>
      <c r="H375" s="43"/>
      <c r="I375" s="44"/>
      <c r="K375" s="35" t="s">
        <v>1614</v>
      </c>
    </row>
    <row r="376" spans="1:11" ht="12" hidden="1" customHeight="1" outlineLevel="2" x14ac:dyDescent="0.2">
      <c r="A376" s="196" t="s">
        <v>1235</v>
      </c>
      <c r="B376" s="196"/>
      <c r="C376" s="41"/>
      <c r="D376" s="41"/>
      <c r="E376" s="42">
        <v>2197124.7200000002</v>
      </c>
      <c r="F376" s="42">
        <v>2197124.7200000002</v>
      </c>
      <c r="G376" s="41"/>
      <c r="H376" s="45"/>
      <c r="I376" s="46"/>
    </row>
    <row r="377" spans="1:11" ht="12" hidden="1" customHeight="1" outlineLevel="2" x14ac:dyDescent="0.2">
      <c r="A377" s="196" t="s">
        <v>1236</v>
      </c>
      <c r="B377" s="196"/>
      <c r="C377" s="41"/>
      <c r="D377" s="41"/>
      <c r="E377" s="42">
        <v>6285777.3799999999</v>
      </c>
      <c r="F377" s="42">
        <v>6285777.3799999999</v>
      </c>
      <c r="G377" s="41"/>
      <c r="H377" s="45"/>
      <c r="I377" s="46"/>
    </row>
    <row r="378" spans="1:11" ht="12" hidden="1" customHeight="1" outlineLevel="2" x14ac:dyDescent="0.2">
      <c r="A378" s="196" t="s">
        <v>936</v>
      </c>
      <c r="B378" s="196"/>
      <c r="C378" s="41"/>
      <c r="D378" s="42">
        <v>23010424.989999998</v>
      </c>
      <c r="E378" s="42">
        <v>23417582.23</v>
      </c>
      <c r="F378" s="42">
        <v>407157.24</v>
      </c>
      <c r="G378" s="41"/>
      <c r="H378" s="45"/>
      <c r="I378" s="46"/>
    </row>
    <row r="379" spans="1:11" ht="24" hidden="1" customHeight="1" outlineLevel="2" x14ac:dyDescent="0.2">
      <c r="A379" s="196" t="s">
        <v>1237</v>
      </c>
      <c r="B379" s="196"/>
      <c r="C379" s="41"/>
      <c r="D379" s="41"/>
      <c r="E379" s="42">
        <v>10899771.640000001</v>
      </c>
      <c r="F379" s="42">
        <v>10899771.640000001</v>
      </c>
      <c r="G379" s="41"/>
      <c r="H379" s="45"/>
      <c r="I379" s="46"/>
    </row>
    <row r="380" spans="1:11" ht="24" hidden="1" customHeight="1" outlineLevel="2" x14ac:dyDescent="0.2">
      <c r="A380" s="196" t="s">
        <v>1238</v>
      </c>
      <c r="B380" s="196"/>
      <c r="C380" s="41"/>
      <c r="D380" s="41"/>
      <c r="E380" s="42">
        <v>85781553.200000003</v>
      </c>
      <c r="F380" s="42">
        <v>85781553.200000003</v>
      </c>
      <c r="G380" s="41"/>
      <c r="H380" s="45"/>
      <c r="I380" s="46"/>
    </row>
    <row r="381" spans="1:11" ht="12" customHeight="1" outlineLevel="1" collapsed="1" x14ac:dyDescent="0.2">
      <c r="A381" s="198" t="s">
        <v>1239</v>
      </c>
      <c r="B381" s="198"/>
      <c r="C381" s="40">
        <v>19086</v>
      </c>
      <c r="D381" s="39"/>
      <c r="E381" s="39"/>
      <c r="F381" s="40">
        <v>19086</v>
      </c>
      <c r="G381" s="39"/>
      <c r="H381" s="43"/>
      <c r="I381" s="44"/>
    </row>
    <row r="382" spans="1:11" ht="12" hidden="1" customHeight="1" outlineLevel="2" x14ac:dyDescent="0.2">
      <c r="A382" s="196" t="s">
        <v>908</v>
      </c>
      <c r="B382" s="196"/>
      <c r="C382" s="42">
        <v>19086</v>
      </c>
      <c r="D382" s="41"/>
      <c r="E382" s="41"/>
      <c r="F382" s="42">
        <v>19086</v>
      </c>
      <c r="G382" s="41"/>
      <c r="H382" s="45"/>
      <c r="I382" s="46"/>
    </row>
    <row r="383" spans="1:11" ht="12" customHeight="1" outlineLevel="1" collapsed="1" x14ac:dyDescent="0.2">
      <c r="A383" s="198" t="s">
        <v>1240</v>
      </c>
      <c r="B383" s="198"/>
      <c r="C383" s="39"/>
      <c r="D383" s="39"/>
      <c r="E383" s="40">
        <v>70235</v>
      </c>
      <c r="F383" s="40">
        <v>70235</v>
      </c>
      <c r="G383" s="39"/>
      <c r="H383" s="43"/>
      <c r="I383" s="44"/>
    </row>
    <row r="384" spans="1:11" ht="12" hidden="1" customHeight="1" outlineLevel="2" x14ac:dyDescent="0.2">
      <c r="A384" s="196" t="s">
        <v>908</v>
      </c>
      <c r="B384" s="196"/>
      <c r="C384" s="41"/>
      <c r="D384" s="41"/>
      <c r="E384" s="42">
        <v>70235</v>
      </c>
      <c r="F384" s="42">
        <v>70235</v>
      </c>
      <c r="G384" s="41"/>
      <c r="H384" s="45"/>
      <c r="I384" s="46"/>
      <c r="K384" s="35" t="s">
        <v>1615</v>
      </c>
    </row>
    <row r="385" spans="1:9" ht="12" customHeight="1" outlineLevel="1" collapsed="1" x14ac:dyDescent="0.2">
      <c r="A385" s="198" t="s">
        <v>1241</v>
      </c>
      <c r="B385" s="198"/>
      <c r="C385" s="39"/>
      <c r="D385" s="39"/>
      <c r="E385" s="40">
        <v>14000</v>
      </c>
      <c r="F385" s="40">
        <v>14000</v>
      </c>
      <c r="G385" s="39"/>
      <c r="H385" s="43"/>
      <c r="I385" s="44"/>
    </row>
    <row r="386" spans="1:9" ht="12" hidden="1" customHeight="1" outlineLevel="2" x14ac:dyDescent="0.2">
      <c r="A386" s="196" t="s">
        <v>1242</v>
      </c>
      <c r="B386" s="196"/>
      <c r="C386" s="41"/>
      <c r="D386" s="41"/>
      <c r="E386" s="42">
        <v>14000</v>
      </c>
      <c r="F386" s="42">
        <v>14000</v>
      </c>
      <c r="G386" s="41"/>
      <c r="H386" s="45"/>
      <c r="I386" s="46"/>
    </row>
    <row r="387" spans="1:9" ht="12" customHeight="1" outlineLevel="1" collapsed="1" x14ac:dyDescent="0.2">
      <c r="A387" s="198" t="s">
        <v>1243</v>
      </c>
      <c r="B387" s="198"/>
      <c r="C387" s="39"/>
      <c r="D387" s="39"/>
      <c r="E387" s="40">
        <v>80658.5</v>
      </c>
      <c r="F387" s="40">
        <v>80658.5</v>
      </c>
      <c r="G387" s="39"/>
      <c r="H387" s="43"/>
      <c r="I387" s="44"/>
    </row>
    <row r="388" spans="1:9" ht="12" hidden="1" customHeight="1" outlineLevel="2" x14ac:dyDescent="0.2">
      <c r="A388" s="196" t="s">
        <v>1244</v>
      </c>
      <c r="B388" s="196"/>
      <c r="C388" s="41"/>
      <c r="D388" s="41"/>
      <c r="E388" s="42">
        <v>80658.5</v>
      </c>
      <c r="F388" s="42">
        <v>80658.5</v>
      </c>
      <c r="G388" s="41"/>
      <c r="H388" s="45"/>
      <c r="I388" s="46"/>
    </row>
    <row r="389" spans="1:9" ht="12" customHeight="1" outlineLevel="1" collapsed="1" x14ac:dyDescent="0.2">
      <c r="A389" s="198" t="s">
        <v>1245</v>
      </c>
      <c r="B389" s="198"/>
      <c r="C389" s="40">
        <v>258105.15</v>
      </c>
      <c r="D389" s="39"/>
      <c r="E389" s="40">
        <v>254460</v>
      </c>
      <c r="F389" s="40">
        <v>512565.15</v>
      </c>
      <c r="G389" s="39"/>
      <c r="H389" s="43"/>
      <c r="I389" s="44"/>
    </row>
    <row r="390" spans="1:9" ht="12" hidden="1" customHeight="1" outlineLevel="2" x14ac:dyDescent="0.2">
      <c r="A390" s="196" t="s">
        <v>1246</v>
      </c>
      <c r="B390" s="196"/>
      <c r="C390" s="42">
        <v>258105.15</v>
      </c>
      <c r="D390" s="41"/>
      <c r="E390" s="41"/>
      <c r="F390" s="42">
        <v>258105.15</v>
      </c>
      <c r="G390" s="41"/>
      <c r="H390" s="45"/>
      <c r="I390" s="46"/>
    </row>
    <row r="391" spans="1:9" ht="12" hidden="1" customHeight="1" outlineLevel="2" x14ac:dyDescent="0.2">
      <c r="A391" s="196" t="s">
        <v>1247</v>
      </c>
      <c r="B391" s="196"/>
      <c r="C391" s="41"/>
      <c r="D391" s="41"/>
      <c r="E391" s="42">
        <v>108317.5</v>
      </c>
      <c r="F391" s="42">
        <v>108317.5</v>
      </c>
      <c r="G391" s="41"/>
      <c r="H391" s="45"/>
      <c r="I391" s="46"/>
    </row>
    <row r="392" spans="1:9" ht="12" hidden="1" customHeight="1" outlineLevel="2" x14ac:dyDescent="0.2">
      <c r="A392" s="196" t="s">
        <v>1248</v>
      </c>
      <c r="B392" s="196"/>
      <c r="C392" s="41"/>
      <c r="D392" s="41"/>
      <c r="E392" s="42">
        <v>86397.5</v>
      </c>
      <c r="F392" s="42">
        <v>86397.5</v>
      </c>
      <c r="G392" s="41"/>
      <c r="H392" s="45"/>
      <c r="I392" s="46"/>
    </row>
    <row r="393" spans="1:9" ht="12" hidden="1" customHeight="1" outlineLevel="2" x14ac:dyDescent="0.2">
      <c r="A393" s="196" t="s">
        <v>1249</v>
      </c>
      <c r="B393" s="196"/>
      <c r="C393" s="41"/>
      <c r="D393" s="41"/>
      <c r="E393" s="42">
        <v>59745</v>
      </c>
      <c r="F393" s="42">
        <v>59745</v>
      </c>
      <c r="G393" s="41"/>
      <c r="H393" s="45"/>
      <c r="I393" s="46"/>
    </row>
    <row r="394" spans="1:9" ht="24" customHeight="1" outlineLevel="1" collapsed="1" x14ac:dyDescent="0.2">
      <c r="A394" s="198" t="s">
        <v>1250</v>
      </c>
      <c r="B394" s="198"/>
      <c r="C394" s="39"/>
      <c r="D394" s="40">
        <v>467865.19</v>
      </c>
      <c r="E394" s="40">
        <v>467865.19</v>
      </c>
      <c r="F394" s="39"/>
      <c r="G394" s="39"/>
      <c r="H394" s="43"/>
      <c r="I394" s="44"/>
    </row>
    <row r="395" spans="1:9" ht="24" hidden="1" customHeight="1" outlineLevel="2" x14ac:dyDescent="0.2">
      <c r="A395" s="196" t="s">
        <v>1251</v>
      </c>
      <c r="B395" s="196"/>
      <c r="C395" s="41"/>
      <c r="D395" s="42">
        <v>50825.01</v>
      </c>
      <c r="E395" s="42">
        <v>50825.01</v>
      </c>
      <c r="F395" s="41"/>
      <c r="G395" s="41"/>
      <c r="H395" s="45"/>
      <c r="I395" s="46"/>
    </row>
    <row r="396" spans="1:9" ht="24" hidden="1" customHeight="1" outlineLevel="2" x14ac:dyDescent="0.2">
      <c r="A396" s="196" t="s">
        <v>1252</v>
      </c>
      <c r="B396" s="196"/>
      <c r="C396" s="41"/>
      <c r="D396" s="42">
        <v>12700</v>
      </c>
      <c r="E396" s="42">
        <v>12700</v>
      </c>
      <c r="F396" s="41"/>
      <c r="G396" s="41"/>
      <c r="H396" s="45"/>
      <c r="I396" s="46"/>
    </row>
    <row r="397" spans="1:9" ht="24" hidden="1" customHeight="1" outlineLevel="2" x14ac:dyDescent="0.2">
      <c r="A397" s="196" t="s">
        <v>1253</v>
      </c>
      <c r="B397" s="196"/>
      <c r="C397" s="41"/>
      <c r="D397" s="42">
        <v>99175.18</v>
      </c>
      <c r="E397" s="42">
        <v>99175.18</v>
      </c>
      <c r="F397" s="41"/>
      <c r="G397" s="41"/>
      <c r="H397" s="45"/>
      <c r="I397" s="46"/>
    </row>
    <row r="398" spans="1:9" ht="24" hidden="1" customHeight="1" outlineLevel="2" x14ac:dyDescent="0.2">
      <c r="A398" s="196" t="s">
        <v>1254</v>
      </c>
      <c r="B398" s="196"/>
      <c r="C398" s="41"/>
      <c r="D398" s="42">
        <v>7000</v>
      </c>
      <c r="E398" s="42">
        <v>7000</v>
      </c>
      <c r="F398" s="41"/>
      <c r="G398" s="41"/>
      <c r="H398" s="45"/>
      <c r="I398" s="46"/>
    </row>
    <row r="399" spans="1:9" ht="24" hidden="1" customHeight="1" outlineLevel="2" x14ac:dyDescent="0.2">
      <c r="A399" s="196" t="s">
        <v>1255</v>
      </c>
      <c r="B399" s="196"/>
      <c r="C399" s="41"/>
      <c r="D399" s="42">
        <v>157340</v>
      </c>
      <c r="E399" s="42">
        <v>157340</v>
      </c>
      <c r="F399" s="41"/>
      <c r="G399" s="41"/>
      <c r="H399" s="45"/>
      <c r="I399" s="46"/>
    </row>
    <row r="400" spans="1:9" ht="24" hidden="1" customHeight="1" outlineLevel="2" x14ac:dyDescent="0.2">
      <c r="A400" s="196" t="s">
        <v>1256</v>
      </c>
      <c r="B400" s="196"/>
      <c r="C400" s="41"/>
      <c r="D400" s="42">
        <v>89999.99</v>
      </c>
      <c r="E400" s="42">
        <v>89999.99</v>
      </c>
      <c r="F400" s="41"/>
      <c r="G400" s="41"/>
      <c r="H400" s="45"/>
      <c r="I400" s="46"/>
    </row>
    <row r="401" spans="1:9" ht="24" hidden="1" customHeight="1" outlineLevel="2" x14ac:dyDescent="0.2">
      <c r="A401" s="196" t="s">
        <v>1257</v>
      </c>
      <c r="B401" s="196"/>
      <c r="C401" s="41"/>
      <c r="D401" s="42">
        <v>50825.01</v>
      </c>
      <c r="E401" s="42">
        <v>50825.01</v>
      </c>
      <c r="F401" s="41"/>
      <c r="G401" s="41"/>
      <c r="H401" s="45"/>
      <c r="I401" s="46"/>
    </row>
    <row r="402" spans="1:9" ht="12" customHeight="1" outlineLevel="1" collapsed="1" x14ac:dyDescent="0.2">
      <c r="A402" s="198" t="s">
        <v>1258</v>
      </c>
      <c r="B402" s="198"/>
      <c r="C402" s="39"/>
      <c r="D402" s="39"/>
      <c r="E402" s="40">
        <v>20000</v>
      </c>
      <c r="F402" s="40">
        <v>20000</v>
      </c>
      <c r="G402" s="39"/>
      <c r="H402" s="43"/>
      <c r="I402" s="44"/>
    </row>
    <row r="403" spans="1:9" ht="12" hidden="1" customHeight="1" outlineLevel="2" x14ac:dyDescent="0.2">
      <c r="A403" s="196" t="s">
        <v>908</v>
      </c>
      <c r="B403" s="196"/>
      <c r="C403" s="41"/>
      <c r="D403" s="41"/>
      <c r="E403" s="42">
        <v>20000</v>
      </c>
      <c r="F403" s="42">
        <v>20000</v>
      </c>
      <c r="G403" s="41"/>
      <c r="H403" s="45"/>
      <c r="I403" s="46"/>
    </row>
    <row r="404" spans="1:9" ht="12" customHeight="1" outlineLevel="1" collapsed="1" x14ac:dyDescent="0.2">
      <c r="A404" s="198" t="s">
        <v>1259</v>
      </c>
      <c r="B404" s="198"/>
      <c r="C404" s="47">
        <v>419.9</v>
      </c>
      <c r="D404" s="39"/>
      <c r="E404" s="39"/>
      <c r="F404" s="47">
        <v>419.9</v>
      </c>
      <c r="G404" s="39"/>
      <c r="H404" s="43"/>
      <c r="I404" s="44"/>
    </row>
    <row r="405" spans="1:9" ht="12" hidden="1" customHeight="1" outlineLevel="2" x14ac:dyDescent="0.2">
      <c r="A405" s="196" t="s">
        <v>936</v>
      </c>
      <c r="B405" s="196"/>
      <c r="C405" s="48">
        <v>419.9</v>
      </c>
      <c r="D405" s="41"/>
      <c r="E405" s="41"/>
      <c r="F405" s="48">
        <v>419.9</v>
      </c>
      <c r="G405" s="41"/>
      <c r="H405" s="45"/>
      <c r="I405" s="46"/>
    </row>
    <row r="406" spans="1:9" ht="12" customHeight="1" outlineLevel="1" collapsed="1" x14ac:dyDescent="0.2">
      <c r="A406" s="198" t="s">
        <v>1260</v>
      </c>
      <c r="B406" s="198"/>
      <c r="C406" s="39"/>
      <c r="D406" s="39"/>
      <c r="E406" s="40">
        <v>359632.2</v>
      </c>
      <c r="F406" s="40">
        <v>359632.2</v>
      </c>
      <c r="G406" s="39"/>
      <c r="H406" s="43"/>
      <c r="I406" s="44"/>
    </row>
    <row r="407" spans="1:9" ht="12" hidden="1" customHeight="1" outlineLevel="2" x14ac:dyDescent="0.2">
      <c r="A407" s="196" t="s">
        <v>936</v>
      </c>
      <c r="B407" s="196"/>
      <c r="C407" s="41"/>
      <c r="D407" s="41"/>
      <c r="E407" s="42">
        <v>359632.2</v>
      </c>
      <c r="F407" s="42">
        <v>359632.2</v>
      </c>
      <c r="G407" s="41"/>
      <c r="H407" s="45"/>
      <c r="I407" s="46"/>
    </row>
    <row r="408" spans="1:9" ht="12" customHeight="1" outlineLevel="1" collapsed="1" x14ac:dyDescent="0.2">
      <c r="A408" s="198" t="s">
        <v>1261</v>
      </c>
      <c r="B408" s="198"/>
      <c r="C408" s="39"/>
      <c r="D408" s="40">
        <v>797858.76</v>
      </c>
      <c r="E408" s="40">
        <v>7955982.4900000002</v>
      </c>
      <c r="F408" s="40">
        <v>8629756.6300000008</v>
      </c>
      <c r="G408" s="39"/>
      <c r="H408" s="199">
        <v>1471632.9</v>
      </c>
      <c r="I408" s="199"/>
    </row>
    <row r="409" spans="1:9" ht="12" hidden="1" customHeight="1" outlineLevel="2" x14ac:dyDescent="0.2">
      <c r="A409" s="196" t="s">
        <v>1262</v>
      </c>
      <c r="B409" s="196"/>
      <c r="C409" s="41"/>
      <c r="D409" s="41"/>
      <c r="E409" s="42">
        <v>3460791.05</v>
      </c>
      <c r="F409" s="42">
        <v>4932423.95</v>
      </c>
      <c r="G409" s="41"/>
      <c r="H409" s="197">
        <v>1471632.9</v>
      </c>
      <c r="I409" s="197"/>
    </row>
    <row r="410" spans="1:9" ht="12" hidden="1" customHeight="1" outlineLevel="2" x14ac:dyDescent="0.2">
      <c r="A410" s="196" t="s">
        <v>1263</v>
      </c>
      <c r="B410" s="196"/>
      <c r="C410" s="41"/>
      <c r="D410" s="41"/>
      <c r="E410" s="42">
        <v>1595761.86</v>
      </c>
      <c r="F410" s="42">
        <v>1595761.86</v>
      </c>
      <c r="G410" s="41"/>
      <c r="H410" s="45"/>
      <c r="I410" s="46"/>
    </row>
    <row r="411" spans="1:9" ht="12" hidden="1" customHeight="1" outlineLevel="2" x14ac:dyDescent="0.2">
      <c r="A411" s="196" t="s">
        <v>1264</v>
      </c>
      <c r="B411" s="196"/>
      <c r="C411" s="41"/>
      <c r="D411" s="41"/>
      <c r="E411" s="42">
        <v>2101570.8199999998</v>
      </c>
      <c r="F411" s="42">
        <v>2101570.8199999998</v>
      </c>
      <c r="G411" s="41"/>
      <c r="H411" s="45"/>
      <c r="I411" s="46"/>
    </row>
    <row r="412" spans="1:9" ht="12" hidden="1" customHeight="1" outlineLevel="2" x14ac:dyDescent="0.2">
      <c r="A412" s="196" t="s">
        <v>1265</v>
      </c>
      <c r="B412" s="196"/>
      <c r="C412" s="41"/>
      <c r="D412" s="42">
        <v>797858.76</v>
      </c>
      <c r="E412" s="42">
        <v>797858.76</v>
      </c>
      <c r="F412" s="41"/>
      <c r="G412" s="41"/>
      <c r="H412" s="45"/>
      <c r="I412" s="46"/>
    </row>
    <row r="413" spans="1:9" ht="12" customHeight="1" outlineLevel="1" collapsed="1" x14ac:dyDescent="0.2">
      <c r="A413" s="198" t="s">
        <v>1266</v>
      </c>
      <c r="B413" s="198"/>
      <c r="C413" s="39"/>
      <c r="D413" s="39"/>
      <c r="E413" s="40">
        <v>56994</v>
      </c>
      <c r="F413" s="40">
        <v>56994</v>
      </c>
      <c r="G413" s="39"/>
      <c r="H413" s="43"/>
      <c r="I413" s="44"/>
    </row>
    <row r="414" spans="1:9" ht="24" hidden="1" customHeight="1" outlineLevel="2" x14ac:dyDescent="0.2">
      <c r="A414" s="196" t="s">
        <v>1267</v>
      </c>
      <c r="B414" s="196"/>
      <c r="C414" s="41"/>
      <c r="D414" s="41"/>
      <c r="E414" s="42">
        <v>56994</v>
      </c>
      <c r="F414" s="42">
        <v>56994</v>
      </c>
      <c r="G414" s="41"/>
      <c r="H414" s="45"/>
      <c r="I414" s="46"/>
    </row>
    <row r="415" spans="1:9" ht="12" customHeight="1" outlineLevel="1" collapsed="1" x14ac:dyDescent="0.2">
      <c r="A415" s="198" t="s">
        <v>1268</v>
      </c>
      <c r="B415" s="198"/>
      <c r="C415" s="47">
        <v>650</v>
      </c>
      <c r="D415" s="39"/>
      <c r="E415" s="47">
        <v>650</v>
      </c>
      <c r="F415" s="40">
        <v>1300</v>
      </c>
      <c r="G415" s="39"/>
      <c r="H415" s="43"/>
      <c r="I415" s="44"/>
    </row>
    <row r="416" spans="1:9" ht="12" hidden="1" customHeight="1" outlineLevel="2" x14ac:dyDescent="0.2">
      <c r="A416" s="196" t="s">
        <v>936</v>
      </c>
      <c r="B416" s="196"/>
      <c r="C416" s="48">
        <v>650</v>
      </c>
      <c r="D416" s="41"/>
      <c r="E416" s="48">
        <v>650</v>
      </c>
      <c r="F416" s="42">
        <v>1300</v>
      </c>
      <c r="G416" s="41"/>
      <c r="H416" s="45"/>
      <c r="I416" s="46"/>
    </row>
    <row r="417" spans="1:9" ht="12" customHeight="1" outlineLevel="1" collapsed="1" x14ac:dyDescent="0.2">
      <c r="A417" s="198" t="s">
        <v>1269</v>
      </c>
      <c r="B417" s="198"/>
      <c r="C417" s="39"/>
      <c r="D417" s="39"/>
      <c r="E417" s="40">
        <v>17122.34</v>
      </c>
      <c r="F417" s="40">
        <v>17122.34</v>
      </c>
      <c r="G417" s="39"/>
      <c r="H417" s="43"/>
      <c r="I417" s="44"/>
    </row>
    <row r="418" spans="1:9" ht="12" hidden="1" customHeight="1" outlineLevel="2" x14ac:dyDescent="0.2">
      <c r="A418" s="196" t="s">
        <v>1270</v>
      </c>
      <c r="B418" s="196"/>
      <c r="C418" s="41"/>
      <c r="D418" s="41"/>
      <c r="E418" s="42">
        <v>17122.34</v>
      </c>
      <c r="F418" s="42">
        <v>17122.34</v>
      </c>
      <c r="G418" s="41"/>
      <c r="H418" s="45"/>
      <c r="I418" s="46"/>
    </row>
    <row r="419" spans="1:9" ht="12" customHeight="1" outlineLevel="1" collapsed="1" x14ac:dyDescent="0.2">
      <c r="A419" s="198" t="s">
        <v>1271</v>
      </c>
      <c r="B419" s="198"/>
      <c r="C419" s="39"/>
      <c r="D419" s="40">
        <v>229031.77</v>
      </c>
      <c r="E419" s="40">
        <v>3943516.57</v>
      </c>
      <c r="F419" s="40">
        <v>6708131.2300000004</v>
      </c>
      <c r="G419" s="39"/>
      <c r="H419" s="199">
        <v>2993646.43</v>
      </c>
      <c r="I419" s="199"/>
    </row>
    <row r="420" spans="1:9" ht="12" hidden="1" customHeight="1" outlineLevel="2" x14ac:dyDescent="0.2">
      <c r="A420" s="196" t="s">
        <v>1272</v>
      </c>
      <c r="B420" s="196"/>
      <c r="C420" s="41"/>
      <c r="D420" s="41"/>
      <c r="E420" s="42">
        <v>1246764.69</v>
      </c>
      <c r="F420" s="42">
        <v>1246764.69</v>
      </c>
      <c r="G420" s="41"/>
      <c r="H420" s="45"/>
      <c r="I420" s="46"/>
    </row>
    <row r="421" spans="1:9" ht="24" hidden="1" customHeight="1" outlineLevel="2" x14ac:dyDescent="0.2">
      <c r="A421" s="196" t="s">
        <v>1273</v>
      </c>
      <c r="B421" s="196"/>
      <c r="C421" s="41"/>
      <c r="D421" s="41"/>
      <c r="E421" s="42">
        <v>1222000</v>
      </c>
      <c r="F421" s="42">
        <v>3807439.95</v>
      </c>
      <c r="G421" s="41"/>
      <c r="H421" s="197">
        <v>2585439.9500000002</v>
      </c>
      <c r="I421" s="197"/>
    </row>
    <row r="422" spans="1:9" ht="12" hidden="1" customHeight="1" outlineLevel="2" x14ac:dyDescent="0.2">
      <c r="A422" s="196" t="s">
        <v>1274</v>
      </c>
      <c r="B422" s="196"/>
      <c r="C422" s="41"/>
      <c r="D422" s="42">
        <v>111381.69</v>
      </c>
      <c r="E422" s="42">
        <v>111381.69</v>
      </c>
      <c r="F422" s="41"/>
      <c r="G422" s="41"/>
      <c r="H422" s="45"/>
      <c r="I422" s="46"/>
    </row>
    <row r="423" spans="1:9" ht="12" hidden="1" customHeight="1" outlineLevel="2" x14ac:dyDescent="0.2">
      <c r="A423" s="196" t="s">
        <v>1275</v>
      </c>
      <c r="B423" s="196"/>
      <c r="C423" s="41"/>
      <c r="D423" s="41"/>
      <c r="E423" s="41"/>
      <c r="F423" s="42">
        <v>142140.75</v>
      </c>
      <c r="G423" s="41"/>
      <c r="H423" s="197">
        <v>142140.75</v>
      </c>
      <c r="I423" s="197"/>
    </row>
    <row r="424" spans="1:9" ht="24" hidden="1" customHeight="1" outlineLevel="2" x14ac:dyDescent="0.2">
      <c r="A424" s="196" t="s">
        <v>1276</v>
      </c>
      <c r="B424" s="196"/>
      <c r="C424" s="42">
        <v>93256.11</v>
      </c>
      <c r="D424" s="41"/>
      <c r="E424" s="42">
        <v>317206.51</v>
      </c>
      <c r="F424" s="42">
        <v>410462.62</v>
      </c>
      <c r="G424" s="41"/>
      <c r="H424" s="45"/>
      <c r="I424" s="46"/>
    </row>
    <row r="425" spans="1:9" ht="24" hidden="1" customHeight="1" outlineLevel="2" x14ac:dyDescent="0.2">
      <c r="A425" s="196" t="s">
        <v>1277</v>
      </c>
      <c r="B425" s="196"/>
      <c r="C425" s="42">
        <v>97248.35</v>
      </c>
      <c r="D425" s="41"/>
      <c r="E425" s="42">
        <v>330511.24</v>
      </c>
      <c r="F425" s="42">
        <v>427759.59</v>
      </c>
      <c r="G425" s="41"/>
      <c r="H425" s="45"/>
      <c r="I425" s="46"/>
    </row>
    <row r="426" spans="1:9" ht="24" hidden="1" customHeight="1" outlineLevel="2" x14ac:dyDescent="0.2">
      <c r="A426" s="196" t="s">
        <v>1278</v>
      </c>
      <c r="B426" s="196"/>
      <c r="C426" s="42">
        <v>93256.11</v>
      </c>
      <c r="D426" s="41"/>
      <c r="E426" s="42">
        <v>314241.78999999998</v>
      </c>
      <c r="F426" s="42">
        <v>407497.9</v>
      </c>
      <c r="G426" s="41"/>
      <c r="H426" s="45"/>
      <c r="I426" s="46"/>
    </row>
    <row r="427" spans="1:9" ht="12" hidden="1" customHeight="1" outlineLevel="2" x14ac:dyDescent="0.2">
      <c r="A427" s="196" t="s">
        <v>1279</v>
      </c>
      <c r="B427" s="196"/>
      <c r="C427" s="41"/>
      <c r="D427" s="41"/>
      <c r="E427" s="41"/>
      <c r="F427" s="42">
        <v>266065.73</v>
      </c>
      <c r="G427" s="41"/>
      <c r="H427" s="197">
        <v>266065.73</v>
      </c>
      <c r="I427" s="197"/>
    </row>
    <row r="428" spans="1:9" ht="12" hidden="1" customHeight="1" outlineLevel="2" x14ac:dyDescent="0.2">
      <c r="A428" s="196" t="s">
        <v>1280</v>
      </c>
      <c r="B428" s="196"/>
      <c r="C428" s="41"/>
      <c r="D428" s="42">
        <v>401410.65</v>
      </c>
      <c r="E428" s="42">
        <v>401410.65</v>
      </c>
      <c r="F428" s="41"/>
      <c r="G428" s="41"/>
      <c r="H428" s="45"/>
      <c r="I428" s="46"/>
    </row>
    <row r="429" spans="1:9" ht="12" customHeight="1" outlineLevel="1" collapsed="1" x14ac:dyDescent="0.2">
      <c r="A429" s="198" t="s">
        <v>1281</v>
      </c>
      <c r="B429" s="198"/>
      <c r="C429" s="39"/>
      <c r="D429" s="40">
        <v>36339.07</v>
      </c>
      <c r="E429" s="40">
        <v>4776326.3499999996</v>
      </c>
      <c r="F429" s="40">
        <v>4739987.28</v>
      </c>
      <c r="G429" s="39"/>
      <c r="H429" s="43"/>
      <c r="I429" s="44"/>
    </row>
    <row r="430" spans="1:9" ht="12" hidden="1" customHeight="1" outlineLevel="2" x14ac:dyDescent="0.2">
      <c r="A430" s="196" t="s">
        <v>1282</v>
      </c>
      <c r="B430" s="196"/>
      <c r="C430" s="41"/>
      <c r="D430" s="42">
        <v>36339.07</v>
      </c>
      <c r="E430" s="42">
        <v>36539.07</v>
      </c>
      <c r="F430" s="48">
        <v>200</v>
      </c>
      <c r="G430" s="41"/>
      <c r="H430" s="45"/>
      <c r="I430" s="46"/>
    </row>
    <row r="431" spans="1:9" ht="12" hidden="1" customHeight="1" outlineLevel="2" x14ac:dyDescent="0.2">
      <c r="A431" s="196" t="s">
        <v>1283</v>
      </c>
      <c r="B431" s="196"/>
      <c r="C431" s="41"/>
      <c r="D431" s="41"/>
      <c r="E431" s="48">
        <v>200</v>
      </c>
      <c r="F431" s="48">
        <v>200</v>
      </c>
      <c r="G431" s="41"/>
      <c r="H431" s="45"/>
      <c r="I431" s="46"/>
    </row>
    <row r="432" spans="1:9" ht="12" hidden="1" customHeight="1" outlineLevel="2" x14ac:dyDescent="0.2">
      <c r="A432" s="196" t="s">
        <v>1284</v>
      </c>
      <c r="B432" s="196"/>
      <c r="C432" s="41"/>
      <c r="D432" s="41"/>
      <c r="E432" s="42">
        <v>97130</v>
      </c>
      <c r="F432" s="42">
        <v>97130</v>
      </c>
      <c r="G432" s="41"/>
      <c r="H432" s="45"/>
      <c r="I432" s="46"/>
    </row>
    <row r="433" spans="1:9" ht="12" hidden="1" customHeight="1" outlineLevel="2" x14ac:dyDescent="0.2">
      <c r="A433" s="196" t="s">
        <v>1285</v>
      </c>
      <c r="B433" s="196"/>
      <c r="C433" s="41"/>
      <c r="D433" s="41"/>
      <c r="E433" s="42">
        <v>98000</v>
      </c>
      <c r="F433" s="42">
        <v>98000</v>
      </c>
      <c r="G433" s="41"/>
      <c r="H433" s="45"/>
      <c r="I433" s="46"/>
    </row>
    <row r="434" spans="1:9" ht="12" hidden="1" customHeight="1" outlineLevel="2" x14ac:dyDescent="0.2">
      <c r="A434" s="196" t="s">
        <v>1286</v>
      </c>
      <c r="B434" s="196"/>
      <c r="C434" s="41"/>
      <c r="D434" s="41"/>
      <c r="E434" s="42">
        <v>96000</v>
      </c>
      <c r="F434" s="42">
        <v>96000</v>
      </c>
      <c r="G434" s="41"/>
      <c r="H434" s="45"/>
      <c r="I434" s="46"/>
    </row>
    <row r="435" spans="1:9" ht="12" hidden="1" customHeight="1" outlineLevel="2" x14ac:dyDescent="0.2">
      <c r="A435" s="196" t="s">
        <v>1287</v>
      </c>
      <c r="B435" s="196"/>
      <c r="C435" s="41"/>
      <c r="D435" s="41"/>
      <c r="E435" s="42">
        <v>91600</v>
      </c>
      <c r="F435" s="42">
        <v>91600</v>
      </c>
      <c r="G435" s="41"/>
      <c r="H435" s="45"/>
      <c r="I435" s="46"/>
    </row>
    <row r="436" spans="1:9" ht="12" hidden="1" customHeight="1" outlineLevel="2" x14ac:dyDescent="0.2">
      <c r="A436" s="196" t="s">
        <v>1288</v>
      </c>
      <c r="B436" s="196"/>
      <c r="C436" s="41"/>
      <c r="D436" s="41"/>
      <c r="E436" s="42">
        <v>95200</v>
      </c>
      <c r="F436" s="42">
        <v>95200</v>
      </c>
      <c r="G436" s="41"/>
      <c r="H436" s="45"/>
      <c r="I436" s="46"/>
    </row>
    <row r="437" spans="1:9" ht="12" hidden="1" customHeight="1" outlineLevel="2" x14ac:dyDescent="0.2">
      <c r="A437" s="196" t="s">
        <v>1289</v>
      </c>
      <c r="B437" s="196"/>
      <c r="C437" s="41"/>
      <c r="D437" s="41"/>
      <c r="E437" s="42">
        <v>95200</v>
      </c>
      <c r="F437" s="42">
        <v>95200</v>
      </c>
      <c r="G437" s="41"/>
      <c r="H437" s="45"/>
      <c r="I437" s="46"/>
    </row>
    <row r="438" spans="1:9" ht="12" hidden="1" customHeight="1" outlineLevel="2" x14ac:dyDescent="0.2">
      <c r="A438" s="196" t="s">
        <v>1290</v>
      </c>
      <c r="B438" s="196"/>
      <c r="C438" s="41"/>
      <c r="D438" s="41"/>
      <c r="E438" s="42">
        <v>96800</v>
      </c>
      <c r="F438" s="42">
        <v>96800</v>
      </c>
      <c r="G438" s="41"/>
      <c r="H438" s="45"/>
      <c r="I438" s="46"/>
    </row>
    <row r="439" spans="1:9" ht="12" hidden="1" customHeight="1" outlineLevel="2" x14ac:dyDescent="0.2">
      <c r="A439" s="196" t="s">
        <v>1291</v>
      </c>
      <c r="B439" s="196"/>
      <c r="C439" s="41"/>
      <c r="D439" s="41"/>
      <c r="E439" s="42">
        <v>96800</v>
      </c>
      <c r="F439" s="42">
        <v>96800</v>
      </c>
      <c r="G439" s="41"/>
      <c r="H439" s="45"/>
      <c r="I439" s="46"/>
    </row>
    <row r="440" spans="1:9" ht="12" hidden="1" customHeight="1" outlineLevel="2" x14ac:dyDescent="0.2">
      <c r="A440" s="196" t="s">
        <v>1292</v>
      </c>
      <c r="B440" s="196"/>
      <c r="C440" s="41"/>
      <c r="D440" s="41"/>
      <c r="E440" s="42">
        <v>95200</v>
      </c>
      <c r="F440" s="42">
        <v>95200</v>
      </c>
      <c r="G440" s="41"/>
      <c r="H440" s="45"/>
      <c r="I440" s="46"/>
    </row>
    <row r="441" spans="1:9" ht="12" hidden="1" customHeight="1" outlineLevel="2" x14ac:dyDescent="0.2">
      <c r="A441" s="196" t="s">
        <v>1293</v>
      </c>
      <c r="B441" s="196"/>
      <c r="C441" s="41"/>
      <c r="D441" s="41"/>
      <c r="E441" s="42">
        <v>97600</v>
      </c>
      <c r="F441" s="42">
        <v>97600</v>
      </c>
      <c r="G441" s="41"/>
      <c r="H441" s="45"/>
      <c r="I441" s="46"/>
    </row>
    <row r="442" spans="1:9" ht="12" hidden="1" customHeight="1" outlineLevel="2" x14ac:dyDescent="0.2">
      <c r="A442" s="196" t="s">
        <v>1294</v>
      </c>
      <c r="B442" s="196"/>
      <c r="C442" s="41"/>
      <c r="D442" s="41"/>
      <c r="E442" s="42">
        <v>76016.13</v>
      </c>
      <c r="F442" s="42">
        <v>76016.13</v>
      </c>
      <c r="G442" s="41"/>
      <c r="H442" s="45"/>
      <c r="I442" s="46"/>
    </row>
    <row r="443" spans="1:9" ht="12" hidden="1" customHeight="1" outlineLevel="2" x14ac:dyDescent="0.2">
      <c r="A443" s="196" t="s">
        <v>1295</v>
      </c>
      <c r="B443" s="196"/>
      <c r="C443" s="41"/>
      <c r="D443" s="41"/>
      <c r="E443" s="42">
        <v>68311.23</v>
      </c>
      <c r="F443" s="42">
        <v>68311.23</v>
      </c>
      <c r="G443" s="41"/>
      <c r="H443" s="45"/>
      <c r="I443" s="46"/>
    </row>
    <row r="444" spans="1:9" ht="12" hidden="1" customHeight="1" outlineLevel="2" x14ac:dyDescent="0.2">
      <c r="A444" s="196" t="s">
        <v>1296</v>
      </c>
      <c r="B444" s="196"/>
      <c r="C444" s="41"/>
      <c r="D444" s="41"/>
      <c r="E444" s="42">
        <v>90659.89</v>
      </c>
      <c r="F444" s="42">
        <v>90659.89</v>
      </c>
      <c r="G444" s="41"/>
      <c r="H444" s="45"/>
      <c r="I444" s="46"/>
    </row>
    <row r="445" spans="1:9" ht="12" hidden="1" customHeight="1" outlineLevel="2" x14ac:dyDescent="0.2">
      <c r="A445" s="196" t="s">
        <v>1297</v>
      </c>
      <c r="B445" s="196"/>
      <c r="C445" s="41"/>
      <c r="D445" s="41"/>
      <c r="E445" s="42">
        <v>61755.08</v>
      </c>
      <c r="F445" s="42">
        <v>61755.08</v>
      </c>
      <c r="G445" s="41"/>
      <c r="H445" s="45"/>
      <c r="I445" s="46"/>
    </row>
    <row r="446" spans="1:9" ht="12" hidden="1" customHeight="1" outlineLevel="2" x14ac:dyDescent="0.2">
      <c r="A446" s="196" t="s">
        <v>1298</v>
      </c>
      <c r="B446" s="196"/>
      <c r="C446" s="41"/>
      <c r="D446" s="41"/>
      <c r="E446" s="42">
        <v>48618.09</v>
      </c>
      <c r="F446" s="42">
        <v>48618.09</v>
      </c>
      <c r="G446" s="41"/>
      <c r="H446" s="45"/>
      <c r="I446" s="46"/>
    </row>
    <row r="447" spans="1:9" ht="12" hidden="1" customHeight="1" outlineLevel="2" x14ac:dyDescent="0.2">
      <c r="A447" s="196" t="s">
        <v>1299</v>
      </c>
      <c r="B447" s="196"/>
      <c r="C447" s="41"/>
      <c r="D447" s="41"/>
      <c r="E447" s="42">
        <v>84429.33</v>
      </c>
      <c r="F447" s="42">
        <v>84429.33</v>
      </c>
      <c r="G447" s="41"/>
      <c r="H447" s="45"/>
      <c r="I447" s="46"/>
    </row>
    <row r="448" spans="1:9" ht="12" hidden="1" customHeight="1" outlineLevel="2" x14ac:dyDescent="0.2">
      <c r="A448" s="196" t="s">
        <v>1300</v>
      </c>
      <c r="B448" s="196"/>
      <c r="C448" s="41"/>
      <c r="D448" s="41"/>
      <c r="E448" s="42">
        <v>70786.429999999993</v>
      </c>
      <c r="F448" s="42">
        <v>70786.429999999993</v>
      </c>
      <c r="G448" s="41"/>
      <c r="H448" s="45"/>
      <c r="I448" s="46"/>
    </row>
    <row r="449" spans="1:9" ht="12" hidden="1" customHeight="1" outlineLevel="2" x14ac:dyDescent="0.2">
      <c r="A449" s="196" t="s">
        <v>1301</v>
      </c>
      <c r="B449" s="196"/>
      <c r="C449" s="41"/>
      <c r="D449" s="41"/>
      <c r="E449" s="42">
        <v>89646.39</v>
      </c>
      <c r="F449" s="42">
        <v>89646.39</v>
      </c>
      <c r="G449" s="41"/>
      <c r="H449" s="45"/>
      <c r="I449" s="46"/>
    </row>
    <row r="450" spans="1:9" ht="12" hidden="1" customHeight="1" outlineLevel="2" x14ac:dyDescent="0.2">
      <c r="A450" s="196" t="s">
        <v>1302</v>
      </c>
      <c r="B450" s="196"/>
      <c r="C450" s="41"/>
      <c r="D450" s="41"/>
      <c r="E450" s="42">
        <v>88647.8</v>
      </c>
      <c r="F450" s="42">
        <v>88647.8</v>
      </c>
      <c r="G450" s="41"/>
      <c r="H450" s="45"/>
      <c r="I450" s="46"/>
    </row>
    <row r="451" spans="1:9" ht="12" hidden="1" customHeight="1" outlineLevel="2" x14ac:dyDescent="0.2">
      <c r="A451" s="196" t="s">
        <v>1303</v>
      </c>
      <c r="B451" s="196"/>
      <c r="C451" s="41"/>
      <c r="D451" s="41"/>
      <c r="E451" s="42">
        <v>98400</v>
      </c>
      <c r="F451" s="42">
        <v>98400</v>
      </c>
      <c r="G451" s="41"/>
      <c r="H451" s="45"/>
      <c r="I451" s="46"/>
    </row>
    <row r="452" spans="1:9" ht="12" hidden="1" customHeight="1" outlineLevel="2" x14ac:dyDescent="0.2">
      <c r="A452" s="196" t="s">
        <v>1304</v>
      </c>
      <c r="B452" s="196"/>
      <c r="C452" s="41"/>
      <c r="D452" s="41"/>
      <c r="E452" s="42">
        <v>100000</v>
      </c>
      <c r="F452" s="42">
        <v>100000</v>
      </c>
      <c r="G452" s="41"/>
      <c r="H452" s="45"/>
      <c r="I452" s="46"/>
    </row>
    <row r="453" spans="1:9" ht="12" hidden="1" customHeight="1" outlineLevel="2" x14ac:dyDescent="0.2">
      <c r="A453" s="196" t="s">
        <v>1305</v>
      </c>
      <c r="B453" s="196"/>
      <c r="C453" s="41"/>
      <c r="D453" s="41"/>
      <c r="E453" s="42">
        <v>196800</v>
      </c>
      <c r="F453" s="42">
        <v>196800</v>
      </c>
      <c r="G453" s="41"/>
      <c r="H453" s="45"/>
      <c r="I453" s="46"/>
    </row>
    <row r="454" spans="1:9" ht="12" hidden="1" customHeight="1" outlineLevel="2" x14ac:dyDescent="0.2">
      <c r="A454" s="196" t="s">
        <v>1306</v>
      </c>
      <c r="B454" s="196"/>
      <c r="C454" s="41"/>
      <c r="D454" s="41"/>
      <c r="E454" s="42">
        <v>135140.5</v>
      </c>
      <c r="F454" s="42">
        <v>135140.5</v>
      </c>
      <c r="G454" s="41"/>
      <c r="H454" s="45"/>
      <c r="I454" s="46"/>
    </row>
    <row r="455" spans="1:9" ht="12" hidden="1" customHeight="1" outlineLevel="2" x14ac:dyDescent="0.2">
      <c r="A455" s="196" t="s">
        <v>1307</v>
      </c>
      <c r="B455" s="196"/>
      <c r="C455" s="41"/>
      <c r="D455" s="41"/>
      <c r="E455" s="42">
        <v>127106.74</v>
      </c>
      <c r="F455" s="42">
        <v>127106.74</v>
      </c>
      <c r="G455" s="41"/>
      <c r="H455" s="45"/>
      <c r="I455" s="46"/>
    </row>
    <row r="456" spans="1:9" ht="12" hidden="1" customHeight="1" outlineLevel="2" x14ac:dyDescent="0.2">
      <c r="A456" s="196" t="s">
        <v>1308</v>
      </c>
      <c r="B456" s="196"/>
      <c r="C456" s="41"/>
      <c r="D456" s="41"/>
      <c r="E456" s="42">
        <v>171041.4</v>
      </c>
      <c r="F456" s="42">
        <v>171041.4</v>
      </c>
      <c r="G456" s="41"/>
      <c r="H456" s="45"/>
      <c r="I456" s="46"/>
    </row>
    <row r="457" spans="1:9" ht="12" hidden="1" customHeight="1" outlineLevel="2" x14ac:dyDescent="0.2">
      <c r="A457" s="196" t="s">
        <v>1309</v>
      </c>
      <c r="B457" s="196"/>
      <c r="C457" s="41"/>
      <c r="D457" s="41"/>
      <c r="E457" s="42">
        <v>180591.3</v>
      </c>
      <c r="F457" s="42">
        <v>180591.3</v>
      </c>
      <c r="G457" s="41"/>
      <c r="H457" s="45"/>
      <c r="I457" s="46"/>
    </row>
    <row r="458" spans="1:9" ht="12" hidden="1" customHeight="1" outlineLevel="2" x14ac:dyDescent="0.2">
      <c r="A458" s="196" t="s">
        <v>1310</v>
      </c>
      <c r="B458" s="196"/>
      <c r="C458" s="41"/>
      <c r="D458" s="41"/>
      <c r="E458" s="42">
        <v>127106.74</v>
      </c>
      <c r="F458" s="42">
        <v>127106.74</v>
      </c>
      <c r="G458" s="41"/>
      <c r="H458" s="45"/>
      <c r="I458" s="46"/>
    </row>
    <row r="459" spans="1:9" ht="12" hidden="1" customHeight="1" outlineLevel="2" x14ac:dyDescent="0.2">
      <c r="A459" s="196" t="s">
        <v>1311</v>
      </c>
      <c r="B459" s="196"/>
      <c r="C459" s="41"/>
      <c r="D459" s="41"/>
      <c r="E459" s="42">
        <v>136912.79999999999</v>
      </c>
      <c r="F459" s="42">
        <v>136912.79999999999</v>
      </c>
      <c r="G459" s="41"/>
      <c r="H459" s="45"/>
      <c r="I459" s="46"/>
    </row>
    <row r="460" spans="1:9" ht="12" hidden="1" customHeight="1" outlineLevel="2" x14ac:dyDescent="0.2">
      <c r="A460" s="196" t="s">
        <v>1312</v>
      </c>
      <c r="B460" s="196"/>
      <c r="C460" s="41"/>
      <c r="D460" s="41"/>
      <c r="E460" s="42">
        <v>146015.38</v>
      </c>
      <c r="F460" s="42">
        <v>146015.38</v>
      </c>
      <c r="G460" s="41"/>
      <c r="H460" s="45"/>
      <c r="I460" s="46"/>
    </row>
    <row r="461" spans="1:9" ht="12" hidden="1" customHeight="1" outlineLevel="2" x14ac:dyDescent="0.2">
      <c r="A461" s="196" t="s">
        <v>1313</v>
      </c>
      <c r="B461" s="196"/>
      <c r="C461" s="41"/>
      <c r="D461" s="41"/>
      <c r="E461" s="42">
        <v>106052.07</v>
      </c>
      <c r="F461" s="42">
        <v>106052.07</v>
      </c>
      <c r="G461" s="41"/>
      <c r="H461" s="45"/>
      <c r="I461" s="46"/>
    </row>
    <row r="462" spans="1:9" ht="12" hidden="1" customHeight="1" outlineLevel="2" x14ac:dyDescent="0.2">
      <c r="A462" s="196" t="s">
        <v>1314</v>
      </c>
      <c r="B462" s="196"/>
      <c r="C462" s="41"/>
      <c r="D462" s="41"/>
      <c r="E462" s="42">
        <v>111052.58</v>
      </c>
      <c r="F462" s="42">
        <v>111052.58</v>
      </c>
      <c r="G462" s="41"/>
      <c r="H462" s="45"/>
      <c r="I462" s="46"/>
    </row>
    <row r="463" spans="1:9" ht="12" hidden="1" customHeight="1" outlineLevel="2" x14ac:dyDescent="0.2">
      <c r="A463" s="196" t="s">
        <v>1315</v>
      </c>
      <c r="B463" s="196"/>
      <c r="C463" s="41"/>
      <c r="D463" s="41"/>
      <c r="E463" s="42">
        <v>139395.32</v>
      </c>
      <c r="F463" s="42">
        <v>139395.32</v>
      </c>
      <c r="G463" s="41"/>
      <c r="H463" s="45"/>
      <c r="I463" s="46"/>
    </row>
    <row r="464" spans="1:9" ht="12" hidden="1" customHeight="1" outlineLevel="2" x14ac:dyDescent="0.2">
      <c r="A464" s="196" t="s">
        <v>1316</v>
      </c>
      <c r="B464" s="196"/>
      <c r="C464" s="41"/>
      <c r="D464" s="41"/>
      <c r="E464" s="42">
        <v>65560.149999999994</v>
      </c>
      <c r="F464" s="42">
        <v>65560.149999999994</v>
      </c>
      <c r="G464" s="41"/>
      <c r="H464" s="45"/>
      <c r="I464" s="46"/>
    </row>
    <row r="465" spans="1:9" ht="12" hidden="1" customHeight="1" outlineLevel="2" x14ac:dyDescent="0.2">
      <c r="A465" s="196" t="s">
        <v>1317</v>
      </c>
      <c r="B465" s="196"/>
      <c r="C465" s="41"/>
      <c r="D465" s="41"/>
      <c r="E465" s="42">
        <v>51388.78</v>
      </c>
      <c r="F465" s="42">
        <v>51388.78</v>
      </c>
      <c r="G465" s="41"/>
      <c r="H465" s="45"/>
      <c r="I465" s="46"/>
    </row>
    <row r="466" spans="1:9" ht="12" hidden="1" customHeight="1" outlineLevel="2" x14ac:dyDescent="0.2">
      <c r="A466" s="196" t="s">
        <v>1318</v>
      </c>
      <c r="B466" s="196"/>
      <c r="C466" s="41"/>
      <c r="D466" s="41"/>
      <c r="E466" s="42">
        <v>82255.16</v>
      </c>
      <c r="F466" s="42">
        <v>82255.16</v>
      </c>
      <c r="G466" s="41"/>
      <c r="H466" s="45"/>
      <c r="I466" s="46"/>
    </row>
    <row r="467" spans="1:9" ht="12" hidden="1" customHeight="1" outlineLevel="2" x14ac:dyDescent="0.2">
      <c r="A467" s="196" t="s">
        <v>1319</v>
      </c>
      <c r="B467" s="196"/>
      <c r="C467" s="41"/>
      <c r="D467" s="41"/>
      <c r="E467" s="42">
        <v>65560.149999999994</v>
      </c>
      <c r="F467" s="42">
        <v>65560.149999999994</v>
      </c>
      <c r="G467" s="41"/>
      <c r="H467" s="45"/>
      <c r="I467" s="46"/>
    </row>
    <row r="468" spans="1:9" ht="12" hidden="1" customHeight="1" outlineLevel="2" x14ac:dyDescent="0.2">
      <c r="A468" s="196" t="s">
        <v>1320</v>
      </c>
      <c r="B468" s="196"/>
      <c r="C468" s="41"/>
      <c r="D468" s="41"/>
      <c r="E468" s="42">
        <v>83400.02</v>
      </c>
      <c r="F468" s="42">
        <v>83400.02</v>
      </c>
      <c r="G468" s="41"/>
      <c r="H468" s="45"/>
      <c r="I468" s="46"/>
    </row>
    <row r="469" spans="1:9" ht="12" hidden="1" customHeight="1" outlineLevel="2" x14ac:dyDescent="0.2">
      <c r="A469" s="196" t="s">
        <v>1321</v>
      </c>
      <c r="B469" s="196"/>
      <c r="C469" s="41"/>
      <c r="D469" s="41"/>
      <c r="E469" s="42">
        <v>74304.22</v>
      </c>
      <c r="F469" s="42">
        <v>74304.22</v>
      </c>
      <c r="G469" s="41"/>
      <c r="H469" s="45"/>
      <c r="I469" s="46"/>
    </row>
    <row r="470" spans="1:9" ht="12" hidden="1" customHeight="1" outlineLevel="2" x14ac:dyDescent="0.2">
      <c r="A470" s="196" t="s">
        <v>1322</v>
      </c>
      <c r="B470" s="196"/>
      <c r="C470" s="41"/>
      <c r="D470" s="41"/>
      <c r="E470" s="42">
        <v>62400</v>
      </c>
      <c r="F470" s="42">
        <v>62400</v>
      </c>
      <c r="G470" s="41"/>
      <c r="H470" s="45"/>
      <c r="I470" s="46"/>
    </row>
    <row r="471" spans="1:9" ht="12" hidden="1" customHeight="1" outlineLevel="2" x14ac:dyDescent="0.2">
      <c r="A471" s="196" t="s">
        <v>1323</v>
      </c>
      <c r="B471" s="196"/>
      <c r="C471" s="41"/>
      <c r="D471" s="41"/>
      <c r="E471" s="42">
        <v>18144.259999999998</v>
      </c>
      <c r="F471" s="42">
        <v>18144.259999999998</v>
      </c>
      <c r="G471" s="41"/>
      <c r="H471" s="45"/>
      <c r="I471" s="46"/>
    </row>
    <row r="472" spans="1:9" ht="12" hidden="1" customHeight="1" outlineLevel="2" x14ac:dyDescent="0.2">
      <c r="A472" s="196" t="s">
        <v>1324</v>
      </c>
      <c r="B472" s="196"/>
      <c r="C472" s="41"/>
      <c r="D472" s="41"/>
      <c r="E472" s="42">
        <v>59540.97</v>
      </c>
      <c r="F472" s="42">
        <v>59540.97</v>
      </c>
      <c r="G472" s="41"/>
      <c r="H472" s="45"/>
      <c r="I472" s="46"/>
    </row>
    <row r="473" spans="1:9" ht="12" hidden="1" customHeight="1" outlineLevel="2" x14ac:dyDescent="0.2">
      <c r="A473" s="196" t="s">
        <v>1325</v>
      </c>
      <c r="B473" s="196"/>
      <c r="C473" s="41"/>
      <c r="D473" s="41"/>
      <c r="E473" s="42">
        <v>67376.42</v>
      </c>
      <c r="F473" s="42">
        <v>67376.42</v>
      </c>
      <c r="G473" s="41"/>
      <c r="H473" s="45"/>
      <c r="I473" s="46"/>
    </row>
    <row r="474" spans="1:9" ht="12" hidden="1" customHeight="1" outlineLevel="2" x14ac:dyDescent="0.2">
      <c r="A474" s="196" t="s">
        <v>1326</v>
      </c>
      <c r="B474" s="196"/>
      <c r="C474" s="41"/>
      <c r="D474" s="41"/>
      <c r="E474" s="42">
        <v>86391.76</v>
      </c>
      <c r="F474" s="42">
        <v>86391.76</v>
      </c>
      <c r="G474" s="41"/>
      <c r="H474" s="45"/>
      <c r="I474" s="46"/>
    </row>
    <row r="475" spans="1:9" ht="12" hidden="1" customHeight="1" outlineLevel="2" x14ac:dyDescent="0.2">
      <c r="A475" s="196" t="s">
        <v>1327</v>
      </c>
      <c r="B475" s="196"/>
      <c r="C475" s="41"/>
      <c r="D475" s="41"/>
      <c r="E475" s="42">
        <v>66819.08</v>
      </c>
      <c r="F475" s="42">
        <v>66819.08</v>
      </c>
      <c r="G475" s="41"/>
      <c r="H475" s="45"/>
      <c r="I475" s="46"/>
    </row>
    <row r="476" spans="1:9" ht="12" hidden="1" customHeight="1" outlineLevel="2" x14ac:dyDescent="0.2">
      <c r="A476" s="196" t="s">
        <v>1328</v>
      </c>
      <c r="B476" s="196"/>
      <c r="C476" s="41"/>
      <c r="D476" s="41"/>
      <c r="E476" s="42">
        <v>65554.570000000007</v>
      </c>
      <c r="F476" s="42">
        <v>65554.570000000007</v>
      </c>
      <c r="G476" s="41"/>
      <c r="H476" s="45"/>
      <c r="I476" s="46"/>
    </row>
    <row r="477" spans="1:9" ht="12" hidden="1" customHeight="1" outlineLevel="2" x14ac:dyDescent="0.2">
      <c r="A477" s="196" t="s">
        <v>1329</v>
      </c>
      <c r="B477" s="196"/>
      <c r="C477" s="41"/>
      <c r="D477" s="41"/>
      <c r="E477" s="42">
        <v>70933.13</v>
      </c>
      <c r="F477" s="42">
        <v>70933.13</v>
      </c>
      <c r="G477" s="41"/>
      <c r="H477" s="45"/>
      <c r="I477" s="46"/>
    </row>
    <row r="478" spans="1:9" ht="12" hidden="1" customHeight="1" outlineLevel="2" x14ac:dyDescent="0.2">
      <c r="A478" s="196" t="s">
        <v>1330</v>
      </c>
      <c r="B478" s="196"/>
      <c r="C478" s="41"/>
      <c r="D478" s="41"/>
      <c r="E478" s="42">
        <v>65943.350000000006</v>
      </c>
      <c r="F478" s="42">
        <v>65943.350000000006</v>
      </c>
      <c r="G478" s="41"/>
      <c r="H478" s="45"/>
      <c r="I478" s="46"/>
    </row>
    <row r="479" spans="1:9" ht="12" hidden="1" customHeight="1" outlineLevel="2" x14ac:dyDescent="0.2">
      <c r="A479" s="196" t="s">
        <v>1331</v>
      </c>
      <c r="B479" s="196"/>
      <c r="C479" s="41"/>
      <c r="D479" s="41"/>
      <c r="E479" s="42">
        <v>79788.36</v>
      </c>
      <c r="F479" s="42">
        <v>79788.36</v>
      </c>
      <c r="G479" s="41"/>
      <c r="H479" s="45"/>
      <c r="I479" s="46"/>
    </row>
    <row r="480" spans="1:9" ht="12" hidden="1" customHeight="1" outlineLevel="2" x14ac:dyDescent="0.2">
      <c r="A480" s="196" t="s">
        <v>1332</v>
      </c>
      <c r="B480" s="196"/>
      <c r="C480" s="41"/>
      <c r="D480" s="41"/>
      <c r="E480" s="42">
        <v>72206.009999999995</v>
      </c>
      <c r="F480" s="42">
        <v>72206.009999999995</v>
      </c>
      <c r="G480" s="41"/>
      <c r="H480" s="45"/>
      <c r="I480" s="46"/>
    </row>
    <row r="481" spans="1:9" ht="12" hidden="1" customHeight="1" outlineLevel="2" x14ac:dyDescent="0.2">
      <c r="A481" s="196" t="s">
        <v>1333</v>
      </c>
      <c r="B481" s="196"/>
      <c r="C481" s="41"/>
      <c r="D481" s="41"/>
      <c r="E481" s="42">
        <v>58067.8</v>
      </c>
      <c r="F481" s="42">
        <v>58067.8</v>
      </c>
      <c r="G481" s="41"/>
      <c r="H481" s="45"/>
      <c r="I481" s="46"/>
    </row>
    <row r="482" spans="1:9" ht="12" hidden="1" customHeight="1" outlineLevel="2" x14ac:dyDescent="0.2">
      <c r="A482" s="196" t="s">
        <v>1334</v>
      </c>
      <c r="B482" s="196"/>
      <c r="C482" s="41"/>
      <c r="D482" s="41"/>
      <c r="E482" s="42">
        <v>23719.49</v>
      </c>
      <c r="F482" s="42">
        <v>23719.49</v>
      </c>
      <c r="G482" s="41"/>
      <c r="H482" s="45"/>
      <c r="I482" s="46"/>
    </row>
    <row r="483" spans="1:9" ht="12" hidden="1" customHeight="1" outlineLevel="2" x14ac:dyDescent="0.2">
      <c r="A483" s="196" t="s">
        <v>1335</v>
      </c>
      <c r="B483" s="196"/>
      <c r="C483" s="41"/>
      <c r="D483" s="41"/>
      <c r="E483" s="42">
        <v>53109.2</v>
      </c>
      <c r="F483" s="42">
        <v>53109.2</v>
      </c>
      <c r="G483" s="41"/>
      <c r="H483" s="45"/>
      <c r="I483" s="46"/>
    </row>
    <row r="484" spans="1:9" ht="12" hidden="1" customHeight="1" outlineLevel="2" x14ac:dyDescent="0.2">
      <c r="A484" s="196" t="s">
        <v>1336</v>
      </c>
      <c r="B484" s="196"/>
      <c r="C484" s="41"/>
      <c r="D484" s="41"/>
      <c r="E484" s="42">
        <v>53109.2</v>
      </c>
      <c r="F484" s="42">
        <v>53109.2</v>
      </c>
      <c r="G484" s="41"/>
      <c r="H484" s="45"/>
      <c r="I484" s="46"/>
    </row>
    <row r="485" spans="1:9" ht="12" customHeight="1" outlineLevel="1" collapsed="1" x14ac:dyDescent="0.2">
      <c r="A485" s="198" t="s">
        <v>1337</v>
      </c>
      <c r="B485" s="198"/>
      <c r="C485" s="47">
        <v>200</v>
      </c>
      <c r="D485" s="39"/>
      <c r="E485" s="40">
        <v>58800</v>
      </c>
      <c r="F485" s="40">
        <v>59000</v>
      </c>
      <c r="G485" s="39"/>
      <c r="H485" s="43"/>
      <c r="I485" s="44"/>
    </row>
    <row r="486" spans="1:9" ht="12" hidden="1" customHeight="1" outlineLevel="2" x14ac:dyDescent="0.2">
      <c r="A486" s="196" t="s">
        <v>1338</v>
      </c>
      <c r="B486" s="196"/>
      <c r="C486" s="41"/>
      <c r="D486" s="41"/>
      <c r="E486" s="42">
        <v>4900</v>
      </c>
      <c r="F486" s="42">
        <v>4900</v>
      </c>
      <c r="G486" s="41"/>
      <c r="H486" s="45"/>
      <c r="I486" s="46"/>
    </row>
    <row r="487" spans="1:9" ht="12" hidden="1" customHeight="1" outlineLevel="2" x14ac:dyDescent="0.2">
      <c r="A487" s="196" t="s">
        <v>1339</v>
      </c>
      <c r="B487" s="196"/>
      <c r="C487" s="41"/>
      <c r="D487" s="41"/>
      <c r="E487" s="42">
        <v>9000</v>
      </c>
      <c r="F487" s="42">
        <v>9000</v>
      </c>
      <c r="G487" s="41"/>
      <c r="H487" s="45"/>
      <c r="I487" s="46"/>
    </row>
    <row r="488" spans="1:9" ht="12" hidden="1" customHeight="1" outlineLevel="2" x14ac:dyDescent="0.2">
      <c r="A488" s="196" t="s">
        <v>1340</v>
      </c>
      <c r="B488" s="196"/>
      <c r="C488" s="41"/>
      <c r="D488" s="41"/>
      <c r="E488" s="42">
        <v>35900</v>
      </c>
      <c r="F488" s="42">
        <v>35900</v>
      </c>
      <c r="G488" s="41"/>
      <c r="H488" s="45"/>
      <c r="I488" s="46"/>
    </row>
    <row r="489" spans="1:9" ht="12" hidden="1" customHeight="1" outlineLevel="2" x14ac:dyDescent="0.2">
      <c r="A489" s="196" t="s">
        <v>1341</v>
      </c>
      <c r="B489" s="196"/>
      <c r="C489" s="48">
        <v>200</v>
      </c>
      <c r="D489" s="41"/>
      <c r="E489" s="42">
        <v>9000</v>
      </c>
      <c r="F489" s="42">
        <v>9200</v>
      </c>
      <c r="G489" s="41"/>
      <c r="H489" s="45"/>
      <c r="I489" s="46"/>
    </row>
    <row r="490" spans="1:9" ht="12" customHeight="1" outlineLevel="1" collapsed="1" x14ac:dyDescent="0.2">
      <c r="A490" s="198" t="s">
        <v>1342</v>
      </c>
      <c r="B490" s="198"/>
      <c r="C490" s="40">
        <v>1271.8</v>
      </c>
      <c r="D490" s="39"/>
      <c r="E490" s="39"/>
      <c r="F490" s="40">
        <v>1271.8</v>
      </c>
      <c r="G490" s="39"/>
      <c r="H490" s="43"/>
      <c r="I490" s="44"/>
    </row>
    <row r="491" spans="1:9" ht="12" hidden="1" customHeight="1" outlineLevel="2" x14ac:dyDescent="0.2">
      <c r="A491" s="196" t="s">
        <v>1070</v>
      </c>
      <c r="B491" s="196"/>
      <c r="C491" s="42">
        <v>1271.8</v>
      </c>
      <c r="D491" s="41"/>
      <c r="E491" s="41"/>
      <c r="F491" s="42">
        <v>1271.8</v>
      </c>
      <c r="G491" s="41"/>
      <c r="H491" s="45"/>
      <c r="I491" s="46"/>
    </row>
    <row r="492" spans="1:9" ht="12" customHeight="1" outlineLevel="1" collapsed="1" x14ac:dyDescent="0.2">
      <c r="A492" s="198" t="s">
        <v>1343</v>
      </c>
      <c r="B492" s="198"/>
      <c r="C492" s="39"/>
      <c r="D492" s="39"/>
      <c r="E492" s="40">
        <v>4856</v>
      </c>
      <c r="F492" s="40">
        <v>4856</v>
      </c>
      <c r="G492" s="39"/>
      <c r="H492" s="43"/>
      <c r="I492" s="44"/>
    </row>
    <row r="493" spans="1:9" ht="12" hidden="1" customHeight="1" outlineLevel="2" x14ac:dyDescent="0.2">
      <c r="A493" s="196" t="s">
        <v>936</v>
      </c>
      <c r="B493" s="196"/>
      <c r="C493" s="41"/>
      <c r="D493" s="41"/>
      <c r="E493" s="42">
        <v>4856</v>
      </c>
      <c r="F493" s="42">
        <v>4856</v>
      </c>
      <c r="G493" s="41"/>
      <c r="H493" s="45"/>
      <c r="I493" s="46"/>
    </row>
    <row r="494" spans="1:9" ht="12" customHeight="1" outlineLevel="1" collapsed="1" x14ac:dyDescent="0.2">
      <c r="A494" s="198" t="s">
        <v>1344</v>
      </c>
      <c r="B494" s="198"/>
      <c r="C494" s="40">
        <v>10000</v>
      </c>
      <c r="D494" s="39"/>
      <c r="E494" s="40">
        <v>202990</v>
      </c>
      <c r="F494" s="40">
        <v>212990</v>
      </c>
      <c r="G494" s="39"/>
      <c r="H494" s="43"/>
      <c r="I494" s="44"/>
    </row>
    <row r="495" spans="1:9" ht="12" hidden="1" customHeight="1" outlineLevel="2" x14ac:dyDescent="0.2">
      <c r="A495" s="196" t="s">
        <v>908</v>
      </c>
      <c r="B495" s="196"/>
      <c r="C495" s="42">
        <v>10000</v>
      </c>
      <c r="D495" s="41"/>
      <c r="E495" s="42">
        <v>94410</v>
      </c>
      <c r="F495" s="42">
        <v>104410</v>
      </c>
      <c r="G495" s="41"/>
      <c r="H495" s="45"/>
      <c r="I495" s="46"/>
    </row>
    <row r="496" spans="1:9" ht="12" hidden="1" customHeight="1" outlineLevel="2" x14ac:dyDescent="0.2">
      <c r="A496" s="196" t="s">
        <v>1345</v>
      </c>
      <c r="B496" s="196"/>
      <c r="C496" s="41"/>
      <c r="D496" s="41"/>
      <c r="E496" s="42">
        <v>9700</v>
      </c>
      <c r="F496" s="42">
        <v>9700</v>
      </c>
      <c r="G496" s="41"/>
      <c r="H496" s="45"/>
      <c r="I496" s="46"/>
    </row>
    <row r="497" spans="1:9" ht="24" hidden="1" customHeight="1" outlineLevel="2" x14ac:dyDescent="0.2">
      <c r="A497" s="196" t="s">
        <v>1346</v>
      </c>
      <c r="B497" s="196"/>
      <c r="C497" s="41"/>
      <c r="D497" s="41"/>
      <c r="E497" s="42">
        <v>98880</v>
      </c>
      <c r="F497" s="42">
        <v>98880</v>
      </c>
      <c r="G497" s="41"/>
      <c r="H497" s="45"/>
      <c r="I497" s="46"/>
    </row>
    <row r="498" spans="1:9" ht="12" customHeight="1" outlineLevel="1" collapsed="1" x14ac:dyDescent="0.2">
      <c r="A498" s="198" t="s">
        <v>1347</v>
      </c>
      <c r="B498" s="198"/>
      <c r="C498" s="39"/>
      <c r="D498" s="40">
        <v>9000</v>
      </c>
      <c r="E498" s="40">
        <v>9000</v>
      </c>
      <c r="F498" s="39"/>
      <c r="G498" s="39"/>
      <c r="H498" s="43"/>
      <c r="I498" s="44"/>
    </row>
    <row r="499" spans="1:9" ht="12" hidden="1" customHeight="1" outlineLevel="2" x14ac:dyDescent="0.2">
      <c r="A499" s="196" t="s">
        <v>936</v>
      </c>
      <c r="B499" s="196"/>
      <c r="C499" s="41"/>
      <c r="D499" s="42">
        <v>9000</v>
      </c>
      <c r="E499" s="42">
        <v>9000</v>
      </c>
      <c r="F499" s="41"/>
      <c r="G499" s="41"/>
      <c r="H499" s="45"/>
      <c r="I499" s="46"/>
    </row>
    <row r="500" spans="1:9" ht="12" customHeight="1" outlineLevel="1" collapsed="1" x14ac:dyDescent="0.2">
      <c r="A500" s="198" t="s">
        <v>1348</v>
      </c>
      <c r="B500" s="198"/>
      <c r="C500" s="40">
        <v>7689.39</v>
      </c>
      <c r="D500" s="39"/>
      <c r="E500" s="40">
        <v>513430.85</v>
      </c>
      <c r="F500" s="40">
        <v>558122.63</v>
      </c>
      <c r="G500" s="39"/>
      <c r="H500" s="199">
        <v>37002.39</v>
      </c>
      <c r="I500" s="199"/>
    </row>
    <row r="501" spans="1:9" ht="24" hidden="1" customHeight="1" outlineLevel="2" x14ac:dyDescent="0.2">
      <c r="A501" s="196" t="s">
        <v>1349</v>
      </c>
      <c r="B501" s="196"/>
      <c r="C501" s="48">
        <v>21.33</v>
      </c>
      <c r="D501" s="41"/>
      <c r="E501" s="42">
        <v>1676.23</v>
      </c>
      <c r="F501" s="42">
        <v>2129.5300000000002</v>
      </c>
      <c r="G501" s="41"/>
      <c r="H501" s="206">
        <v>431.97</v>
      </c>
      <c r="I501" s="206"/>
    </row>
    <row r="502" spans="1:9" ht="12" hidden="1" customHeight="1" outlineLevel="2" x14ac:dyDescent="0.2">
      <c r="A502" s="196" t="s">
        <v>1350</v>
      </c>
      <c r="B502" s="196"/>
      <c r="C502" s="42">
        <v>7244.39</v>
      </c>
      <c r="D502" s="41"/>
      <c r="E502" s="42">
        <v>497759.11</v>
      </c>
      <c r="F502" s="42">
        <v>541750.80000000005</v>
      </c>
      <c r="G502" s="41"/>
      <c r="H502" s="197">
        <v>36747.300000000003</v>
      </c>
      <c r="I502" s="197"/>
    </row>
    <row r="503" spans="1:9" ht="12" hidden="1" customHeight="1" outlineLevel="2" x14ac:dyDescent="0.2">
      <c r="A503" s="196" t="s">
        <v>1351</v>
      </c>
      <c r="B503" s="196"/>
      <c r="C503" s="48">
        <v>423.67</v>
      </c>
      <c r="D503" s="41"/>
      <c r="E503" s="42">
        <v>13995.51</v>
      </c>
      <c r="F503" s="42">
        <v>14242.3</v>
      </c>
      <c r="G503" s="48">
        <v>176.88</v>
      </c>
      <c r="H503" s="45"/>
      <c r="I503" s="46"/>
    </row>
    <row r="504" spans="1:9" ht="12" customHeight="1" outlineLevel="1" collapsed="1" x14ac:dyDescent="0.2">
      <c r="A504" s="198" t="s">
        <v>1352</v>
      </c>
      <c r="B504" s="198"/>
      <c r="C504" s="39"/>
      <c r="D504" s="39"/>
      <c r="E504" s="40">
        <v>37313.85</v>
      </c>
      <c r="F504" s="40">
        <v>37313.85</v>
      </c>
      <c r="G504" s="39"/>
      <c r="H504" s="43"/>
      <c r="I504" s="44"/>
    </row>
    <row r="505" spans="1:9" ht="24" hidden="1" customHeight="1" outlineLevel="2" x14ac:dyDescent="0.2">
      <c r="A505" s="196" t="s">
        <v>1353</v>
      </c>
      <c r="B505" s="196"/>
      <c r="C505" s="41"/>
      <c r="D505" s="41"/>
      <c r="E505" s="42">
        <v>37313.85</v>
      </c>
      <c r="F505" s="42">
        <v>37313.85</v>
      </c>
      <c r="G505" s="41"/>
      <c r="H505" s="45"/>
      <c r="I505" s="46"/>
    </row>
    <row r="506" spans="1:9" ht="12" customHeight="1" outlineLevel="1" collapsed="1" x14ac:dyDescent="0.2">
      <c r="A506" s="198" t="s">
        <v>1354</v>
      </c>
      <c r="B506" s="198"/>
      <c r="C506" s="39"/>
      <c r="D506" s="40">
        <v>22588701.59</v>
      </c>
      <c r="E506" s="40">
        <v>22588701.59</v>
      </c>
      <c r="F506" s="39"/>
      <c r="G506" s="39"/>
      <c r="H506" s="43"/>
      <c r="I506" s="44"/>
    </row>
    <row r="507" spans="1:9" ht="24" hidden="1" customHeight="1" outlineLevel="2" x14ac:dyDescent="0.2">
      <c r="A507" s="196" t="s">
        <v>1355</v>
      </c>
      <c r="B507" s="196"/>
      <c r="C507" s="41"/>
      <c r="D507" s="42">
        <v>22588701.59</v>
      </c>
      <c r="E507" s="42">
        <v>22588701.59</v>
      </c>
      <c r="F507" s="41"/>
      <c r="G507" s="41"/>
      <c r="H507" s="45"/>
      <c r="I507" s="46"/>
    </row>
    <row r="508" spans="1:9" ht="12" customHeight="1" outlineLevel="1" collapsed="1" x14ac:dyDescent="0.2">
      <c r="A508" s="198" t="s">
        <v>1356</v>
      </c>
      <c r="B508" s="198"/>
      <c r="C508" s="40">
        <v>200443.01</v>
      </c>
      <c r="D508" s="39"/>
      <c r="E508" s="40">
        <v>4369006.6900000004</v>
      </c>
      <c r="F508" s="40">
        <v>3992999.15</v>
      </c>
      <c r="G508" s="40">
        <v>576450.55000000005</v>
      </c>
      <c r="H508" s="43"/>
      <c r="I508" s="44"/>
    </row>
    <row r="509" spans="1:9" ht="12" hidden="1" customHeight="1" outlineLevel="2" x14ac:dyDescent="0.2">
      <c r="A509" s="196" t="s">
        <v>1357</v>
      </c>
      <c r="B509" s="196"/>
      <c r="C509" s="42">
        <v>200443.01</v>
      </c>
      <c r="D509" s="41"/>
      <c r="E509" s="42">
        <v>6548606.75</v>
      </c>
      <c r="F509" s="42">
        <v>2049651.09</v>
      </c>
      <c r="G509" s="42">
        <v>4699398.67</v>
      </c>
      <c r="H509" s="45"/>
      <c r="I509" s="46"/>
    </row>
    <row r="510" spans="1:9" ht="12" hidden="1" customHeight="1" outlineLevel="2" x14ac:dyDescent="0.2">
      <c r="A510" s="196" t="s">
        <v>1358</v>
      </c>
      <c r="B510" s="196"/>
      <c r="C510" s="41"/>
      <c r="D510" s="41"/>
      <c r="E510" s="50">
        <v>-295928.55</v>
      </c>
      <c r="F510" s="42">
        <v>336576.82</v>
      </c>
      <c r="G510" s="41"/>
      <c r="H510" s="197">
        <v>632505.37</v>
      </c>
      <c r="I510" s="197"/>
    </row>
    <row r="511" spans="1:9" ht="12" hidden="1" customHeight="1" outlineLevel="2" x14ac:dyDescent="0.2">
      <c r="A511" s="196" t="s">
        <v>1359</v>
      </c>
      <c r="B511" s="196"/>
      <c r="C511" s="41"/>
      <c r="D511" s="41"/>
      <c r="E511" s="50">
        <v>-1671742.88</v>
      </c>
      <c r="F511" s="42">
        <v>1335354.3400000001</v>
      </c>
      <c r="G511" s="41"/>
      <c r="H511" s="197">
        <v>3007097.22</v>
      </c>
      <c r="I511" s="197"/>
    </row>
    <row r="512" spans="1:9" ht="24" hidden="1" customHeight="1" outlineLevel="2" x14ac:dyDescent="0.2">
      <c r="A512" s="196" t="s">
        <v>1360</v>
      </c>
      <c r="B512" s="196"/>
      <c r="C512" s="41"/>
      <c r="D512" s="41"/>
      <c r="E512" s="50">
        <v>-211928.63</v>
      </c>
      <c r="F512" s="42">
        <v>271416.90000000002</v>
      </c>
      <c r="G512" s="41"/>
      <c r="H512" s="197">
        <v>483345.53</v>
      </c>
      <c r="I512" s="197"/>
    </row>
    <row r="513" spans="1:9" ht="24" customHeight="1" outlineLevel="1" collapsed="1" x14ac:dyDescent="0.2">
      <c r="A513" s="198" t="s">
        <v>1361</v>
      </c>
      <c r="B513" s="198"/>
      <c r="C513" s="39"/>
      <c r="D513" s="40">
        <v>3934209.66</v>
      </c>
      <c r="E513" s="40">
        <v>8821918.5199999996</v>
      </c>
      <c r="F513" s="40">
        <v>5068199.28</v>
      </c>
      <c r="G513" s="39"/>
      <c r="H513" s="199">
        <v>180490.42</v>
      </c>
      <c r="I513" s="199"/>
    </row>
    <row r="514" spans="1:9" ht="12" hidden="1" customHeight="1" outlineLevel="2" x14ac:dyDescent="0.2">
      <c r="A514" s="196" t="s">
        <v>1362</v>
      </c>
      <c r="B514" s="196"/>
      <c r="C514" s="41"/>
      <c r="D514" s="42">
        <v>3934209.66</v>
      </c>
      <c r="E514" s="42">
        <v>8821918.5199999996</v>
      </c>
      <c r="F514" s="42">
        <v>5068199.28</v>
      </c>
      <c r="G514" s="41"/>
      <c r="H514" s="197">
        <v>180490.42</v>
      </c>
      <c r="I514" s="197"/>
    </row>
    <row r="515" spans="1:9" ht="12" customHeight="1" outlineLevel="1" collapsed="1" x14ac:dyDescent="0.2">
      <c r="A515" s="198" t="s">
        <v>1363</v>
      </c>
      <c r="B515" s="198"/>
      <c r="C515" s="39"/>
      <c r="D515" s="40">
        <v>145110.62</v>
      </c>
      <c r="E515" s="40">
        <v>916584</v>
      </c>
      <c r="F515" s="40">
        <v>1537638.8</v>
      </c>
      <c r="G515" s="39"/>
      <c r="H515" s="199">
        <v>766165.42</v>
      </c>
      <c r="I515" s="199"/>
    </row>
    <row r="516" spans="1:9" ht="24" hidden="1" customHeight="1" outlineLevel="2" x14ac:dyDescent="0.2">
      <c r="A516" s="196" t="s">
        <v>1364</v>
      </c>
      <c r="B516" s="196"/>
      <c r="C516" s="41"/>
      <c r="D516" s="41"/>
      <c r="E516" s="42">
        <v>26901.34</v>
      </c>
      <c r="F516" s="42">
        <v>26901.34</v>
      </c>
      <c r="G516" s="41"/>
      <c r="H516" s="45"/>
      <c r="I516" s="46"/>
    </row>
    <row r="517" spans="1:9" ht="24" hidden="1" customHeight="1" outlineLevel="2" x14ac:dyDescent="0.2">
      <c r="A517" s="196" t="s">
        <v>1365</v>
      </c>
      <c r="B517" s="196"/>
      <c r="C517" s="41"/>
      <c r="D517" s="41"/>
      <c r="E517" s="41"/>
      <c r="F517" s="42">
        <v>87092.74</v>
      </c>
      <c r="G517" s="41"/>
      <c r="H517" s="197">
        <v>87092.74</v>
      </c>
      <c r="I517" s="197"/>
    </row>
    <row r="518" spans="1:9" ht="24" hidden="1" customHeight="1" outlineLevel="2" x14ac:dyDescent="0.2">
      <c r="A518" s="196" t="s">
        <v>1366</v>
      </c>
      <c r="B518" s="196"/>
      <c r="C518" s="41"/>
      <c r="D518" s="41"/>
      <c r="E518" s="41"/>
      <c r="F518" s="42">
        <v>99652.39</v>
      </c>
      <c r="G518" s="41"/>
      <c r="H518" s="197">
        <v>99652.39</v>
      </c>
      <c r="I518" s="197"/>
    </row>
    <row r="519" spans="1:9" ht="24" hidden="1" customHeight="1" outlineLevel="2" x14ac:dyDescent="0.2">
      <c r="A519" s="196" t="s">
        <v>1367</v>
      </c>
      <c r="B519" s="196"/>
      <c r="C519" s="41"/>
      <c r="D519" s="42">
        <v>223866.36</v>
      </c>
      <c r="E519" s="42">
        <v>811098.66</v>
      </c>
      <c r="F519" s="42">
        <v>1169016.3200000001</v>
      </c>
      <c r="G519" s="41"/>
      <c r="H519" s="197">
        <v>581784.02</v>
      </c>
      <c r="I519" s="197"/>
    </row>
    <row r="520" spans="1:9" ht="12" hidden="1" customHeight="1" outlineLevel="2" x14ac:dyDescent="0.2">
      <c r="A520" s="196" t="s">
        <v>1368</v>
      </c>
      <c r="B520" s="196"/>
      <c r="C520" s="41"/>
      <c r="D520" s="41"/>
      <c r="E520" s="41"/>
      <c r="F520" s="42">
        <v>94138.21</v>
      </c>
      <c r="G520" s="41"/>
      <c r="H520" s="197">
        <v>94138.21</v>
      </c>
      <c r="I520" s="197"/>
    </row>
    <row r="521" spans="1:9" ht="12" hidden="1" customHeight="1" outlineLevel="2" x14ac:dyDescent="0.2">
      <c r="A521" s="196" t="s">
        <v>1369</v>
      </c>
      <c r="B521" s="196"/>
      <c r="C521" s="41"/>
      <c r="D521" s="41"/>
      <c r="E521" s="41"/>
      <c r="F521" s="42">
        <v>48837.8</v>
      </c>
      <c r="G521" s="41"/>
      <c r="H521" s="197">
        <v>48837.8</v>
      </c>
      <c r="I521" s="197"/>
    </row>
    <row r="522" spans="1:9" ht="24" hidden="1" customHeight="1" outlineLevel="2" x14ac:dyDescent="0.2">
      <c r="A522" s="196" t="s">
        <v>1370</v>
      </c>
      <c r="B522" s="196"/>
      <c r="C522" s="41"/>
      <c r="D522" s="41"/>
      <c r="E522" s="42">
        <v>9000</v>
      </c>
      <c r="F522" s="42">
        <v>9000</v>
      </c>
      <c r="G522" s="41"/>
      <c r="H522" s="45"/>
      <c r="I522" s="46"/>
    </row>
    <row r="523" spans="1:9" ht="12" hidden="1" customHeight="1" outlineLevel="2" x14ac:dyDescent="0.2">
      <c r="A523" s="196" t="s">
        <v>1371</v>
      </c>
      <c r="B523" s="196"/>
      <c r="C523" s="41"/>
      <c r="D523" s="41"/>
      <c r="E523" s="42">
        <v>3000</v>
      </c>
      <c r="F523" s="42">
        <v>3000</v>
      </c>
      <c r="G523" s="41"/>
      <c r="H523" s="45"/>
      <c r="I523" s="46"/>
    </row>
    <row r="524" spans="1:9" ht="12" hidden="1" customHeight="1" outlineLevel="2" x14ac:dyDescent="0.2">
      <c r="A524" s="196" t="s">
        <v>1372</v>
      </c>
      <c r="B524" s="196"/>
      <c r="C524" s="41"/>
      <c r="D524" s="42">
        <v>66584</v>
      </c>
      <c r="E524" s="42">
        <v>66584</v>
      </c>
      <c r="F524" s="41"/>
      <c r="G524" s="41"/>
      <c r="H524" s="45"/>
      <c r="I524" s="46"/>
    </row>
    <row r="525" spans="1:9" ht="12" hidden="1" customHeight="1" outlineLevel="2" x14ac:dyDescent="0.2">
      <c r="A525" s="196" t="s">
        <v>1373</v>
      </c>
      <c r="B525" s="196"/>
      <c r="C525" s="42">
        <v>145339.74</v>
      </c>
      <c r="D525" s="41"/>
      <c r="E525" s="41"/>
      <c r="F525" s="41"/>
      <c r="G525" s="42">
        <v>145339.74</v>
      </c>
      <c r="H525" s="45"/>
      <c r="I525" s="46"/>
    </row>
    <row r="526" spans="1:9" ht="12" customHeight="1" outlineLevel="1" collapsed="1" x14ac:dyDescent="0.2">
      <c r="A526" s="198" t="s">
        <v>1374</v>
      </c>
      <c r="B526" s="198"/>
      <c r="C526" s="39"/>
      <c r="D526" s="39"/>
      <c r="E526" s="40">
        <v>34000</v>
      </c>
      <c r="F526" s="40">
        <v>34000</v>
      </c>
      <c r="G526" s="39"/>
      <c r="H526" s="43"/>
      <c r="I526" s="44"/>
    </row>
    <row r="527" spans="1:9" ht="24" hidden="1" customHeight="1" outlineLevel="2" x14ac:dyDescent="0.2">
      <c r="A527" s="196" t="s">
        <v>1375</v>
      </c>
      <c r="B527" s="196"/>
      <c r="C527" s="41"/>
      <c r="D527" s="41"/>
      <c r="E527" s="42">
        <v>17000</v>
      </c>
      <c r="F527" s="42">
        <v>17000</v>
      </c>
      <c r="G527" s="41"/>
      <c r="H527" s="45"/>
      <c r="I527" s="46"/>
    </row>
    <row r="528" spans="1:9" ht="24" hidden="1" customHeight="1" outlineLevel="2" x14ac:dyDescent="0.2">
      <c r="A528" s="196" t="s">
        <v>1376</v>
      </c>
      <c r="B528" s="196"/>
      <c r="C528" s="41"/>
      <c r="D528" s="41"/>
      <c r="E528" s="42">
        <v>17000</v>
      </c>
      <c r="F528" s="42">
        <v>17000</v>
      </c>
      <c r="G528" s="41"/>
      <c r="H528" s="45"/>
      <c r="I528" s="46"/>
    </row>
    <row r="529" spans="1:9" ht="12" customHeight="1" outlineLevel="1" collapsed="1" x14ac:dyDescent="0.2">
      <c r="A529" s="198" t="s">
        <v>1377</v>
      </c>
      <c r="B529" s="198"/>
      <c r="C529" s="39"/>
      <c r="D529" s="40">
        <v>999622.34</v>
      </c>
      <c r="E529" s="40">
        <v>999622.34</v>
      </c>
      <c r="F529" s="39"/>
      <c r="G529" s="39"/>
      <c r="H529" s="43"/>
      <c r="I529" s="44"/>
    </row>
    <row r="530" spans="1:9" ht="24" hidden="1" customHeight="1" outlineLevel="2" x14ac:dyDescent="0.2">
      <c r="A530" s="196" t="s">
        <v>1378</v>
      </c>
      <c r="B530" s="196"/>
      <c r="C530" s="41"/>
      <c r="D530" s="42">
        <v>999622.34</v>
      </c>
      <c r="E530" s="42">
        <v>999622.34</v>
      </c>
      <c r="F530" s="41"/>
      <c r="G530" s="41"/>
      <c r="H530" s="45"/>
      <c r="I530" s="46"/>
    </row>
    <row r="531" spans="1:9" ht="12" customHeight="1" outlineLevel="1" collapsed="1" x14ac:dyDescent="0.2">
      <c r="A531" s="198" t="s">
        <v>1379</v>
      </c>
      <c r="B531" s="198"/>
      <c r="C531" s="39"/>
      <c r="D531" s="40">
        <v>1907534.54</v>
      </c>
      <c r="E531" s="39"/>
      <c r="F531" s="39"/>
      <c r="G531" s="39"/>
      <c r="H531" s="199">
        <v>1907534.54</v>
      </c>
      <c r="I531" s="199"/>
    </row>
    <row r="532" spans="1:9" ht="24" hidden="1" customHeight="1" outlineLevel="2" x14ac:dyDescent="0.2">
      <c r="A532" s="196" t="s">
        <v>1380</v>
      </c>
      <c r="B532" s="196"/>
      <c r="C532" s="41"/>
      <c r="D532" s="42">
        <v>1907534.54</v>
      </c>
      <c r="E532" s="41"/>
      <c r="F532" s="41"/>
      <c r="G532" s="41"/>
      <c r="H532" s="197">
        <v>1907534.54</v>
      </c>
      <c r="I532" s="197"/>
    </row>
    <row r="533" spans="1:9" ht="12" customHeight="1" outlineLevel="1" collapsed="1" x14ac:dyDescent="0.2">
      <c r="A533" s="198" t="s">
        <v>1381</v>
      </c>
      <c r="B533" s="198"/>
      <c r="C533" s="39"/>
      <c r="D533" s="40">
        <v>77589302.370000005</v>
      </c>
      <c r="E533" s="40">
        <v>66653699.700000003</v>
      </c>
      <c r="F533" s="40">
        <v>1983392.43</v>
      </c>
      <c r="G533" s="39"/>
      <c r="H533" s="199">
        <v>12918995.1</v>
      </c>
      <c r="I533" s="199"/>
    </row>
    <row r="534" spans="1:9" ht="24" hidden="1" customHeight="1" outlineLevel="2" x14ac:dyDescent="0.2">
      <c r="A534" s="196" t="s">
        <v>1382</v>
      </c>
      <c r="B534" s="196"/>
      <c r="C534" s="41"/>
      <c r="D534" s="42">
        <v>55140976.229999997</v>
      </c>
      <c r="E534" s="42">
        <v>57124368.659999996</v>
      </c>
      <c r="F534" s="42">
        <v>1983392.43</v>
      </c>
      <c r="G534" s="41"/>
      <c r="H534" s="45"/>
      <c r="I534" s="46"/>
    </row>
    <row r="535" spans="1:9" ht="24" hidden="1" customHeight="1" outlineLevel="2" x14ac:dyDescent="0.2">
      <c r="A535" s="196" t="s">
        <v>1383</v>
      </c>
      <c r="B535" s="196"/>
      <c r="C535" s="41"/>
      <c r="D535" s="42">
        <v>594385.30000000005</v>
      </c>
      <c r="E535" s="41"/>
      <c r="F535" s="41"/>
      <c r="G535" s="41"/>
      <c r="H535" s="197">
        <v>594385.30000000005</v>
      </c>
      <c r="I535" s="197"/>
    </row>
    <row r="536" spans="1:9" ht="24" hidden="1" customHeight="1" outlineLevel="2" x14ac:dyDescent="0.2">
      <c r="A536" s="196" t="s">
        <v>1384</v>
      </c>
      <c r="B536" s="196"/>
      <c r="C536" s="41"/>
      <c r="D536" s="42">
        <v>890194.89</v>
      </c>
      <c r="E536" s="41"/>
      <c r="F536" s="41"/>
      <c r="G536" s="41"/>
      <c r="H536" s="197">
        <v>890194.89</v>
      </c>
      <c r="I536" s="197"/>
    </row>
    <row r="537" spans="1:9" ht="24" hidden="1" customHeight="1" outlineLevel="2" x14ac:dyDescent="0.2">
      <c r="A537" s="196" t="s">
        <v>1385</v>
      </c>
      <c r="B537" s="196"/>
      <c r="C537" s="48">
        <v>1</v>
      </c>
      <c r="D537" s="41"/>
      <c r="E537" s="41"/>
      <c r="F537" s="41"/>
      <c r="G537" s="48">
        <v>1</v>
      </c>
      <c r="H537" s="45"/>
      <c r="I537" s="46"/>
    </row>
    <row r="538" spans="1:9" ht="24" hidden="1" customHeight="1" outlineLevel="2" x14ac:dyDescent="0.2">
      <c r="A538" s="196" t="s">
        <v>1386</v>
      </c>
      <c r="B538" s="196"/>
      <c r="C538" s="41"/>
      <c r="D538" s="42">
        <v>20963746.949999999</v>
      </c>
      <c r="E538" s="42">
        <v>9529331.0399999991</v>
      </c>
      <c r="F538" s="41"/>
      <c r="G538" s="41"/>
      <c r="H538" s="197">
        <v>11434415.91</v>
      </c>
      <c r="I538" s="197"/>
    </row>
    <row r="539" spans="1:9" ht="12" customHeight="1" outlineLevel="1" collapsed="1" x14ac:dyDescent="0.2">
      <c r="A539" s="198" t="s">
        <v>1387</v>
      </c>
      <c r="B539" s="198"/>
      <c r="C539" s="39"/>
      <c r="D539" s="39"/>
      <c r="E539" s="40">
        <v>74840</v>
      </c>
      <c r="F539" s="40">
        <v>74840</v>
      </c>
      <c r="G539" s="39"/>
      <c r="H539" s="43"/>
      <c r="I539" s="44"/>
    </row>
    <row r="540" spans="1:9" ht="12" hidden="1" customHeight="1" outlineLevel="2" x14ac:dyDescent="0.2">
      <c r="A540" s="196" t="s">
        <v>936</v>
      </c>
      <c r="B540" s="196"/>
      <c r="C540" s="41"/>
      <c r="D540" s="41"/>
      <c r="E540" s="42">
        <v>74840</v>
      </c>
      <c r="F540" s="42">
        <v>74840</v>
      </c>
      <c r="G540" s="41"/>
      <c r="H540" s="45"/>
      <c r="I540" s="46"/>
    </row>
    <row r="541" spans="1:9" ht="12" customHeight="1" outlineLevel="1" collapsed="1" x14ac:dyDescent="0.2">
      <c r="A541" s="198" t="s">
        <v>1388</v>
      </c>
      <c r="B541" s="198"/>
      <c r="C541" s="39"/>
      <c r="D541" s="39"/>
      <c r="E541" s="40">
        <v>5260</v>
      </c>
      <c r="F541" s="40">
        <v>5260</v>
      </c>
      <c r="G541" s="39"/>
      <c r="H541" s="43"/>
      <c r="I541" s="44"/>
    </row>
    <row r="542" spans="1:9" ht="12" hidden="1" customHeight="1" outlineLevel="2" x14ac:dyDescent="0.2">
      <c r="A542" s="196" t="s">
        <v>936</v>
      </c>
      <c r="B542" s="196"/>
      <c r="C542" s="41"/>
      <c r="D542" s="41"/>
      <c r="E542" s="42">
        <v>5260</v>
      </c>
      <c r="F542" s="42">
        <v>5260</v>
      </c>
      <c r="G542" s="41"/>
      <c r="H542" s="45"/>
      <c r="I542" s="46"/>
    </row>
    <row r="543" spans="1:9" ht="24" customHeight="1" outlineLevel="1" collapsed="1" x14ac:dyDescent="0.2">
      <c r="A543" s="198" t="s">
        <v>1389</v>
      </c>
      <c r="B543" s="198"/>
      <c r="C543" s="39"/>
      <c r="D543" s="39"/>
      <c r="E543" s="40">
        <v>43037.5</v>
      </c>
      <c r="F543" s="40">
        <v>43037.5</v>
      </c>
      <c r="G543" s="39"/>
      <c r="H543" s="43"/>
      <c r="I543" s="44"/>
    </row>
    <row r="544" spans="1:9" ht="24" hidden="1" customHeight="1" outlineLevel="2" x14ac:dyDescent="0.2">
      <c r="A544" s="196" t="s">
        <v>1390</v>
      </c>
      <c r="B544" s="196"/>
      <c r="C544" s="41"/>
      <c r="D544" s="41"/>
      <c r="E544" s="42">
        <v>43037.5</v>
      </c>
      <c r="F544" s="42">
        <v>43037.5</v>
      </c>
      <c r="G544" s="41"/>
      <c r="H544" s="45"/>
      <c r="I544" s="46"/>
    </row>
    <row r="545" spans="1:9" ht="12" customHeight="1" outlineLevel="1" collapsed="1" x14ac:dyDescent="0.2">
      <c r="A545" s="198" t="s">
        <v>1391</v>
      </c>
      <c r="B545" s="198"/>
      <c r="C545" s="39"/>
      <c r="D545" s="40">
        <v>9000</v>
      </c>
      <c r="E545" s="40">
        <v>9000</v>
      </c>
      <c r="F545" s="39"/>
      <c r="G545" s="39"/>
      <c r="H545" s="43"/>
      <c r="I545" s="44"/>
    </row>
    <row r="546" spans="1:9" ht="12" hidden="1" customHeight="1" outlineLevel="2" x14ac:dyDescent="0.2">
      <c r="A546" s="196" t="s">
        <v>908</v>
      </c>
      <c r="B546" s="196"/>
      <c r="C546" s="41"/>
      <c r="D546" s="42">
        <v>9000</v>
      </c>
      <c r="E546" s="42">
        <v>9000</v>
      </c>
      <c r="F546" s="41"/>
      <c r="G546" s="41"/>
      <c r="H546" s="45"/>
      <c r="I546" s="46"/>
    </row>
    <row r="547" spans="1:9" ht="12" customHeight="1" outlineLevel="1" collapsed="1" x14ac:dyDescent="0.2">
      <c r="A547" s="198" t="s">
        <v>1392</v>
      </c>
      <c r="B547" s="198"/>
      <c r="C547" s="39"/>
      <c r="D547" s="39"/>
      <c r="E547" s="40">
        <v>12141659.68</v>
      </c>
      <c r="F547" s="39"/>
      <c r="G547" s="40">
        <v>12141659.68</v>
      </c>
      <c r="H547" s="43"/>
      <c r="I547" s="44"/>
    </row>
    <row r="548" spans="1:9" ht="12" hidden="1" customHeight="1" outlineLevel="2" x14ac:dyDescent="0.2">
      <c r="A548" s="196" t="s">
        <v>1393</v>
      </c>
      <c r="B548" s="196"/>
      <c r="C548" s="41"/>
      <c r="D548" s="41"/>
      <c r="E548" s="42">
        <v>102984.43</v>
      </c>
      <c r="F548" s="41"/>
      <c r="G548" s="42">
        <v>102984.43</v>
      </c>
      <c r="H548" s="45"/>
      <c r="I548" s="46"/>
    </row>
    <row r="549" spans="1:9" ht="12" hidden="1" customHeight="1" outlineLevel="2" x14ac:dyDescent="0.2">
      <c r="A549" s="196" t="s">
        <v>1394</v>
      </c>
      <c r="B549" s="196"/>
      <c r="C549" s="41"/>
      <c r="D549" s="41"/>
      <c r="E549" s="42">
        <v>103741.71</v>
      </c>
      <c r="F549" s="41"/>
      <c r="G549" s="42">
        <v>103741.71</v>
      </c>
      <c r="H549" s="45"/>
      <c r="I549" s="46"/>
    </row>
    <row r="550" spans="1:9" ht="12" hidden="1" customHeight="1" outlineLevel="2" x14ac:dyDescent="0.2">
      <c r="A550" s="196" t="s">
        <v>1395</v>
      </c>
      <c r="B550" s="196"/>
      <c r="C550" s="41"/>
      <c r="D550" s="41"/>
      <c r="E550" s="42">
        <v>97557.8</v>
      </c>
      <c r="F550" s="41"/>
      <c r="G550" s="42">
        <v>97557.8</v>
      </c>
      <c r="H550" s="45"/>
      <c r="I550" s="46"/>
    </row>
    <row r="551" spans="1:9" ht="12" hidden="1" customHeight="1" outlineLevel="2" x14ac:dyDescent="0.2">
      <c r="A551" s="196" t="s">
        <v>1396</v>
      </c>
      <c r="B551" s="196"/>
      <c r="C551" s="41"/>
      <c r="D551" s="41"/>
      <c r="E551" s="42">
        <v>109161.62</v>
      </c>
      <c r="F551" s="41"/>
      <c r="G551" s="42">
        <v>109161.62</v>
      </c>
      <c r="H551" s="45"/>
      <c r="I551" s="46"/>
    </row>
    <row r="552" spans="1:9" ht="12" hidden="1" customHeight="1" outlineLevel="2" x14ac:dyDescent="0.2">
      <c r="A552" s="196" t="s">
        <v>1397</v>
      </c>
      <c r="B552" s="196"/>
      <c r="C552" s="41"/>
      <c r="D552" s="41"/>
      <c r="E552" s="42">
        <v>70110.48</v>
      </c>
      <c r="F552" s="41"/>
      <c r="G552" s="42">
        <v>70110.48</v>
      </c>
      <c r="H552" s="45"/>
      <c r="I552" s="46"/>
    </row>
    <row r="553" spans="1:9" ht="12" hidden="1" customHeight="1" outlineLevel="2" x14ac:dyDescent="0.2">
      <c r="A553" s="196" t="s">
        <v>1398</v>
      </c>
      <c r="B553" s="196"/>
      <c r="C553" s="41"/>
      <c r="D553" s="41"/>
      <c r="E553" s="42">
        <v>221717.23</v>
      </c>
      <c r="F553" s="41"/>
      <c r="G553" s="42">
        <v>221717.23</v>
      </c>
      <c r="H553" s="45"/>
      <c r="I553" s="46"/>
    </row>
    <row r="554" spans="1:9" ht="12" hidden="1" customHeight="1" outlineLevel="2" x14ac:dyDescent="0.2">
      <c r="A554" s="196" t="s">
        <v>1399</v>
      </c>
      <c r="B554" s="196"/>
      <c r="C554" s="41"/>
      <c r="D554" s="41"/>
      <c r="E554" s="42">
        <v>290463.65999999997</v>
      </c>
      <c r="F554" s="41"/>
      <c r="G554" s="42">
        <v>290463.65999999997</v>
      </c>
      <c r="H554" s="45"/>
      <c r="I554" s="46"/>
    </row>
    <row r="555" spans="1:9" ht="12" hidden="1" customHeight="1" outlineLevel="2" x14ac:dyDescent="0.2">
      <c r="A555" s="196" t="s">
        <v>1400</v>
      </c>
      <c r="B555" s="196"/>
      <c r="C555" s="41"/>
      <c r="D555" s="41"/>
      <c r="E555" s="42">
        <v>290680.26</v>
      </c>
      <c r="F555" s="41"/>
      <c r="G555" s="42">
        <v>290680.26</v>
      </c>
      <c r="H555" s="45"/>
      <c r="I555" s="46"/>
    </row>
    <row r="556" spans="1:9" ht="12" hidden="1" customHeight="1" outlineLevel="2" x14ac:dyDescent="0.2">
      <c r="A556" s="196" t="s">
        <v>1401</v>
      </c>
      <c r="B556" s="196"/>
      <c r="C556" s="41"/>
      <c r="D556" s="41"/>
      <c r="E556" s="42">
        <v>240955.22</v>
      </c>
      <c r="F556" s="41"/>
      <c r="G556" s="42">
        <v>240955.22</v>
      </c>
      <c r="H556" s="45"/>
      <c r="I556" s="46"/>
    </row>
    <row r="557" spans="1:9" ht="12" hidden="1" customHeight="1" outlineLevel="2" x14ac:dyDescent="0.2">
      <c r="A557" s="196" t="s">
        <v>1402</v>
      </c>
      <c r="B557" s="196"/>
      <c r="C557" s="41"/>
      <c r="D557" s="41"/>
      <c r="E557" s="42">
        <v>163773.32999999999</v>
      </c>
      <c r="F557" s="41"/>
      <c r="G557" s="42">
        <v>163773.32999999999</v>
      </c>
      <c r="H557" s="45"/>
      <c r="I557" s="46"/>
    </row>
    <row r="558" spans="1:9" ht="12" hidden="1" customHeight="1" outlineLevel="2" x14ac:dyDescent="0.2">
      <c r="A558" s="196" t="s">
        <v>1403</v>
      </c>
      <c r="B558" s="196"/>
      <c r="C558" s="41"/>
      <c r="D558" s="41"/>
      <c r="E558" s="42">
        <v>173819.64</v>
      </c>
      <c r="F558" s="41"/>
      <c r="G558" s="42">
        <v>173819.64</v>
      </c>
      <c r="H558" s="45"/>
      <c r="I558" s="46"/>
    </row>
    <row r="559" spans="1:9" ht="12" hidden="1" customHeight="1" outlineLevel="2" x14ac:dyDescent="0.2">
      <c r="A559" s="196" t="s">
        <v>1404</v>
      </c>
      <c r="B559" s="196"/>
      <c r="C559" s="41"/>
      <c r="D559" s="41"/>
      <c r="E559" s="42">
        <v>161619.44</v>
      </c>
      <c r="F559" s="41"/>
      <c r="G559" s="42">
        <v>161619.44</v>
      </c>
      <c r="H559" s="45"/>
      <c r="I559" s="46"/>
    </row>
    <row r="560" spans="1:9" ht="12" hidden="1" customHeight="1" outlineLevel="2" x14ac:dyDescent="0.2">
      <c r="A560" s="196" t="s">
        <v>1405</v>
      </c>
      <c r="B560" s="196"/>
      <c r="C560" s="41"/>
      <c r="D560" s="41"/>
      <c r="E560" s="42">
        <v>193742.68</v>
      </c>
      <c r="F560" s="41"/>
      <c r="G560" s="42">
        <v>193742.68</v>
      </c>
      <c r="H560" s="45"/>
      <c r="I560" s="46"/>
    </row>
    <row r="561" spans="1:9" ht="12" hidden="1" customHeight="1" outlineLevel="2" x14ac:dyDescent="0.2">
      <c r="A561" s="196" t="s">
        <v>1406</v>
      </c>
      <c r="B561" s="196"/>
      <c r="C561" s="41"/>
      <c r="D561" s="41"/>
      <c r="E561" s="42">
        <v>173119.74</v>
      </c>
      <c r="F561" s="41"/>
      <c r="G561" s="42">
        <v>173119.74</v>
      </c>
      <c r="H561" s="45"/>
      <c r="I561" s="46"/>
    </row>
    <row r="562" spans="1:9" ht="12" hidden="1" customHeight="1" outlineLevel="2" x14ac:dyDescent="0.2">
      <c r="A562" s="196" t="s">
        <v>1407</v>
      </c>
      <c r="B562" s="196"/>
      <c r="C562" s="41"/>
      <c r="D562" s="41"/>
      <c r="E562" s="42">
        <v>170788.63</v>
      </c>
      <c r="F562" s="41"/>
      <c r="G562" s="42">
        <v>170788.63</v>
      </c>
      <c r="H562" s="45"/>
      <c r="I562" s="46"/>
    </row>
    <row r="563" spans="1:9" ht="12" hidden="1" customHeight="1" outlineLevel="2" x14ac:dyDescent="0.2">
      <c r="A563" s="196" t="s">
        <v>1408</v>
      </c>
      <c r="B563" s="196"/>
      <c r="C563" s="41"/>
      <c r="D563" s="41"/>
      <c r="E563" s="42">
        <v>306875.69</v>
      </c>
      <c r="F563" s="41"/>
      <c r="G563" s="42">
        <v>306875.69</v>
      </c>
      <c r="H563" s="45"/>
      <c r="I563" s="46"/>
    </row>
    <row r="564" spans="1:9" ht="12" hidden="1" customHeight="1" outlineLevel="2" x14ac:dyDescent="0.2">
      <c r="A564" s="196" t="s">
        <v>1409</v>
      </c>
      <c r="B564" s="196"/>
      <c r="C564" s="41"/>
      <c r="D564" s="41"/>
      <c r="E564" s="42">
        <v>327965.86</v>
      </c>
      <c r="F564" s="41"/>
      <c r="G564" s="42">
        <v>327965.86</v>
      </c>
      <c r="H564" s="45"/>
      <c r="I564" s="46"/>
    </row>
    <row r="565" spans="1:9" ht="12" hidden="1" customHeight="1" outlineLevel="2" x14ac:dyDescent="0.2">
      <c r="A565" s="196" t="s">
        <v>1410</v>
      </c>
      <c r="B565" s="196"/>
      <c r="C565" s="41"/>
      <c r="D565" s="41"/>
      <c r="E565" s="42">
        <v>328160.82</v>
      </c>
      <c r="F565" s="41"/>
      <c r="G565" s="42">
        <v>328160.82</v>
      </c>
      <c r="H565" s="45"/>
      <c r="I565" s="46"/>
    </row>
    <row r="566" spans="1:9" ht="12" hidden="1" customHeight="1" outlineLevel="2" x14ac:dyDescent="0.2">
      <c r="A566" s="196" t="s">
        <v>1411</v>
      </c>
      <c r="B566" s="196"/>
      <c r="C566" s="41"/>
      <c r="D566" s="41"/>
      <c r="E566" s="42">
        <v>326367.52</v>
      </c>
      <c r="F566" s="41"/>
      <c r="G566" s="42">
        <v>326367.52</v>
      </c>
      <c r="H566" s="45"/>
      <c r="I566" s="46"/>
    </row>
    <row r="567" spans="1:9" ht="12" hidden="1" customHeight="1" outlineLevel="2" x14ac:dyDescent="0.2">
      <c r="A567" s="196" t="s">
        <v>1412</v>
      </c>
      <c r="B567" s="196"/>
      <c r="C567" s="41"/>
      <c r="D567" s="41"/>
      <c r="E567" s="42">
        <v>142480.07999999999</v>
      </c>
      <c r="F567" s="41"/>
      <c r="G567" s="42">
        <v>142480.07999999999</v>
      </c>
      <c r="H567" s="45"/>
      <c r="I567" s="46"/>
    </row>
    <row r="568" spans="1:9" ht="12" hidden="1" customHeight="1" outlineLevel="2" x14ac:dyDescent="0.2">
      <c r="A568" s="196" t="s">
        <v>1413</v>
      </c>
      <c r="B568" s="196"/>
      <c r="C568" s="41"/>
      <c r="D568" s="41"/>
      <c r="E568" s="42">
        <v>617626.22</v>
      </c>
      <c r="F568" s="41"/>
      <c r="G568" s="42">
        <v>617626.22</v>
      </c>
      <c r="H568" s="45"/>
      <c r="I568" s="46"/>
    </row>
    <row r="569" spans="1:9" ht="12" hidden="1" customHeight="1" outlineLevel="2" x14ac:dyDescent="0.2">
      <c r="A569" s="196" t="s">
        <v>1414</v>
      </c>
      <c r="B569" s="196"/>
      <c r="C569" s="41"/>
      <c r="D569" s="41"/>
      <c r="E569" s="42">
        <v>610334.73</v>
      </c>
      <c r="F569" s="41"/>
      <c r="G569" s="42">
        <v>610334.73</v>
      </c>
      <c r="H569" s="45"/>
      <c r="I569" s="46"/>
    </row>
    <row r="570" spans="1:9" ht="12" hidden="1" customHeight="1" outlineLevel="2" x14ac:dyDescent="0.2">
      <c r="A570" s="196" t="s">
        <v>1415</v>
      </c>
      <c r="B570" s="196"/>
      <c r="C570" s="41"/>
      <c r="D570" s="41"/>
      <c r="E570" s="42">
        <v>529649.32999999996</v>
      </c>
      <c r="F570" s="41"/>
      <c r="G570" s="42">
        <v>529649.32999999996</v>
      </c>
      <c r="H570" s="45"/>
      <c r="I570" s="46"/>
    </row>
    <row r="571" spans="1:9" ht="12" hidden="1" customHeight="1" outlineLevel="2" x14ac:dyDescent="0.2">
      <c r="A571" s="196" t="s">
        <v>1416</v>
      </c>
      <c r="B571" s="196"/>
      <c r="C571" s="41"/>
      <c r="D571" s="41"/>
      <c r="E571" s="42">
        <v>211445.11</v>
      </c>
      <c r="F571" s="41"/>
      <c r="G571" s="42">
        <v>211445.11</v>
      </c>
      <c r="H571" s="45"/>
      <c r="I571" s="46"/>
    </row>
    <row r="572" spans="1:9" ht="12" hidden="1" customHeight="1" outlineLevel="2" x14ac:dyDescent="0.2">
      <c r="A572" s="196" t="s">
        <v>1417</v>
      </c>
      <c r="B572" s="196"/>
      <c r="C572" s="41"/>
      <c r="D572" s="41"/>
      <c r="E572" s="42">
        <v>209919.13</v>
      </c>
      <c r="F572" s="41"/>
      <c r="G572" s="42">
        <v>209919.13</v>
      </c>
      <c r="H572" s="45"/>
      <c r="I572" s="46"/>
    </row>
    <row r="573" spans="1:9" ht="12" hidden="1" customHeight="1" outlineLevel="2" x14ac:dyDescent="0.2">
      <c r="A573" s="196" t="s">
        <v>1418</v>
      </c>
      <c r="B573" s="196"/>
      <c r="C573" s="41"/>
      <c r="D573" s="41"/>
      <c r="E573" s="42">
        <v>170463.46</v>
      </c>
      <c r="F573" s="41"/>
      <c r="G573" s="42">
        <v>170463.46</v>
      </c>
      <c r="H573" s="45"/>
      <c r="I573" s="46"/>
    </row>
    <row r="574" spans="1:9" ht="12" hidden="1" customHeight="1" outlineLevel="2" x14ac:dyDescent="0.2">
      <c r="A574" s="196" t="s">
        <v>1419</v>
      </c>
      <c r="B574" s="196"/>
      <c r="C574" s="41"/>
      <c r="D574" s="41"/>
      <c r="E574" s="42">
        <v>211714.47</v>
      </c>
      <c r="F574" s="41"/>
      <c r="G574" s="42">
        <v>211714.47</v>
      </c>
      <c r="H574" s="45"/>
      <c r="I574" s="46"/>
    </row>
    <row r="575" spans="1:9" ht="12" hidden="1" customHeight="1" outlineLevel="2" x14ac:dyDescent="0.2">
      <c r="A575" s="196" t="s">
        <v>1420</v>
      </c>
      <c r="B575" s="196"/>
      <c r="C575" s="41"/>
      <c r="D575" s="41"/>
      <c r="E575" s="42">
        <v>166313.56</v>
      </c>
      <c r="F575" s="41"/>
      <c r="G575" s="42">
        <v>166313.56</v>
      </c>
      <c r="H575" s="45"/>
      <c r="I575" s="46"/>
    </row>
    <row r="576" spans="1:9" ht="12" hidden="1" customHeight="1" outlineLevel="2" x14ac:dyDescent="0.2">
      <c r="A576" s="196" t="s">
        <v>1421</v>
      </c>
      <c r="B576" s="196"/>
      <c r="C576" s="41"/>
      <c r="D576" s="41"/>
      <c r="E576" s="42">
        <v>211190.83</v>
      </c>
      <c r="F576" s="41"/>
      <c r="G576" s="42">
        <v>211190.83</v>
      </c>
      <c r="H576" s="45"/>
      <c r="I576" s="46"/>
    </row>
    <row r="577" spans="1:9" ht="12" hidden="1" customHeight="1" outlineLevel="2" x14ac:dyDescent="0.2">
      <c r="A577" s="196" t="s">
        <v>1422</v>
      </c>
      <c r="B577" s="196"/>
      <c r="C577" s="41"/>
      <c r="D577" s="41"/>
      <c r="E577" s="42">
        <v>442432.06</v>
      </c>
      <c r="F577" s="41"/>
      <c r="G577" s="42">
        <v>442432.06</v>
      </c>
      <c r="H577" s="45"/>
      <c r="I577" s="46"/>
    </row>
    <row r="578" spans="1:9" ht="12" hidden="1" customHeight="1" outlineLevel="2" x14ac:dyDescent="0.2">
      <c r="A578" s="196" t="s">
        <v>1423</v>
      </c>
      <c r="B578" s="196"/>
      <c r="C578" s="41"/>
      <c r="D578" s="41"/>
      <c r="E578" s="42">
        <v>442168.86</v>
      </c>
      <c r="F578" s="41"/>
      <c r="G578" s="42">
        <v>442168.86</v>
      </c>
      <c r="H578" s="45"/>
      <c r="I578" s="46"/>
    </row>
    <row r="579" spans="1:9" ht="12" hidden="1" customHeight="1" outlineLevel="2" x14ac:dyDescent="0.2">
      <c r="A579" s="196" t="s">
        <v>1424</v>
      </c>
      <c r="B579" s="196"/>
      <c r="C579" s="41"/>
      <c r="D579" s="41"/>
      <c r="E579" s="42">
        <v>445647.16</v>
      </c>
      <c r="F579" s="41"/>
      <c r="G579" s="42">
        <v>445647.16</v>
      </c>
      <c r="H579" s="45"/>
      <c r="I579" s="46"/>
    </row>
    <row r="580" spans="1:9" ht="12" hidden="1" customHeight="1" outlineLevel="2" x14ac:dyDescent="0.2">
      <c r="A580" s="196" t="s">
        <v>1425</v>
      </c>
      <c r="B580" s="196"/>
      <c r="C580" s="41"/>
      <c r="D580" s="41"/>
      <c r="E580" s="42">
        <v>443632.19</v>
      </c>
      <c r="F580" s="41"/>
      <c r="G580" s="42">
        <v>443632.19</v>
      </c>
      <c r="H580" s="45"/>
      <c r="I580" s="46"/>
    </row>
    <row r="581" spans="1:9" ht="12" hidden="1" customHeight="1" outlineLevel="2" x14ac:dyDescent="0.2">
      <c r="A581" s="196" t="s">
        <v>1426</v>
      </c>
      <c r="B581" s="196"/>
      <c r="C581" s="41"/>
      <c r="D581" s="41"/>
      <c r="E581" s="42">
        <v>443671.42</v>
      </c>
      <c r="F581" s="41"/>
      <c r="G581" s="42">
        <v>443671.42</v>
      </c>
      <c r="H581" s="45"/>
      <c r="I581" s="46"/>
    </row>
    <row r="582" spans="1:9" ht="12" hidden="1" customHeight="1" outlineLevel="2" x14ac:dyDescent="0.2">
      <c r="A582" s="196" t="s">
        <v>1427</v>
      </c>
      <c r="B582" s="196"/>
      <c r="C582" s="41"/>
      <c r="D582" s="41"/>
      <c r="E582" s="42">
        <v>442397.58</v>
      </c>
      <c r="F582" s="41"/>
      <c r="G582" s="42">
        <v>442397.58</v>
      </c>
      <c r="H582" s="45"/>
      <c r="I582" s="46"/>
    </row>
    <row r="583" spans="1:9" ht="12" hidden="1" customHeight="1" outlineLevel="2" x14ac:dyDescent="0.2">
      <c r="A583" s="196" t="s">
        <v>1428</v>
      </c>
      <c r="B583" s="196"/>
      <c r="C583" s="41"/>
      <c r="D583" s="41"/>
      <c r="E583" s="42">
        <v>427378.76</v>
      </c>
      <c r="F583" s="41"/>
      <c r="G583" s="42">
        <v>427378.76</v>
      </c>
      <c r="H583" s="45"/>
      <c r="I583" s="46"/>
    </row>
    <row r="584" spans="1:9" ht="12" hidden="1" customHeight="1" outlineLevel="2" x14ac:dyDescent="0.2">
      <c r="A584" s="196" t="s">
        <v>1429</v>
      </c>
      <c r="B584" s="196"/>
      <c r="C584" s="41"/>
      <c r="D584" s="41"/>
      <c r="E584" s="42">
        <v>429729.23</v>
      </c>
      <c r="F584" s="41"/>
      <c r="G584" s="42">
        <v>429729.23</v>
      </c>
      <c r="H584" s="45"/>
      <c r="I584" s="46"/>
    </row>
    <row r="585" spans="1:9" ht="12" hidden="1" customHeight="1" outlineLevel="2" x14ac:dyDescent="0.2">
      <c r="A585" s="196" t="s">
        <v>1430</v>
      </c>
      <c r="B585" s="196"/>
      <c r="C585" s="41"/>
      <c r="D585" s="41"/>
      <c r="E585" s="42">
        <v>433449.26</v>
      </c>
      <c r="F585" s="41"/>
      <c r="G585" s="42">
        <v>433449.26</v>
      </c>
      <c r="H585" s="45"/>
      <c r="I585" s="46"/>
    </row>
    <row r="586" spans="1:9" ht="12" hidden="1" customHeight="1" outlineLevel="2" x14ac:dyDescent="0.2">
      <c r="A586" s="196" t="s">
        <v>1431</v>
      </c>
      <c r="B586" s="196"/>
      <c r="C586" s="41"/>
      <c r="D586" s="41"/>
      <c r="E586" s="42">
        <v>430188.01</v>
      </c>
      <c r="F586" s="41"/>
      <c r="G586" s="42">
        <v>430188.01</v>
      </c>
      <c r="H586" s="45"/>
      <c r="I586" s="46"/>
    </row>
    <row r="587" spans="1:9" ht="12" hidden="1" customHeight="1" outlineLevel="2" x14ac:dyDescent="0.2">
      <c r="A587" s="196" t="s">
        <v>1432</v>
      </c>
      <c r="B587" s="196"/>
      <c r="C587" s="41"/>
      <c r="D587" s="41"/>
      <c r="E587" s="42">
        <v>437879.72</v>
      </c>
      <c r="F587" s="41"/>
      <c r="G587" s="42">
        <v>437879.72</v>
      </c>
      <c r="H587" s="45"/>
      <c r="I587" s="46"/>
    </row>
    <row r="588" spans="1:9" ht="12" hidden="1" customHeight="1" outlineLevel="2" x14ac:dyDescent="0.2">
      <c r="A588" s="196" t="s">
        <v>1433</v>
      </c>
      <c r="B588" s="196"/>
      <c r="C588" s="41"/>
      <c r="D588" s="41"/>
      <c r="E588" s="42">
        <v>152503.10999999999</v>
      </c>
      <c r="F588" s="41"/>
      <c r="G588" s="42">
        <v>152503.10999999999</v>
      </c>
      <c r="H588" s="45"/>
      <c r="I588" s="46"/>
    </row>
    <row r="589" spans="1:9" ht="12" hidden="1" customHeight="1" outlineLevel="2" x14ac:dyDescent="0.2">
      <c r="A589" s="196" t="s">
        <v>1434</v>
      </c>
      <c r="B589" s="196"/>
      <c r="C589" s="41"/>
      <c r="D589" s="41"/>
      <c r="E589" s="42">
        <v>117894.38</v>
      </c>
      <c r="F589" s="41"/>
      <c r="G589" s="42">
        <v>117894.38</v>
      </c>
      <c r="H589" s="45"/>
      <c r="I589" s="46"/>
    </row>
    <row r="590" spans="1:9" ht="12" hidden="1" customHeight="1" outlineLevel="2" x14ac:dyDescent="0.2">
      <c r="A590" s="196" t="s">
        <v>1435</v>
      </c>
      <c r="B590" s="196"/>
      <c r="C590" s="41"/>
      <c r="D590" s="41"/>
      <c r="E590" s="42">
        <v>117945.26</v>
      </c>
      <c r="F590" s="41"/>
      <c r="G590" s="42">
        <v>117945.26</v>
      </c>
      <c r="H590" s="45"/>
      <c r="I590" s="46"/>
    </row>
    <row r="591" spans="1:9" ht="12" customHeight="1" outlineLevel="1" collapsed="1" x14ac:dyDescent="0.2">
      <c r="A591" s="198" t="s">
        <v>1436</v>
      </c>
      <c r="B591" s="198"/>
      <c r="C591" s="39"/>
      <c r="D591" s="39"/>
      <c r="E591" s="40">
        <v>59800</v>
      </c>
      <c r="F591" s="40">
        <v>59800</v>
      </c>
      <c r="G591" s="39"/>
      <c r="H591" s="43"/>
      <c r="I591" s="44"/>
    </row>
    <row r="592" spans="1:9" ht="12" hidden="1" customHeight="1" outlineLevel="2" x14ac:dyDescent="0.2">
      <c r="A592" s="196" t="s">
        <v>936</v>
      </c>
      <c r="B592" s="196"/>
      <c r="C592" s="41"/>
      <c r="D592" s="41"/>
      <c r="E592" s="42">
        <v>59800</v>
      </c>
      <c r="F592" s="42">
        <v>59800</v>
      </c>
      <c r="G592" s="41"/>
      <c r="H592" s="45"/>
      <c r="I592" s="46"/>
    </row>
    <row r="593" spans="1:9" ht="12" customHeight="1" outlineLevel="1" collapsed="1" x14ac:dyDescent="0.2">
      <c r="A593" s="198" t="s">
        <v>1437</v>
      </c>
      <c r="B593" s="198"/>
      <c r="C593" s="39"/>
      <c r="D593" s="39"/>
      <c r="E593" s="40">
        <v>9119199.7899999991</v>
      </c>
      <c r="F593" s="40">
        <v>10935120</v>
      </c>
      <c r="G593" s="39"/>
      <c r="H593" s="199">
        <v>1815920.21</v>
      </c>
      <c r="I593" s="199"/>
    </row>
    <row r="594" spans="1:9" ht="24" hidden="1" customHeight="1" outlineLevel="2" x14ac:dyDescent="0.2">
      <c r="A594" s="196" t="s">
        <v>1438</v>
      </c>
      <c r="B594" s="196"/>
      <c r="C594" s="41"/>
      <c r="D594" s="41"/>
      <c r="E594" s="42">
        <v>9119199.7899999991</v>
      </c>
      <c r="F594" s="42">
        <v>10935120</v>
      </c>
      <c r="G594" s="41"/>
      <c r="H594" s="197">
        <v>1815920.21</v>
      </c>
      <c r="I594" s="197"/>
    </row>
    <row r="595" spans="1:9" ht="12" customHeight="1" outlineLevel="1" collapsed="1" x14ac:dyDescent="0.2">
      <c r="A595" s="198" t="s">
        <v>1439</v>
      </c>
      <c r="B595" s="198"/>
      <c r="C595" s="39"/>
      <c r="D595" s="40">
        <v>58419.51</v>
      </c>
      <c r="E595" s="39"/>
      <c r="F595" s="39"/>
      <c r="G595" s="39"/>
      <c r="H595" s="199">
        <v>58419.51</v>
      </c>
      <c r="I595" s="199"/>
    </row>
    <row r="596" spans="1:9" ht="24" hidden="1" customHeight="1" outlineLevel="2" x14ac:dyDescent="0.2">
      <c r="A596" s="196" t="s">
        <v>1440</v>
      </c>
      <c r="B596" s="196"/>
      <c r="C596" s="41"/>
      <c r="D596" s="42">
        <v>58419.51</v>
      </c>
      <c r="E596" s="41"/>
      <c r="F596" s="41"/>
      <c r="G596" s="41"/>
      <c r="H596" s="197">
        <v>58419.51</v>
      </c>
      <c r="I596" s="197"/>
    </row>
    <row r="597" spans="1:9" ht="12" customHeight="1" outlineLevel="1" collapsed="1" x14ac:dyDescent="0.2">
      <c r="A597" s="198" t="s">
        <v>1441</v>
      </c>
      <c r="B597" s="198"/>
      <c r="C597" s="40">
        <v>99400</v>
      </c>
      <c r="D597" s="39"/>
      <c r="E597" s="39"/>
      <c r="F597" s="40">
        <v>99400</v>
      </c>
      <c r="G597" s="39"/>
      <c r="H597" s="43"/>
      <c r="I597" s="44"/>
    </row>
    <row r="598" spans="1:9" ht="12" hidden="1" customHeight="1" outlineLevel="2" x14ac:dyDescent="0.2">
      <c r="A598" s="196" t="s">
        <v>908</v>
      </c>
      <c r="B598" s="196"/>
      <c r="C598" s="42">
        <v>99400</v>
      </c>
      <c r="D598" s="41"/>
      <c r="E598" s="41"/>
      <c r="F598" s="42">
        <v>99400</v>
      </c>
      <c r="G598" s="41"/>
      <c r="H598" s="45"/>
      <c r="I598" s="46"/>
    </row>
    <row r="599" spans="1:9" ht="12" customHeight="1" outlineLevel="1" collapsed="1" x14ac:dyDescent="0.2">
      <c r="A599" s="198" t="s">
        <v>1442</v>
      </c>
      <c r="B599" s="198"/>
      <c r="C599" s="39"/>
      <c r="D599" s="39"/>
      <c r="E599" s="40">
        <v>174000</v>
      </c>
      <c r="F599" s="40">
        <v>174000</v>
      </c>
      <c r="G599" s="39"/>
      <c r="H599" s="43"/>
      <c r="I599" s="44"/>
    </row>
    <row r="600" spans="1:9" ht="12" hidden="1" customHeight="1" outlineLevel="2" x14ac:dyDescent="0.2">
      <c r="A600" s="196" t="s">
        <v>936</v>
      </c>
      <c r="B600" s="196"/>
      <c r="C600" s="41"/>
      <c r="D600" s="41"/>
      <c r="E600" s="42">
        <v>174000</v>
      </c>
      <c r="F600" s="42">
        <v>174000</v>
      </c>
      <c r="G600" s="41"/>
      <c r="H600" s="45"/>
      <c r="I600" s="46"/>
    </row>
    <row r="601" spans="1:9" ht="12" customHeight="1" outlineLevel="1" collapsed="1" x14ac:dyDescent="0.2">
      <c r="A601" s="198" t="s">
        <v>1443</v>
      </c>
      <c r="B601" s="198"/>
      <c r="C601" s="39"/>
      <c r="D601" s="40">
        <v>328680.56</v>
      </c>
      <c r="E601" s="39"/>
      <c r="F601" s="39"/>
      <c r="G601" s="39"/>
      <c r="H601" s="199">
        <v>328680.56</v>
      </c>
      <c r="I601" s="199"/>
    </row>
    <row r="602" spans="1:9" ht="24" hidden="1" customHeight="1" outlineLevel="2" x14ac:dyDescent="0.2">
      <c r="A602" s="196" t="s">
        <v>1444</v>
      </c>
      <c r="B602" s="196"/>
      <c r="C602" s="41"/>
      <c r="D602" s="42">
        <v>328680.56</v>
      </c>
      <c r="E602" s="41"/>
      <c r="F602" s="41"/>
      <c r="G602" s="41"/>
      <c r="H602" s="197">
        <v>328680.56</v>
      </c>
      <c r="I602" s="197"/>
    </row>
    <row r="603" spans="1:9" ht="12" customHeight="1" outlineLevel="1" collapsed="1" x14ac:dyDescent="0.2">
      <c r="A603" s="198" t="s">
        <v>1445</v>
      </c>
      <c r="B603" s="198"/>
      <c r="C603" s="40">
        <v>20270</v>
      </c>
      <c r="D603" s="39"/>
      <c r="E603" s="39"/>
      <c r="F603" s="40">
        <v>20270</v>
      </c>
      <c r="G603" s="39"/>
      <c r="H603" s="43"/>
      <c r="I603" s="44"/>
    </row>
    <row r="604" spans="1:9" ht="24" hidden="1" customHeight="1" outlineLevel="2" x14ac:dyDescent="0.2">
      <c r="A604" s="196" t="s">
        <v>1446</v>
      </c>
      <c r="B604" s="196"/>
      <c r="C604" s="42">
        <v>20270</v>
      </c>
      <c r="D604" s="41"/>
      <c r="E604" s="41"/>
      <c r="F604" s="42">
        <v>20270</v>
      </c>
      <c r="G604" s="41"/>
      <c r="H604" s="45"/>
      <c r="I604" s="46"/>
    </row>
    <row r="605" spans="1:9" ht="12" customHeight="1" outlineLevel="1" collapsed="1" x14ac:dyDescent="0.2">
      <c r="A605" s="198" t="s">
        <v>1447</v>
      </c>
      <c r="B605" s="198"/>
      <c r="C605" s="39"/>
      <c r="D605" s="39"/>
      <c r="E605" s="40">
        <v>767652.14</v>
      </c>
      <c r="F605" s="40">
        <v>767652.14</v>
      </c>
      <c r="G605" s="39"/>
      <c r="H605" s="43"/>
      <c r="I605" s="44"/>
    </row>
    <row r="606" spans="1:9" ht="12" hidden="1" customHeight="1" outlineLevel="2" x14ac:dyDescent="0.2">
      <c r="A606" s="196" t="s">
        <v>1448</v>
      </c>
      <c r="B606" s="196"/>
      <c r="C606" s="41"/>
      <c r="D606" s="41"/>
      <c r="E606" s="42">
        <v>140741.76999999999</v>
      </c>
      <c r="F606" s="42">
        <v>140741.76999999999</v>
      </c>
      <c r="G606" s="41"/>
      <c r="H606" s="45"/>
      <c r="I606" s="46"/>
    </row>
    <row r="607" spans="1:9" ht="12" hidden="1" customHeight="1" outlineLevel="2" x14ac:dyDescent="0.2">
      <c r="A607" s="196" t="s">
        <v>1449</v>
      </c>
      <c r="B607" s="196"/>
      <c r="C607" s="41"/>
      <c r="D607" s="41"/>
      <c r="E607" s="42">
        <v>115524.56</v>
      </c>
      <c r="F607" s="42">
        <v>115524.56</v>
      </c>
      <c r="G607" s="41"/>
      <c r="H607" s="45"/>
      <c r="I607" s="46"/>
    </row>
    <row r="608" spans="1:9" ht="12" hidden="1" customHeight="1" outlineLevel="2" x14ac:dyDescent="0.2">
      <c r="A608" s="196" t="s">
        <v>1450</v>
      </c>
      <c r="B608" s="196"/>
      <c r="C608" s="41"/>
      <c r="D608" s="41"/>
      <c r="E608" s="42">
        <v>99682.34</v>
      </c>
      <c r="F608" s="42">
        <v>99682.34</v>
      </c>
      <c r="G608" s="41"/>
      <c r="H608" s="45"/>
      <c r="I608" s="46"/>
    </row>
    <row r="609" spans="1:9" ht="12" hidden="1" customHeight="1" outlineLevel="2" x14ac:dyDescent="0.2">
      <c r="A609" s="196" t="s">
        <v>1451</v>
      </c>
      <c r="B609" s="196"/>
      <c r="C609" s="41"/>
      <c r="D609" s="41"/>
      <c r="E609" s="42">
        <v>104701.58</v>
      </c>
      <c r="F609" s="42">
        <v>104701.58</v>
      </c>
      <c r="G609" s="41"/>
      <c r="H609" s="45"/>
      <c r="I609" s="46"/>
    </row>
    <row r="610" spans="1:9" ht="12" hidden="1" customHeight="1" outlineLevel="2" x14ac:dyDescent="0.2">
      <c r="A610" s="196" t="s">
        <v>1452</v>
      </c>
      <c r="B610" s="196"/>
      <c r="C610" s="41"/>
      <c r="D610" s="41"/>
      <c r="E610" s="42">
        <v>117607.69</v>
      </c>
      <c r="F610" s="42">
        <v>117607.69</v>
      </c>
      <c r="G610" s="41"/>
      <c r="H610" s="45"/>
      <c r="I610" s="46"/>
    </row>
    <row r="611" spans="1:9" ht="12" hidden="1" customHeight="1" outlineLevel="2" x14ac:dyDescent="0.2">
      <c r="A611" s="196" t="s">
        <v>1453</v>
      </c>
      <c r="B611" s="196"/>
      <c r="C611" s="41"/>
      <c r="D611" s="41"/>
      <c r="E611" s="42">
        <v>189394.2</v>
      </c>
      <c r="F611" s="42">
        <v>189394.2</v>
      </c>
      <c r="G611" s="41"/>
      <c r="H611" s="45"/>
      <c r="I611" s="46"/>
    </row>
    <row r="612" spans="1:9" ht="12" customHeight="1" outlineLevel="1" collapsed="1" x14ac:dyDescent="0.2">
      <c r="A612" s="198" t="s">
        <v>1454</v>
      </c>
      <c r="B612" s="198"/>
      <c r="C612" s="39"/>
      <c r="D612" s="40">
        <v>259369.87</v>
      </c>
      <c r="E612" s="40">
        <v>100000</v>
      </c>
      <c r="F612" s="39"/>
      <c r="G612" s="39"/>
      <c r="H612" s="199">
        <v>159369.87</v>
      </c>
      <c r="I612" s="199"/>
    </row>
    <row r="613" spans="1:9" ht="12" hidden="1" customHeight="1" outlineLevel="2" x14ac:dyDescent="0.2">
      <c r="A613" s="196" t="s">
        <v>1455</v>
      </c>
      <c r="B613" s="196"/>
      <c r="C613" s="41"/>
      <c r="D613" s="42">
        <v>259369.87</v>
      </c>
      <c r="E613" s="42">
        <v>100000</v>
      </c>
      <c r="F613" s="41"/>
      <c r="G613" s="41"/>
      <c r="H613" s="197">
        <v>159369.87</v>
      </c>
      <c r="I613" s="197"/>
    </row>
    <row r="614" spans="1:9" ht="12" customHeight="1" outlineLevel="1" collapsed="1" x14ac:dyDescent="0.2">
      <c r="A614" s="198" t="s">
        <v>1456</v>
      </c>
      <c r="B614" s="198"/>
      <c r="C614" s="39"/>
      <c r="D614" s="39"/>
      <c r="E614" s="40">
        <v>880000</v>
      </c>
      <c r="F614" s="40">
        <v>880000</v>
      </c>
      <c r="G614" s="39"/>
      <c r="H614" s="43"/>
      <c r="I614" s="44"/>
    </row>
    <row r="615" spans="1:9" ht="24" hidden="1" customHeight="1" outlineLevel="2" x14ac:dyDescent="0.2">
      <c r="A615" s="196" t="s">
        <v>1457</v>
      </c>
      <c r="B615" s="196"/>
      <c r="C615" s="41"/>
      <c r="D615" s="41"/>
      <c r="E615" s="42">
        <v>880000</v>
      </c>
      <c r="F615" s="42">
        <v>880000</v>
      </c>
      <c r="G615" s="41"/>
      <c r="H615" s="45"/>
      <c r="I615" s="46"/>
    </row>
    <row r="616" spans="1:9" ht="24" customHeight="1" outlineLevel="1" collapsed="1" x14ac:dyDescent="0.2">
      <c r="A616" s="198" t="s">
        <v>1458</v>
      </c>
      <c r="B616" s="198"/>
      <c r="C616" s="39"/>
      <c r="D616" s="39"/>
      <c r="E616" s="40">
        <v>707380.41</v>
      </c>
      <c r="F616" s="40">
        <v>805845.41</v>
      </c>
      <c r="G616" s="39"/>
      <c r="H616" s="199">
        <v>98465</v>
      </c>
      <c r="I616" s="199"/>
    </row>
    <row r="617" spans="1:9" ht="12" hidden="1" customHeight="1" outlineLevel="2" x14ac:dyDescent="0.2">
      <c r="A617" s="196" t="s">
        <v>1459</v>
      </c>
      <c r="B617" s="196"/>
      <c r="C617" s="41"/>
      <c r="D617" s="41"/>
      <c r="E617" s="42">
        <v>707380.41</v>
      </c>
      <c r="F617" s="42">
        <v>805845.41</v>
      </c>
      <c r="G617" s="41"/>
      <c r="H617" s="197">
        <v>98465</v>
      </c>
      <c r="I617" s="197"/>
    </row>
    <row r="618" spans="1:9" ht="12" customHeight="1" outlineLevel="1" collapsed="1" x14ac:dyDescent="0.2">
      <c r="A618" s="198" t="s">
        <v>1460</v>
      </c>
      <c r="B618" s="198"/>
      <c r="C618" s="39"/>
      <c r="D618" s="39"/>
      <c r="E618" s="40">
        <v>1300000</v>
      </c>
      <c r="F618" s="40">
        <v>1300000</v>
      </c>
      <c r="G618" s="39"/>
      <c r="H618" s="43"/>
      <c r="I618" s="44"/>
    </row>
    <row r="619" spans="1:9" ht="24" hidden="1" customHeight="1" outlineLevel="2" x14ac:dyDescent="0.2">
      <c r="A619" s="196" t="s">
        <v>1461</v>
      </c>
      <c r="B619" s="196"/>
      <c r="C619" s="41"/>
      <c r="D619" s="41"/>
      <c r="E619" s="42">
        <v>100000</v>
      </c>
      <c r="F619" s="42">
        <v>100000</v>
      </c>
      <c r="G619" s="41"/>
      <c r="H619" s="45"/>
      <c r="I619" s="46"/>
    </row>
    <row r="620" spans="1:9" ht="24" hidden="1" customHeight="1" outlineLevel="2" x14ac:dyDescent="0.2">
      <c r="A620" s="196" t="s">
        <v>1462</v>
      </c>
      <c r="B620" s="196"/>
      <c r="C620" s="41"/>
      <c r="D620" s="41"/>
      <c r="E620" s="42">
        <v>100000</v>
      </c>
      <c r="F620" s="42">
        <v>100000</v>
      </c>
      <c r="G620" s="41"/>
      <c r="H620" s="45"/>
      <c r="I620" s="46"/>
    </row>
    <row r="621" spans="1:9" ht="24" hidden="1" customHeight="1" outlineLevel="2" x14ac:dyDescent="0.2">
      <c r="A621" s="196" t="s">
        <v>1463</v>
      </c>
      <c r="B621" s="196"/>
      <c r="C621" s="41"/>
      <c r="D621" s="41"/>
      <c r="E621" s="42">
        <v>100000</v>
      </c>
      <c r="F621" s="42">
        <v>100000</v>
      </c>
      <c r="G621" s="41"/>
      <c r="H621" s="45"/>
      <c r="I621" s="46"/>
    </row>
    <row r="622" spans="1:9" ht="24" hidden="1" customHeight="1" outlineLevel="2" x14ac:dyDescent="0.2">
      <c r="A622" s="196" t="s">
        <v>1464</v>
      </c>
      <c r="B622" s="196"/>
      <c r="C622" s="41"/>
      <c r="D622" s="41"/>
      <c r="E622" s="42">
        <v>100000</v>
      </c>
      <c r="F622" s="42">
        <v>100000</v>
      </c>
      <c r="G622" s="41"/>
      <c r="H622" s="45"/>
      <c r="I622" s="46"/>
    </row>
    <row r="623" spans="1:9" ht="24" hidden="1" customHeight="1" outlineLevel="2" x14ac:dyDescent="0.2">
      <c r="A623" s="196" t="s">
        <v>1465</v>
      </c>
      <c r="B623" s="196"/>
      <c r="C623" s="41"/>
      <c r="D623" s="41"/>
      <c r="E623" s="42">
        <v>100000</v>
      </c>
      <c r="F623" s="42">
        <v>100000</v>
      </c>
      <c r="G623" s="41"/>
      <c r="H623" s="45"/>
      <c r="I623" s="46"/>
    </row>
    <row r="624" spans="1:9" ht="24" hidden="1" customHeight="1" outlineLevel="2" x14ac:dyDescent="0.2">
      <c r="A624" s="196" t="s">
        <v>1466</v>
      </c>
      <c r="B624" s="196"/>
      <c r="C624" s="41"/>
      <c r="D624" s="41"/>
      <c r="E624" s="42">
        <v>100000</v>
      </c>
      <c r="F624" s="42">
        <v>100000</v>
      </c>
      <c r="G624" s="41"/>
      <c r="H624" s="45"/>
      <c r="I624" s="46"/>
    </row>
    <row r="625" spans="1:9" ht="24" hidden="1" customHeight="1" outlineLevel="2" x14ac:dyDescent="0.2">
      <c r="A625" s="196" t="s">
        <v>1467</v>
      </c>
      <c r="B625" s="196"/>
      <c r="C625" s="41"/>
      <c r="D625" s="41"/>
      <c r="E625" s="42">
        <v>100000</v>
      </c>
      <c r="F625" s="42">
        <v>100000</v>
      </c>
      <c r="G625" s="41"/>
      <c r="H625" s="45"/>
      <c r="I625" s="46"/>
    </row>
    <row r="626" spans="1:9" ht="24" hidden="1" customHeight="1" outlineLevel="2" x14ac:dyDescent="0.2">
      <c r="A626" s="196" t="s">
        <v>1468</v>
      </c>
      <c r="B626" s="196"/>
      <c r="C626" s="41"/>
      <c r="D626" s="41"/>
      <c r="E626" s="42">
        <v>100000</v>
      </c>
      <c r="F626" s="42">
        <v>100000</v>
      </c>
      <c r="G626" s="41"/>
      <c r="H626" s="45"/>
      <c r="I626" s="46"/>
    </row>
    <row r="627" spans="1:9" ht="24" hidden="1" customHeight="1" outlineLevel="2" x14ac:dyDescent="0.2">
      <c r="A627" s="196" t="s">
        <v>1469</v>
      </c>
      <c r="B627" s="196"/>
      <c r="C627" s="41"/>
      <c r="D627" s="41"/>
      <c r="E627" s="42">
        <v>100000</v>
      </c>
      <c r="F627" s="42">
        <v>100000</v>
      </c>
      <c r="G627" s="41"/>
      <c r="H627" s="45"/>
      <c r="I627" s="46"/>
    </row>
    <row r="628" spans="1:9" ht="24" hidden="1" customHeight="1" outlineLevel="2" x14ac:dyDescent="0.2">
      <c r="A628" s="196" t="s">
        <v>1470</v>
      </c>
      <c r="B628" s="196"/>
      <c r="C628" s="41"/>
      <c r="D628" s="41"/>
      <c r="E628" s="42">
        <v>200000</v>
      </c>
      <c r="F628" s="42">
        <v>200000</v>
      </c>
      <c r="G628" s="41"/>
      <c r="H628" s="45"/>
      <c r="I628" s="46"/>
    </row>
    <row r="629" spans="1:9" ht="24" hidden="1" customHeight="1" outlineLevel="2" x14ac:dyDescent="0.2">
      <c r="A629" s="196" t="s">
        <v>1471</v>
      </c>
      <c r="B629" s="196"/>
      <c r="C629" s="41"/>
      <c r="D629" s="41"/>
      <c r="E629" s="42">
        <v>200000</v>
      </c>
      <c r="F629" s="42">
        <v>200000</v>
      </c>
      <c r="G629" s="41"/>
      <c r="H629" s="45"/>
      <c r="I629" s="46"/>
    </row>
    <row r="630" spans="1:9" ht="12" customHeight="1" outlineLevel="1" collapsed="1" x14ac:dyDescent="0.2">
      <c r="A630" s="198" t="s">
        <v>1472</v>
      </c>
      <c r="B630" s="198"/>
      <c r="C630" s="39"/>
      <c r="D630" s="39"/>
      <c r="E630" s="40">
        <v>12750</v>
      </c>
      <c r="F630" s="39"/>
      <c r="G630" s="40">
        <v>12750</v>
      </c>
      <c r="H630" s="43"/>
      <c r="I630" s="44"/>
    </row>
    <row r="631" spans="1:9" ht="12" hidden="1" customHeight="1" outlineLevel="2" x14ac:dyDescent="0.2">
      <c r="A631" s="196" t="s">
        <v>936</v>
      </c>
      <c r="B631" s="196"/>
      <c r="C631" s="41"/>
      <c r="D631" s="41"/>
      <c r="E631" s="42">
        <v>12750</v>
      </c>
      <c r="F631" s="41"/>
      <c r="G631" s="42">
        <v>12750</v>
      </c>
      <c r="H631" s="45"/>
      <c r="I631" s="46"/>
    </row>
    <row r="632" spans="1:9" ht="36" customHeight="1" outlineLevel="1" collapsed="1" x14ac:dyDescent="0.2">
      <c r="A632" s="198" t="s">
        <v>1473</v>
      </c>
      <c r="B632" s="198"/>
      <c r="C632" s="39"/>
      <c r="D632" s="40">
        <v>106266.33</v>
      </c>
      <c r="E632" s="39"/>
      <c r="F632" s="40">
        <v>420319.31</v>
      </c>
      <c r="G632" s="39"/>
      <c r="H632" s="199">
        <v>526585.64</v>
      </c>
      <c r="I632" s="199"/>
    </row>
    <row r="633" spans="1:9" ht="24" hidden="1" customHeight="1" outlineLevel="2" x14ac:dyDescent="0.2">
      <c r="A633" s="196" t="s">
        <v>1474</v>
      </c>
      <c r="B633" s="196"/>
      <c r="C633" s="41"/>
      <c r="D633" s="42">
        <v>106266.33</v>
      </c>
      <c r="E633" s="41"/>
      <c r="F633" s="42">
        <v>420319.31</v>
      </c>
      <c r="G633" s="41"/>
      <c r="H633" s="197">
        <v>526585.64</v>
      </c>
      <c r="I633" s="197"/>
    </row>
    <row r="634" spans="1:9" ht="12" customHeight="1" outlineLevel="1" collapsed="1" x14ac:dyDescent="0.2">
      <c r="A634" s="198" t="s">
        <v>1475</v>
      </c>
      <c r="B634" s="198"/>
      <c r="C634" s="39"/>
      <c r="D634" s="40">
        <v>1663847.63</v>
      </c>
      <c r="E634" s="40">
        <v>4474603.8600000003</v>
      </c>
      <c r="F634" s="40">
        <v>4783264.01</v>
      </c>
      <c r="G634" s="39"/>
      <c r="H634" s="199">
        <v>1972507.78</v>
      </c>
      <c r="I634" s="199"/>
    </row>
    <row r="635" spans="1:9" ht="24" hidden="1" customHeight="1" outlineLevel="2" x14ac:dyDescent="0.2">
      <c r="A635" s="196" t="s">
        <v>1476</v>
      </c>
      <c r="B635" s="196"/>
      <c r="C635" s="41"/>
      <c r="D635" s="42">
        <v>435511.95</v>
      </c>
      <c r="E635" s="42">
        <v>1591132.08</v>
      </c>
      <c r="F635" s="42">
        <v>1904194.99</v>
      </c>
      <c r="G635" s="41"/>
      <c r="H635" s="197">
        <v>748574.86</v>
      </c>
      <c r="I635" s="197"/>
    </row>
    <row r="636" spans="1:9" ht="24" hidden="1" customHeight="1" outlineLevel="2" x14ac:dyDescent="0.2">
      <c r="A636" s="196" t="s">
        <v>1477</v>
      </c>
      <c r="B636" s="196"/>
      <c r="C636" s="41"/>
      <c r="D636" s="42">
        <v>1228335.68</v>
      </c>
      <c r="E636" s="42">
        <v>2883471.78</v>
      </c>
      <c r="F636" s="42">
        <v>2879069.02</v>
      </c>
      <c r="G636" s="41"/>
      <c r="H636" s="197">
        <v>1223932.92</v>
      </c>
      <c r="I636" s="197"/>
    </row>
    <row r="637" spans="1:9" ht="24" customHeight="1" outlineLevel="1" collapsed="1" x14ac:dyDescent="0.2">
      <c r="A637" s="198" t="s">
        <v>1478</v>
      </c>
      <c r="B637" s="198"/>
      <c r="C637" s="39"/>
      <c r="D637" s="39"/>
      <c r="E637" s="40">
        <v>141960</v>
      </c>
      <c r="F637" s="40">
        <v>141960</v>
      </c>
      <c r="G637" s="39"/>
      <c r="H637" s="43"/>
      <c r="I637" s="44"/>
    </row>
    <row r="638" spans="1:9" ht="12" hidden="1" customHeight="1" outlineLevel="2" x14ac:dyDescent="0.2">
      <c r="A638" s="196" t="s">
        <v>1479</v>
      </c>
      <c r="B638" s="196"/>
      <c r="C638" s="41"/>
      <c r="D638" s="41"/>
      <c r="E638" s="42">
        <v>141960</v>
      </c>
      <c r="F638" s="42">
        <v>141960</v>
      </c>
      <c r="G638" s="41"/>
      <c r="H638" s="45"/>
      <c r="I638" s="46"/>
    </row>
    <row r="639" spans="1:9" ht="12" customHeight="1" outlineLevel="1" collapsed="1" x14ac:dyDescent="0.2">
      <c r="A639" s="198" t="s">
        <v>1480</v>
      </c>
      <c r="B639" s="198"/>
      <c r="C639" s="40">
        <v>2557.69</v>
      </c>
      <c r="D639" s="39"/>
      <c r="E639" s="40">
        <v>28101.25</v>
      </c>
      <c r="F639" s="40">
        <v>28202.5</v>
      </c>
      <c r="G639" s="40">
        <v>2456.44</v>
      </c>
      <c r="H639" s="43"/>
      <c r="I639" s="44"/>
    </row>
    <row r="640" spans="1:9" ht="24" hidden="1" customHeight="1" outlineLevel="2" x14ac:dyDescent="0.2">
      <c r="A640" s="196" t="s">
        <v>1481</v>
      </c>
      <c r="B640" s="196"/>
      <c r="C640" s="42">
        <v>2307.69</v>
      </c>
      <c r="D640" s="41"/>
      <c r="E640" s="42">
        <v>7451.25</v>
      </c>
      <c r="F640" s="42">
        <v>6502.5</v>
      </c>
      <c r="G640" s="42">
        <v>3256.44</v>
      </c>
      <c r="H640" s="45"/>
      <c r="I640" s="46"/>
    </row>
    <row r="641" spans="1:9" ht="12" hidden="1" customHeight="1" outlineLevel="2" x14ac:dyDescent="0.2">
      <c r="A641" s="196" t="s">
        <v>936</v>
      </c>
      <c r="B641" s="196"/>
      <c r="C641" s="48">
        <v>250</v>
      </c>
      <c r="D641" s="41"/>
      <c r="E641" s="42">
        <v>20650</v>
      </c>
      <c r="F641" s="42">
        <v>21700</v>
      </c>
      <c r="G641" s="41"/>
      <c r="H641" s="206">
        <v>800</v>
      </c>
      <c r="I641" s="206"/>
    </row>
    <row r="642" spans="1:9" ht="12" customHeight="1" outlineLevel="1" collapsed="1" x14ac:dyDescent="0.2">
      <c r="A642" s="198" t="s">
        <v>1482</v>
      </c>
      <c r="B642" s="198"/>
      <c r="C642" s="39"/>
      <c r="D642" s="40">
        <v>401502.24</v>
      </c>
      <c r="E642" s="40">
        <v>980132.46</v>
      </c>
      <c r="F642" s="40">
        <v>1098943.2</v>
      </c>
      <c r="G642" s="39"/>
      <c r="H642" s="199">
        <v>520312.98</v>
      </c>
      <c r="I642" s="199"/>
    </row>
    <row r="643" spans="1:9" ht="12" hidden="1" customHeight="1" outlineLevel="2" x14ac:dyDescent="0.2">
      <c r="A643" s="196" t="s">
        <v>1483</v>
      </c>
      <c r="B643" s="196"/>
      <c r="C643" s="41"/>
      <c r="D643" s="41"/>
      <c r="E643" s="42">
        <v>48838.239999999998</v>
      </c>
      <c r="F643" s="42">
        <v>48838.239999999998</v>
      </c>
      <c r="G643" s="41"/>
      <c r="H643" s="45"/>
      <c r="I643" s="46"/>
    </row>
    <row r="644" spans="1:9" ht="12" hidden="1" customHeight="1" outlineLevel="2" x14ac:dyDescent="0.2">
      <c r="A644" s="196" t="s">
        <v>1484</v>
      </c>
      <c r="B644" s="196"/>
      <c r="C644" s="41"/>
      <c r="D644" s="41"/>
      <c r="E644" s="42">
        <v>94121.38</v>
      </c>
      <c r="F644" s="42">
        <v>94121.38</v>
      </c>
      <c r="G644" s="41"/>
      <c r="H644" s="45"/>
      <c r="I644" s="46"/>
    </row>
    <row r="645" spans="1:9" ht="12" hidden="1" customHeight="1" outlineLevel="2" x14ac:dyDescent="0.2">
      <c r="A645" s="196" t="s">
        <v>1485</v>
      </c>
      <c r="B645" s="196"/>
      <c r="C645" s="41"/>
      <c r="D645" s="41"/>
      <c r="E645" s="41"/>
      <c r="F645" s="42">
        <v>97441.59</v>
      </c>
      <c r="G645" s="41"/>
      <c r="H645" s="197">
        <v>97441.59</v>
      </c>
      <c r="I645" s="197"/>
    </row>
    <row r="646" spans="1:9" ht="12" hidden="1" customHeight="1" outlineLevel="2" x14ac:dyDescent="0.2">
      <c r="A646" s="196" t="s">
        <v>1486</v>
      </c>
      <c r="B646" s="196"/>
      <c r="C646" s="41"/>
      <c r="D646" s="41"/>
      <c r="E646" s="41"/>
      <c r="F646" s="42">
        <v>99882.55</v>
      </c>
      <c r="G646" s="41"/>
      <c r="H646" s="197">
        <v>99882.55</v>
      </c>
      <c r="I646" s="197"/>
    </row>
    <row r="647" spans="1:9" ht="12" hidden="1" customHeight="1" outlineLevel="2" x14ac:dyDescent="0.2">
      <c r="A647" s="196" t="s">
        <v>1487</v>
      </c>
      <c r="B647" s="196"/>
      <c r="C647" s="41"/>
      <c r="D647" s="41"/>
      <c r="E647" s="41"/>
      <c r="F647" s="42">
        <v>99600.05</v>
      </c>
      <c r="G647" s="41"/>
      <c r="H647" s="197">
        <v>99600.05</v>
      </c>
      <c r="I647" s="197"/>
    </row>
    <row r="648" spans="1:9" ht="12" hidden="1" customHeight="1" outlineLevel="2" x14ac:dyDescent="0.2">
      <c r="A648" s="196" t="s">
        <v>1488</v>
      </c>
      <c r="B648" s="196"/>
      <c r="C648" s="41"/>
      <c r="D648" s="41"/>
      <c r="E648" s="41"/>
      <c r="F648" s="42">
        <v>98784.28</v>
      </c>
      <c r="G648" s="41"/>
      <c r="H648" s="197">
        <v>98784.28</v>
      </c>
      <c r="I648" s="197"/>
    </row>
    <row r="649" spans="1:9" ht="12" hidden="1" customHeight="1" outlineLevel="2" x14ac:dyDescent="0.2">
      <c r="A649" s="196" t="s">
        <v>1489</v>
      </c>
      <c r="B649" s="196"/>
      <c r="C649" s="41"/>
      <c r="D649" s="41"/>
      <c r="E649" s="41"/>
      <c r="F649" s="42">
        <v>89002.03</v>
      </c>
      <c r="G649" s="41"/>
      <c r="H649" s="197">
        <v>89002.03</v>
      </c>
      <c r="I649" s="197"/>
    </row>
    <row r="650" spans="1:9" ht="12" hidden="1" customHeight="1" outlineLevel="2" x14ac:dyDescent="0.2">
      <c r="A650" s="196" t="s">
        <v>1490</v>
      </c>
      <c r="B650" s="196"/>
      <c r="C650" s="41"/>
      <c r="D650" s="42">
        <v>99390.55</v>
      </c>
      <c r="E650" s="42">
        <v>99390.55</v>
      </c>
      <c r="F650" s="41"/>
      <c r="G650" s="41"/>
      <c r="H650" s="45"/>
      <c r="I650" s="46"/>
    </row>
    <row r="651" spans="1:9" ht="12" hidden="1" customHeight="1" outlineLevel="2" x14ac:dyDescent="0.2">
      <c r="A651" s="196" t="s">
        <v>1491</v>
      </c>
      <c r="B651" s="196"/>
      <c r="C651" s="41"/>
      <c r="D651" s="42">
        <v>98364.01</v>
      </c>
      <c r="E651" s="42">
        <v>98364.01</v>
      </c>
      <c r="F651" s="41"/>
      <c r="G651" s="41"/>
      <c r="H651" s="45"/>
      <c r="I651" s="46"/>
    </row>
    <row r="652" spans="1:9" ht="12" hidden="1" customHeight="1" outlineLevel="2" x14ac:dyDescent="0.2">
      <c r="A652" s="196" t="s">
        <v>1492</v>
      </c>
      <c r="B652" s="196"/>
      <c r="C652" s="41"/>
      <c r="D652" s="42">
        <v>99853.98</v>
      </c>
      <c r="E652" s="42">
        <v>99853.98</v>
      </c>
      <c r="F652" s="41"/>
      <c r="G652" s="41"/>
      <c r="H652" s="45"/>
      <c r="I652" s="46"/>
    </row>
    <row r="653" spans="1:9" ht="12" hidden="1" customHeight="1" outlineLevel="2" x14ac:dyDescent="0.2">
      <c r="A653" s="196" t="s">
        <v>1493</v>
      </c>
      <c r="B653" s="196"/>
      <c r="C653" s="41"/>
      <c r="D653" s="41"/>
      <c r="E653" s="42">
        <v>43748.44</v>
      </c>
      <c r="F653" s="42">
        <v>43748.44</v>
      </c>
      <c r="G653" s="41"/>
      <c r="H653" s="45"/>
      <c r="I653" s="46"/>
    </row>
    <row r="654" spans="1:9" ht="12" hidden="1" customHeight="1" outlineLevel="2" x14ac:dyDescent="0.2">
      <c r="A654" s="196" t="s">
        <v>1494</v>
      </c>
      <c r="B654" s="196"/>
      <c r="C654" s="41"/>
      <c r="D654" s="42">
        <v>103893.7</v>
      </c>
      <c r="E654" s="42">
        <v>495815.86</v>
      </c>
      <c r="F654" s="42">
        <v>427524.64</v>
      </c>
      <c r="G654" s="41"/>
      <c r="H654" s="197">
        <v>35602.480000000003</v>
      </c>
      <c r="I654" s="197"/>
    </row>
    <row r="655" spans="1:9" ht="12" customHeight="1" outlineLevel="1" collapsed="1" x14ac:dyDescent="0.2">
      <c r="A655" s="198" t="s">
        <v>1495</v>
      </c>
      <c r="B655" s="198"/>
      <c r="C655" s="39"/>
      <c r="D655" s="39"/>
      <c r="E655" s="40">
        <v>16080</v>
      </c>
      <c r="F655" s="40">
        <v>16080</v>
      </c>
      <c r="G655" s="39"/>
      <c r="H655" s="43"/>
      <c r="I655" s="44"/>
    </row>
    <row r="656" spans="1:9" ht="12" hidden="1" customHeight="1" outlineLevel="2" x14ac:dyDescent="0.2">
      <c r="A656" s="196" t="s">
        <v>1496</v>
      </c>
      <c r="B656" s="196"/>
      <c r="C656" s="41"/>
      <c r="D656" s="41"/>
      <c r="E656" s="42">
        <v>16080</v>
      </c>
      <c r="F656" s="42">
        <v>16080</v>
      </c>
      <c r="G656" s="41"/>
      <c r="H656" s="45"/>
      <c r="I656" s="46"/>
    </row>
    <row r="657" spans="1:9" ht="12" customHeight="1" outlineLevel="1" collapsed="1" x14ac:dyDescent="0.2">
      <c r="A657" s="198" t="s">
        <v>1497</v>
      </c>
      <c r="B657" s="198"/>
      <c r="C657" s="39"/>
      <c r="D657" s="39"/>
      <c r="E657" s="40">
        <v>125396</v>
      </c>
      <c r="F657" s="40">
        <v>118222</v>
      </c>
      <c r="G657" s="40">
        <v>7174</v>
      </c>
      <c r="H657" s="43"/>
      <c r="I657" s="44"/>
    </row>
    <row r="658" spans="1:9" ht="12" hidden="1" customHeight="1" outlineLevel="2" x14ac:dyDescent="0.2">
      <c r="A658" s="196" t="s">
        <v>936</v>
      </c>
      <c r="B658" s="196"/>
      <c r="C658" s="41"/>
      <c r="D658" s="41"/>
      <c r="E658" s="42">
        <v>125396</v>
      </c>
      <c r="F658" s="42">
        <v>118222</v>
      </c>
      <c r="G658" s="42">
        <v>7174</v>
      </c>
      <c r="H658" s="45"/>
      <c r="I658" s="46"/>
    </row>
    <row r="659" spans="1:9" ht="12" customHeight="1" outlineLevel="1" collapsed="1" x14ac:dyDescent="0.2">
      <c r="A659" s="198" t="s">
        <v>1498</v>
      </c>
      <c r="B659" s="198"/>
      <c r="C659" s="39"/>
      <c r="D659" s="39"/>
      <c r="E659" s="40">
        <v>935821.21</v>
      </c>
      <c r="F659" s="40">
        <v>935821.21</v>
      </c>
      <c r="G659" s="39"/>
      <c r="H659" s="43"/>
      <c r="I659" s="44"/>
    </row>
    <row r="660" spans="1:9" ht="12" hidden="1" customHeight="1" outlineLevel="2" x14ac:dyDescent="0.2">
      <c r="A660" s="196" t="s">
        <v>1499</v>
      </c>
      <c r="B660" s="196"/>
      <c r="C660" s="41"/>
      <c r="D660" s="41"/>
      <c r="E660" s="42">
        <v>935821.21</v>
      </c>
      <c r="F660" s="42">
        <v>935821.21</v>
      </c>
      <c r="G660" s="41"/>
      <c r="H660" s="45"/>
      <c r="I660" s="46"/>
    </row>
    <row r="661" spans="1:9" ht="24" customHeight="1" outlineLevel="1" collapsed="1" x14ac:dyDescent="0.2">
      <c r="A661" s="198" t="s">
        <v>1500</v>
      </c>
      <c r="B661" s="198"/>
      <c r="C661" s="47">
        <v>325.54000000000002</v>
      </c>
      <c r="D661" s="39"/>
      <c r="E661" s="40">
        <v>58638</v>
      </c>
      <c r="F661" s="40">
        <v>58638</v>
      </c>
      <c r="G661" s="47">
        <v>325.54000000000002</v>
      </c>
      <c r="H661" s="43"/>
      <c r="I661" s="44"/>
    </row>
    <row r="662" spans="1:9" ht="12" hidden="1" customHeight="1" outlineLevel="2" x14ac:dyDescent="0.2">
      <c r="A662" s="196" t="s">
        <v>908</v>
      </c>
      <c r="B662" s="196"/>
      <c r="C662" s="48">
        <v>325.54000000000002</v>
      </c>
      <c r="D662" s="41"/>
      <c r="E662" s="42">
        <v>58638</v>
      </c>
      <c r="F662" s="42">
        <v>58638</v>
      </c>
      <c r="G662" s="48">
        <v>325.54000000000002</v>
      </c>
      <c r="H662" s="45"/>
      <c r="I662" s="46"/>
    </row>
    <row r="663" spans="1:9" ht="12" customHeight="1" outlineLevel="1" collapsed="1" x14ac:dyDescent="0.2">
      <c r="A663" s="198" t="s">
        <v>1501</v>
      </c>
      <c r="B663" s="198"/>
      <c r="C663" s="39"/>
      <c r="D663" s="39"/>
      <c r="E663" s="40">
        <v>25822986.25</v>
      </c>
      <c r="F663" s="40">
        <v>27413428.170000002</v>
      </c>
      <c r="G663" s="39"/>
      <c r="H663" s="199">
        <v>1590441.92</v>
      </c>
      <c r="I663" s="199"/>
    </row>
    <row r="664" spans="1:9" ht="12" hidden="1" customHeight="1" outlineLevel="2" x14ac:dyDescent="0.2">
      <c r="A664" s="196" t="s">
        <v>1502</v>
      </c>
      <c r="B664" s="196"/>
      <c r="C664" s="41"/>
      <c r="D664" s="41"/>
      <c r="E664" s="42">
        <v>18170119.27</v>
      </c>
      <c r="F664" s="42">
        <v>18170119.27</v>
      </c>
      <c r="G664" s="41"/>
      <c r="H664" s="45"/>
      <c r="I664" s="46"/>
    </row>
    <row r="665" spans="1:9" ht="12" hidden="1" customHeight="1" outlineLevel="2" x14ac:dyDescent="0.2">
      <c r="A665" s="196" t="s">
        <v>1503</v>
      </c>
      <c r="B665" s="196"/>
      <c r="C665" s="41"/>
      <c r="D665" s="41"/>
      <c r="E665" s="42">
        <v>7293943.3399999999</v>
      </c>
      <c r="F665" s="42">
        <v>8419555.3399999999</v>
      </c>
      <c r="G665" s="41"/>
      <c r="H665" s="197">
        <v>1125612</v>
      </c>
      <c r="I665" s="197"/>
    </row>
    <row r="666" spans="1:9" ht="12" hidden="1" customHeight="1" outlineLevel="2" x14ac:dyDescent="0.2">
      <c r="A666" s="196" t="s">
        <v>1504</v>
      </c>
      <c r="B666" s="196"/>
      <c r="C666" s="41"/>
      <c r="D666" s="41"/>
      <c r="E666" s="41"/>
      <c r="F666" s="42">
        <v>131579.75</v>
      </c>
      <c r="G666" s="41"/>
      <c r="H666" s="197">
        <v>131579.75</v>
      </c>
      <c r="I666" s="197"/>
    </row>
    <row r="667" spans="1:9" ht="12" hidden="1" customHeight="1" outlineLevel="2" x14ac:dyDescent="0.2">
      <c r="A667" s="196" t="s">
        <v>1505</v>
      </c>
      <c r="B667" s="196"/>
      <c r="C667" s="41"/>
      <c r="D667" s="41"/>
      <c r="E667" s="41"/>
      <c r="F667" s="42">
        <v>139774.07999999999</v>
      </c>
      <c r="G667" s="41"/>
      <c r="H667" s="197">
        <v>139774.07999999999</v>
      </c>
      <c r="I667" s="197"/>
    </row>
    <row r="668" spans="1:9" ht="12" hidden="1" customHeight="1" outlineLevel="2" x14ac:dyDescent="0.2">
      <c r="A668" s="196" t="s">
        <v>1506</v>
      </c>
      <c r="B668" s="196"/>
      <c r="C668" s="41"/>
      <c r="D668" s="41"/>
      <c r="E668" s="42">
        <v>358923.64</v>
      </c>
      <c r="F668" s="42">
        <v>385191.67999999999</v>
      </c>
      <c r="G668" s="41"/>
      <c r="H668" s="197">
        <v>26268.04</v>
      </c>
      <c r="I668" s="197"/>
    </row>
    <row r="669" spans="1:9" ht="12" hidden="1" customHeight="1" outlineLevel="2" x14ac:dyDescent="0.2">
      <c r="A669" s="196" t="s">
        <v>1507</v>
      </c>
      <c r="B669" s="196"/>
      <c r="C669" s="41"/>
      <c r="D669" s="41"/>
      <c r="E669" s="41"/>
      <c r="F669" s="42">
        <v>127379.75</v>
      </c>
      <c r="G669" s="41"/>
      <c r="H669" s="197">
        <v>127379.75</v>
      </c>
      <c r="I669" s="197"/>
    </row>
    <row r="670" spans="1:9" ht="12" hidden="1" customHeight="1" outlineLevel="2" x14ac:dyDescent="0.2">
      <c r="A670" s="196" t="s">
        <v>1508</v>
      </c>
      <c r="B670" s="196"/>
      <c r="C670" s="41"/>
      <c r="D670" s="41"/>
      <c r="E670" s="41"/>
      <c r="F670" s="42">
        <v>39828.300000000003</v>
      </c>
      <c r="G670" s="41"/>
      <c r="H670" s="197">
        <v>39828.300000000003</v>
      </c>
      <c r="I670" s="197"/>
    </row>
    <row r="671" spans="1:9" ht="12" customHeight="1" outlineLevel="1" collapsed="1" x14ac:dyDescent="0.2">
      <c r="A671" s="198" t="s">
        <v>1509</v>
      </c>
      <c r="B671" s="198"/>
      <c r="C671" s="40">
        <v>3079208.87</v>
      </c>
      <c r="D671" s="39"/>
      <c r="E671" s="40">
        <v>3251204.55</v>
      </c>
      <c r="F671" s="40">
        <v>7104431.2699999996</v>
      </c>
      <c r="G671" s="39"/>
      <c r="H671" s="199">
        <v>774017.85</v>
      </c>
      <c r="I671" s="199"/>
    </row>
    <row r="672" spans="1:9" ht="12" hidden="1" customHeight="1" outlineLevel="2" x14ac:dyDescent="0.2">
      <c r="A672" s="196" t="s">
        <v>1510</v>
      </c>
      <c r="B672" s="196"/>
      <c r="C672" s="42">
        <v>79769.27</v>
      </c>
      <c r="D672" s="41"/>
      <c r="E672" s="42">
        <v>166247.99</v>
      </c>
      <c r="F672" s="42">
        <v>246017.26</v>
      </c>
      <c r="G672" s="41"/>
      <c r="H672" s="45"/>
      <c r="I672" s="46"/>
    </row>
    <row r="673" spans="1:9" ht="12" hidden="1" customHeight="1" outlineLevel="2" x14ac:dyDescent="0.2">
      <c r="A673" s="196" t="s">
        <v>1511</v>
      </c>
      <c r="B673" s="196"/>
      <c r="C673" s="42">
        <v>79769.27</v>
      </c>
      <c r="D673" s="41"/>
      <c r="E673" s="42">
        <v>165951.29</v>
      </c>
      <c r="F673" s="42">
        <v>245720.56</v>
      </c>
      <c r="G673" s="41"/>
      <c r="H673" s="45"/>
      <c r="I673" s="46"/>
    </row>
    <row r="674" spans="1:9" ht="12" hidden="1" customHeight="1" outlineLevel="2" x14ac:dyDescent="0.2">
      <c r="A674" s="196" t="s">
        <v>1512</v>
      </c>
      <c r="B674" s="196"/>
      <c r="C674" s="42">
        <v>79769.27</v>
      </c>
      <c r="D674" s="41"/>
      <c r="E674" s="42">
        <v>166162.67000000001</v>
      </c>
      <c r="F674" s="42">
        <v>245931.94</v>
      </c>
      <c r="G674" s="41"/>
      <c r="H674" s="45"/>
      <c r="I674" s="46"/>
    </row>
    <row r="675" spans="1:9" ht="12" hidden="1" customHeight="1" outlineLevel="2" x14ac:dyDescent="0.2">
      <c r="A675" s="196" t="s">
        <v>1513</v>
      </c>
      <c r="B675" s="196"/>
      <c r="C675" s="42">
        <v>79769.27</v>
      </c>
      <c r="D675" s="41"/>
      <c r="E675" s="42">
        <v>165894.76999999999</v>
      </c>
      <c r="F675" s="42">
        <v>245664.04</v>
      </c>
      <c r="G675" s="41"/>
      <c r="H675" s="45"/>
      <c r="I675" s="46"/>
    </row>
    <row r="676" spans="1:9" ht="12" hidden="1" customHeight="1" outlineLevel="2" x14ac:dyDescent="0.2">
      <c r="A676" s="196" t="s">
        <v>1514</v>
      </c>
      <c r="B676" s="196"/>
      <c r="C676" s="42">
        <v>1543650.35</v>
      </c>
      <c r="D676" s="41"/>
      <c r="E676" s="50">
        <v>-1543650.35</v>
      </c>
      <c r="F676" s="41"/>
      <c r="G676" s="41"/>
      <c r="H676" s="45"/>
      <c r="I676" s="46"/>
    </row>
    <row r="677" spans="1:9" ht="12" hidden="1" customHeight="1" outlineLevel="2" x14ac:dyDescent="0.2">
      <c r="A677" s="196" t="s">
        <v>1515</v>
      </c>
      <c r="B677" s="196"/>
      <c r="C677" s="41"/>
      <c r="D677" s="41"/>
      <c r="E677" s="42">
        <v>144710.39999999999</v>
      </c>
      <c r="F677" s="42">
        <v>144710.39999999999</v>
      </c>
      <c r="G677" s="41"/>
      <c r="H677" s="45"/>
      <c r="I677" s="46"/>
    </row>
    <row r="678" spans="1:9" ht="12" hidden="1" customHeight="1" outlineLevel="2" x14ac:dyDescent="0.2">
      <c r="A678" s="196" t="s">
        <v>1516</v>
      </c>
      <c r="B678" s="196"/>
      <c r="C678" s="41"/>
      <c r="D678" s="41"/>
      <c r="E678" s="42">
        <v>144278.88</v>
      </c>
      <c r="F678" s="42">
        <v>144278.88</v>
      </c>
      <c r="G678" s="41"/>
      <c r="H678" s="45"/>
      <c r="I678" s="46"/>
    </row>
    <row r="679" spans="1:9" ht="12" hidden="1" customHeight="1" outlineLevel="2" x14ac:dyDescent="0.2">
      <c r="A679" s="196" t="s">
        <v>1517</v>
      </c>
      <c r="B679" s="196"/>
      <c r="C679" s="42">
        <v>19942.32</v>
      </c>
      <c r="D679" s="41"/>
      <c r="E679" s="42">
        <v>72285.070000000007</v>
      </c>
      <c r="F679" s="42">
        <v>92227.39</v>
      </c>
      <c r="G679" s="41"/>
      <c r="H679" s="45"/>
      <c r="I679" s="46"/>
    </row>
    <row r="680" spans="1:9" ht="12" hidden="1" customHeight="1" outlineLevel="2" x14ac:dyDescent="0.2">
      <c r="A680" s="196" t="s">
        <v>1518</v>
      </c>
      <c r="B680" s="196"/>
      <c r="C680" s="42">
        <v>19942.32</v>
      </c>
      <c r="D680" s="41"/>
      <c r="E680" s="42">
        <v>72661.919999999998</v>
      </c>
      <c r="F680" s="42">
        <v>92604.24</v>
      </c>
      <c r="G680" s="41"/>
      <c r="H680" s="45"/>
      <c r="I680" s="46"/>
    </row>
    <row r="681" spans="1:9" ht="12" hidden="1" customHeight="1" outlineLevel="2" x14ac:dyDescent="0.2">
      <c r="A681" s="196" t="s">
        <v>1519</v>
      </c>
      <c r="B681" s="196"/>
      <c r="C681" s="42">
        <v>19942.32</v>
      </c>
      <c r="D681" s="41"/>
      <c r="E681" s="50">
        <v>-19942.32</v>
      </c>
      <c r="F681" s="41"/>
      <c r="G681" s="41"/>
      <c r="H681" s="45"/>
      <c r="I681" s="46"/>
    </row>
    <row r="682" spans="1:9" ht="12" hidden="1" customHeight="1" outlineLevel="2" x14ac:dyDescent="0.2">
      <c r="A682" s="196" t="s">
        <v>1520</v>
      </c>
      <c r="B682" s="196"/>
      <c r="C682" s="42">
        <v>19942.32</v>
      </c>
      <c r="D682" s="41"/>
      <c r="E682" s="50">
        <v>-19942.32</v>
      </c>
      <c r="F682" s="41"/>
      <c r="G682" s="41"/>
      <c r="H682" s="45"/>
      <c r="I682" s="46"/>
    </row>
    <row r="683" spans="1:9" ht="12" hidden="1" customHeight="1" outlineLevel="2" x14ac:dyDescent="0.2">
      <c r="A683" s="196" t="s">
        <v>1521</v>
      </c>
      <c r="B683" s="196"/>
      <c r="C683" s="42">
        <v>19942.32</v>
      </c>
      <c r="D683" s="41"/>
      <c r="E683" s="50">
        <v>-19942.32</v>
      </c>
      <c r="F683" s="41"/>
      <c r="G683" s="41"/>
      <c r="H683" s="45"/>
      <c r="I683" s="46"/>
    </row>
    <row r="684" spans="1:9" ht="12" hidden="1" customHeight="1" outlineLevel="2" x14ac:dyDescent="0.2">
      <c r="A684" s="196" t="s">
        <v>1522</v>
      </c>
      <c r="B684" s="196"/>
      <c r="C684" s="42">
        <v>19942.32</v>
      </c>
      <c r="D684" s="41"/>
      <c r="E684" s="50">
        <v>-19942.32</v>
      </c>
      <c r="F684" s="41"/>
      <c r="G684" s="41"/>
      <c r="H684" s="45"/>
      <c r="I684" s="46"/>
    </row>
    <row r="685" spans="1:9" ht="12" hidden="1" customHeight="1" outlineLevel="2" x14ac:dyDescent="0.2">
      <c r="A685" s="196" t="s">
        <v>1523</v>
      </c>
      <c r="B685" s="196"/>
      <c r="C685" s="42">
        <v>99711.59</v>
      </c>
      <c r="D685" s="41"/>
      <c r="E685" s="42">
        <v>69284.27</v>
      </c>
      <c r="F685" s="42">
        <v>168995.86</v>
      </c>
      <c r="G685" s="41"/>
      <c r="H685" s="45"/>
      <c r="I685" s="46"/>
    </row>
    <row r="686" spans="1:9" ht="12" hidden="1" customHeight="1" outlineLevel="2" x14ac:dyDescent="0.2">
      <c r="A686" s="196" t="s">
        <v>1524</v>
      </c>
      <c r="B686" s="196"/>
      <c r="C686" s="42">
        <v>99711.59</v>
      </c>
      <c r="D686" s="41"/>
      <c r="E686" s="42">
        <v>69291.03</v>
      </c>
      <c r="F686" s="42">
        <v>169002.62</v>
      </c>
      <c r="G686" s="41"/>
      <c r="H686" s="45"/>
      <c r="I686" s="46"/>
    </row>
    <row r="687" spans="1:9" ht="12" hidden="1" customHeight="1" outlineLevel="2" x14ac:dyDescent="0.2">
      <c r="A687" s="196" t="s">
        <v>1525</v>
      </c>
      <c r="B687" s="196"/>
      <c r="C687" s="42">
        <v>99711.59</v>
      </c>
      <c r="D687" s="41"/>
      <c r="E687" s="42">
        <v>69303.61</v>
      </c>
      <c r="F687" s="42">
        <v>169015.2</v>
      </c>
      <c r="G687" s="41"/>
      <c r="H687" s="45"/>
      <c r="I687" s="46"/>
    </row>
    <row r="688" spans="1:9" ht="12" hidden="1" customHeight="1" outlineLevel="2" x14ac:dyDescent="0.2">
      <c r="A688" s="196" t="s">
        <v>1526</v>
      </c>
      <c r="B688" s="196"/>
      <c r="C688" s="42">
        <v>99711.59</v>
      </c>
      <c r="D688" s="41"/>
      <c r="E688" s="42">
        <v>69305.289999999994</v>
      </c>
      <c r="F688" s="42">
        <v>169016.88</v>
      </c>
      <c r="G688" s="41"/>
      <c r="H688" s="45"/>
      <c r="I688" s="46"/>
    </row>
    <row r="689" spans="1:9" ht="12" hidden="1" customHeight="1" outlineLevel="2" x14ac:dyDescent="0.2">
      <c r="A689" s="196" t="s">
        <v>1527</v>
      </c>
      <c r="B689" s="196"/>
      <c r="C689" s="42">
        <v>19942.32</v>
      </c>
      <c r="D689" s="41"/>
      <c r="E689" s="50">
        <v>-19942.32</v>
      </c>
      <c r="F689" s="41"/>
      <c r="G689" s="41"/>
      <c r="H689" s="45"/>
      <c r="I689" s="46"/>
    </row>
    <row r="690" spans="1:9" ht="12" hidden="1" customHeight="1" outlineLevel="2" x14ac:dyDescent="0.2">
      <c r="A690" s="196" t="s">
        <v>1528</v>
      </c>
      <c r="B690" s="196"/>
      <c r="C690" s="42">
        <v>19942.32</v>
      </c>
      <c r="D690" s="41"/>
      <c r="E690" s="50">
        <v>-19942.32</v>
      </c>
      <c r="F690" s="41"/>
      <c r="G690" s="41"/>
      <c r="H690" s="45"/>
      <c r="I690" s="46"/>
    </row>
    <row r="691" spans="1:9" ht="12" hidden="1" customHeight="1" outlineLevel="2" x14ac:dyDescent="0.2">
      <c r="A691" s="196" t="s">
        <v>1529</v>
      </c>
      <c r="B691" s="196"/>
      <c r="C691" s="42">
        <v>19942.32</v>
      </c>
      <c r="D691" s="41"/>
      <c r="E691" s="50">
        <v>-19942.32</v>
      </c>
      <c r="F691" s="41"/>
      <c r="G691" s="41"/>
      <c r="H691" s="45"/>
      <c r="I691" s="46"/>
    </row>
    <row r="692" spans="1:9" ht="12" hidden="1" customHeight="1" outlineLevel="2" x14ac:dyDescent="0.2">
      <c r="A692" s="196" t="s">
        <v>1530</v>
      </c>
      <c r="B692" s="196"/>
      <c r="C692" s="42">
        <v>19942.32</v>
      </c>
      <c r="D692" s="41"/>
      <c r="E692" s="50">
        <v>-19942.32</v>
      </c>
      <c r="F692" s="41"/>
      <c r="G692" s="41"/>
      <c r="H692" s="45"/>
      <c r="I692" s="46"/>
    </row>
    <row r="693" spans="1:9" ht="12" hidden="1" customHeight="1" outlineLevel="2" x14ac:dyDescent="0.2">
      <c r="A693" s="196" t="s">
        <v>1531</v>
      </c>
      <c r="B693" s="196"/>
      <c r="C693" s="42">
        <v>19942.32</v>
      </c>
      <c r="D693" s="41"/>
      <c r="E693" s="50">
        <v>-19942.32</v>
      </c>
      <c r="F693" s="41"/>
      <c r="G693" s="41"/>
      <c r="H693" s="45"/>
      <c r="I693" s="46"/>
    </row>
    <row r="694" spans="1:9" ht="12" hidden="1" customHeight="1" outlineLevel="2" x14ac:dyDescent="0.2">
      <c r="A694" s="196" t="s">
        <v>1532</v>
      </c>
      <c r="B694" s="196"/>
      <c r="C694" s="42">
        <v>19942.32</v>
      </c>
      <c r="D694" s="41"/>
      <c r="E694" s="50">
        <v>-19942.32</v>
      </c>
      <c r="F694" s="41"/>
      <c r="G694" s="41"/>
      <c r="H694" s="45"/>
      <c r="I694" s="46"/>
    </row>
    <row r="695" spans="1:9" ht="12" hidden="1" customHeight="1" outlineLevel="2" x14ac:dyDescent="0.2">
      <c r="A695" s="196" t="s">
        <v>1533</v>
      </c>
      <c r="B695" s="196"/>
      <c r="C695" s="42">
        <v>19942.32</v>
      </c>
      <c r="D695" s="41"/>
      <c r="E695" s="42">
        <v>84536.55</v>
      </c>
      <c r="F695" s="42">
        <v>104478.87</v>
      </c>
      <c r="G695" s="41"/>
      <c r="H695" s="45"/>
      <c r="I695" s="46"/>
    </row>
    <row r="696" spans="1:9" ht="12" hidden="1" customHeight="1" outlineLevel="2" x14ac:dyDescent="0.2">
      <c r="A696" s="196" t="s">
        <v>1534</v>
      </c>
      <c r="B696" s="196"/>
      <c r="C696" s="41"/>
      <c r="D696" s="41"/>
      <c r="E696" s="42">
        <v>84448.44</v>
      </c>
      <c r="F696" s="42">
        <v>84448.44</v>
      </c>
      <c r="G696" s="41"/>
      <c r="H696" s="45"/>
      <c r="I696" s="46"/>
    </row>
    <row r="697" spans="1:9" ht="12" hidden="1" customHeight="1" outlineLevel="2" x14ac:dyDescent="0.2">
      <c r="A697" s="196" t="s">
        <v>1535</v>
      </c>
      <c r="B697" s="196"/>
      <c r="C697" s="42">
        <v>19942.32</v>
      </c>
      <c r="D697" s="41"/>
      <c r="E697" s="42">
        <v>84395.59</v>
      </c>
      <c r="F697" s="42">
        <v>104337.91</v>
      </c>
      <c r="G697" s="41"/>
      <c r="H697" s="45"/>
      <c r="I697" s="46"/>
    </row>
    <row r="698" spans="1:9" ht="12" hidden="1" customHeight="1" outlineLevel="2" x14ac:dyDescent="0.2">
      <c r="A698" s="196" t="s">
        <v>1536</v>
      </c>
      <c r="B698" s="196"/>
      <c r="C698" s="42">
        <v>19942.32</v>
      </c>
      <c r="D698" s="41"/>
      <c r="E698" s="42">
        <v>84613.7</v>
      </c>
      <c r="F698" s="42">
        <v>104556.02</v>
      </c>
      <c r="G698" s="41"/>
      <c r="H698" s="45"/>
      <c r="I698" s="46"/>
    </row>
    <row r="699" spans="1:9" ht="12" hidden="1" customHeight="1" outlineLevel="2" x14ac:dyDescent="0.2">
      <c r="A699" s="196" t="s">
        <v>1537</v>
      </c>
      <c r="B699" s="196"/>
      <c r="C699" s="42">
        <v>19942.32</v>
      </c>
      <c r="D699" s="41"/>
      <c r="E699" s="42">
        <v>149121.12</v>
      </c>
      <c r="F699" s="42">
        <v>169063.44</v>
      </c>
      <c r="G699" s="41"/>
      <c r="H699" s="45"/>
      <c r="I699" s="46"/>
    </row>
    <row r="700" spans="1:9" ht="12" hidden="1" customHeight="1" outlineLevel="2" x14ac:dyDescent="0.2">
      <c r="A700" s="196" t="s">
        <v>1538</v>
      </c>
      <c r="B700" s="196"/>
      <c r="C700" s="42">
        <v>19942.32</v>
      </c>
      <c r="D700" s="41"/>
      <c r="E700" s="42">
        <v>149050.64000000001</v>
      </c>
      <c r="F700" s="42">
        <v>168992.96</v>
      </c>
      <c r="G700" s="41"/>
      <c r="H700" s="45"/>
      <c r="I700" s="46"/>
    </row>
    <row r="701" spans="1:9" ht="12" hidden="1" customHeight="1" outlineLevel="2" x14ac:dyDescent="0.2">
      <c r="A701" s="196" t="s">
        <v>1539</v>
      </c>
      <c r="B701" s="196"/>
      <c r="C701" s="42">
        <v>19942.32</v>
      </c>
      <c r="D701" s="41"/>
      <c r="E701" s="42">
        <v>149069.82</v>
      </c>
      <c r="F701" s="42">
        <v>169012.14</v>
      </c>
      <c r="G701" s="41"/>
      <c r="H701" s="45"/>
      <c r="I701" s="46"/>
    </row>
    <row r="702" spans="1:9" ht="12" hidden="1" customHeight="1" outlineLevel="2" x14ac:dyDescent="0.2">
      <c r="A702" s="196" t="s">
        <v>1540</v>
      </c>
      <c r="B702" s="196"/>
      <c r="C702" s="42">
        <v>19942.32</v>
      </c>
      <c r="D702" s="41"/>
      <c r="E702" s="42">
        <v>145175.81</v>
      </c>
      <c r="F702" s="42">
        <v>165118.13</v>
      </c>
      <c r="G702" s="41"/>
      <c r="H702" s="45"/>
      <c r="I702" s="46"/>
    </row>
    <row r="703" spans="1:9" ht="12" hidden="1" customHeight="1" outlineLevel="2" x14ac:dyDescent="0.2">
      <c r="A703" s="196" t="s">
        <v>1541</v>
      </c>
      <c r="B703" s="196"/>
      <c r="C703" s="42">
        <v>19942.32</v>
      </c>
      <c r="D703" s="41"/>
      <c r="E703" s="50">
        <v>-19942.32</v>
      </c>
      <c r="F703" s="41"/>
      <c r="G703" s="41"/>
      <c r="H703" s="45"/>
      <c r="I703" s="46"/>
    </row>
    <row r="704" spans="1:9" ht="12" hidden="1" customHeight="1" outlineLevel="2" x14ac:dyDescent="0.2">
      <c r="A704" s="196" t="s">
        <v>1542</v>
      </c>
      <c r="B704" s="196"/>
      <c r="C704" s="42">
        <v>19942.32</v>
      </c>
      <c r="D704" s="41"/>
      <c r="E704" s="50">
        <v>-19942.32</v>
      </c>
      <c r="F704" s="41"/>
      <c r="G704" s="41"/>
      <c r="H704" s="45"/>
      <c r="I704" s="46"/>
    </row>
    <row r="705" spans="1:9" ht="12" hidden="1" customHeight="1" outlineLevel="2" x14ac:dyDescent="0.2">
      <c r="A705" s="196" t="s">
        <v>1543</v>
      </c>
      <c r="B705" s="196"/>
      <c r="C705" s="42">
        <v>19942.32</v>
      </c>
      <c r="D705" s="41"/>
      <c r="E705" s="50">
        <v>-19942.32</v>
      </c>
      <c r="F705" s="41"/>
      <c r="G705" s="41"/>
      <c r="H705" s="45"/>
      <c r="I705" s="46"/>
    </row>
    <row r="706" spans="1:9" ht="12" hidden="1" customHeight="1" outlineLevel="2" x14ac:dyDescent="0.2">
      <c r="A706" s="196" t="s">
        <v>1544</v>
      </c>
      <c r="B706" s="196"/>
      <c r="C706" s="42">
        <v>19942.32</v>
      </c>
      <c r="D706" s="41"/>
      <c r="E706" s="50">
        <v>-19942.32</v>
      </c>
      <c r="F706" s="41"/>
      <c r="G706" s="41"/>
      <c r="H706" s="45"/>
      <c r="I706" s="46"/>
    </row>
    <row r="707" spans="1:9" ht="12" hidden="1" customHeight="1" outlineLevel="2" x14ac:dyDescent="0.2">
      <c r="A707" s="196" t="s">
        <v>1545</v>
      </c>
      <c r="B707" s="196"/>
      <c r="C707" s="41"/>
      <c r="D707" s="41"/>
      <c r="E707" s="42">
        <v>72255.929999999993</v>
      </c>
      <c r="F707" s="42">
        <v>72255.929999999993</v>
      </c>
      <c r="G707" s="41"/>
      <c r="H707" s="45"/>
      <c r="I707" s="46"/>
    </row>
    <row r="708" spans="1:9" ht="12" hidden="1" customHeight="1" outlineLevel="2" x14ac:dyDescent="0.2">
      <c r="A708" s="196" t="s">
        <v>1546</v>
      </c>
      <c r="B708" s="196"/>
      <c r="C708" s="41"/>
      <c r="D708" s="41"/>
      <c r="E708" s="42">
        <v>72112.160000000003</v>
      </c>
      <c r="F708" s="42">
        <v>72112.160000000003</v>
      </c>
      <c r="G708" s="41"/>
      <c r="H708" s="45"/>
      <c r="I708" s="46"/>
    </row>
    <row r="709" spans="1:9" ht="12" hidden="1" customHeight="1" outlineLevel="2" x14ac:dyDescent="0.2">
      <c r="A709" s="196" t="s">
        <v>1547</v>
      </c>
      <c r="B709" s="196"/>
      <c r="C709" s="41"/>
      <c r="D709" s="41"/>
      <c r="E709" s="42">
        <v>72454.490000000005</v>
      </c>
      <c r="F709" s="42">
        <v>72454.490000000005</v>
      </c>
      <c r="G709" s="41"/>
      <c r="H709" s="45"/>
      <c r="I709" s="46"/>
    </row>
    <row r="710" spans="1:9" ht="12" hidden="1" customHeight="1" outlineLevel="2" x14ac:dyDescent="0.2">
      <c r="A710" s="196" t="s">
        <v>1548</v>
      </c>
      <c r="B710" s="196"/>
      <c r="C710" s="41"/>
      <c r="D710" s="41"/>
      <c r="E710" s="42">
        <v>72202.820000000007</v>
      </c>
      <c r="F710" s="42">
        <v>72202.820000000007</v>
      </c>
      <c r="G710" s="41"/>
      <c r="H710" s="45"/>
      <c r="I710" s="46"/>
    </row>
    <row r="711" spans="1:9" ht="12" hidden="1" customHeight="1" outlineLevel="2" x14ac:dyDescent="0.2">
      <c r="A711" s="196" t="s">
        <v>1549</v>
      </c>
      <c r="B711" s="196"/>
      <c r="C711" s="41"/>
      <c r="D711" s="41"/>
      <c r="E711" s="42">
        <v>64714.59</v>
      </c>
      <c r="F711" s="42">
        <v>64714.59</v>
      </c>
      <c r="G711" s="41"/>
      <c r="H711" s="45"/>
      <c r="I711" s="46"/>
    </row>
    <row r="712" spans="1:9" ht="12" hidden="1" customHeight="1" outlineLevel="2" x14ac:dyDescent="0.2">
      <c r="A712" s="196" t="s">
        <v>1550</v>
      </c>
      <c r="B712" s="196"/>
      <c r="C712" s="41"/>
      <c r="D712" s="41"/>
      <c r="E712" s="42">
        <v>64362.17</v>
      </c>
      <c r="F712" s="42">
        <v>64362.17</v>
      </c>
      <c r="G712" s="41"/>
      <c r="H712" s="45"/>
      <c r="I712" s="46"/>
    </row>
    <row r="713" spans="1:9" ht="12" hidden="1" customHeight="1" outlineLevel="2" x14ac:dyDescent="0.2">
      <c r="A713" s="196" t="s">
        <v>1551</v>
      </c>
      <c r="B713" s="196"/>
      <c r="C713" s="41"/>
      <c r="D713" s="41"/>
      <c r="E713" s="42">
        <v>65083.62</v>
      </c>
      <c r="F713" s="42">
        <v>65083.62</v>
      </c>
      <c r="G713" s="41"/>
      <c r="H713" s="45"/>
      <c r="I713" s="46"/>
    </row>
    <row r="714" spans="1:9" ht="12" hidden="1" customHeight="1" outlineLevel="2" x14ac:dyDescent="0.2">
      <c r="A714" s="196" t="s">
        <v>1552</v>
      </c>
      <c r="B714" s="196"/>
      <c r="C714" s="41"/>
      <c r="D714" s="41"/>
      <c r="E714" s="42">
        <v>64750.27</v>
      </c>
      <c r="F714" s="42">
        <v>64750.27</v>
      </c>
      <c r="G714" s="41"/>
      <c r="H714" s="45"/>
      <c r="I714" s="46"/>
    </row>
    <row r="715" spans="1:9" ht="12" hidden="1" customHeight="1" outlineLevel="2" x14ac:dyDescent="0.2">
      <c r="A715" s="196" t="s">
        <v>1553</v>
      </c>
      <c r="B715" s="196"/>
      <c r="C715" s="42">
        <v>79769.27</v>
      </c>
      <c r="D715" s="41"/>
      <c r="E715" s="42">
        <v>166092.54</v>
      </c>
      <c r="F715" s="42">
        <v>245861.81</v>
      </c>
      <c r="G715" s="41"/>
      <c r="H715" s="45"/>
      <c r="I715" s="46"/>
    </row>
    <row r="716" spans="1:9" ht="12" hidden="1" customHeight="1" outlineLevel="2" x14ac:dyDescent="0.2">
      <c r="A716" s="196" t="s">
        <v>1554</v>
      </c>
      <c r="B716" s="196"/>
      <c r="C716" s="42">
        <v>79769.27</v>
      </c>
      <c r="D716" s="41"/>
      <c r="E716" s="42">
        <v>166190.51</v>
      </c>
      <c r="F716" s="42">
        <v>245959.78</v>
      </c>
      <c r="G716" s="41"/>
      <c r="H716" s="45"/>
      <c r="I716" s="46"/>
    </row>
    <row r="717" spans="1:9" ht="12" hidden="1" customHeight="1" outlineLevel="2" x14ac:dyDescent="0.2">
      <c r="A717" s="196" t="s">
        <v>1555</v>
      </c>
      <c r="B717" s="196"/>
      <c r="C717" s="42">
        <v>99711.59</v>
      </c>
      <c r="D717" s="41"/>
      <c r="E717" s="42">
        <v>166153.88</v>
      </c>
      <c r="F717" s="42">
        <v>265865.46999999997</v>
      </c>
      <c r="G717" s="41"/>
      <c r="H717" s="45"/>
      <c r="I717" s="46"/>
    </row>
    <row r="718" spans="1:9" ht="12" hidden="1" customHeight="1" outlineLevel="2" x14ac:dyDescent="0.2">
      <c r="A718" s="196" t="s">
        <v>1556</v>
      </c>
      <c r="B718" s="196"/>
      <c r="C718" s="42">
        <v>99711.59</v>
      </c>
      <c r="D718" s="41"/>
      <c r="E718" s="42">
        <v>165781.03</v>
      </c>
      <c r="F718" s="42">
        <v>265492.62</v>
      </c>
      <c r="G718" s="41"/>
      <c r="H718" s="45"/>
      <c r="I718" s="46"/>
    </row>
    <row r="719" spans="1:9" ht="12" hidden="1" customHeight="1" outlineLevel="2" x14ac:dyDescent="0.2">
      <c r="A719" s="196" t="s">
        <v>1557</v>
      </c>
      <c r="B719" s="196"/>
      <c r="C719" s="41"/>
      <c r="D719" s="41"/>
      <c r="E719" s="42">
        <v>333617.02</v>
      </c>
      <c r="F719" s="42">
        <v>500476.74</v>
      </c>
      <c r="G719" s="41"/>
      <c r="H719" s="197">
        <v>166859.72</v>
      </c>
      <c r="I719" s="197"/>
    </row>
    <row r="720" spans="1:9" ht="12" hidden="1" customHeight="1" outlineLevel="2" x14ac:dyDescent="0.2">
      <c r="A720" s="196" t="s">
        <v>1558</v>
      </c>
      <c r="B720" s="196"/>
      <c r="C720" s="41"/>
      <c r="D720" s="41"/>
      <c r="E720" s="42">
        <v>425112.01</v>
      </c>
      <c r="F720" s="42">
        <v>425112.01</v>
      </c>
      <c r="G720" s="41"/>
      <c r="H720" s="45"/>
      <c r="I720" s="46"/>
    </row>
    <row r="721" spans="1:9" ht="12" hidden="1" customHeight="1" outlineLevel="2" x14ac:dyDescent="0.2">
      <c r="A721" s="196" t="s">
        <v>1559</v>
      </c>
      <c r="B721" s="196"/>
      <c r="C721" s="41"/>
      <c r="D721" s="41"/>
      <c r="E721" s="42">
        <v>241382.98</v>
      </c>
      <c r="F721" s="42">
        <v>241382.98</v>
      </c>
      <c r="G721" s="41"/>
      <c r="H721" s="45"/>
      <c r="I721" s="46"/>
    </row>
    <row r="722" spans="1:9" ht="12" hidden="1" customHeight="1" outlineLevel="2" x14ac:dyDescent="0.2">
      <c r="A722" s="196" t="s">
        <v>1560</v>
      </c>
      <c r="B722" s="196"/>
      <c r="C722" s="41"/>
      <c r="D722" s="41"/>
      <c r="E722" s="42">
        <v>555992.5</v>
      </c>
      <c r="F722" s="42">
        <v>555992.5</v>
      </c>
      <c r="G722" s="41"/>
      <c r="H722" s="45"/>
      <c r="I722" s="46"/>
    </row>
    <row r="723" spans="1:9" ht="12" hidden="1" customHeight="1" outlineLevel="2" x14ac:dyDescent="0.2">
      <c r="A723" s="196" t="s">
        <v>1561</v>
      </c>
      <c r="B723" s="196"/>
      <c r="C723" s="41"/>
      <c r="D723" s="41"/>
      <c r="E723" s="41"/>
      <c r="F723" s="42">
        <v>607158.13</v>
      </c>
      <c r="G723" s="41"/>
      <c r="H723" s="197">
        <v>607158.13</v>
      </c>
      <c r="I723" s="197"/>
    </row>
    <row r="724" spans="1:9" ht="12.95" customHeight="1" x14ac:dyDescent="0.2">
      <c r="A724" s="208" t="s">
        <v>479</v>
      </c>
      <c r="B724" s="208"/>
      <c r="C724" s="52"/>
      <c r="D724" s="53">
        <v>486938445.02999997</v>
      </c>
      <c r="E724" s="53">
        <v>1688321306.1099999</v>
      </c>
      <c r="F724" s="53">
        <v>1547746094.0899999</v>
      </c>
      <c r="G724" s="52"/>
      <c r="H724" s="209">
        <v>346363233.00999999</v>
      </c>
      <c r="I724" s="209"/>
    </row>
  </sheetData>
  <mergeCells count="909">
    <mergeCell ref="A723:B723"/>
    <mergeCell ref="H723:I723"/>
    <mergeCell ref="A724:B724"/>
    <mergeCell ref="H724:I724"/>
    <mergeCell ref="A718:B718"/>
    <mergeCell ref="A719:B719"/>
    <mergeCell ref="H719:I719"/>
    <mergeCell ref="A720:B720"/>
    <mergeCell ref="A721:B721"/>
    <mergeCell ref="A722:B722"/>
    <mergeCell ref="A712:B712"/>
    <mergeCell ref="A713:B713"/>
    <mergeCell ref="A714:B714"/>
    <mergeCell ref="A715:B715"/>
    <mergeCell ref="A716:B716"/>
    <mergeCell ref="A717:B717"/>
    <mergeCell ref="A706:B706"/>
    <mergeCell ref="A707:B707"/>
    <mergeCell ref="A708:B708"/>
    <mergeCell ref="A709:B709"/>
    <mergeCell ref="A710:B710"/>
    <mergeCell ref="A711:B711"/>
    <mergeCell ref="A700:B700"/>
    <mergeCell ref="A701:B701"/>
    <mergeCell ref="A702:B702"/>
    <mergeCell ref="A703:B703"/>
    <mergeCell ref="A704:B704"/>
    <mergeCell ref="A705:B705"/>
    <mergeCell ref="A694:B694"/>
    <mergeCell ref="A695:B695"/>
    <mergeCell ref="A696:B696"/>
    <mergeCell ref="A697:B697"/>
    <mergeCell ref="A698:B698"/>
    <mergeCell ref="A699:B699"/>
    <mergeCell ref="A688:B688"/>
    <mergeCell ref="A689:B689"/>
    <mergeCell ref="A690:B690"/>
    <mergeCell ref="A691:B691"/>
    <mergeCell ref="A692:B692"/>
    <mergeCell ref="A693:B693"/>
    <mergeCell ref="A682:B682"/>
    <mergeCell ref="A683:B683"/>
    <mergeCell ref="A684:B684"/>
    <mergeCell ref="A685:B685"/>
    <mergeCell ref="A686:B686"/>
    <mergeCell ref="A687:B687"/>
    <mergeCell ref="A676:B676"/>
    <mergeCell ref="A677:B677"/>
    <mergeCell ref="A678:B678"/>
    <mergeCell ref="A679:B679"/>
    <mergeCell ref="A680:B680"/>
    <mergeCell ref="A681:B681"/>
    <mergeCell ref="A671:B671"/>
    <mergeCell ref="H671:I671"/>
    <mergeCell ref="A672:B672"/>
    <mergeCell ref="A673:B673"/>
    <mergeCell ref="A674:B674"/>
    <mergeCell ref="A675:B675"/>
    <mergeCell ref="A668:B668"/>
    <mergeCell ref="H668:I668"/>
    <mergeCell ref="A669:B669"/>
    <mergeCell ref="H669:I669"/>
    <mergeCell ref="A670:B670"/>
    <mergeCell ref="H670:I670"/>
    <mergeCell ref="A664:B664"/>
    <mergeCell ref="A665:B665"/>
    <mergeCell ref="H665:I665"/>
    <mergeCell ref="A666:B666"/>
    <mergeCell ref="H666:I666"/>
    <mergeCell ref="A667:B667"/>
    <mergeCell ref="H667:I667"/>
    <mergeCell ref="A659:B659"/>
    <mergeCell ref="A660:B660"/>
    <mergeCell ref="A661:B661"/>
    <mergeCell ref="A662:B662"/>
    <mergeCell ref="A663:B663"/>
    <mergeCell ref="H663:I663"/>
    <mergeCell ref="A654:B654"/>
    <mergeCell ref="H654:I654"/>
    <mergeCell ref="A655:B655"/>
    <mergeCell ref="A656:B656"/>
    <mergeCell ref="A657:B657"/>
    <mergeCell ref="A658:B658"/>
    <mergeCell ref="A649:B649"/>
    <mergeCell ref="H649:I649"/>
    <mergeCell ref="A650:B650"/>
    <mergeCell ref="A651:B651"/>
    <mergeCell ref="A652:B652"/>
    <mergeCell ref="A653:B653"/>
    <mergeCell ref="A646:B646"/>
    <mergeCell ref="H646:I646"/>
    <mergeCell ref="A647:B647"/>
    <mergeCell ref="H647:I647"/>
    <mergeCell ref="A648:B648"/>
    <mergeCell ref="H648:I648"/>
    <mergeCell ref="A642:B642"/>
    <mergeCell ref="H642:I642"/>
    <mergeCell ref="A643:B643"/>
    <mergeCell ref="A644:B644"/>
    <mergeCell ref="A645:B645"/>
    <mergeCell ref="H645:I645"/>
    <mergeCell ref="A637:B637"/>
    <mergeCell ref="A638:B638"/>
    <mergeCell ref="A639:B639"/>
    <mergeCell ref="A640:B640"/>
    <mergeCell ref="A641:B641"/>
    <mergeCell ref="H641:I641"/>
    <mergeCell ref="A634:B634"/>
    <mergeCell ref="H634:I634"/>
    <mergeCell ref="A635:B635"/>
    <mergeCell ref="H635:I635"/>
    <mergeCell ref="A636:B636"/>
    <mergeCell ref="H636:I636"/>
    <mergeCell ref="A630:B630"/>
    <mergeCell ref="A631:B631"/>
    <mergeCell ref="A632:B632"/>
    <mergeCell ref="H632:I632"/>
    <mergeCell ref="A633:B633"/>
    <mergeCell ref="H633:I633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14:B614"/>
    <mergeCell ref="A615:B615"/>
    <mergeCell ref="A616:B616"/>
    <mergeCell ref="H616:I616"/>
    <mergeCell ref="A617:B617"/>
    <mergeCell ref="H617:I617"/>
    <mergeCell ref="A609:B609"/>
    <mergeCell ref="A610:B610"/>
    <mergeCell ref="A611:B611"/>
    <mergeCell ref="A612:B612"/>
    <mergeCell ref="H612:I612"/>
    <mergeCell ref="A613:B613"/>
    <mergeCell ref="H613:I613"/>
    <mergeCell ref="A603:B603"/>
    <mergeCell ref="A604:B604"/>
    <mergeCell ref="A605:B605"/>
    <mergeCell ref="A606:B606"/>
    <mergeCell ref="A607:B607"/>
    <mergeCell ref="A608:B608"/>
    <mergeCell ref="A599:B599"/>
    <mergeCell ref="A600:B600"/>
    <mergeCell ref="A601:B601"/>
    <mergeCell ref="H601:I601"/>
    <mergeCell ref="A602:B602"/>
    <mergeCell ref="H602:I602"/>
    <mergeCell ref="A595:B595"/>
    <mergeCell ref="H595:I595"/>
    <mergeCell ref="A596:B596"/>
    <mergeCell ref="H596:I596"/>
    <mergeCell ref="A597:B597"/>
    <mergeCell ref="A598:B598"/>
    <mergeCell ref="A591:B591"/>
    <mergeCell ref="A592:B592"/>
    <mergeCell ref="A593:B593"/>
    <mergeCell ref="H593:I593"/>
    <mergeCell ref="A594:B594"/>
    <mergeCell ref="H594:I594"/>
    <mergeCell ref="A585:B585"/>
    <mergeCell ref="A586:B586"/>
    <mergeCell ref="A587:B587"/>
    <mergeCell ref="A588:B588"/>
    <mergeCell ref="A589:B589"/>
    <mergeCell ref="A590:B590"/>
    <mergeCell ref="A579:B579"/>
    <mergeCell ref="A580:B580"/>
    <mergeCell ref="A581:B581"/>
    <mergeCell ref="A582:B582"/>
    <mergeCell ref="A583:B583"/>
    <mergeCell ref="A584:B584"/>
    <mergeCell ref="A573:B573"/>
    <mergeCell ref="A574:B574"/>
    <mergeCell ref="A575:B575"/>
    <mergeCell ref="A576:B576"/>
    <mergeCell ref="A577:B577"/>
    <mergeCell ref="A578:B578"/>
    <mergeCell ref="A567:B567"/>
    <mergeCell ref="A568:B568"/>
    <mergeCell ref="A569:B569"/>
    <mergeCell ref="A570:B570"/>
    <mergeCell ref="A571:B571"/>
    <mergeCell ref="A572:B572"/>
    <mergeCell ref="A561:B561"/>
    <mergeCell ref="A562:B562"/>
    <mergeCell ref="A563:B563"/>
    <mergeCell ref="A564:B564"/>
    <mergeCell ref="A565:B565"/>
    <mergeCell ref="A566:B566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8:B538"/>
    <mergeCell ref="H538:I538"/>
    <mergeCell ref="A539:B539"/>
    <mergeCell ref="A540:B540"/>
    <mergeCell ref="A541:B541"/>
    <mergeCell ref="A542:B542"/>
    <mergeCell ref="A534:B534"/>
    <mergeCell ref="A535:B535"/>
    <mergeCell ref="H535:I535"/>
    <mergeCell ref="A536:B536"/>
    <mergeCell ref="H536:I536"/>
    <mergeCell ref="A537:B537"/>
    <mergeCell ref="A530:B530"/>
    <mergeCell ref="A531:B531"/>
    <mergeCell ref="H531:I531"/>
    <mergeCell ref="A532:B532"/>
    <mergeCell ref="H532:I532"/>
    <mergeCell ref="A533:B533"/>
    <mergeCell ref="H533:I533"/>
    <mergeCell ref="A524:B524"/>
    <mergeCell ref="A525:B525"/>
    <mergeCell ref="A526:B526"/>
    <mergeCell ref="A527:B527"/>
    <mergeCell ref="A528:B528"/>
    <mergeCell ref="A529:B529"/>
    <mergeCell ref="A520:B520"/>
    <mergeCell ref="H520:I520"/>
    <mergeCell ref="A521:B521"/>
    <mergeCell ref="H521:I521"/>
    <mergeCell ref="A522:B522"/>
    <mergeCell ref="A523:B523"/>
    <mergeCell ref="A516:B516"/>
    <mergeCell ref="A517:B517"/>
    <mergeCell ref="H517:I517"/>
    <mergeCell ref="A518:B518"/>
    <mergeCell ref="H518:I518"/>
    <mergeCell ref="A519:B519"/>
    <mergeCell ref="H519:I519"/>
    <mergeCell ref="A513:B513"/>
    <mergeCell ref="H513:I513"/>
    <mergeCell ref="A514:B514"/>
    <mergeCell ref="H514:I514"/>
    <mergeCell ref="A515:B515"/>
    <mergeCell ref="H515:I515"/>
    <mergeCell ref="A509:B509"/>
    <mergeCell ref="A510:B510"/>
    <mergeCell ref="H510:I510"/>
    <mergeCell ref="A511:B511"/>
    <mergeCell ref="H511:I511"/>
    <mergeCell ref="A512:B512"/>
    <mergeCell ref="H512:I512"/>
    <mergeCell ref="A503:B503"/>
    <mergeCell ref="A504:B504"/>
    <mergeCell ref="A505:B505"/>
    <mergeCell ref="A506:B506"/>
    <mergeCell ref="A507:B507"/>
    <mergeCell ref="A508:B508"/>
    <mergeCell ref="A500:B500"/>
    <mergeCell ref="H500:I500"/>
    <mergeCell ref="A501:B501"/>
    <mergeCell ref="H501:I501"/>
    <mergeCell ref="A502:B502"/>
    <mergeCell ref="H502:I502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3:B423"/>
    <mergeCell ref="H423:I423"/>
    <mergeCell ref="A424:B424"/>
    <mergeCell ref="A425:B425"/>
    <mergeCell ref="A426:B426"/>
    <mergeCell ref="A427:B427"/>
    <mergeCell ref="H427:I427"/>
    <mergeCell ref="A419:B419"/>
    <mergeCell ref="H419:I419"/>
    <mergeCell ref="A420:B420"/>
    <mergeCell ref="A421:B421"/>
    <mergeCell ref="H421:I421"/>
    <mergeCell ref="A422:B422"/>
    <mergeCell ref="A413:B413"/>
    <mergeCell ref="A414:B414"/>
    <mergeCell ref="A415:B415"/>
    <mergeCell ref="A416:B416"/>
    <mergeCell ref="A417:B417"/>
    <mergeCell ref="A418:B418"/>
    <mergeCell ref="H408:I408"/>
    <mergeCell ref="A409:B409"/>
    <mergeCell ref="H409:I409"/>
    <mergeCell ref="A410:B410"/>
    <mergeCell ref="A411:B411"/>
    <mergeCell ref="A412:B412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8:B368"/>
    <mergeCell ref="A369:B369"/>
    <mergeCell ref="A370:B370"/>
    <mergeCell ref="A371:B371"/>
    <mergeCell ref="H371:I371"/>
    <mergeCell ref="A372:B372"/>
    <mergeCell ref="H372:I372"/>
    <mergeCell ref="A365:B365"/>
    <mergeCell ref="H365:I365"/>
    <mergeCell ref="A366:B366"/>
    <mergeCell ref="H366:I366"/>
    <mergeCell ref="A367:B367"/>
    <mergeCell ref="H367:I367"/>
    <mergeCell ref="A362:B362"/>
    <mergeCell ref="H362:I362"/>
    <mergeCell ref="A363:B363"/>
    <mergeCell ref="H363:I363"/>
    <mergeCell ref="A364:B364"/>
    <mergeCell ref="H364:I364"/>
    <mergeCell ref="A358:B358"/>
    <mergeCell ref="A359:B359"/>
    <mergeCell ref="A360:B360"/>
    <mergeCell ref="H360:I360"/>
    <mergeCell ref="A361:B361"/>
    <mergeCell ref="H361:I361"/>
    <mergeCell ref="A354:B354"/>
    <mergeCell ref="A355:B355"/>
    <mergeCell ref="A356:B356"/>
    <mergeCell ref="H356:I356"/>
    <mergeCell ref="A357:B357"/>
    <mergeCell ref="H357:I357"/>
    <mergeCell ref="A350:B350"/>
    <mergeCell ref="H350:I350"/>
    <mergeCell ref="A351:B351"/>
    <mergeCell ref="H351:I351"/>
    <mergeCell ref="A352:B352"/>
    <mergeCell ref="A353:B353"/>
    <mergeCell ref="A347:B347"/>
    <mergeCell ref="H347:I347"/>
    <mergeCell ref="A348:B348"/>
    <mergeCell ref="H348:I348"/>
    <mergeCell ref="A349:B349"/>
    <mergeCell ref="H349:I349"/>
    <mergeCell ref="A342:B342"/>
    <mergeCell ref="H342:I342"/>
    <mergeCell ref="A343:B343"/>
    <mergeCell ref="A344:B344"/>
    <mergeCell ref="A345:B345"/>
    <mergeCell ref="A346:B346"/>
    <mergeCell ref="H346:I346"/>
    <mergeCell ref="A339:B339"/>
    <mergeCell ref="H339:I339"/>
    <mergeCell ref="A340:B340"/>
    <mergeCell ref="H340:I340"/>
    <mergeCell ref="A341:B341"/>
    <mergeCell ref="H341:I341"/>
    <mergeCell ref="H334:I334"/>
    <mergeCell ref="A335:B335"/>
    <mergeCell ref="A336:B336"/>
    <mergeCell ref="H336:I336"/>
    <mergeCell ref="A337:B337"/>
    <mergeCell ref="A338:B338"/>
    <mergeCell ref="A329:B329"/>
    <mergeCell ref="A330:B330"/>
    <mergeCell ref="A331:B331"/>
    <mergeCell ref="A332:B332"/>
    <mergeCell ref="A333:B333"/>
    <mergeCell ref="A334:B334"/>
    <mergeCell ref="A325:B325"/>
    <mergeCell ref="A326:B326"/>
    <mergeCell ref="H326:I326"/>
    <mergeCell ref="A327:B327"/>
    <mergeCell ref="H327:I327"/>
    <mergeCell ref="A328:B328"/>
    <mergeCell ref="A319:B319"/>
    <mergeCell ref="A320:B320"/>
    <mergeCell ref="A321:B321"/>
    <mergeCell ref="A322:B322"/>
    <mergeCell ref="A323:B323"/>
    <mergeCell ref="A324:B324"/>
    <mergeCell ref="A314:B314"/>
    <mergeCell ref="A315:B315"/>
    <mergeCell ref="A316:B316"/>
    <mergeCell ref="A317:B317"/>
    <mergeCell ref="H317:I317"/>
    <mergeCell ref="A318:B318"/>
    <mergeCell ref="H318:I318"/>
    <mergeCell ref="A310:B310"/>
    <mergeCell ref="H310:I310"/>
    <mergeCell ref="A311:B311"/>
    <mergeCell ref="H311:I311"/>
    <mergeCell ref="A312:B312"/>
    <mergeCell ref="A313:B313"/>
    <mergeCell ref="A306:B306"/>
    <mergeCell ref="H306:I306"/>
    <mergeCell ref="A307:B307"/>
    <mergeCell ref="H307:I307"/>
    <mergeCell ref="A308:B308"/>
    <mergeCell ref="A309:B309"/>
    <mergeCell ref="A300:B300"/>
    <mergeCell ref="A301:B301"/>
    <mergeCell ref="A302:B302"/>
    <mergeCell ref="A303:B303"/>
    <mergeCell ref="A304:B304"/>
    <mergeCell ref="A305:B305"/>
    <mergeCell ref="H295:I295"/>
    <mergeCell ref="A296:B296"/>
    <mergeCell ref="H296:I296"/>
    <mergeCell ref="A297:B297"/>
    <mergeCell ref="A298:B298"/>
    <mergeCell ref="A299:B299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9:B279"/>
    <mergeCell ref="A280:B280"/>
    <mergeCell ref="A281:B281"/>
    <mergeCell ref="A282:B282"/>
    <mergeCell ref="H282:I282"/>
    <mergeCell ref="A283:B283"/>
    <mergeCell ref="H283:I283"/>
    <mergeCell ref="A274:B274"/>
    <mergeCell ref="H274:I274"/>
    <mergeCell ref="A275:B275"/>
    <mergeCell ref="A276:B276"/>
    <mergeCell ref="A277:B277"/>
    <mergeCell ref="A278:B278"/>
    <mergeCell ref="H269:I269"/>
    <mergeCell ref="A270:B270"/>
    <mergeCell ref="H270:I270"/>
    <mergeCell ref="A271:B271"/>
    <mergeCell ref="A272:B272"/>
    <mergeCell ref="A273:B273"/>
    <mergeCell ref="H273:I273"/>
    <mergeCell ref="A264:B264"/>
    <mergeCell ref="A265:B265"/>
    <mergeCell ref="A266:B266"/>
    <mergeCell ref="A267:B267"/>
    <mergeCell ref="A268:B268"/>
    <mergeCell ref="A269:B269"/>
    <mergeCell ref="A260:B260"/>
    <mergeCell ref="A261:B261"/>
    <mergeCell ref="H261:I261"/>
    <mergeCell ref="A262:B262"/>
    <mergeCell ref="H262:I262"/>
    <mergeCell ref="A263:B263"/>
    <mergeCell ref="A256:B256"/>
    <mergeCell ref="A257:B257"/>
    <mergeCell ref="H257:I257"/>
    <mergeCell ref="A258:B258"/>
    <mergeCell ref="H258:I258"/>
    <mergeCell ref="A259:B259"/>
    <mergeCell ref="A252:B252"/>
    <mergeCell ref="A253:B253"/>
    <mergeCell ref="H253:I253"/>
    <mergeCell ref="A254:B254"/>
    <mergeCell ref="H254:I254"/>
    <mergeCell ref="A255:B255"/>
    <mergeCell ref="A246:B246"/>
    <mergeCell ref="A247:B247"/>
    <mergeCell ref="A248:B248"/>
    <mergeCell ref="A249:B249"/>
    <mergeCell ref="A250:B250"/>
    <mergeCell ref="A251:B251"/>
    <mergeCell ref="A241:B241"/>
    <mergeCell ref="A242:B242"/>
    <mergeCell ref="H242:I242"/>
    <mergeCell ref="A243:B243"/>
    <mergeCell ref="A244:B244"/>
    <mergeCell ref="A245:B245"/>
    <mergeCell ref="A236:B236"/>
    <mergeCell ref="A237:B237"/>
    <mergeCell ref="A238:B238"/>
    <mergeCell ref="A239:B239"/>
    <mergeCell ref="A240:B240"/>
    <mergeCell ref="H240:I240"/>
    <mergeCell ref="A230:B230"/>
    <mergeCell ref="A231:B231"/>
    <mergeCell ref="A232:B232"/>
    <mergeCell ref="A233:B233"/>
    <mergeCell ref="A234:B234"/>
    <mergeCell ref="A235:B235"/>
    <mergeCell ref="H226:I226"/>
    <mergeCell ref="A227:B227"/>
    <mergeCell ref="H227:I227"/>
    <mergeCell ref="A228:B228"/>
    <mergeCell ref="H228:I228"/>
    <mergeCell ref="A229:B229"/>
    <mergeCell ref="H229:I229"/>
    <mergeCell ref="A221:B221"/>
    <mergeCell ref="A222:B222"/>
    <mergeCell ref="A223:B223"/>
    <mergeCell ref="A224:B224"/>
    <mergeCell ref="A225:B225"/>
    <mergeCell ref="A226:B226"/>
    <mergeCell ref="H215:I215"/>
    <mergeCell ref="A216:B216"/>
    <mergeCell ref="A217:B217"/>
    <mergeCell ref="A218:B218"/>
    <mergeCell ref="A219:B219"/>
    <mergeCell ref="A220:B220"/>
    <mergeCell ref="A210:B210"/>
    <mergeCell ref="A211:B211"/>
    <mergeCell ref="A212:B212"/>
    <mergeCell ref="A213:B213"/>
    <mergeCell ref="A214:B214"/>
    <mergeCell ref="A215:B215"/>
    <mergeCell ref="A205:B205"/>
    <mergeCell ref="A206:B206"/>
    <mergeCell ref="H206:I206"/>
    <mergeCell ref="A207:B207"/>
    <mergeCell ref="A208:B208"/>
    <mergeCell ref="A209:B209"/>
    <mergeCell ref="A200:B200"/>
    <mergeCell ref="A201:B201"/>
    <mergeCell ref="A202:B202"/>
    <mergeCell ref="A203:B203"/>
    <mergeCell ref="A204:B204"/>
    <mergeCell ref="H204:I204"/>
    <mergeCell ref="A195:B195"/>
    <mergeCell ref="A196:B196"/>
    <mergeCell ref="A197:B197"/>
    <mergeCell ref="A198:B198"/>
    <mergeCell ref="A199:B199"/>
    <mergeCell ref="H199:I199"/>
    <mergeCell ref="A189:B189"/>
    <mergeCell ref="A190:B190"/>
    <mergeCell ref="A191:B191"/>
    <mergeCell ref="A192:B192"/>
    <mergeCell ref="A193:B193"/>
    <mergeCell ref="A194:B194"/>
    <mergeCell ref="A184:B184"/>
    <mergeCell ref="A185:B185"/>
    <mergeCell ref="A186:B186"/>
    <mergeCell ref="A187:B187"/>
    <mergeCell ref="H187:I187"/>
    <mergeCell ref="A188:B188"/>
    <mergeCell ref="A178:B178"/>
    <mergeCell ref="A179:B179"/>
    <mergeCell ref="A180:B180"/>
    <mergeCell ref="A181:B181"/>
    <mergeCell ref="A182:B182"/>
    <mergeCell ref="A183:B183"/>
    <mergeCell ref="A174:B174"/>
    <mergeCell ref="H174:I174"/>
    <mergeCell ref="A175:B175"/>
    <mergeCell ref="H175:I175"/>
    <mergeCell ref="A176:B176"/>
    <mergeCell ref="A177:B177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1:B151"/>
    <mergeCell ref="H151:I151"/>
    <mergeCell ref="A152:B152"/>
    <mergeCell ref="A153:B153"/>
    <mergeCell ref="A154:B154"/>
    <mergeCell ref="A155:B155"/>
    <mergeCell ref="A146:B146"/>
    <mergeCell ref="A147:B147"/>
    <mergeCell ref="A148:B148"/>
    <mergeCell ref="A149:B149"/>
    <mergeCell ref="A150:B150"/>
    <mergeCell ref="H150:I150"/>
    <mergeCell ref="A142:B142"/>
    <mergeCell ref="H142:I142"/>
    <mergeCell ref="A143:B143"/>
    <mergeCell ref="H143:I143"/>
    <mergeCell ref="A144:B144"/>
    <mergeCell ref="A145:B145"/>
    <mergeCell ref="A138:B138"/>
    <mergeCell ref="A139:B139"/>
    <mergeCell ref="H139:I139"/>
    <mergeCell ref="A140:B140"/>
    <mergeCell ref="H140:I140"/>
    <mergeCell ref="A141:B141"/>
    <mergeCell ref="H141:I141"/>
    <mergeCell ref="A134:B134"/>
    <mergeCell ref="A135:B135"/>
    <mergeCell ref="A136:B136"/>
    <mergeCell ref="H136:I136"/>
    <mergeCell ref="A137:B137"/>
    <mergeCell ref="H137:I137"/>
    <mergeCell ref="A129:B129"/>
    <mergeCell ref="H129:I129"/>
    <mergeCell ref="A130:B130"/>
    <mergeCell ref="A131:B131"/>
    <mergeCell ref="A132:B132"/>
    <mergeCell ref="A133:B133"/>
    <mergeCell ref="A126:B126"/>
    <mergeCell ref="H126:I126"/>
    <mergeCell ref="A127:B127"/>
    <mergeCell ref="H127:I127"/>
    <mergeCell ref="A128:B128"/>
    <mergeCell ref="H128:I128"/>
    <mergeCell ref="A121:B121"/>
    <mergeCell ref="A122:B122"/>
    <mergeCell ref="A123:B123"/>
    <mergeCell ref="A124:B124"/>
    <mergeCell ref="H124:I124"/>
    <mergeCell ref="A125:B125"/>
    <mergeCell ref="H125:I125"/>
    <mergeCell ref="A117:B117"/>
    <mergeCell ref="H117:I117"/>
    <mergeCell ref="A118:B118"/>
    <mergeCell ref="H118:I118"/>
    <mergeCell ref="A119:B119"/>
    <mergeCell ref="A120:B120"/>
    <mergeCell ref="A113:B113"/>
    <mergeCell ref="A114:B114"/>
    <mergeCell ref="A115:B115"/>
    <mergeCell ref="H115:I115"/>
    <mergeCell ref="A116:B116"/>
    <mergeCell ref="H116:I116"/>
    <mergeCell ref="A109:B109"/>
    <mergeCell ref="H109:I109"/>
    <mergeCell ref="A110:B110"/>
    <mergeCell ref="A111:B111"/>
    <mergeCell ref="A112:B112"/>
    <mergeCell ref="H112:I112"/>
    <mergeCell ref="A106:B106"/>
    <mergeCell ref="H106:I106"/>
    <mergeCell ref="A107:B107"/>
    <mergeCell ref="H107:I107"/>
    <mergeCell ref="A108:B108"/>
    <mergeCell ref="H108:I108"/>
    <mergeCell ref="A101:B101"/>
    <mergeCell ref="H101:I101"/>
    <mergeCell ref="A102:B102"/>
    <mergeCell ref="A103:B103"/>
    <mergeCell ref="A104:B104"/>
    <mergeCell ref="A105:B105"/>
    <mergeCell ref="A97:B97"/>
    <mergeCell ref="H97:I97"/>
    <mergeCell ref="A98:B98"/>
    <mergeCell ref="H98:I98"/>
    <mergeCell ref="A99:B99"/>
    <mergeCell ref="A100:B100"/>
    <mergeCell ref="H100:I100"/>
    <mergeCell ref="H93:I93"/>
    <mergeCell ref="A94:B94"/>
    <mergeCell ref="H94:I94"/>
    <mergeCell ref="A95:B95"/>
    <mergeCell ref="A96:B96"/>
    <mergeCell ref="H96:I96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3:B73"/>
    <mergeCell ref="H73:I73"/>
    <mergeCell ref="A74:B74"/>
    <mergeCell ref="H74:I74"/>
    <mergeCell ref="A75:B75"/>
    <mergeCell ref="H75:I75"/>
    <mergeCell ref="A68:B68"/>
    <mergeCell ref="A69:B69"/>
    <mergeCell ref="A70:B70"/>
    <mergeCell ref="A71:B71"/>
    <mergeCell ref="A72:B72"/>
    <mergeCell ref="H72:I72"/>
    <mergeCell ref="A63:B63"/>
    <mergeCell ref="A64:B64"/>
    <mergeCell ref="A65:B65"/>
    <mergeCell ref="H65:I65"/>
    <mergeCell ref="A66:B66"/>
    <mergeCell ref="A67:B67"/>
    <mergeCell ref="A58:B58"/>
    <mergeCell ref="H58:I58"/>
    <mergeCell ref="A59:B59"/>
    <mergeCell ref="A60:B60"/>
    <mergeCell ref="A61:B61"/>
    <mergeCell ref="A62:B62"/>
    <mergeCell ref="A54:B54"/>
    <mergeCell ref="H54:I54"/>
    <mergeCell ref="A55:B55"/>
    <mergeCell ref="H55:I55"/>
    <mergeCell ref="A56:B56"/>
    <mergeCell ref="A57:B57"/>
    <mergeCell ref="A49:B49"/>
    <mergeCell ref="H49:I49"/>
    <mergeCell ref="A50:B50"/>
    <mergeCell ref="A51:B51"/>
    <mergeCell ref="A52:B52"/>
    <mergeCell ref="A53:B53"/>
    <mergeCell ref="H45:I45"/>
    <mergeCell ref="A46:B46"/>
    <mergeCell ref="H46:I46"/>
    <mergeCell ref="A47:B47"/>
    <mergeCell ref="H47:I47"/>
    <mergeCell ref="A48:B48"/>
    <mergeCell ref="H48:I48"/>
    <mergeCell ref="A40:B40"/>
    <mergeCell ref="A41:B41"/>
    <mergeCell ref="A42:B42"/>
    <mergeCell ref="A43:B43"/>
    <mergeCell ref="A44:B44"/>
    <mergeCell ref="A45:B45"/>
    <mergeCell ref="A36:B36"/>
    <mergeCell ref="A37:B37"/>
    <mergeCell ref="A38:B38"/>
    <mergeCell ref="H38:I38"/>
    <mergeCell ref="A39:B39"/>
    <mergeCell ref="H39:I39"/>
    <mergeCell ref="A31:B31"/>
    <mergeCell ref="A32:B32"/>
    <mergeCell ref="A33:B33"/>
    <mergeCell ref="H33:I33"/>
    <mergeCell ref="A34:B34"/>
    <mergeCell ref="A35:B35"/>
    <mergeCell ref="A28:B28"/>
    <mergeCell ref="H28:I28"/>
    <mergeCell ref="A29:B29"/>
    <mergeCell ref="H29:I29"/>
    <mergeCell ref="A30:B30"/>
    <mergeCell ref="H30:I30"/>
    <mergeCell ref="A25:B25"/>
    <mergeCell ref="H25:I25"/>
    <mergeCell ref="A26:B26"/>
    <mergeCell ref="H26:I26"/>
    <mergeCell ref="A27:B27"/>
    <mergeCell ref="H27:I27"/>
    <mergeCell ref="A20:B20"/>
    <mergeCell ref="A21:B21"/>
    <mergeCell ref="A22:B22"/>
    <mergeCell ref="A23:B23"/>
    <mergeCell ref="A24:B24"/>
    <mergeCell ref="H24:I24"/>
    <mergeCell ref="A14:B14"/>
    <mergeCell ref="A15:B15"/>
    <mergeCell ref="A16:B16"/>
    <mergeCell ref="A17:B17"/>
    <mergeCell ref="A18:B18"/>
    <mergeCell ref="A19:B19"/>
    <mergeCell ref="A12:B12"/>
    <mergeCell ref="H12:I12"/>
    <mergeCell ref="A13:B13"/>
    <mergeCell ref="H13:I13"/>
    <mergeCell ref="H7:I8"/>
    <mergeCell ref="A8:B8"/>
    <mergeCell ref="A9:B9"/>
    <mergeCell ref="H9:I9"/>
    <mergeCell ref="A10:B10"/>
    <mergeCell ref="H10:I10"/>
    <mergeCell ref="A7:B7"/>
    <mergeCell ref="C7:C8"/>
    <mergeCell ref="D7:D8"/>
    <mergeCell ref="E7:E8"/>
    <mergeCell ref="F7:F8"/>
    <mergeCell ref="G7:G8"/>
    <mergeCell ref="A1:H1"/>
    <mergeCell ref="A2:H2"/>
    <mergeCell ref="B4:H4"/>
    <mergeCell ref="A6:B6"/>
    <mergeCell ref="C6:D6"/>
    <mergeCell ref="E6:F6"/>
    <mergeCell ref="G6:I6"/>
    <mergeCell ref="A11:B11"/>
    <mergeCell ref="H11:I11"/>
  </mergeCells>
  <pageMargins left="0.75" right="1" top="0.75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opLeftCell="A71" workbookViewId="0">
      <selection activeCell="BX1" sqref="BX1"/>
    </sheetView>
  </sheetViews>
  <sheetFormatPr defaultRowHeight="15" x14ac:dyDescent="0.25"/>
  <cols>
    <col min="2" max="2" width="36.28515625" customWidth="1"/>
  </cols>
  <sheetData>
    <row r="1" spans="1:13" ht="31.5" x14ac:dyDescent="0.25">
      <c r="A1" s="54" t="s">
        <v>1562</v>
      </c>
      <c r="B1" s="210" t="s">
        <v>1564</v>
      </c>
      <c r="C1" s="212" t="s">
        <v>1565</v>
      </c>
      <c r="D1" s="214" t="s">
        <v>1566</v>
      </c>
      <c r="E1" s="54" t="s">
        <v>1567</v>
      </c>
      <c r="F1" s="54" t="s">
        <v>1567</v>
      </c>
      <c r="G1" s="58" t="s">
        <v>1570</v>
      </c>
    </row>
    <row r="2" spans="1:13" ht="32.25" thickBot="1" x14ac:dyDescent="0.3">
      <c r="A2" s="55" t="s">
        <v>1563</v>
      </c>
      <c r="B2" s="211"/>
      <c r="C2" s="213"/>
      <c r="D2" s="215"/>
      <c r="E2" s="57" t="s">
        <v>1568</v>
      </c>
      <c r="F2" s="57" t="s">
        <v>1569</v>
      </c>
      <c r="G2" s="59" t="s">
        <v>1571</v>
      </c>
    </row>
    <row r="3" spans="1:13" ht="16.5" thickBot="1" x14ac:dyDescent="0.3">
      <c r="A3" s="66" t="s">
        <v>1572</v>
      </c>
      <c r="B3" s="56" t="s">
        <v>1573</v>
      </c>
      <c r="C3" s="65">
        <v>1</v>
      </c>
      <c r="D3" s="65">
        <v>12</v>
      </c>
      <c r="E3" s="65">
        <v>2</v>
      </c>
      <c r="F3" s="65">
        <v>169</v>
      </c>
      <c r="G3" s="65">
        <v>1979</v>
      </c>
      <c r="H3" s="1" t="s">
        <v>189</v>
      </c>
      <c r="M3">
        <v>1</v>
      </c>
    </row>
    <row r="4" spans="1:13" ht="16.5" thickBot="1" x14ac:dyDescent="0.3">
      <c r="A4" s="67" t="s">
        <v>1574</v>
      </c>
      <c r="B4" s="56" t="s">
        <v>1573</v>
      </c>
      <c r="C4" s="65">
        <v>3</v>
      </c>
      <c r="D4" s="65">
        <v>12</v>
      </c>
      <c r="E4" s="65">
        <v>2</v>
      </c>
      <c r="F4" s="65">
        <v>166</v>
      </c>
      <c r="G4" s="65">
        <v>1987</v>
      </c>
      <c r="H4" s="1" t="s">
        <v>193</v>
      </c>
      <c r="M4">
        <v>1</v>
      </c>
    </row>
    <row r="5" spans="1:13" ht="16.5" thickBot="1" x14ac:dyDescent="0.3">
      <c r="A5" s="67" t="s">
        <v>1575</v>
      </c>
      <c r="B5" s="56" t="s">
        <v>1573</v>
      </c>
      <c r="C5" s="65">
        <v>37</v>
      </c>
      <c r="D5" s="65">
        <v>12</v>
      </c>
      <c r="E5" s="65">
        <v>1</v>
      </c>
      <c r="F5" s="65">
        <v>85</v>
      </c>
      <c r="G5" s="65">
        <v>1989</v>
      </c>
      <c r="H5" s="1" t="s">
        <v>196</v>
      </c>
      <c r="M5">
        <v>1</v>
      </c>
    </row>
    <row r="6" spans="1:13" ht="16.5" thickBot="1" x14ac:dyDescent="0.3">
      <c r="A6" s="60" t="s">
        <v>1576</v>
      </c>
      <c r="B6" s="56" t="s">
        <v>1577</v>
      </c>
      <c r="C6" s="56">
        <v>13</v>
      </c>
      <c r="D6" s="56">
        <v>12</v>
      </c>
      <c r="E6" s="56">
        <v>1</v>
      </c>
      <c r="F6" s="56">
        <v>72</v>
      </c>
      <c r="G6" s="58">
        <v>1974</v>
      </c>
      <c r="H6" s="1" t="s">
        <v>206</v>
      </c>
      <c r="M6">
        <v>1</v>
      </c>
    </row>
    <row r="7" spans="1:13" ht="16.5" thickBot="1" x14ac:dyDescent="0.3">
      <c r="A7" s="60" t="s">
        <v>1578</v>
      </c>
      <c r="B7" s="56" t="s">
        <v>1577</v>
      </c>
      <c r="C7" s="56">
        <v>396</v>
      </c>
      <c r="D7" s="56">
        <v>27</v>
      </c>
      <c r="E7" s="56">
        <v>2</v>
      </c>
      <c r="F7" s="56">
        <v>192</v>
      </c>
      <c r="G7" s="58">
        <v>2014</v>
      </c>
      <c r="H7" s="1" t="s">
        <v>210</v>
      </c>
      <c r="M7">
        <v>1</v>
      </c>
    </row>
    <row r="8" spans="1:13" ht="16.5" thickBot="1" x14ac:dyDescent="0.3">
      <c r="A8" s="60" t="s">
        <v>1579</v>
      </c>
      <c r="B8" s="56" t="s">
        <v>1577</v>
      </c>
      <c r="C8" s="56">
        <v>51</v>
      </c>
      <c r="D8" s="56">
        <v>14</v>
      </c>
      <c r="E8" s="56">
        <v>8</v>
      </c>
      <c r="F8" s="56">
        <v>291</v>
      </c>
      <c r="G8" s="58">
        <v>1999</v>
      </c>
      <c r="H8" s="1" t="s">
        <v>211</v>
      </c>
      <c r="M8">
        <v>1</v>
      </c>
    </row>
    <row r="9" spans="1:13" ht="16.5" thickBot="1" x14ac:dyDescent="0.3">
      <c r="A9" s="60" t="s">
        <v>1580</v>
      </c>
      <c r="B9" s="56" t="s">
        <v>1581</v>
      </c>
      <c r="C9" s="56">
        <v>38</v>
      </c>
      <c r="D9" s="56">
        <v>14</v>
      </c>
      <c r="E9" s="56">
        <v>3</v>
      </c>
      <c r="F9" s="56">
        <v>161</v>
      </c>
      <c r="G9" s="58">
        <v>1996</v>
      </c>
      <c r="H9" s="1" t="s">
        <v>229</v>
      </c>
      <c r="M9">
        <v>1</v>
      </c>
    </row>
    <row r="10" spans="1:13" ht="16.5" thickBot="1" x14ac:dyDescent="0.3">
      <c r="A10" s="60" t="s">
        <v>1582</v>
      </c>
      <c r="B10" s="54" t="s">
        <v>1583</v>
      </c>
      <c r="C10" s="56">
        <v>3</v>
      </c>
      <c r="D10" s="56">
        <v>12</v>
      </c>
      <c r="E10" s="56">
        <v>5</v>
      </c>
      <c r="F10" s="56">
        <v>240</v>
      </c>
      <c r="G10" s="58">
        <v>1990</v>
      </c>
      <c r="H10" s="1" t="s">
        <v>25</v>
      </c>
      <c r="M10">
        <v>1</v>
      </c>
    </row>
    <row r="11" spans="1:13" ht="19.5" thickBot="1" x14ac:dyDescent="0.3">
      <c r="A11" s="60" t="s">
        <v>1584</v>
      </c>
      <c r="B11" s="54" t="s">
        <v>1583</v>
      </c>
      <c r="C11" s="60" t="s">
        <v>1585</v>
      </c>
      <c r="D11" s="56">
        <v>12</v>
      </c>
      <c r="E11" s="56">
        <v>1</v>
      </c>
      <c r="F11" s="56">
        <v>82</v>
      </c>
      <c r="G11" s="58">
        <v>1980</v>
      </c>
      <c r="H11" s="1" t="s">
        <v>26</v>
      </c>
      <c r="M11">
        <v>1</v>
      </c>
    </row>
    <row r="12" spans="1:13" ht="16.5" thickBot="1" x14ac:dyDescent="0.3">
      <c r="A12" s="60">
        <v>10</v>
      </c>
      <c r="B12" s="54" t="s">
        <v>1583</v>
      </c>
      <c r="C12" s="56">
        <v>7</v>
      </c>
      <c r="D12" s="56">
        <v>16</v>
      </c>
      <c r="E12" s="56">
        <v>1</v>
      </c>
      <c r="F12" s="56">
        <v>114</v>
      </c>
      <c r="G12" s="58">
        <v>1991</v>
      </c>
      <c r="H12" s="1" t="s">
        <v>28</v>
      </c>
      <c r="M12">
        <v>1</v>
      </c>
    </row>
    <row r="13" spans="1:13" ht="16.5" thickBot="1" x14ac:dyDescent="0.3">
      <c r="A13" s="60">
        <v>11</v>
      </c>
      <c r="B13" s="54" t="s">
        <v>1583</v>
      </c>
      <c r="C13" s="56" t="s">
        <v>1586</v>
      </c>
      <c r="D13" s="56">
        <v>16</v>
      </c>
      <c r="E13" s="56">
        <v>1</v>
      </c>
      <c r="F13" s="56">
        <v>112</v>
      </c>
      <c r="G13" s="58">
        <v>1993</v>
      </c>
      <c r="H13" s="1" t="s">
        <v>29</v>
      </c>
      <c r="M13">
        <v>1</v>
      </c>
    </row>
    <row r="14" spans="1:13" ht="16.5" thickBot="1" x14ac:dyDescent="0.3">
      <c r="A14" s="60">
        <v>12</v>
      </c>
      <c r="B14" s="54" t="s">
        <v>1583</v>
      </c>
      <c r="C14" s="56">
        <v>9</v>
      </c>
      <c r="D14" s="56">
        <v>15</v>
      </c>
      <c r="E14" s="56">
        <v>1</v>
      </c>
      <c r="F14" s="56">
        <v>112</v>
      </c>
      <c r="G14" s="58">
        <v>1987</v>
      </c>
      <c r="H14" s="1" t="s">
        <v>30</v>
      </c>
      <c r="M14">
        <v>1</v>
      </c>
    </row>
    <row r="15" spans="1:13" ht="16.5" thickBot="1" x14ac:dyDescent="0.3">
      <c r="A15" s="60">
        <v>13</v>
      </c>
      <c r="B15" s="54" t="s">
        <v>1583</v>
      </c>
      <c r="C15" s="56">
        <v>18</v>
      </c>
      <c r="D15" s="56">
        <v>16</v>
      </c>
      <c r="E15" s="56">
        <v>1</v>
      </c>
      <c r="F15" s="56">
        <v>110</v>
      </c>
      <c r="G15" s="58">
        <v>1996</v>
      </c>
      <c r="H15" s="1" t="s">
        <v>22</v>
      </c>
      <c r="M15">
        <v>1</v>
      </c>
    </row>
    <row r="16" spans="1:13" ht="16.5" thickBot="1" x14ac:dyDescent="0.3">
      <c r="A16" s="60">
        <v>14</v>
      </c>
      <c r="B16" s="54" t="s">
        <v>1583</v>
      </c>
      <c r="C16" s="56">
        <v>20</v>
      </c>
      <c r="D16" s="56">
        <v>16</v>
      </c>
      <c r="E16" s="56">
        <v>1</v>
      </c>
      <c r="F16" s="56">
        <v>105</v>
      </c>
      <c r="G16" s="58">
        <v>1990</v>
      </c>
      <c r="H16" s="1" t="s">
        <v>24</v>
      </c>
      <c r="M16">
        <v>1</v>
      </c>
    </row>
    <row r="17" spans="1:13" ht="16.5" thickBot="1" x14ac:dyDescent="0.3">
      <c r="A17" s="67">
        <v>15</v>
      </c>
      <c r="B17" s="54" t="s">
        <v>1587</v>
      </c>
      <c r="C17" s="65">
        <v>4</v>
      </c>
      <c r="D17" s="65">
        <v>16</v>
      </c>
      <c r="E17" s="65">
        <v>1</v>
      </c>
      <c r="F17" s="65">
        <v>42</v>
      </c>
      <c r="G17" s="65">
        <v>1995</v>
      </c>
      <c r="H17" s="1" t="s">
        <v>243</v>
      </c>
      <c r="M17">
        <v>1</v>
      </c>
    </row>
    <row r="18" spans="1:13" ht="16.5" thickBot="1" x14ac:dyDescent="0.3">
      <c r="A18" s="60">
        <v>16</v>
      </c>
      <c r="B18" s="56" t="s">
        <v>1588</v>
      </c>
      <c r="C18" s="56">
        <v>6</v>
      </c>
      <c r="D18" s="56">
        <v>16</v>
      </c>
      <c r="E18" s="56">
        <v>1</v>
      </c>
      <c r="F18" s="56">
        <v>127</v>
      </c>
      <c r="G18" s="58">
        <v>1985</v>
      </c>
      <c r="H18" s="1" t="s">
        <v>48</v>
      </c>
      <c r="M18">
        <v>1</v>
      </c>
    </row>
    <row r="19" spans="1:13" ht="16.5" thickBot="1" x14ac:dyDescent="0.3">
      <c r="A19" s="60">
        <v>17</v>
      </c>
      <c r="B19" s="56" t="s">
        <v>1588</v>
      </c>
      <c r="C19" s="56">
        <v>10</v>
      </c>
      <c r="D19" s="56">
        <v>12</v>
      </c>
      <c r="E19" s="56">
        <v>6</v>
      </c>
      <c r="F19" s="56">
        <v>288</v>
      </c>
      <c r="G19" s="58">
        <v>1985</v>
      </c>
      <c r="H19" s="1" t="s">
        <v>46</v>
      </c>
      <c r="M19">
        <v>1</v>
      </c>
    </row>
    <row r="20" spans="1:13" ht="16.5" thickBot="1" x14ac:dyDescent="0.3">
      <c r="A20" s="67">
        <v>18</v>
      </c>
      <c r="B20" s="56" t="s">
        <v>1589</v>
      </c>
      <c r="C20" s="56">
        <v>24</v>
      </c>
      <c r="D20" s="65">
        <v>12</v>
      </c>
      <c r="E20" s="65">
        <v>1</v>
      </c>
      <c r="F20" s="65">
        <v>83</v>
      </c>
      <c r="G20" s="65">
        <v>1973</v>
      </c>
      <c r="H20" s="1" t="s">
        <v>283</v>
      </c>
      <c r="M20">
        <v>1</v>
      </c>
    </row>
    <row r="21" spans="1:13" ht="16.5" thickBot="1" x14ac:dyDescent="0.3">
      <c r="A21" s="67">
        <v>19</v>
      </c>
      <c r="B21" s="56" t="s">
        <v>1589</v>
      </c>
      <c r="C21" s="56">
        <v>24</v>
      </c>
      <c r="D21" s="65">
        <v>12</v>
      </c>
      <c r="E21" s="65">
        <v>1</v>
      </c>
      <c r="F21" s="65">
        <v>83</v>
      </c>
      <c r="G21" s="65">
        <v>1973</v>
      </c>
      <c r="H21" s="1" t="s">
        <v>284</v>
      </c>
      <c r="M21">
        <v>1</v>
      </c>
    </row>
    <row r="22" spans="1:13" ht="16.5" thickBot="1" x14ac:dyDescent="0.3">
      <c r="A22" s="67">
        <v>20</v>
      </c>
      <c r="B22" s="56" t="s">
        <v>1589</v>
      </c>
      <c r="C22" s="65">
        <v>28</v>
      </c>
      <c r="D22" s="65">
        <v>12</v>
      </c>
      <c r="E22" s="65">
        <v>2</v>
      </c>
      <c r="F22" s="65">
        <v>159</v>
      </c>
      <c r="G22" s="65">
        <v>1972</v>
      </c>
      <c r="H22" s="1" t="s">
        <v>286</v>
      </c>
      <c r="M22">
        <v>1</v>
      </c>
    </row>
    <row r="23" spans="1:13" ht="16.5" thickBot="1" x14ac:dyDescent="0.3">
      <c r="A23" s="67">
        <v>21</v>
      </c>
      <c r="B23" s="56" t="s">
        <v>1589</v>
      </c>
      <c r="C23" s="65" t="s">
        <v>1590</v>
      </c>
      <c r="D23" s="65">
        <v>14</v>
      </c>
      <c r="E23" s="65">
        <v>1</v>
      </c>
      <c r="F23" s="65">
        <v>101</v>
      </c>
      <c r="G23" s="65">
        <v>1979</v>
      </c>
      <c r="H23" s="1" t="s">
        <v>288</v>
      </c>
      <c r="M23">
        <v>1</v>
      </c>
    </row>
    <row r="24" spans="1:13" ht="16.5" thickBot="1" x14ac:dyDescent="0.3">
      <c r="A24" s="67">
        <v>22</v>
      </c>
      <c r="B24" s="56" t="s">
        <v>1589</v>
      </c>
      <c r="C24" s="65">
        <v>306</v>
      </c>
      <c r="D24" s="65">
        <v>14</v>
      </c>
      <c r="E24" s="65">
        <v>1</v>
      </c>
      <c r="F24" s="65">
        <v>105</v>
      </c>
      <c r="G24" s="65">
        <v>1979</v>
      </c>
      <c r="H24" s="1" t="s">
        <v>289</v>
      </c>
      <c r="M24">
        <v>1</v>
      </c>
    </row>
    <row r="25" spans="1:13" ht="16.5" thickBot="1" x14ac:dyDescent="0.3">
      <c r="A25" s="67">
        <v>23</v>
      </c>
      <c r="B25" s="56" t="s">
        <v>1589</v>
      </c>
      <c r="C25" s="65" t="s">
        <v>1591</v>
      </c>
      <c r="D25" s="65">
        <v>25</v>
      </c>
      <c r="E25" s="65">
        <v>3</v>
      </c>
      <c r="F25" s="65">
        <v>360</v>
      </c>
      <c r="G25" s="65">
        <v>2013</v>
      </c>
      <c r="H25" s="1" t="s">
        <v>287</v>
      </c>
      <c r="M25">
        <v>1</v>
      </c>
    </row>
    <row r="26" spans="1:13" ht="16.5" thickBot="1" x14ac:dyDescent="0.3">
      <c r="A26" s="67">
        <v>24</v>
      </c>
      <c r="B26" s="56" t="s">
        <v>1589</v>
      </c>
      <c r="C26" s="65">
        <v>49</v>
      </c>
      <c r="D26" s="65">
        <v>16</v>
      </c>
      <c r="E26" s="65">
        <v>1</v>
      </c>
      <c r="F26" s="65">
        <v>100</v>
      </c>
      <c r="G26" s="65">
        <v>1992</v>
      </c>
      <c r="H26" s="1" t="s">
        <v>73</v>
      </c>
      <c r="M26">
        <v>1</v>
      </c>
    </row>
    <row r="27" spans="1:13" ht="16.5" thickBot="1" x14ac:dyDescent="0.3">
      <c r="A27" s="67">
        <v>25</v>
      </c>
      <c r="B27" s="56" t="s">
        <v>1589</v>
      </c>
      <c r="C27" s="65">
        <v>5</v>
      </c>
      <c r="D27" s="65">
        <v>12</v>
      </c>
      <c r="E27" s="65">
        <v>1</v>
      </c>
      <c r="F27" s="65">
        <v>84</v>
      </c>
      <c r="G27" s="65">
        <v>1976</v>
      </c>
      <c r="H27" s="1" t="s">
        <v>297</v>
      </c>
      <c r="M27">
        <v>1</v>
      </c>
    </row>
    <row r="28" spans="1:13" ht="16.5" thickBot="1" x14ac:dyDescent="0.3">
      <c r="A28" s="67">
        <v>26</v>
      </c>
      <c r="B28" s="56" t="s">
        <v>1589</v>
      </c>
      <c r="C28" s="65">
        <v>7</v>
      </c>
      <c r="D28" s="65">
        <v>12</v>
      </c>
      <c r="E28" s="65">
        <v>1</v>
      </c>
      <c r="F28" s="65">
        <v>83</v>
      </c>
      <c r="G28" s="65">
        <v>1977</v>
      </c>
      <c r="H28" s="1" t="s">
        <v>298</v>
      </c>
      <c r="M28">
        <v>1</v>
      </c>
    </row>
    <row r="29" spans="1:13" ht="16.5" thickBot="1" x14ac:dyDescent="0.3">
      <c r="A29" s="60">
        <v>27</v>
      </c>
      <c r="B29" s="54" t="s">
        <v>1592</v>
      </c>
      <c r="C29" s="56">
        <v>36</v>
      </c>
      <c r="D29" s="56">
        <v>12</v>
      </c>
      <c r="E29" s="56">
        <v>1</v>
      </c>
      <c r="F29" s="56">
        <v>81</v>
      </c>
      <c r="G29" s="58">
        <v>1974</v>
      </c>
      <c r="H29" s="1" t="s">
        <v>97</v>
      </c>
      <c r="M29">
        <v>1</v>
      </c>
    </row>
    <row r="30" spans="1:13" ht="16.5" thickBot="1" x14ac:dyDescent="0.3">
      <c r="A30" s="60">
        <v>28</v>
      </c>
      <c r="B30" s="54" t="s">
        <v>1592</v>
      </c>
      <c r="C30" s="56">
        <v>40</v>
      </c>
      <c r="D30" s="56">
        <v>12</v>
      </c>
      <c r="E30" s="56">
        <v>1</v>
      </c>
      <c r="F30" s="56">
        <v>81</v>
      </c>
      <c r="G30" s="58">
        <v>1973</v>
      </c>
      <c r="H30" s="1" t="s">
        <v>99</v>
      </c>
      <c r="M30">
        <v>1</v>
      </c>
    </row>
    <row r="31" spans="1:13" ht="16.5" thickBot="1" x14ac:dyDescent="0.3">
      <c r="A31" s="60">
        <v>29</v>
      </c>
      <c r="B31" s="54" t="s">
        <v>1592</v>
      </c>
      <c r="C31" s="56">
        <v>42</v>
      </c>
      <c r="D31" s="56">
        <v>12</v>
      </c>
      <c r="E31" s="56">
        <v>2</v>
      </c>
      <c r="F31" s="56">
        <v>169</v>
      </c>
      <c r="G31" s="58">
        <v>1976</v>
      </c>
      <c r="H31" s="1" t="s">
        <v>101</v>
      </c>
      <c r="M31">
        <v>1</v>
      </c>
    </row>
    <row r="32" spans="1:13" ht="16.5" thickBot="1" x14ac:dyDescent="0.3">
      <c r="A32" s="60">
        <v>30</v>
      </c>
      <c r="B32" s="54" t="s">
        <v>1592</v>
      </c>
      <c r="C32" s="56">
        <v>44</v>
      </c>
      <c r="D32" s="56">
        <v>14</v>
      </c>
      <c r="E32" s="56">
        <v>2</v>
      </c>
      <c r="F32" s="56">
        <v>83</v>
      </c>
      <c r="G32" s="58">
        <v>1999</v>
      </c>
      <c r="H32" s="1" t="s">
        <v>102</v>
      </c>
      <c r="M32">
        <v>1</v>
      </c>
    </row>
    <row r="33" spans="1:13" ht="16.5" thickBot="1" x14ac:dyDescent="0.3">
      <c r="A33" s="61">
        <v>31</v>
      </c>
      <c r="B33" s="62" t="s">
        <v>1592</v>
      </c>
      <c r="C33" s="63">
        <v>46</v>
      </c>
      <c r="D33" s="63">
        <v>12</v>
      </c>
      <c r="E33" s="63">
        <v>4</v>
      </c>
      <c r="F33" s="63">
        <v>194</v>
      </c>
      <c r="G33" s="64">
        <v>1977</v>
      </c>
      <c r="H33" s="1" t="s">
        <v>103</v>
      </c>
      <c r="M33">
        <v>1</v>
      </c>
    </row>
    <row r="34" spans="1:13" ht="16.5" thickBot="1" x14ac:dyDescent="0.3">
      <c r="A34" s="68">
        <v>32</v>
      </c>
      <c r="B34" s="69" t="s">
        <v>1592</v>
      </c>
      <c r="C34" s="70">
        <v>136</v>
      </c>
      <c r="D34" s="70">
        <v>12</v>
      </c>
      <c r="E34" s="70">
        <v>4</v>
      </c>
      <c r="F34" s="70">
        <v>194</v>
      </c>
      <c r="G34" s="71">
        <v>1983</v>
      </c>
      <c r="H34" s="1" t="s">
        <v>90</v>
      </c>
      <c r="M34">
        <v>1</v>
      </c>
    </row>
    <row r="35" spans="1:13" ht="16.5" thickBot="1" x14ac:dyDescent="0.3">
      <c r="A35" s="68">
        <v>33</v>
      </c>
      <c r="B35" s="69" t="s">
        <v>1592</v>
      </c>
      <c r="C35" s="70">
        <v>130</v>
      </c>
      <c r="D35" s="70">
        <v>12</v>
      </c>
      <c r="E35" s="70">
        <v>1</v>
      </c>
      <c r="F35" s="70">
        <v>82</v>
      </c>
      <c r="G35" s="71">
        <v>1989</v>
      </c>
      <c r="H35" s="1" t="s">
        <v>87</v>
      </c>
      <c r="M35">
        <v>1</v>
      </c>
    </row>
    <row r="36" spans="1:13" ht="16.5" thickBot="1" x14ac:dyDescent="0.3">
      <c r="A36" s="68">
        <v>34</v>
      </c>
      <c r="B36" s="69" t="s">
        <v>1592</v>
      </c>
      <c r="C36" s="70">
        <v>132</v>
      </c>
      <c r="D36" s="70">
        <v>12</v>
      </c>
      <c r="E36" s="70">
        <v>1</v>
      </c>
      <c r="F36" s="70">
        <v>82</v>
      </c>
      <c r="G36" s="71">
        <v>1982</v>
      </c>
      <c r="H36" s="1" t="s">
        <v>88</v>
      </c>
      <c r="M36">
        <v>1</v>
      </c>
    </row>
    <row r="37" spans="1:13" ht="16.5" thickBot="1" x14ac:dyDescent="0.3">
      <c r="A37" s="68">
        <v>35</v>
      </c>
      <c r="B37" s="69" t="s">
        <v>1592</v>
      </c>
      <c r="C37" s="70">
        <v>134</v>
      </c>
      <c r="D37" s="70">
        <v>12</v>
      </c>
      <c r="E37" s="70">
        <v>1</v>
      </c>
      <c r="F37" s="70">
        <v>81</v>
      </c>
      <c r="G37" s="71">
        <v>1978</v>
      </c>
      <c r="H37" s="1" t="s">
        <v>89</v>
      </c>
      <c r="M37">
        <v>1</v>
      </c>
    </row>
    <row r="38" spans="1:13" ht="16.5" thickBot="1" x14ac:dyDescent="0.3">
      <c r="A38" s="76">
        <v>36</v>
      </c>
      <c r="B38" s="70" t="s">
        <v>1593</v>
      </c>
      <c r="C38" s="77">
        <v>10</v>
      </c>
      <c r="D38" s="77">
        <v>15</v>
      </c>
      <c r="E38" s="77">
        <v>4</v>
      </c>
      <c r="F38" s="77">
        <v>195</v>
      </c>
      <c r="G38" s="77">
        <v>1988</v>
      </c>
      <c r="H38" s="1" t="s">
        <v>124</v>
      </c>
      <c r="M38">
        <v>1</v>
      </c>
    </row>
    <row r="39" spans="1:13" ht="16.5" thickBot="1" x14ac:dyDescent="0.3">
      <c r="A39" s="76">
        <v>37</v>
      </c>
      <c r="B39" s="70" t="s">
        <v>1593</v>
      </c>
      <c r="C39" s="77">
        <v>16</v>
      </c>
      <c r="D39" s="77">
        <v>12</v>
      </c>
      <c r="E39" s="77">
        <v>2</v>
      </c>
      <c r="F39" s="77">
        <v>167</v>
      </c>
      <c r="G39" s="77">
        <v>1981</v>
      </c>
      <c r="H39" s="1" t="s">
        <v>125</v>
      </c>
      <c r="M39">
        <v>1</v>
      </c>
    </row>
    <row r="40" spans="1:13" ht="16.5" thickBot="1" x14ac:dyDescent="0.3">
      <c r="A40" s="76">
        <v>38</v>
      </c>
      <c r="B40" s="70" t="s">
        <v>1593</v>
      </c>
      <c r="C40" s="77">
        <v>18</v>
      </c>
      <c r="D40" s="77">
        <v>12</v>
      </c>
      <c r="E40" s="77">
        <v>2</v>
      </c>
      <c r="F40" s="77">
        <v>168</v>
      </c>
      <c r="G40" s="77">
        <v>1984</v>
      </c>
      <c r="H40" s="1" t="s">
        <v>126</v>
      </c>
      <c r="M40">
        <v>1</v>
      </c>
    </row>
    <row r="41" spans="1:13" ht="16.5" thickBot="1" x14ac:dyDescent="0.3">
      <c r="A41" s="76">
        <v>39</v>
      </c>
      <c r="B41" s="70" t="s">
        <v>1593</v>
      </c>
      <c r="C41" s="77">
        <v>20</v>
      </c>
      <c r="D41" s="77">
        <v>12</v>
      </c>
      <c r="E41" s="77">
        <v>2</v>
      </c>
      <c r="F41" s="77">
        <v>165</v>
      </c>
      <c r="G41" s="77">
        <v>1987</v>
      </c>
      <c r="H41" s="1" t="s">
        <v>127</v>
      </c>
      <c r="M41">
        <v>1</v>
      </c>
    </row>
    <row r="42" spans="1:13" ht="16.5" thickBot="1" x14ac:dyDescent="0.3">
      <c r="A42" s="68">
        <v>40</v>
      </c>
      <c r="B42" s="70" t="s">
        <v>1594</v>
      </c>
      <c r="C42" s="70">
        <v>26</v>
      </c>
      <c r="D42" s="70">
        <v>12</v>
      </c>
      <c r="E42" s="70">
        <v>1</v>
      </c>
      <c r="F42" s="70">
        <v>82</v>
      </c>
      <c r="G42" s="71">
        <v>1972</v>
      </c>
      <c r="H42" s="1" t="s">
        <v>130</v>
      </c>
      <c r="M42">
        <v>1</v>
      </c>
    </row>
    <row r="43" spans="1:13" ht="16.5" thickBot="1" x14ac:dyDescent="0.3">
      <c r="A43" s="68">
        <v>41</v>
      </c>
      <c r="B43" s="70" t="s">
        <v>1594</v>
      </c>
      <c r="C43" s="70">
        <v>30</v>
      </c>
      <c r="D43" s="70">
        <v>12</v>
      </c>
      <c r="E43" s="70">
        <v>1</v>
      </c>
      <c r="F43" s="70">
        <v>84</v>
      </c>
      <c r="G43" s="71">
        <v>1972</v>
      </c>
      <c r="H43" s="1" t="s">
        <v>133</v>
      </c>
      <c r="M43">
        <v>1</v>
      </c>
    </row>
    <row r="44" spans="1:13" ht="16.5" thickBot="1" x14ac:dyDescent="0.3">
      <c r="A44" s="68">
        <v>42</v>
      </c>
      <c r="B44" s="70" t="s">
        <v>1594</v>
      </c>
      <c r="C44" s="70">
        <v>32</v>
      </c>
      <c r="D44" s="70">
        <v>16</v>
      </c>
      <c r="E44" s="70">
        <v>1</v>
      </c>
      <c r="F44" s="70">
        <v>94</v>
      </c>
      <c r="G44" s="71">
        <v>1990</v>
      </c>
      <c r="H44" s="1" t="s">
        <v>134</v>
      </c>
      <c r="M44">
        <v>1</v>
      </c>
    </row>
    <row r="45" spans="1:13" ht="16.5" thickBot="1" x14ac:dyDescent="0.3">
      <c r="A45" s="68">
        <v>43</v>
      </c>
      <c r="B45" s="70" t="s">
        <v>1594</v>
      </c>
      <c r="C45" s="70" t="s">
        <v>1595</v>
      </c>
      <c r="D45" s="70">
        <v>22</v>
      </c>
      <c r="E45" s="70">
        <v>3</v>
      </c>
      <c r="F45" s="70">
        <v>305</v>
      </c>
      <c r="G45" s="71">
        <v>2009</v>
      </c>
      <c r="H45" s="1" t="s">
        <v>128</v>
      </c>
      <c r="M45">
        <v>1</v>
      </c>
    </row>
    <row r="46" spans="1:13" ht="16.5" thickBot="1" x14ac:dyDescent="0.3">
      <c r="A46" s="68">
        <v>44</v>
      </c>
      <c r="B46" s="70" t="s">
        <v>1594</v>
      </c>
      <c r="C46" s="70">
        <v>24</v>
      </c>
      <c r="D46" s="70">
        <v>25</v>
      </c>
      <c r="E46" s="70">
        <v>3</v>
      </c>
      <c r="F46" s="70">
        <v>466</v>
      </c>
      <c r="G46" s="71">
        <v>2013</v>
      </c>
      <c r="H46" s="1" t="s">
        <v>129</v>
      </c>
      <c r="M46">
        <v>1</v>
      </c>
    </row>
    <row r="47" spans="1:13" ht="16.5" thickBot="1" x14ac:dyDescent="0.3">
      <c r="A47" s="68">
        <v>45</v>
      </c>
      <c r="B47" s="70" t="s">
        <v>1596</v>
      </c>
      <c r="C47" s="70">
        <v>4</v>
      </c>
      <c r="D47" s="70">
        <v>14</v>
      </c>
      <c r="E47" s="70">
        <v>1</v>
      </c>
      <c r="F47" s="70">
        <v>97</v>
      </c>
      <c r="G47" s="71">
        <v>1973</v>
      </c>
      <c r="H47" s="1" t="s">
        <v>375</v>
      </c>
      <c r="M47">
        <v>1</v>
      </c>
    </row>
    <row r="48" spans="1:13" ht="16.5" thickBot="1" x14ac:dyDescent="0.3">
      <c r="A48" s="76">
        <v>46</v>
      </c>
      <c r="B48" s="77" t="s">
        <v>1596</v>
      </c>
      <c r="C48" s="70">
        <v>5</v>
      </c>
      <c r="D48" s="77">
        <v>24</v>
      </c>
      <c r="E48" s="77">
        <v>6</v>
      </c>
      <c r="F48" s="77">
        <v>706</v>
      </c>
      <c r="G48" s="77">
        <v>2016</v>
      </c>
      <c r="H48" s="1" t="s">
        <v>477</v>
      </c>
      <c r="M48">
        <v>1</v>
      </c>
    </row>
    <row r="49" spans="1:13" ht="16.5" thickBot="1" x14ac:dyDescent="0.3">
      <c r="A49" s="68">
        <v>47</v>
      </c>
      <c r="B49" s="70" t="s">
        <v>1596</v>
      </c>
      <c r="C49" s="70">
        <v>6</v>
      </c>
      <c r="D49" s="70">
        <v>12</v>
      </c>
      <c r="E49" s="70">
        <v>1</v>
      </c>
      <c r="F49" s="70">
        <v>84</v>
      </c>
      <c r="G49" s="71">
        <v>1972</v>
      </c>
      <c r="H49" s="1" t="s">
        <v>387</v>
      </c>
      <c r="M49">
        <v>1</v>
      </c>
    </row>
    <row r="50" spans="1:13" ht="16.5" thickBot="1" x14ac:dyDescent="0.3">
      <c r="A50" s="68">
        <v>48</v>
      </c>
      <c r="B50" s="70" t="s">
        <v>1596</v>
      </c>
      <c r="C50" s="70">
        <v>8</v>
      </c>
      <c r="D50" s="70">
        <v>14</v>
      </c>
      <c r="E50" s="70">
        <v>1</v>
      </c>
      <c r="F50" s="70">
        <v>99</v>
      </c>
      <c r="G50" s="71">
        <v>1974</v>
      </c>
      <c r="H50" s="1" t="s">
        <v>390</v>
      </c>
      <c r="M50">
        <v>1</v>
      </c>
    </row>
    <row r="51" spans="1:13" ht="16.5" thickBot="1" x14ac:dyDescent="0.3">
      <c r="A51" s="68">
        <v>49</v>
      </c>
      <c r="B51" s="70" t="s">
        <v>1596</v>
      </c>
      <c r="C51" s="70">
        <v>12</v>
      </c>
      <c r="D51" s="70">
        <v>14</v>
      </c>
      <c r="E51" s="70">
        <v>1</v>
      </c>
      <c r="F51" s="70">
        <v>112</v>
      </c>
      <c r="G51" s="71">
        <v>1974</v>
      </c>
      <c r="H51" s="1" t="s">
        <v>366</v>
      </c>
      <c r="M51">
        <v>1</v>
      </c>
    </row>
    <row r="52" spans="1:13" ht="16.5" thickBot="1" x14ac:dyDescent="0.3">
      <c r="A52" s="68">
        <v>50</v>
      </c>
      <c r="B52" s="70" t="s">
        <v>1596</v>
      </c>
      <c r="C52" s="70">
        <v>14</v>
      </c>
      <c r="D52" s="70">
        <v>14</v>
      </c>
      <c r="E52" s="70">
        <v>1</v>
      </c>
      <c r="F52" s="70">
        <v>97</v>
      </c>
      <c r="G52" s="71">
        <v>1974</v>
      </c>
      <c r="H52" s="1" t="s">
        <v>367</v>
      </c>
      <c r="M52">
        <v>1</v>
      </c>
    </row>
    <row r="53" spans="1:13" ht="16.5" thickBot="1" x14ac:dyDescent="0.3">
      <c r="A53" s="68">
        <v>51</v>
      </c>
      <c r="B53" s="70" t="s">
        <v>1596</v>
      </c>
      <c r="C53" s="70">
        <v>16</v>
      </c>
      <c r="D53" s="70">
        <v>14</v>
      </c>
      <c r="E53" s="70">
        <v>1</v>
      </c>
      <c r="F53" s="70">
        <v>99</v>
      </c>
      <c r="G53" s="71">
        <v>1972</v>
      </c>
      <c r="H53" s="1" t="s">
        <v>368</v>
      </c>
      <c r="M53">
        <v>1</v>
      </c>
    </row>
    <row r="54" spans="1:13" ht="16.5" thickBot="1" x14ac:dyDescent="0.3">
      <c r="A54" s="68">
        <v>52</v>
      </c>
      <c r="B54" s="70" t="s">
        <v>1596</v>
      </c>
      <c r="C54" s="70">
        <v>24</v>
      </c>
      <c r="D54" s="70">
        <v>14</v>
      </c>
      <c r="E54" s="70">
        <v>1</v>
      </c>
      <c r="F54" s="70">
        <v>113</v>
      </c>
      <c r="G54" s="71">
        <v>1972</v>
      </c>
      <c r="H54" s="1" t="s">
        <v>369</v>
      </c>
      <c r="M54">
        <v>1</v>
      </c>
    </row>
    <row r="55" spans="1:13" ht="16.5" thickBot="1" x14ac:dyDescent="0.3">
      <c r="A55" s="68">
        <v>53</v>
      </c>
      <c r="B55" s="70" t="s">
        <v>1596</v>
      </c>
      <c r="C55" s="70">
        <v>26</v>
      </c>
      <c r="D55" s="70">
        <v>14</v>
      </c>
      <c r="E55" s="70">
        <v>1</v>
      </c>
      <c r="F55" s="70">
        <v>112</v>
      </c>
      <c r="G55" s="71">
        <v>1974</v>
      </c>
      <c r="H55" s="1" t="s">
        <v>370</v>
      </c>
      <c r="M55">
        <v>1</v>
      </c>
    </row>
    <row r="56" spans="1:13" ht="16.5" thickBot="1" x14ac:dyDescent="0.3">
      <c r="A56" s="68">
        <v>54</v>
      </c>
      <c r="B56" s="70" t="s">
        <v>1596</v>
      </c>
      <c r="C56" s="70">
        <v>28</v>
      </c>
      <c r="D56" s="70">
        <v>14</v>
      </c>
      <c r="E56" s="70">
        <v>1</v>
      </c>
      <c r="F56" s="70">
        <v>112</v>
      </c>
      <c r="G56" s="71">
        <v>1972</v>
      </c>
      <c r="H56" s="1" t="s">
        <v>371</v>
      </c>
      <c r="M56">
        <v>1</v>
      </c>
    </row>
    <row r="57" spans="1:13" ht="16.5" thickBot="1" x14ac:dyDescent="0.3">
      <c r="A57" s="68">
        <v>55</v>
      </c>
      <c r="B57" s="70" t="s">
        <v>1596</v>
      </c>
      <c r="C57" s="70">
        <v>30</v>
      </c>
      <c r="D57" s="70">
        <v>14</v>
      </c>
      <c r="E57" s="70">
        <v>1</v>
      </c>
      <c r="F57" s="70">
        <v>99</v>
      </c>
      <c r="G57" s="71">
        <v>1972</v>
      </c>
      <c r="H57" s="1" t="s">
        <v>372</v>
      </c>
      <c r="M57">
        <v>1</v>
      </c>
    </row>
    <row r="58" spans="1:13" ht="16.5" thickBot="1" x14ac:dyDescent="0.3">
      <c r="A58" s="68">
        <v>56</v>
      </c>
      <c r="B58" s="70" t="s">
        <v>1596</v>
      </c>
      <c r="C58" s="70">
        <v>32</v>
      </c>
      <c r="D58" s="70">
        <v>14</v>
      </c>
      <c r="E58" s="70">
        <v>2</v>
      </c>
      <c r="F58" s="70">
        <v>109</v>
      </c>
      <c r="G58" s="71">
        <v>1988</v>
      </c>
      <c r="H58" s="1" t="s">
        <v>373</v>
      </c>
      <c r="M58">
        <v>1</v>
      </c>
    </row>
    <row r="59" spans="1:13" ht="16.5" thickBot="1" x14ac:dyDescent="0.3">
      <c r="A59" s="68">
        <v>57</v>
      </c>
      <c r="B59" s="70" t="s">
        <v>1596</v>
      </c>
      <c r="C59" s="70">
        <v>36</v>
      </c>
      <c r="D59" s="70">
        <v>25</v>
      </c>
      <c r="E59" s="70">
        <v>3</v>
      </c>
      <c r="F59" s="70">
        <v>432</v>
      </c>
      <c r="G59" s="71">
        <v>2013</v>
      </c>
      <c r="H59" s="1" t="s">
        <v>374</v>
      </c>
      <c r="M59">
        <v>1</v>
      </c>
    </row>
    <row r="60" spans="1:13" ht="16.5" thickBot="1" x14ac:dyDescent="0.3">
      <c r="A60" s="68">
        <v>58</v>
      </c>
      <c r="B60" s="70" t="s">
        <v>1597</v>
      </c>
      <c r="C60" s="70">
        <v>16</v>
      </c>
      <c r="D60" s="70">
        <v>14</v>
      </c>
      <c r="E60" s="70">
        <v>1</v>
      </c>
      <c r="F60" s="70">
        <v>112</v>
      </c>
      <c r="G60" s="71">
        <v>1984</v>
      </c>
      <c r="H60" s="1" t="s">
        <v>394</v>
      </c>
      <c r="M60">
        <v>1</v>
      </c>
    </row>
    <row r="61" spans="1:13" ht="16.5" thickBot="1" x14ac:dyDescent="0.3">
      <c r="A61" s="68">
        <v>59</v>
      </c>
      <c r="B61" s="70" t="s">
        <v>1598</v>
      </c>
      <c r="C61" s="70">
        <v>12</v>
      </c>
      <c r="D61" s="70">
        <v>12</v>
      </c>
      <c r="E61" s="70">
        <v>1</v>
      </c>
      <c r="F61" s="70">
        <v>96</v>
      </c>
      <c r="G61" s="71">
        <v>1983</v>
      </c>
      <c r="H61" s="1" t="s">
        <v>406</v>
      </c>
      <c r="M61">
        <v>1</v>
      </c>
    </row>
    <row r="62" spans="1:13" ht="16.5" thickBot="1" x14ac:dyDescent="0.3">
      <c r="A62" s="68">
        <v>60</v>
      </c>
      <c r="B62" s="70" t="s">
        <v>1598</v>
      </c>
      <c r="C62" s="70">
        <v>14</v>
      </c>
      <c r="D62" s="70">
        <v>12</v>
      </c>
      <c r="E62" s="70">
        <v>1</v>
      </c>
      <c r="F62" s="70">
        <v>82</v>
      </c>
      <c r="G62" s="71">
        <v>1990</v>
      </c>
      <c r="H62" s="1" t="s">
        <v>407</v>
      </c>
      <c r="M62">
        <v>1</v>
      </c>
    </row>
    <row r="63" spans="1:13" ht="16.5" thickBot="1" x14ac:dyDescent="0.3">
      <c r="A63" s="68">
        <v>61</v>
      </c>
      <c r="B63" s="70" t="s">
        <v>1598</v>
      </c>
      <c r="C63" s="70">
        <v>20</v>
      </c>
      <c r="D63" s="70">
        <v>12</v>
      </c>
      <c r="E63" s="70">
        <v>1</v>
      </c>
      <c r="F63" s="70">
        <v>80</v>
      </c>
      <c r="G63" s="71">
        <v>1973</v>
      </c>
      <c r="H63" s="1" t="s">
        <v>408</v>
      </c>
      <c r="M63">
        <v>1</v>
      </c>
    </row>
    <row r="64" spans="1:13" ht="16.5" thickBot="1" x14ac:dyDescent="0.3">
      <c r="A64" s="68">
        <v>62</v>
      </c>
      <c r="B64" s="70" t="s">
        <v>1598</v>
      </c>
      <c r="C64" s="70">
        <v>22</v>
      </c>
      <c r="D64" s="70">
        <v>12</v>
      </c>
      <c r="E64" s="70">
        <v>1</v>
      </c>
      <c r="F64" s="70">
        <v>84</v>
      </c>
      <c r="G64" s="71">
        <v>1973</v>
      </c>
      <c r="H64" s="1" t="s">
        <v>409</v>
      </c>
      <c r="M64">
        <v>1</v>
      </c>
    </row>
    <row r="65" spans="1:13" ht="16.5" thickBot="1" x14ac:dyDescent="0.3">
      <c r="A65" s="68">
        <v>63</v>
      </c>
      <c r="B65" s="70" t="s">
        <v>1598</v>
      </c>
      <c r="C65" s="70">
        <v>24</v>
      </c>
      <c r="D65" s="70">
        <v>12</v>
      </c>
      <c r="E65" s="70">
        <v>1</v>
      </c>
      <c r="F65" s="70">
        <v>86</v>
      </c>
      <c r="G65" s="71">
        <v>1973</v>
      </c>
      <c r="H65" s="1" t="s">
        <v>410</v>
      </c>
      <c r="M65">
        <v>1</v>
      </c>
    </row>
    <row r="66" spans="1:13" ht="16.5" thickBot="1" x14ac:dyDescent="0.3">
      <c r="A66" s="68">
        <v>64</v>
      </c>
      <c r="B66" s="70" t="s">
        <v>1598</v>
      </c>
      <c r="C66" s="70">
        <v>30</v>
      </c>
      <c r="D66" s="70">
        <v>14</v>
      </c>
      <c r="E66" s="70">
        <v>2</v>
      </c>
      <c r="F66" s="70">
        <v>106</v>
      </c>
      <c r="G66" s="71">
        <v>2002</v>
      </c>
      <c r="H66" s="1" t="s">
        <v>412</v>
      </c>
      <c r="M66">
        <v>1</v>
      </c>
    </row>
    <row r="67" spans="1:13" ht="16.5" thickBot="1" x14ac:dyDescent="0.3">
      <c r="A67" s="68">
        <v>65</v>
      </c>
      <c r="B67" s="70" t="s">
        <v>1598</v>
      </c>
      <c r="C67" s="70">
        <v>32</v>
      </c>
      <c r="D67" s="70">
        <v>14</v>
      </c>
      <c r="E67" s="70">
        <v>3</v>
      </c>
      <c r="F67" s="70">
        <v>156</v>
      </c>
      <c r="G67" s="71">
        <v>1998</v>
      </c>
      <c r="H67" s="1" t="s">
        <v>413</v>
      </c>
      <c r="M67">
        <v>1</v>
      </c>
    </row>
    <row r="68" spans="1:13" ht="16.5" thickBot="1" x14ac:dyDescent="0.3">
      <c r="A68" s="68">
        <v>66</v>
      </c>
      <c r="B68" s="70" t="s">
        <v>1598</v>
      </c>
      <c r="C68" s="70">
        <v>34</v>
      </c>
      <c r="D68" s="70">
        <v>14</v>
      </c>
      <c r="E68" s="70">
        <v>3</v>
      </c>
      <c r="F68" s="70">
        <v>152</v>
      </c>
      <c r="G68" s="71">
        <v>1995</v>
      </c>
      <c r="H68" s="1" t="s">
        <v>414</v>
      </c>
      <c r="M68">
        <v>1</v>
      </c>
    </row>
    <row r="69" spans="1:13" ht="16.5" thickBot="1" x14ac:dyDescent="0.3">
      <c r="A69" s="68">
        <v>67</v>
      </c>
      <c r="B69" s="70" t="s">
        <v>1599</v>
      </c>
      <c r="C69" s="70">
        <v>4</v>
      </c>
      <c r="D69" s="70">
        <v>17</v>
      </c>
      <c r="E69" s="70">
        <v>4</v>
      </c>
      <c r="F69" s="70">
        <v>267</v>
      </c>
      <c r="G69" s="71">
        <v>2006</v>
      </c>
      <c r="H69" s="1" t="s">
        <v>424</v>
      </c>
      <c r="M69">
        <v>1</v>
      </c>
    </row>
    <row r="70" spans="1:13" ht="16.5" thickBot="1" x14ac:dyDescent="0.3">
      <c r="A70" s="68">
        <v>68</v>
      </c>
      <c r="B70" s="70" t="s">
        <v>1599</v>
      </c>
      <c r="C70" s="70">
        <v>6</v>
      </c>
      <c r="D70" s="70">
        <v>12</v>
      </c>
      <c r="E70" s="70">
        <v>2</v>
      </c>
      <c r="F70" s="70">
        <v>162</v>
      </c>
      <c r="G70" s="71">
        <v>1984</v>
      </c>
      <c r="H70" s="1" t="s">
        <v>425</v>
      </c>
      <c r="M70">
        <v>1</v>
      </c>
    </row>
    <row r="71" spans="1:13" ht="16.5" thickBot="1" x14ac:dyDescent="0.3">
      <c r="A71" s="68">
        <v>69</v>
      </c>
      <c r="B71" s="70" t="s">
        <v>1599</v>
      </c>
      <c r="C71" s="70">
        <v>10</v>
      </c>
      <c r="D71" s="70">
        <v>12</v>
      </c>
      <c r="E71" s="70">
        <v>2</v>
      </c>
      <c r="F71" s="70">
        <v>216</v>
      </c>
      <c r="G71" s="71">
        <v>1981</v>
      </c>
      <c r="H71" s="1" t="s">
        <v>415</v>
      </c>
      <c r="M71">
        <v>1</v>
      </c>
    </row>
    <row r="72" spans="1:13" ht="16.5" thickBot="1" x14ac:dyDescent="0.3">
      <c r="A72" s="68">
        <v>70</v>
      </c>
      <c r="B72" s="70" t="s">
        <v>1599</v>
      </c>
      <c r="C72" s="70">
        <v>24</v>
      </c>
      <c r="D72" s="70">
        <v>12</v>
      </c>
      <c r="E72" s="70">
        <v>3</v>
      </c>
      <c r="F72" s="70">
        <v>167</v>
      </c>
      <c r="G72" s="71">
        <v>1980</v>
      </c>
      <c r="H72" s="1" t="s">
        <v>417</v>
      </c>
      <c r="M72">
        <v>1</v>
      </c>
    </row>
    <row r="73" spans="1:13" ht="16.5" thickBot="1" x14ac:dyDescent="0.3">
      <c r="A73" s="68">
        <v>71</v>
      </c>
      <c r="B73" s="70" t="s">
        <v>1599</v>
      </c>
      <c r="C73" s="70">
        <v>30</v>
      </c>
      <c r="D73" s="70">
        <v>16</v>
      </c>
      <c r="E73" s="70">
        <v>1</v>
      </c>
      <c r="F73" s="70">
        <v>111</v>
      </c>
      <c r="G73" s="71">
        <v>1987</v>
      </c>
      <c r="H73" s="1" t="s">
        <v>419</v>
      </c>
      <c r="M73">
        <v>1</v>
      </c>
    </row>
    <row r="74" spans="1:13" ht="16.5" thickBot="1" x14ac:dyDescent="0.3">
      <c r="A74" s="68">
        <v>72</v>
      </c>
      <c r="B74" s="70" t="s">
        <v>1599</v>
      </c>
      <c r="C74" s="70">
        <v>32</v>
      </c>
      <c r="D74" s="70">
        <v>16</v>
      </c>
      <c r="E74" s="70">
        <v>1</v>
      </c>
      <c r="F74" s="70">
        <v>111</v>
      </c>
      <c r="G74" s="71">
        <v>1989</v>
      </c>
      <c r="H74" s="1" t="s">
        <v>420</v>
      </c>
      <c r="M74">
        <v>1</v>
      </c>
    </row>
    <row r="75" spans="1:13" ht="16.5" thickBot="1" x14ac:dyDescent="0.3">
      <c r="A75" s="68">
        <v>73</v>
      </c>
      <c r="B75" s="70" t="s">
        <v>1599</v>
      </c>
      <c r="C75" s="70" t="s">
        <v>1600</v>
      </c>
      <c r="D75" s="70">
        <v>14</v>
      </c>
      <c r="E75" s="70">
        <v>2</v>
      </c>
      <c r="F75" s="70">
        <v>82</v>
      </c>
      <c r="G75" s="71">
        <v>1995</v>
      </c>
      <c r="H75" s="1" t="s">
        <v>421</v>
      </c>
      <c r="M75">
        <v>1</v>
      </c>
    </row>
    <row r="76" spans="1:13" ht="16.5" thickBot="1" x14ac:dyDescent="0.3">
      <c r="A76" s="68">
        <v>74</v>
      </c>
      <c r="B76" s="70" t="s">
        <v>1599</v>
      </c>
      <c r="C76" s="70">
        <v>36</v>
      </c>
      <c r="D76" s="70">
        <v>16</v>
      </c>
      <c r="E76" s="70">
        <v>1</v>
      </c>
      <c r="F76" s="70">
        <v>108</v>
      </c>
      <c r="G76" s="71">
        <v>1993</v>
      </c>
      <c r="H76" s="1" t="s">
        <v>423</v>
      </c>
      <c r="M76">
        <v>1</v>
      </c>
    </row>
    <row r="77" spans="1:13" ht="16.5" thickBot="1" x14ac:dyDescent="0.3">
      <c r="A77" s="68">
        <v>75</v>
      </c>
      <c r="B77" s="70" t="s">
        <v>1601</v>
      </c>
      <c r="C77" s="70">
        <v>1</v>
      </c>
      <c r="D77" s="70">
        <v>16</v>
      </c>
      <c r="E77" s="70">
        <v>1</v>
      </c>
      <c r="F77" s="72"/>
      <c r="G77" s="71">
        <v>1989</v>
      </c>
      <c r="H77" s="1" t="s">
        <v>391</v>
      </c>
      <c r="M77">
        <v>1</v>
      </c>
    </row>
    <row r="78" spans="1:13" ht="16.5" thickBot="1" x14ac:dyDescent="0.3">
      <c r="A78" s="73">
        <v>76</v>
      </c>
      <c r="B78" s="74" t="s">
        <v>1602</v>
      </c>
      <c r="C78" s="74" t="s">
        <v>1603</v>
      </c>
      <c r="D78" s="74">
        <v>14</v>
      </c>
      <c r="E78" s="74">
        <v>2</v>
      </c>
      <c r="F78" s="74">
        <v>109</v>
      </c>
      <c r="G78" s="75">
        <v>2006</v>
      </c>
      <c r="H78" s="1" t="s">
        <v>44</v>
      </c>
      <c r="M78">
        <v>1</v>
      </c>
    </row>
    <row r="79" spans="1:13" ht="15.75" thickBot="1" x14ac:dyDescent="0.3">
      <c r="A79" s="78">
        <v>77</v>
      </c>
      <c r="B79" s="79" t="s">
        <v>1602</v>
      </c>
      <c r="C79" s="79" t="s">
        <v>1604</v>
      </c>
      <c r="D79" s="79">
        <v>18</v>
      </c>
      <c r="E79" s="79">
        <v>1</v>
      </c>
      <c r="F79" s="79">
        <v>68</v>
      </c>
      <c r="G79" s="80">
        <v>2007</v>
      </c>
      <c r="H79" s="1" t="s">
        <v>36</v>
      </c>
      <c r="M79">
        <v>1</v>
      </c>
    </row>
    <row r="80" spans="1:13" ht="15.75" thickBot="1" x14ac:dyDescent="0.3">
      <c r="A80" s="78">
        <v>78</v>
      </c>
      <c r="B80" s="79" t="s">
        <v>1605</v>
      </c>
      <c r="C80" s="79">
        <v>17</v>
      </c>
      <c r="D80" s="79">
        <v>12</v>
      </c>
      <c r="E80" s="79">
        <v>1</v>
      </c>
      <c r="F80" s="79">
        <v>78</v>
      </c>
      <c r="G80" s="80">
        <v>1992</v>
      </c>
      <c r="H80" s="1" t="s">
        <v>135</v>
      </c>
      <c r="M80">
        <v>1</v>
      </c>
    </row>
    <row r="81" spans="1:13" x14ac:dyDescent="0.25">
      <c r="A81" s="81">
        <v>79</v>
      </c>
      <c r="B81" s="79" t="s">
        <v>1589</v>
      </c>
      <c r="C81" s="79">
        <v>3</v>
      </c>
      <c r="D81" s="82">
        <v>19</v>
      </c>
      <c r="E81" s="82">
        <v>1</v>
      </c>
      <c r="F81" s="82">
        <v>144</v>
      </c>
      <c r="G81" s="82">
        <v>2004</v>
      </c>
      <c r="H81" s="1" t="s">
        <v>295</v>
      </c>
      <c r="M81">
        <v>1</v>
      </c>
    </row>
    <row r="82" spans="1:13" x14ac:dyDescent="0.25">
      <c r="A82" s="83"/>
    </row>
  </sheetData>
  <mergeCells count="3"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8"/>
  <sheetViews>
    <sheetView tabSelected="1" view="pageBreakPreview" topLeftCell="A10" zoomScaleSheetLayoutView="100" workbookViewId="0">
      <selection activeCell="D23" sqref="D23"/>
    </sheetView>
  </sheetViews>
  <sheetFormatPr defaultRowHeight="15" outlineLevelCol="1" x14ac:dyDescent="0.25"/>
  <cols>
    <col min="1" max="1" width="9.140625" customWidth="1"/>
    <col min="2" max="2" width="43.85546875" customWidth="1"/>
    <col min="3" max="3" width="24.5703125" customWidth="1"/>
    <col min="4" max="4" width="30.7109375" customWidth="1"/>
    <col min="11" max="11" width="40.28515625" style="158" hidden="1" customWidth="1" outlineLevel="1"/>
    <col min="12" max="12" width="9.140625" collapsed="1"/>
  </cols>
  <sheetData>
    <row r="1" spans="1:11" x14ac:dyDescent="0.25">
      <c r="A1" s="217" t="s">
        <v>1714</v>
      </c>
      <c r="B1" s="217"/>
      <c r="C1" s="217"/>
      <c r="D1" s="217"/>
    </row>
    <row r="2" spans="1:11" x14ac:dyDescent="0.25">
      <c r="A2" s="217" t="s">
        <v>1715</v>
      </c>
      <c r="B2" s="217"/>
      <c r="C2" s="217"/>
      <c r="D2" s="217"/>
    </row>
    <row r="3" spans="1:11" x14ac:dyDescent="0.25">
      <c r="A3" s="217" t="s">
        <v>1711</v>
      </c>
      <c r="B3" s="217"/>
      <c r="C3" s="217"/>
      <c r="D3" s="217"/>
    </row>
    <row r="4" spans="1:11" x14ac:dyDescent="0.25">
      <c r="A4" s="97" t="s">
        <v>1617</v>
      </c>
      <c r="B4" s="218" t="s">
        <v>374</v>
      </c>
      <c r="C4" s="218"/>
      <c r="D4" s="218"/>
      <c r="K4" s="159" t="s">
        <v>156</v>
      </c>
    </row>
    <row r="5" spans="1:11" x14ac:dyDescent="0.25">
      <c r="A5" s="98"/>
      <c r="B5" s="98"/>
      <c r="C5" s="98"/>
      <c r="D5" s="98"/>
      <c r="K5" s="159" t="s">
        <v>157</v>
      </c>
    </row>
    <row r="6" spans="1:11" ht="15.75" thickBot="1" x14ac:dyDescent="0.3">
      <c r="A6" s="98"/>
      <c r="B6" s="99" t="s">
        <v>1618</v>
      </c>
      <c r="C6" s="100">
        <f>SUMIF('Об1 (2)'!$A:$A,$B$4,'Об1 (2)'!$B:$B)</f>
        <v>32523.4</v>
      </c>
      <c r="D6" s="101" t="s">
        <v>1619</v>
      </c>
      <c r="K6" s="159" t="s">
        <v>158</v>
      </c>
    </row>
    <row r="7" spans="1:11" ht="23.25" thickBot="1" x14ac:dyDescent="0.3">
      <c r="A7" s="102"/>
      <c r="B7" s="103" t="s">
        <v>1712</v>
      </c>
      <c r="C7" s="100">
        <f>SUMIF('Об1 (2)'!$A:$A,$B$4,'Об1 (2)'!$E:$E)</f>
        <v>41.2</v>
      </c>
      <c r="D7" s="104" t="s">
        <v>1620</v>
      </c>
      <c r="K7" s="159" t="s">
        <v>159</v>
      </c>
    </row>
    <row r="8" spans="1:11" ht="23.25" thickBot="1" x14ac:dyDescent="0.3">
      <c r="A8" s="102"/>
      <c r="B8" s="103" t="s">
        <v>1713</v>
      </c>
      <c r="C8" s="100">
        <f>SUMIF('Об1 (2)'!$A:$A,$B$4,'Об1 (2)'!$F:$F)</f>
        <v>41.2</v>
      </c>
      <c r="D8" s="104" t="s">
        <v>1620</v>
      </c>
      <c r="K8" s="159" t="s">
        <v>160</v>
      </c>
    </row>
    <row r="9" spans="1:11" ht="15.75" thickBot="1" x14ac:dyDescent="0.3">
      <c r="A9" s="102"/>
      <c r="B9" s="105" t="s">
        <v>1622</v>
      </c>
      <c r="C9" s="100">
        <f>SUMIF('Об1 (2)'!$A:$A,$B$4,'Об1 (2)'!$AH:$AH)</f>
        <v>11630132.59</v>
      </c>
      <c r="D9" s="104" t="s">
        <v>1621</v>
      </c>
      <c r="K9" s="159" t="s">
        <v>161</v>
      </c>
    </row>
    <row r="10" spans="1:11" ht="15.75" thickBot="1" x14ac:dyDescent="0.3">
      <c r="A10" s="102"/>
      <c r="B10" s="105" t="s">
        <v>1716</v>
      </c>
      <c r="C10" s="100">
        <f>SUMIF('Об1 (2)'!$A:$A,$B$4,'Об1 (2)'!$AK:$AK)</f>
        <v>11483352.59</v>
      </c>
      <c r="D10" s="104" t="s">
        <v>1621</v>
      </c>
      <c r="K10" s="159" t="s">
        <v>162</v>
      </c>
    </row>
    <row r="11" spans="1:11" ht="23.25" thickBot="1" x14ac:dyDescent="0.3">
      <c r="A11" s="102"/>
      <c r="B11" s="103" t="s">
        <v>1721</v>
      </c>
      <c r="C11" s="100">
        <f>SUMIF('Об1 (2)'!$A:$A,$B$4,'Об1 (2)'!$AN:$AN)</f>
        <v>4206653.53</v>
      </c>
      <c r="D11" s="104" t="s">
        <v>1621</v>
      </c>
      <c r="K11" s="159" t="s">
        <v>163</v>
      </c>
    </row>
    <row r="12" spans="1:11" ht="15.75" thickBot="1" x14ac:dyDescent="0.3">
      <c r="A12" s="102"/>
      <c r="B12" s="105"/>
      <c r="C12" s="106"/>
      <c r="D12" s="104"/>
      <c r="K12" s="159" t="s">
        <v>164</v>
      </c>
    </row>
    <row r="13" spans="1:11" ht="22.5" x14ac:dyDescent="0.25">
      <c r="A13" s="107" t="s">
        <v>1623</v>
      </c>
      <c r="B13" s="108" t="s">
        <v>1624</v>
      </c>
      <c r="C13" s="109" t="s">
        <v>1625</v>
      </c>
      <c r="D13" s="110" t="s">
        <v>1626</v>
      </c>
      <c r="K13" s="159" t="s">
        <v>165</v>
      </c>
    </row>
    <row r="14" spans="1:11" ht="21" x14ac:dyDescent="0.25">
      <c r="A14" s="111"/>
      <c r="B14" s="112" t="s">
        <v>1717</v>
      </c>
      <c r="C14" s="113">
        <f>C15+C34+C40+C41+C42+C43+C44+C45+C46+C47+C48</f>
        <v>15393743.437128862</v>
      </c>
      <c r="D14" s="114">
        <f>IF(C14&gt;0,C14/$C$6/12,0)</f>
        <v>39.442738246741477</v>
      </c>
      <c r="K14" s="159" t="s">
        <v>166</v>
      </c>
    </row>
    <row r="15" spans="1:11" ht="21" x14ac:dyDescent="0.25">
      <c r="A15" s="115" t="s">
        <v>1627</v>
      </c>
      <c r="B15" s="112" t="s">
        <v>1628</v>
      </c>
      <c r="C15" s="116">
        <f>SUM(C16:C33)</f>
        <v>680047.68</v>
      </c>
      <c r="D15" s="117">
        <f t="shared" ref="D15:D47" si="0">IF(C15&gt;0,C15/$C$6/12,0)</f>
        <v>1.7424574306499323</v>
      </c>
      <c r="K15" s="159" t="s">
        <v>167</v>
      </c>
    </row>
    <row r="16" spans="1:11" x14ac:dyDescent="0.25">
      <c r="A16" s="115" t="s">
        <v>1629</v>
      </c>
      <c r="B16" s="118" t="s">
        <v>860</v>
      </c>
      <c r="C16" s="119">
        <f>SUMIF('Об1 (2)'!$A:$A,$B$4,'Об1 (2)'!$AQ:$AQ)</f>
        <v>0</v>
      </c>
      <c r="D16" s="120">
        <f t="shared" si="0"/>
        <v>0</v>
      </c>
      <c r="K16" s="159" t="s">
        <v>168</v>
      </c>
    </row>
    <row r="17" spans="1:11" x14ac:dyDescent="0.25">
      <c r="A17" s="115" t="s">
        <v>1630</v>
      </c>
      <c r="B17" s="118" t="s">
        <v>901</v>
      </c>
      <c r="C17" s="119">
        <f>SUMIF('Об1 (2)'!$A:$A,$B$4,'Об1 (2)'!$AR:$AR)</f>
        <v>0</v>
      </c>
      <c r="D17" s="120">
        <f t="shared" si="0"/>
        <v>0</v>
      </c>
      <c r="K17" s="159" t="s">
        <v>173</v>
      </c>
    </row>
    <row r="18" spans="1:11" ht="22.5" x14ac:dyDescent="0.25">
      <c r="A18" s="115" t="s">
        <v>1631</v>
      </c>
      <c r="B18" s="118" t="s">
        <v>851</v>
      </c>
      <c r="C18" s="119">
        <f>SUMIF('Об1 (2)'!$A:$A,$B$4,'Об1 (2)'!$AS:$AS)</f>
        <v>0</v>
      </c>
      <c r="D18" s="120">
        <f t="shared" si="0"/>
        <v>0</v>
      </c>
      <c r="K18" s="159" t="s">
        <v>174</v>
      </c>
    </row>
    <row r="19" spans="1:11" x14ac:dyDescent="0.25">
      <c r="A19" s="115" t="s">
        <v>1632</v>
      </c>
      <c r="B19" s="118" t="s">
        <v>847</v>
      </c>
      <c r="C19" s="119">
        <f>SUMIF('Об1 (2)'!$A:$A,$B$4,'Об1 (2)'!$AT:$AT)</f>
        <v>0</v>
      </c>
      <c r="D19" s="120">
        <f t="shared" si="0"/>
        <v>0</v>
      </c>
      <c r="K19" s="159" t="s">
        <v>176</v>
      </c>
    </row>
    <row r="20" spans="1:11" x14ac:dyDescent="0.25">
      <c r="A20" s="115" t="s">
        <v>1633</v>
      </c>
      <c r="B20" s="118" t="s">
        <v>846</v>
      </c>
      <c r="C20" s="119">
        <f>SUMIF('Об1 (2)'!$A:$A,$B$4,'Об1 (2)'!$AU:$AU)</f>
        <v>0</v>
      </c>
      <c r="D20" s="120">
        <f t="shared" si="0"/>
        <v>0</v>
      </c>
      <c r="K20" s="159" t="s">
        <v>177</v>
      </c>
    </row>
    <row r="21" spans="1:11" x14ac:dyDescent="0.25">
      <c r="A21" s="115" t="s">
        <v>1635</v>
      </c>
      <c r="B21" s="118" t="s">
        <v>900</v>
      </c>
      <c r="C21" s="119">
        <f>SUMIF('Об1 (2)'!$A:$A,$B$4,'Об1 (2)'!$AV:$AV)</f>
        <v>152457.99</v>
      </c>
      <c r="D21" s="120">
        <f t="shared" si="0"/>
        <v>0.39063666467835462</v>
      </c>
      <c r="K21" s="159" t="s">
        <v>178</v>
      </c>
    </row>
    <row r="22" spans="1:11" x14ac:dyDescent="0.25">
      <c r="A22" s="115" t="s">
        <v>1636</v>
      </c>
      <c r="B22" s="118" t="s">
        <v>844</v>
      </c>
      <c r="C22" s="119">
        <f>SUMIF('Об1 (2)'!$A:$A,$B$4,'Об1 (2)'!$AW:$AW)</f>
        <v>0</v>
      </c>
      <c r="D22" s="120">
        <f t="shared" si="0"/>
        <v>0</v>
      </c>
      <c r="K22" s="159" t="s">
        <v>179</v>
      </c>
    </row>
    <row r="23" spans="1:11" x14ac:dyDescent="0.25">
      <c r="A23" s="115" t="s">
        <v>1638</v>
      </c>
      <c r="B23" s="118" t="s">
        <v>833</v>
      </c>
      <c r="C23" s="119">
        <f>SUMIF('Об1 (2)'!$A:$A,$B$4,'Об1 (2)'!$AX:$AX)</f>
        <v>0</v>
      </c>
      <c r="D23" s="120">
        <f t="shared" si="0"/>
        <v>0</v>
      </c>
      <c r="K23" s="159" t="s">
        <v>180</v>
      </c>
    </row>
    <row r="24" spans="1:11" ht="22.5" x14ac:dyDescent="0.25">
      <c r="A24" s="115" t="s">
        <v>1639</v>
      </c>
      <c r="B24" s="118" t="s">
        <v>831</v>
      </c>
      <c r="C24" s="119">
        <f>SUMIF('Об1 (2)'!$A:$A,$B$4,'Об1 (2)'!$AY:$AY)</f>
        <v>0</v>
      </c>
      <c r="D24" s="120">
        <f t="shared" si="0"/>
        <v>0</v>
      </c>
      <c r="K24" s="159" t="s">
        <v>181</v>
      </c>
    </row>
    <row r="25" spans="1:11" x14ac:dyDescent="0.25">
      <c r="A25" s="115" t="s">
        <v>1641</v>
      </c>
      <c r="B25" s="118" t="s">
        <v>829</v>
      </c>
      <c r="C25" s="119">
        <f>SUMIF('Об1 (2)'!$A:$A,$B$4,'Об1 (2)'!$AZ:$AZ)</f>
        <v>99667.53</v>
      </c>
      <c r="D25" s="120">
        <f t="shared" si="0"/>
        <v>0.25537390002275284</v>
      </c>
      <c r="K25" s="159" t="s">
        <v>182</v>
      </c>
    </row>
    <row r="26" spans="1:11" x14ac:dyDescent="0.25">
      <c r="A26" s="115" t="s">
        <v>1642</v>
      </c>
      <c r="B26" s="118" t="s">
        <v>826</v>
      </c>
      <c r="C26" s="119">
        <f>SUMIF('Об1 (2)'!$A:$A,$B$4,'Об1 (2)'!$BA:$BA)</f>
        <v>0</v>
      </c>
      <c r="D26" s="120">
        <f t="shared" si="0"/>
        <v>0</v>
      </c>
      <c r="K26" s="159" t="s">
        <v>183</v>
      </c>
    </row>
    <row r="27" spans="1:11" x14ac:dyDescent="0.25">
      <c r="A27" s="115" t="s">
        <v>1643</v>
      </c>
      <c r="B27" s="118" t="s">
        <v>824</v>
      </c>
      <c r="C27" s="119">
        <f>SUMIF('Об1 (2)'!$A:$A,$B$4,'Об1 (2)'!$BB:$BB)</f>
        <v>0</v>
      </c>
      <c r="D27" s="120">
        <f t="shared" si="0"/>
        <v>0</v>
      </c>
      <c r="K27" s="159" t="s">
        <v>184</v>
      </c>
    </row>
    <row r="28" spans="1:11" x14ac:dyDescent="0.25">
      <c r="A28" s="115" t="s">
        <v>1644</v>
      </c>
      <c r="B28" s="118" t="s">
        <v>823</v>
      </c>
      <c r="C28" s="119">
        <f>SUMIF('Об1 (2)'!$A:$A,$B$4,'Об1 (2)'!$BC:$BC)</f>
        <v>0</v>
      </c>
      <c r="D28" s="120">
        <f t="shared" si="0"/>
        <v>0</v>
      </c>
      <c r="K28" s="159" t="s">
        <v>185</v>
      </c>
    </row>
    <row r="29" spans="1:11" x14ac:dyDescent="0.25">
      <c r="A29" s="115" t="s">
        <v>1645</v>
      </c>
      <c r="B29" s="118" t="s">
        <v>822</v>
      </c>
      <c r="C29" s="119">
        <f>SUMIF('Об1 (2)'!$A:$A,$B$4,'Об1 (2)'!$BD:$BD)</f>
        <v>0</v>
      </c>
      <c r="D29" s="120">
        <f t="shared" si="0"/>
        <v>0</v>
      </c>
      <c r="K29" s="159" t="s">
        <v>186</v>
      </c>
    </row>
    <row r="30" spans="1:11" x14ac:dyDescent="0.25">
      <c r="A30" s="155" t="s">
        <v>1647</v>
      </c>
      <c r="B30" s="126" t="s">
        <v>821</v>
      </c>
      <c r="C30" s="119">
        <f>SUMIF('Об1 (2)'!$A:$A,$B$4,'Об1 (2)'!$BE:$BE)</f>
        <v>0</v>
      </c>
      <c r="D30" s="120">
        <f t="shared" si="0"/>
        <v>0</v>
      </c>
      <c r="K30" s="159" t="s">
        <v>187</v>
      </c>
    </row>
    <row r="31" spans="1:11" x14ac:dyDescent="0.25">
      <c r="A31" s="155" t="s">
        <v>1649</v>
      </c>
      <c r="B31" s="126" t="s">
        <v>1607</v>
      </c>
      <c r="C31" s="119">
        <f>SUMIF('Об1 (2)'!$A:$A,$B$4,'Об1 (2)'!$BF:$BF)</f>
        <v>0</v>
      </c>
      <c r="D31" s="120">
        <f>IF(C31&gt;0,C31/$C$6/12,0)</f>
        <v>0</v>
      </c>
      <c r="K31" s="159" t="s">
        <v>188</v>
      </c>
    </row>
    <row r="32" spans="1:11" ht="22.5" x14ac:dyDescent="0.25">
      <c r="A32" s="155" t="s">
        <v>1718</v>
      </c>
      <c r="B32" s="126" t="s">
        <v>807</v>
      </c>
      <c r="C32" s="119">
        <f>SUMIF('Об1 (2)'!$A:$A,$B$4,'Об1 (2)'!$BG:$BG)</f>
        <v>0</v>
      </c>
      <c r="D32" s="120">
        <f t="shared" ref="D32:D33" si="1">IF(C32&gt;0,C32/$C$6/12,0)</f>
        <v>0</v>
      </c>
      <c r="K32" s="159" t="s">
        <v>189</v>
      </c>
    </row>
    <row r="33" spans="1:11" x14ac:dyDescent="0.25">
      <c r="A33" s="155" t="s">
        <v>1719</v>
      </c>
      <c r="B33" s="126" t="s">
        <v>551</v>
      </c>
      <c r="C33" s="119">
        <f>SUMIF('Об1 (2)'!$A:$A,$B$4,'Об1 (2)'!$BH:$BH)</f>
        <v>427922.16000000003</v>
      </c>
      <c r="D33" s="120">
        <f t="shared" si="1"/>
        <v>1.0964468659488247</v>
      </c>
      <c r="K33" s="159" t="s">
        <v>190</v>
      </c>
    </row>
    <row r="34" spans="1:11" ht="21" x14ac:dyDescent="0.25">
      <c r="A34" s="115" t="s">
        <v>1574</v>
      </c>
      <c r="B34" s="156" t="s">
        <v>1651</v>
      </c>
      <c r="C34" s="122">
        <f>SUM(C35:C39)</f>
        <v>4845764.8301007366</v>
      </c>
      <c r="D34" s="123">
        <f t="shared" si="0"/>
        <v>12.416098435026106</v>
      </c>
      <c r="K34" s="159" t="s">
        <v>191</v>
      </c>
    </row>
    <row r="35" spans="1:11" x14ac:dyDescent="0.25">
      <c r="A35" s="115" t="s">
        <v>1652</v>
      </c>
      <c r="B35" s="124" t="s">
        <v>1653</v>
      </c>
      <c r="C35" s="119">
        <f>SUMIF('Об1 (2)'!$A:$A,$B$4,'Об1 (2)'!$BP:$BP)</f>
        <v>0</v>
      </c>
      <c r="D35" s="125">
        <f t="shared" si="0"/>
        <v>0</v>
      </c>
      <c r="K35" s="159" t="s">
        <v>192</v>
      </c>
    </row>
    <row r="36" spans="1:11" x14ac:dyDescent="0.25">
      <c r="A36" s="115" t="s">
        <v>1654</v>
      </c>
      <c r="B36" s="124" t="s">
        <v>1655</v>
      </c>
      <c r="C36" s="119">
        <f>SUMIF('Об1 (2)'!$A:$A,$B$4,'Об1 (2)'!$BK:$BK)</f>
        <v>442233.70087761799</v>
      </c>
      <c r="D36" s="125">
        <f t="shared" si="0"/>
        <v>1.1331167223128014</v>
      </c>
      <c r="K36" s="159" t="s">
        <v>193</v>
      </c>
    </row>
    <row r="37" spans="1:11" x14ac:dyDescent="0.25">
      <c r="A37" s="115" t="s">
        <v>1656</v>
      </c>
      <c r="B37" s="124" t="s">
        <v>1657</v>
      </c>
      <c r="C37" s="119">
        <f>SUMIF('Об1 (2)'!$A:$A,$B$4,'Об1 (2)'!$BO:$BO)</f>
        <v>1525481.2900898475</v>
      </c>
      <c r="D37" s="125">
        <f t="shared" si="0"/>
        <v>3.908676240516693</v>
      </c>
      <c r="K37" s="159" t="s">
        <v>194</v>
      </c>
    </row>
    <row r="38" spans="1:11" x14ac:dyDescent="0.25">
      <c r="A38" s="115" t="s">
        <v>1658</v>
      </c>
      <c r="B38" s="124" t="s">
        <v>1659</v>
      </c>
      <c r="C38" s="119">
        <f>SUMIF('Об1 (2)'!$A:$A,$B$4,'Об1 (2)'!$BN:$BN)</f>
        <v>26422.129632783246</v>
      </c>
      <c r="D38" s="125">
        <f t="shared" si="0"/>
        <v>6.7700306120063405E-2</v>
      </c>
      <c r="K38" s="159" t="s">
        <v>195</v>
      </c>
    </row>
    <row r="39" spans="1:11" ht="22.5" x14ac:dyDescent="0.25">
      <c r="A39" s="115" t="s">
        <v>1660</v>
      </c>
      <c r="B39" s="126" t="s">
        <v>1661</v>
      </c>
      <c r="C39" s="119">
        <f>SUMIF('Об1 (2)'!$A:$A,$B$4,'Об1 (2)'!$BJ:$BJ)</f>
        <v>2851627.7095004879</v>
      </c>
      <c r="D39" s="125">
        <f t="shared" si="0"/>
        <v>7.3066051660765474</v>
      </c>
      <c r="K39" s="159" t="s">
        <v>196</v>
      </c>
    </row>
    <row r="40" spans="1:11" x14ac:dyDescent="0.25">
      <c r="A40" s="115" t="s">
        <v>1575</v>
      </c>
      <c r="B40" s="121" t="s">
        <v>1662</v>
      </c>
      <c r="C40" s="157">
        <f>SUMIF('Об1 (2)'!$A:$A,$B$4,'Об1 (2)'!$BI:$BI)</f>
        <v>3004987.817748697</v>
      </c>
      <c r="D40" s="127">
        <f t="shared" si="0"/>
        <v>7.6995532902174455</v>
      </c>
      <c r="K40" s="159" t="s">
        <v>198</v>
      </c>
    </row>
    <row r="41" spans="1:11" x14ac:dyDescent="0.25">
      <c r="A41" s="115" t="s">
        <v>1576</v>
      </c>
      <c r="B41" s="121" t="s">
        <v>1663</v>
      </c>
      <c r="C41" s="157">
        <f>SUMIF('Об1 (2)'!$A:$A,$B$4,'Об1 (2)'!$BS:$BS)</f>
        <v>1155697.747251407</v>
      </c>
      <c r="D41" s="127">
        <f t="shared" si="0"/>
        <v>2.9611954962975555</v>
      </c>
      <c r="K41" s="159" t="s">
        <v>199</v>
      </c>
    </row>
    <row r="42" spans="1:11" x14ac:dyDescent="0.25">
      <c r="A42" s="115" t="s">
        <v>1578</v>
      </c>
      <c r="B42" s="121" t="s">
        <v>1664</v>
      </c>
      <c r="C42" s="157">
        <f>SUMIF('Об1 (2)'!$A:$A,$B$4,'Об1 (2)'!$BT:$BT)</f>
        <v>1040310.841495574</v>
      </c>
      <c r="D42" s="127">
        <f t="shared" si="0"/>
        <v>2.6655445040995454</v>
      </c>
      <c r="K42" s="159" t="s">
        <v>201</v>
      </c>
    </row>
    <row r="43" spans="1:11" x14ac:dyDescent="0.25">
      <c r="A43" s="115" t="s">
        <v>1579</v>
      </c>
      <c r="B43" s="121" t="s">
        <v>1665</v>
      </c>
      <c r="C43" s="157">
        <f>SUMIF('Об1 (2)'!$A:$A,$B$4,'Об1 (2)'!$BU:$BU)</f>
        <v>655015.25680165982</v>
      </c>
      <c r="D43" s="127">
        <f t="shared" si="0"/>
        <v>1.6783179105958064</v>
      </c>
      <c r="K43" s="159" t="s">
        <v>204</v>
      </c>
    </row>
    <row r="44" spans="1:11" x14ac:dyDescent="0.25">
      <c r="A44" s="115" t="s">
        <v>1580</v>
      </c>
      <c r="B44" s="121" t="s">
        <v>1666</v>
      </c>
      <c r="C44" s="157">
        <f>SUMIF('Об1 (2)'!$A:$A,$B$4,'Об1 (2)'!$BV:$BV)</f>
        <v>434910.86513434601</v>
      </c>
      <c r="D44" s="127">
        <f t="shared" si="0"/>
        <v>1.1143537297616126</v>
      </c>
      <c r="K44" s="159" t="s">
        <v>205</v>
      </c>
    </row>
    <row r="45" spans="1:11" x14ac:dyDescent="0.25">
      <c r="A45" s="115" t="s">
        <v>1582</v>
      </c>
      <c r="B45" s="128" t="s">
        <v>1667</v>
      </c>
      <c r="C45" s="157">
        <f>SUMIF('Об1 (2)'!$A:$A,$B$4,'Об1 (2)'!$BR:$BR)</f>
        <v>789484.13920036703</v>
      </c>
      <c r="D45" s="127">
        <f t="shared" si="0"/>
        <v>2.0228618451134852</v>
      </c>
      <c r="K45" s="159" t="s">
        <v>206</v>
      </c>
    </row>
    <row r="46" spans="1:11" x14ac:dyDescent="0.25">
      <c r="A46" s="115" t="s">
        <v>1584</v>
      </c>
      <c r="B46" s="121" t="s">
        <v>1668</v>
      </c>
      <c r="C46" s="157">
        <f>SUMIF('Об1 (2)'!$A:$A,$B$4,'Об1 (2)'!$BQ:$BQ)</f>
        <v>2113144.443802977</v>
      </c>
      <c r="D46" s="127">
        <f t="shared" si="0"/>
        <v>5.4144207037675871</v>
      </c>
      <c r="K46" s="159" t="s">
        <v>207</v>
      </c>
    </row>
    <row r="47" spans="1:11" x14ac:dyDescent="0.25">
      <c r="A47" s="115" t="s">
        <v>1669</v>
      </c>
      <c r="B47" s="121" t="s">
        <v>1670</v>
      </c>
      <c r="C47" s="157">
        <f>SUMIF('Об1 (2)'!$A:$A,$B$4,'Об1 (2)'!$BM:$BM)</f>
        <v>0</v>
      </c>
      <c r="D47" s="127">
        <f t="shared" si="0"/>
        <v>0</v>
      </c>
      <c r="K47" s="159" t="s">
        <v>208</v>
      </c>
    </row>
    <row r="48" spans="1:11" x14ac:dyDescent="0.25">
      <c r="A48" s="115" t="s">
        <v>1671</v>
      </c>
      <c r="B48" s="121" t="s">
        <v>1672</v>
      </c>
      <c r="C48" s="157">
        <f>SUMIF('Об1 (2)'!$A:$A,$B$4,'Об1 (2)'!$BL:$BL)</f>
        <v>674379.81559310132</v>
      </c>
      <c r="D48" s="127">
        <f>IF(C48&gt;0,C48/$C$6/12,0)</f>
        <v>1.7279349012124126</v>
      </c>
      <c r="K48" s="159" t="s">
        <v>210</v>
      </c>
    </row>
    <row r="49" spans="1:11" x14ac:dyDescent="0.25">
      <c r="A49" s="129"/>
      <c r="B49" s="130"/>
      <c r="C49" s="131"/>
      <c r="D49" s="132"/>
      <c r="K49" s="159" t="s">
        <v>211</v>
      </c>
    </row>
    <row r="50" spans="1:11" x14ac:dyDescent="0.25">
      <c r="A50" s="129"/>
      <c r="B50" s="133"/>
      <c r="C50" s="134"/>
      <c r="D50" s="132"/>
      <c r="K50" s="159" t="s">
        <v>212</v>
      </c>
    </row>
    <row r="51" spans="1:11" x14ac:dyDescent="0.25">
      <c r="A51" s="216" t="s">
        <v>1722</v>
      </c>
      <c r="B51" s="216"/>
      <c r="C51" s="216"/>
      <c r="D51" s="216"/>
      <c r="K51" s="159" t="s">
        <v>213</v>
      </c>
    </row>
    <row r="52" spans="1:11" x14ac:dyDescent="0.25">
      <c r="A52" s="129"/>
      <c r="B52" s="135"/>
      <c r="C52" s="136"/>
      <c r="D52" s="132"/>
      <c r="K52" s="159" t="s">
        <v>214</v>
      </c>
    </row>
    <row r="53" spans="1:11" x14ac:dyDescent="0.25">
      <c r="A53" s="216" t="s">
        <v>1720</v>
      </c>
      <c r="B53" s="216"/>
      <c r="C53" s="216"/>
      <c r="D53" s="216"/>
      <c r="K53" s="159" t="s">
        <v>215</v>
      </c>
    </row>
    <row r="54" spans="1:11" x14ac:dyDescent="0.25">
      <c r="K54" s="159" t="s">
        <v>217</v>
      </c>
    </row>
    <row r="55" spans="1:11" x14ac:dyDescent="0.25">
      <c r="K55" s="159" t="s">
        <v>218</v>
      </c>
    </row>
    <row r="56" spans="1:11" x14ac:dyDescent="0.25">
      <c r="K56" s="159" t="s">
        <v>219</v>
      </c>
    </row>
    <row r="57" spans="1:11" x14ac:dyDescent="0.25">
      <c r="K57" s="159" t="s">
        <v>220</v>
      </c>
    </row>
    <row r="58" spans="1:11" x14ac:dyDescent="0.25">
      <c r="K58" s="159" t="s">
        <v>221</v>
      </c>
    </row>
    <row r="59" spans="1:11" x14ac:dyDescent="0.25">
      <c r="K59" s="159" t="s">
        <v>222</v>
      </c>
    </row>
    <row r="60" spans="1:11" x14ac:dyDescent="0.25">
      <c r="K60" s="159" t="s">
        <v>223</v>
      </c>
    </row>
    <row r="61" spans="1:11" x14ac:dyDescent="0.25">
      <c r="K61" s="159" t="s">
        <v>224</v>
      </c>
    </row>
    <row r="62" spans="1:11" x14ac:dyDescent="0.25">
      <c r="K62" s="159" t="s">
        <v>225</v>
      </c>
    </row>
    <row r="63" spans="1:11" x14ac:dyDescent="0.25">
      <c r="K63" s="159" t="s">
        <v>226</v>
      </c>
    </row>
    <row r="64" spans="1:11" x14ac:dyDescent="0.25">
      <c r="K64" s="159" t="s">
        <v>227</v>
      </c>
    </row>
    <row r="65" spans="11:11" x14ac:dyDescent="0.25">
      <c r="K65" s="159" t="s">
        <v>229</v>
      </c>
    </row>
    <row r="66" spans="11:11" x14ac:dyDescent="0.25">
      <c r="K66" s="159" t="s">
        <v>230</v>
      </c>
    </row>
    <row r="67" spans="11:11" x14ac:dyDescent="0.25">
      <c r="K67" s="159" t="s">
        <v>233</v>
      </c>
    </row>
    <row r="68" spans="11:11" x14ac:dyDescent="0.25">
      <c r="K68" s="159" t="s">
        <v>237</v>
      </c>
    </row>
    <row r="69" spans="11:11" x14ac:dyDescent="0.25">
      <c r="K69" s="159" t="s">
        <v>238</v>
      </c>
    </row>
    <row r="70" spans="11:11" x14ac:dyDescent="0.25">
      <c r="K70" s="159" t="s">
        <v>239</v>
      </c>
    </row>
    <row r="71" spans="11:11" x14ac:dyDescent="0.25">
      <c r="K71" s="159" t="s">
        <v>240</v>
      </c>
    </row>
    <row r="72" spans="11:11" x14ac:dyDescent="0.25">
      <c r="K72" s="159" t="s">
        <v>19</v>
      </c>
    </row>
    <row r="73" spans="11:11" x14ac:dyDescent="0.25">
      <c r="K73" s="159" t="s">
        <v>20</v>
      </c>
    </row>
    <row r="74" spans="11:11" x14ac:dyDescent="0.25">
      <c r="K74" s="159" t="s">
        <v>21</v>
      </c>
    </row>
    <row r="75" spans="11:11" x14ac:dyDescent="0.25">
      <c r="K75" s="159" t="s">
        <v>22</v>
      </c>
    </row>
    <row r="76" spans="11:11" x14ac:dyDescent="0.25">
      <c r="K76" s="159" t="s">
        <v>23</v>
      </c>
    </row>
    <row r="77" spans="11:11" x14ac:dyDescent="0.25">
      <c r="K77" s="159" t="s">
        <v>24</v>
      </c>
    </row>
    <row r="78" spans="11:11" x14ac:dyDescent="0.25">
      <c r="K78" s="159" t="s">
        <v>25</v>
      </c>
    </row>
    <row r="79" spans="11:11" x14ac:dyDescent="0.25">
      <c r="K79" s="159" t="s">
        <v>26</v>
      </c>
    </row>
    <row r="80" spans="11:11" x14ac:dyDescent="0.25">
      <c r="K80" s="159" t="s">
        <v>27</v>
      </c>
    </row>
    <row r="81" spans="11:11" x14ac:dyDescent="0.25">
      <c r="K81" s="159" t="s">
        <v>28</v>
      </c>
    </row>
    <row r="82" spans="11:11" x14ac:dyDescent="0.25">
      <c r="K82" s="159" t="s">
        <v>29</v>
      </c>
    </row>
    <row r="83" spans="11:11" x14ac:dyDescent="0.25">
      <c r="K83" s="159" t="s">
        <v>30</v>
      </c>
    </row>
    <row r="84" spans="11:11" x14ac:dyDescent="0.25">
      <c r="K84" s="159" t="s">
        <v>243</v>
      </c>
    </row>
    <row r="85" spans="11:11" x14ac:dyDescent="0.25">
      <c r="K85" s="159" t="s">
        <v>267</v>
      </c>
    </row>
    <row r="86" spans="11:11" x14ac:dyDescent="0.25">
      <c r="K86" s="159" t="s">
        <v>268</v>
      </c>
    </row>
    <row r="87" spans="11:11" x14ac:dyDescent="0.25">
      <c r="K87" s="159" t="s">
        <v>269</v>
      </c>
    </row>
    <row r="88" spans="11:11" x14ac:dyDescent="0.25">
      <c r="K88" s="159" t="s">
        <v>271</v>
      </c>
    </row>
    <row r="89" spans="11:11" x14ac:dyDescent="0.25">
      <c r="K89" s="159" t="s">
        <v>273</v>
      </c>
    </row>
    <row r="90" spans="11:11" x14ac:dyDescent="0.25">
      <c r="K90" s="159" t="s">
        <v>274</v>
      </c>
    </row>
    <row r="91" spans="11:11" x14ac:dyDescent="0.25">
      <c r="K91" s="159" t="s">
        <v>275</v>
      </c>
    </row>
    <row r="92" spans="11:11" ht="30" x14ac:dyDescent="0.25">
      <c r="K92" s="159" t="s">
        <v>31</v>
      </c>
    </row>
    <row r="93" spans="11:11" ht="30" x14ac:dyDescent="0.25">
      <c r="K93" s="159" t="s">
        <v>32</v>
      </c>
    </row>
    <row r="94" spans="11:11" ht="30" x14ac:dyDescent="0.25">
      <c r="K94" s="159" t="s">
        <v>33</v>
      </c>
    </row>
    <row r="95" spans="11:11" ht="30" x14ac:dyDescent="0.25">
      <c r="K95" s="159" t="s">
        <v>34</v>
      </c>
    </row>
    <row r="96" spans="11:11" ht="30" x14ac:dyDescent="0.25">
      <c r="K96" s="159" t="s">
        <v>35</v>
      </c>
    </row>
    <row r="97" spans="11:11" ht="30" x14ac:dyDescent="0.25">
      <c r="K97" s="159" t="s">
        <v>36</v>
      </c>
    </row>
    <row r="98" spans="11:11" ht="30" x14ac:dyDescent="0.25">
      <c r="K98" s="159" t="s">
        <v>37</v>
      </c>
    </row>
    <row r="99" spans="11:11" ht="30" x14ac:dyDescent="0.25">
      <c r="K99" s="159" t="s">
        <v>38</v>
      </c>
    </row>
    <row r="100" spans="11:11" ht="30" x14ac:dyDescent="0.25">
      <c r="K100" s="159" t="s">
        <v>39</v>
      </c>
    </row>
    <row r="101" spans="11:11" ht="30" x14ac:dyDescent="0.25">
      <c r="K101" s="159" t="s">
        <v>40</v>
      </c>
    </row>
    <row r="102" spans="11:11" ht="30" x14ac:dyDescent="0.25">
      <c r="K102" s="159" t="s">
        <v>41</v>
      </c>
    </row>
    <row r="103" spans="11:11" ht="30" x14ac:dyDescent="0.25">
      <c r="K103" s="159" t="s">
        <v>42</v>
      </c>
    </row>
    <row r="104" spans="11:11" ht="30" x14ac:dyDescent="0.25">
      <c r="K104" s="159" t="s">
        <v>43</v>
      </c>
    </row>
    <row r="105" spans="11:11" ht="30" x14ac:dyDescent="0.25">
      <c r="K105" s="159" t="s">
        <v>44</v>
      </c>
    </row>
    <row r="106" spans="11:11" ht="30" x14ac:dyDescent="0.25">
      <c r="K106" s="159" t="s">
        <v>45</v>
      </c>
    </row>
    <row r="107" spans="11:11" x14ac:dyDescent="0.25">
      <c r="K107" s="159" t="s">
        <v>46</v>
      </c>
    </row>
    <row r="108" spans="11:11" x14ac:dyDescent="0.25">
      <c r="K108" s="159" t="s">
        <v>47</v>
      </c>
    </row>
    <row r="109" spans="11:11" x14ac:dyDescent="0.25">
      <c r="K109" s="159" t="s">
        <v>48</v>
      </c>
    </row>
    <row r="110" spans="11:11" x14ac:dyDescent="0.25">
      <c r="K110" s="159" t="s">
        <v>276</v>
      </c>
    </row>
    <row r="111" spans="11:11" x14ac:dyDescent="0.25">
      <c r="K111" s="159" t="s">
        <v>277</v>
      </c>
    </row>
    <row r="112" spans="11:11" x14ac:dyDescent="0.25">
      <c r="K112" s="159" t="s">
        <v>278</v>
      </c>
    </row>
    <row r="113" spans="11:11" x14ac:dyDescent="0.25">
      <c r="K113" s="159" t="s">
        <v>279</v>
      </c>
    </row>
    <row r="114" spans="11:11" x14ac:dyDescent="0.25">
      <c r="K114" s="159" t="s">
        <v>280</v>
      </c>
    </row>
    <row r="115" spans="11:11" x14ac:dyDescent="0.25">
      <c r="K115" s="159" t="s">
        <v>281</v>
      </c>
    </row>
    <row r="116" spans="11:11" x14ac:dyDescent="0.25">
      <c r="K116" s="159" t="s">
        <v>282</v>
      </c>
    </row>
    <row r="117" spans="11:11" x14ac:dyDescent="0.25">
      <c r="K117" s="159" t="s">
        <v>283</v>
      </c>
    </row>
    <row r="118" spans="11:11" x14ac:dyDescent="0.25">
      <c r="K118" s="159" t="s">
        <v>284</v>
      </c>
    </row>
    <row r="119" spans="11:11" x14ac:dyDescent="0.25">
      <c r="K119" s="159" t="s">
        <v>285</v>
      </c>
    </row>
    <row r="120" spans="11:11" x14ac:dyDescent="0.25">
      <c r="K120" s="159" t="s">
        <v>286</v>
      </c>
    </row>
    <row r="121" spans="11:11" x14ac:dyDescent="0.25">
      <c r="K121" s="159" t="s">
        <v>287</v>
      </c>
    </row>
    <row r="122" spans="11:11" ht="30" x14ac:dyDescent="0.25">
      <c r="K122" s="159" t="s">
        <v>288</v>
      </c>
    </row>
    <row r="123" spans="11:11" x14ac:dyDescent="0.25">
      <c r="K123" s="159" t="s">
        <v>289</v>
      </c>
    </row>
    <row r="124" spans="11:11" x14ac:dyDescent="0.25">
      <c r="K124" s="159" t="s">
        <v>290</v>
      </c>
    </row>
    <row r="125" spans="11:11" x14ac:dyDescent="0.25">
      <c r="K125" s="159" t="s">
        <v>291</v>
      </c>
    </row>
    <row r="126" spans="11:11" x14ac:dyDescent="0.25">
      <c r="K126" s="159" t="s">
        <v>292</v>
      </c>
    </row>
    <row r="127" spans="11:11" x14ac:dyDescent="0.25">
      <c r="K127" s="159" t="s">
        <v>49</v>
      </c>
    </row>
    <row r="128" spans="11:11" x14ac:dyDescent="0.25">
      <c r="K128" s="159" t="s">
        <v>50</v>
      </c>
    </row>
    <row r="129" spans="11:11" x14ac:dyDescent="0.25">
      <c r="K129" s="159" t="s">
        <v>51</v>
      </c>
    </row>
    <row r="130" spans="11:11" x14ac:dyDescent="0.25">
      <c r="K130" s="159" t="s">
        <v>52</v>
      </c>
    </row>
    <row r="131" spans="11:11" x14ac:dyDescent="0.25">
      <c r="K131" s="159" t="s">
        <v>53</v>
      </c>
    </row>
    <row r="132" spans="11:11" x14ac:dyDescent="0.25">
      <c r="K132" s="159" t="s">
        <v>54</v>
      </c>
    </row>
    <row r="133" spans="11:11" x14ac:dyDescent="0.25">
      <c r="K133" s="159" t="s">
        <v>55</v>
      </c>
    </row>
    <row r="134" spans="11:11" x14ac:dyDescent="0.25">
      <c r="K134" s="159" t="s">
        <v>56</v>
      </c>
    </row>
    <row r="135" spans="11:11" x14ac:dyDescent="0.25">
      <c r="K135" s="159" t="s">
        <v>57</v>
      </c>
    </row>
    <row r="136" spans="11:11" x14ac:dyDescent="0.25">
      <c r="K136" s="159" t="s">
        <v>58</v>
      </c>
    </row>
    <row r="137" spans="11:11" x14ac:dyDescent="0.25">
      <c r="K137" s="159" t="s">
        <v>59</v>
      </c>
    </row>
    <row r="138" spans="11:11" x14ac:dyDescent="0.25">
      <c r="K138" s="159" t="s">
        <v>61</v>
      </c>
    </row>
    <row r="139" spans="11:11" x14ac:dyDescent="0.25">
      <c r="K139" s="159" t="s">
        <v>62</v>
      </c>
    </row>
    <row r="140" spans="11:11" x14ac:dyDescent="0.25">
      <c r="K140" s="159" t="s">
        <v>63</v>
      </c>
    </row>
    <row r="141" spans="11:11" x14ac:dyDescent="0.25">
      <c r="K141" s="159" t="s">
        <v>65</v>
      </c>
    </row>
    <row r="142" spans="11:11" x14ac:dyDescent="0.25">
      <c r="K142" s="159" t="s">
        <v>66</v>
      </c>
    </row>
    <row r="143" spans="11:11" x14ac:dyDescent="0.25">
      <c r="K143" s="159" t="s">
        <v>67</v>
      </c>
    </row>
    <row r="144" spans="11:11" x14ac:dyDescent="0.25">
      <c r="K144" s="159" t="s">
        <v>68</v>
      </c>
    </row>
    <row r="145" spans="11:11" x14ac:dyDescent="0.25">
      <c r="K145" s="159" t="s">
        <v>69</v>
      </c>
    </row>
    <row r="146" spans="11:11" x14ac:dyDescent="0.25">
      <c r="K146" s="159" t="s">
        <v>70</v>
      </c>
    </row>
    <row r="147" spans="11:11" x14ac:dyDescent="0.25">
      <c r="K147" s="159" t="s">
        <v>71</v>
      </c>
    </row>
    <row r="148" spans="11:11" x14ac:dyDescent="0.25">
      <c r="K148" s="159" t="s">
        <v>72</v>
      </c>
    </row>
    <row r="149" spans="11:11" x14ac:dyDescent="0.25">
      <c r="K149" s="159" t="s">
        <v>73</v>
      </c>
    </row>
    <row r="150" spans="11:11" x14ac:dyDescent="0.25">
      <c r="K150" s="159" t="s">
        <v>74</v>
      </c>
    </row>
    <row r="151" spans="11:11" x14ac:dyDescent="0.25">
      <c r="K151" s="159" t="s">
        <v>295</v>
      </c>
    </row>
    <row r="152" spans="11:11" x14ac:dyDescent="0.25">
      <c r="K152" s="159" t="s">
        <v>75</v>
      </c>
    </row>
    <row r="153" spans="11:11" x14ac:dyDescent="0.25">
      <c r="K153" s="159" t="s">
        <v>76</v>
      </c>
    </row>
    <row r="154" spans="11:11" x14ac:dyDescent="0.25">
      <c r="K154" s="159" t="s">
        <v>77</v>
      </c>
    </row>
    <row r="155" spans="11:11" x14ac:dyDescent="0.25">
      <c r="K155" s="159" t="s">
        <v>78</v>
      </c>
    </row>
    <row r="156" spans="11:11" x14ac:dyDescent="0.25">
      <c r="K156" s="159" t="s">
        <v>79</v>
      </c>
    </row>
    <row r="157" spans="11:11" x14ac:dyDescent="0.25">
      <c r="K157" s="159" t="s">
        <v>80</v>
      </c>
    </row>
    <row r="158" spans="11:11" x14ac:dyDescent="0.25">
      <c r="K158" s="159" t="s">
        <v>81</v>
      </c>
    </row>
    <row r="159" spans="11:11" x14ac:dyDescent="0.25">
      <c r="K159" s="159" t="s">
        <v>82</v>
      </c>
    </row>
    <row r="160" spans="11:11" x14ac:dyDescent="0.25">
      <c r="K160" s="159" t="s">
        <v>83</v>
      </c>
    </row>
    <row r="161" spans="11:11" x14ac:dyDescent="0.25">
      <c r="K161" s="159" t="s">
        <v>84</v>
      </c>
    </row>
    <row r="162" spans="11:11" x14ac:dyDescent="0.25">
      <c r="K162" s="159" t="s">
        <v>85</v>
      </c>
    </row>
    <row r="163" spans="11:11" x14ac:dyDescent="0.25">
      <c r="K163" s="159" t="s">
        <v>86</v>
      </c>
    </row>
    <row r="164" spans="11:11" x14ac:dyDescent="0.25">
      <c r="K164" s="159" t="s">
        <v>87</v>
      </c>
    </row>
    <row r="165" spans="11:11" x14ac:dyDescent="0.25">
      <c r="K165" s="159" t="s">
        <v>88</v>
      </c>
    </row>
    <row r="166" spans="11:11" x14ac:dyDescent="0.25">
      <c r="K166" s="159" t="s">
        <v>89</v>
      </c>
    </row>
    <row r="167" spans="11:11" x14ac:dyDescent="0.25">
      <c r="K167" s="159" t="s">
        <v>90</v>
      </c>
    </row>
    <row r="168" spans="11:11" x14ac:dyDescent="0.25">
      <c r="K168" s="159" t="s">
        <v>91</v>
      </c>
    </row>
    <row r="169" spans="11:11" x14ac:dyDescent="0.25">
      <c r="K169" s="159" t="s">
        <v>92</v>
      </c>
    </row>
    <row r="170" spans="11:11" x14ac:dyDescent="0.25">
      <c r="K170" s="159" t="s">
        <v>93</v>
      </c>
    </row>
    <row r="171" spans="11:11" x14ac:dyDescent="0.25">
      <c r="K171" s="159" t="s">
        <v>94</v>
      </c>
    </row>
    <row r="172" spans="11:11" x14ac:dyDescent="0.25">
      <c r="K172" s="159" t="s">
        <v>95</v>
      </c>
    </row>
    <row r="173" spans="11:11" x14ac:dyDescent="0.25">
      <c r="K173" s="159" t="s">
        <v>96</v>
      </c>
    </row>
    <row r="174" spans="11:11" x14ac:dyDescent="0.25">
      <c r="K174" s="159" t="s">
        <v>97</v>
      </c>
    </row>
    <row r="175" spans="11:11" x14ac:dyDescent="0.25">
      <c r="K175" s="159" t="s">
        <v>98</v>
      </c>
    </row>
    <row r="176" spans="11:11" x14ac:dyDescent="0.25">
      <c r="K176" s="159" t="s">
        <v>99</v>
      </c>
    </row>
    <row r="177" spans="11:11" x14ac:dyDescent="0.25">
      <c r="K177" s="159" t="s">
        <v>100</v>
      </c>
    </row>
    <row r="178" spans="11:11" x14ac:dyDescent="0.25">
      <c r="K178" s="159" t="s">
        <v>101</v>
      </c>
    </row>
    <row r="179" spans="11:11" x14ac:dyDescent="0.25">
      <c r="K179" s="159" t="s">
        <v>102</v>
      </c>
    </row>
    <row r="180" spans="11:11" x14ac:dyDescent="0.25">
      <c r="K180" s="159" t="s">
        <v>103</v>
      </c>
    </row>
    <row r="181" spans="11:11" x14ac:dyDescent="0.25">
      <c r="K181" s="159" t="s">
        <v>104</v>
      </c>
    </row>
    <row r="182" spans="11:11" x14ac:dyDescent="0.25">
      <c r="K182" s="159" t="s">
        <v>105</v>
      </c>
    </row>
    <row r="183" spans="11:11" x14ac:dyDescent="0.25">
      <c r="K183" s="159" t="s">
        <v>106</v>
      </c>
    </row>
    <row r="184" spans="11:11" x14ac:dyDescent="0.25">
      <c r="K184" s="159" t="s">
        <v>107</v>
      </c>
    </row>
    <row r="185" spans="11:11" x14ac:dyDescent="0.25">
      <c r="K185" s="159" t="s">
        <v>108</v>
      </c>
    </row>
    <row r="186" spans="11:11" x14ac:dyDescent="0.25">
      <c r="K186" s="159" t="s">
        <v>109</v>
      </c>
    </row>
    <row r="187" spans="11:11" x14ac:dyDescent="0.25">
      <c r="K187" s="159" t="s">
        <v>110</v>
      </c>
    </row>
    <row r="188" spans="11:11" x14ac:dyDescent="0.25">
      <c r="K188" s="159" t="s">
        <v>111</v>
      </c>
    </row>
    <row r="189" spans="11:11" x14ac:dyDescent="0.25">
      <c r="K189" s="159" t="s">
        <v>112</v>
      </c>
    </row>
    <row r="190" spans="11:11" x14ac:dyDescent="0.25">
      <c r="K190" s="159" t="s">
        <v>113</v>
      </c>
    </row>
    <row r="191" spans="11:11" x14ac:dyDescent="0.25">
      <c r="K191" s="159" t="s">
        <v>114</v>
      </c>
    </row>
    <row r="192" spans="11:11" x14ac:dyDescent="0.25">
      <c r="K192" s="159" t="s">
        <v>115</v>
      </c>
    </row>
    <row r="193" spans="11:11" x14ac:dyDescent="0.25">
      <c r="K193" s="159" t="s">
        <v>116</v>
      </c>
    </row>
    <row r="194" spans="11:11" x14ac:dyDescent="0.25">
      <c r="K194" s="159" t="s">
        <v>117</v>
      </c>
    </row>
    <row r="195" spans="11:11" x14ac:dyDescent="0.25">
      <c r="K195" s="159" t="s">
        <v>118</v>
      </c>
    </row>
    <row r="196" spans="11:11" x14ac:dyDescent="0.25">
      <c r="K196" s="159" t="s">
        <v>119</v>
      </c>
    </row>
    <row r="197" spans="11:11" x14ac:dyDescent="0.25">
      <c r="K197" s="159" t="s">
        <v>120</v>
      </c>
    </row>
    <row r="198" spans="11:11" x14ac:dyDescent="0.25">
      <c r="K198" s="159" t="s">
        <v>121</v>
      </c>
    </row>
    <row r="199" spans="11:11" x14ac:dyDescent="0.25">
      <c r="K199" s="159" t="s">
        <v>122</v>
      </c>
    </row>
    <row r="200" spans="11:11" x14ac:dyDescent="0.25">
      <c r="K200" s="159" t="s">
        <v>123</v>
      </c>
    </row>
    <row r="201" spans="11:11" x14ac:dyDescent="0.25">
      <c r="K201" s="159" t="s">
        <v>297</v>
      </c>
    </row>
    <row r="202" spans="11:11" x14ac:dyDescent="0.25">
      <c r="K202" s="159" t="s">
        <v>298</v>
      </c>
    </row>
    <row r="203" spans="11:11" x14ac:dyDescent="0.25">
      <c r="K203" s="159" t="s">
        <v>124</v>
      </c>
    </row>
    <row r="204" spans="11:11" x14ac:dyDescent="0.25">
      <c r="K204" s="159" t="s">
        <v>125</v>
      </c>
    </row>
    <row r="205" spans="11:11" x14ac:dyDescent="0.25">
      <c r="K205" s="159" t="s">
        <v>126</v>
      </c>
    </row>
    <row r="206" spans="11:11" x14ac:dyDescent="0.25">
      <c r="K206" s="159" t="s">
        <v>127</v>
      </c>
    </row>
    <row r="207" spans="11:11" x14ac:dyDescent="0.25">
      <c r="K207" s="159" t="s">
        <v>333</v>
      </c>
    </row>
    <row r="208" spans="11:11" x14ac:dyDescent="0.25">
      <c r="K208" s="159" t="s">
        <v>335</v>
      </c>
    </row>
    <row r="209" spans="11:11" x14ac:dyDescent="0.25">
      <c r="K209" s="159" t="s">
        <v>128</v>
      </c>
    </row>
    <row r="210" spans="11:11" x14ac:dyDescent="0.25">
      <c r="K210" s="159" t="s">
        <v>129</v>
      </c>
    </row>
    <row r="211" spans="11:11" x14ac:dyDescent="0.25">
      <c r="K211" s="159" t="s">
        <v>130</v>
      </c>
    </row>
    <row r="212" spans="11:11" x14ac:dyDescent="0.25">
      <c r="K212" s="159" t="s">
        <v>133</v>
      </c>
    </row>
    <row r="213" spans="11:11" x14ac:dyDescent="0.25">
      <c r="K213" s="159" t="s">
        <v>134</v>
      </c>
    </row>
    <row r="214" spans="11:11" x14ac:dyDescent="0.25">
      <c r="K214" s="159" t="s">
        <v>366</v>
      </c>
    </row>
    <row r="215" spans="11:11" x14ac:dyDescent="0.25">
      <c r="K215" s="159" t="s">
        <v>367</v>
      </c>
    </row>
    <row r="216" spans="11:11" x14ac:dyDescent="0.25">
      <c r="K216" s="159" t="s">
        <v>368</v>
      </c>
    </row>
    <row r="217" spans="11:11" x14ac:dyDescent="0.25">
      <c r="K217" s="159" t="s">
        <v>369</v>
      </c>
    </row>
    <row r="218" spans="11:11" x14ac:dyDescent="0.25">
      <c r="K218" s="159" t="s">
        <v>370</v>
      </c>
    </row>
    <row r="219" spans="11:11" x14ac:dyDescent="0.25">
      <c r="K219" s="159" t="s">
        <v>371</v>
      </c>
    </row>
    <row r="220" spans="11:11" x14ac:dyDescent="0.25">
      <c r="K220" s="159" t="s">
        <v>372</v>
      </c>
    </row>
    <row r="221" spans="11:11" x14ac:dyDescent="0.25">
      <c r="K221" s="159" t="s">
        <v>373</v>
      </c>
    </row>
    <row r="222" spans="11:11" x14ac:dyDescent="0.25">
      <c r="K222" s="159" t="s">
        <v>374</v>
      </c>
    </row>
    <row r="223" spans="11:11" x14ac:dyDescent="0.25">
      <c r="K223" s="159" t="s">
        <v>375</v>
      </c>
    </row>
    <row r="224" spans="11:11" x14ac:dyDescent="0.25">
      <c r="K224" s="159" t="s">
        <v>377</v>
      </c>
    </row>
    <row r="225" spans="11:11" x14ac:dyDescent="0.25">
      <c r="K225" s="159" t="s">
        <v>378</v>
      </c>
    </row>
    <row r="226" spans="11:11" x14ac:dyDescent="0.25">
      <c r="K226" s="159" t="s">
        <v>379</v>
      </c>
    </row>
    <row r="227" spans="11:11" x14ac:dyDescent="0.25">
      <c r="K227" s="159" t="s">
        <v>380</v>
      </c>
    </row>
    <row r="228" spans="11:11" x14ac:dyDescent="0.25">
      <c r="K228" s="159" t="s">
        <v>477</v>
      </c>
    </row>
    <row r="229" spans="11:11" x14ac:dyDescent="0.25">
      <c r="K229" s="159" t="s">
        <v>381</v>
      </c>
    </row>
    <row r="230" spans="11:11" x14ac:dyDescent="0.25">
      <c r="K230" s="159" t="s">
        <v>382</v>
      </c>
    </row>
    <row r="231" spans="11:11" x14ac:dyDescent="0.25">
      <c r="K231" s="159" t="s">
        <v>383</v>
      </c>
    </row>
    <row r="232" spans="11:11" x14ac:dyDescent="0.25">
      <c r="K232" s="159" t="s">
        <v>387</v>
      </c>
    </row>
    <row r="233" spans="11:11" x14ac:dyDescent="0.25">
      <c r="K233" s="159" t="s">
        <v>388</v>
      </c>
    </row>
    <row r="234" spans="11:11" x14ac:dyDescent="0.25">
      <c r="K234" s="159" t="s">
        <v>389</v>
      </c>
    </row>
    <row r="235" spans="11:11" x14ac:dyDescent="0.25">
      <c r="K235" s="159" t="s">
        <v>390</v>
      </c>
    </row>
    <row r="236" spans="11:11" x14ac:dyDescent="0.25">
      <c r="K236" s="159" t="s">
        <v>391</v>
      </c>
    </row>
    <row r="237" spans="11:11" x14ac:dyDescent="0.25">
      <c r="K237" s="159" t="s">
        <v>392</v>
      </c>
    </row>
    <row r="238" spans="11:11" x14ac:dyDescent="0.25">
      <c r="K238" s="159" t="s">
        <v>393</v>
      </c>
    </row>
    <row r="239" spans="11:11" x14ac:dyDescent="0.25">
      <c r="K239" s="159" t="s">
        <v>394</v>
      </c>
    </row>
    <row r="240" spans="11:11" x14ac:dyDescent="0.25">
      <c r="K240" s="159" t="s">
        <v>395</v>
      </c>
    </row>
    <row r="241" spans="11:11" x14ac:dyDescent="0.25">
      <c r="K241" s="159" t="s">
        <v>396</v>
      </c>
    </row>
    <row r="242" spans="11:11" x14ac:dyDescent="0.25">
      <c r="K242" s="159" t="s">
        <v>397</v>
      </c>
    </row>
    <row r="243" spans="11:11" x14ac:dyDescent="0.25">
      <c r="K243" s="159" t="s">
        <v>398</v>
      </c>
    </row>
    <row r="244" spans="11:11" x14ac:dyDescent="0.25">
      <c r="K244" s="159" t="s">
        <v>399</v>
      </c>
    </row>
    <row r="245" spans="11:11" x14ac:dyDescent="0.25">
      <c r="K245" s="159" t="s">
        <v>400</v>
      </c>
    </row>
    <row r="246" spans="11:11" x14ac:dyDescent="0.25">
      <c r="K246" s="159" t="s">
        <v>401</v>
      </c>
    </row>
    <row r="247" spans="11:11" x14ac:dyDescent="0.25">
      <c r="K247" s="159" t="s">
        <v>402</v>
      </c>
    </row>
    <row r="248" spans="11:11" x14ac:dyDescent="0.25">
      <c r="K248" s="159" t="s">
        <v>403</v>
      </c>
    </row>
    <row r="249" spans="11:11" x14ac:dyDescent="0.25">
      <c r="K249" s="159" t="s">
        <v>404</v>
      </c>
    </row>
    <row r="250" spans="11:11" x14ac:dyDescent="0.25">
      <c r="K250" s="159" t="s">
        <v>405</v>
      </c>
    </row>
    <row r="251" spans="11:11" x14ac:dyDescent="0.25">
      <c r="K251" s="159" t="s">
        <v>406</v>
      </c>
    </row>
    <row r="252" spans="11:11" x14ac:dyDescent="0.25">
      <c r="K252" s="159" t="s">
        <v>407</v>
      </c>
    </row>
    <row r="253" spans="11:11" x14ac:dyDescent="0.25">
      <c r="K253" s="159" t="s">
        <v>408</v>
      </c>
    </row>
    <row r="254" spans="11:11" x14ac:dyDescent="0.25">
      <c r="K254" s="159" t="s">
        <v>409</v>
      </c>
    </row>
    <row r="255" spans="11:11" x14ac:dyDescent="0.25">
      <c r="K255" s="159" t="s">
        <v>410</v>
      </c>
    </row>
    <row r="256" spans="11:11" x14ac:dyDescent="0.25">
      <c r="K256" s="159" t="s">
        <v>411</v>
      </c>
    </row>
    <row r="257" spans="11:11" x14ac:dyDescent="0.25">
      <c r="K257" s="159" t="s">
        <v>412</v>
      </c>
    </row>
    <row r="258" spans="11:11" x14ac:dyDescent="0.25">
      <c r="K258" s="159" t="s">
        <v>413</v>
      </c>
    </row>
    <row r="259" spans="11:11" x14ac:dyDescent="0.25">
      <c r="K259" s="159" t="s">
        <v>414</v>
      </c>
    </row>
    <row r="260" spans="11:11" x14ac:dyDescent="0.25">
      <c r="K260" s="159" t="s">
        <v>415</v>
      </c>
    </row>
    <row r="261" spans="11:11" x14ac:dyDescent="0.25">
      <c r="K261" s="159" t="s">
        <v>416</v>
      </c>
    </row>
    <row r="262" spans="11:11" x14ac:dyDescent="0.25">
      <c r="K262" s="159" t="s">
        <v>417</v>
      </c>
    </row>
    <row r="263" spans="11:11" x14ac:dyDescent="0.25">
      <c r="K263" s="159" t="s">
        <v>418</v>
      </c>
    </row>
    <row r="264" spans="11:11" x14ac:dyDescent="0.25">
      <c r="K264" s="159" t="s">
        <v>419</v>
      </c>
    </row>
    <row r="265" spans="11:11" x14ac:dyDescent="0.25">
      <c r="K265" s="159" t="s">
        <v>420</v>
      </c>
    </row>
    <row r="266" spans="11:11" x14ac:dyDescent="0.25">
      <c r="K266" s="159" t="s">
        <v>421</v>
      </c>
    </row>
    <row r="267" spans="11:11" x14ac:dyDescent="0.25">
      <c r="K267" s="159" t="s">
        <v>422</v>
      </c>
    </row>
    <row r="268" spans="11:11" x14ac:dyDescent="0.25">
      <c r="K268" s="159" t="s">
        <v>423</v>
      </c>
    </row>
    <row r="269" spans="11:11" x14ac:dyDescent="0.25">
      <c r="K269" s="159" t="s">
        <v>424</v>
      </c>
    </row>
    <row r="270" spans="11:11" x14ac:dyDescent="0.25">
      <c r="K270" s="159" t="s">
        <v>425</v>
      </c>
    </row>
    <row r="271" spans="11:11" x14ac:dyDescent="0.25">
      <c r="K271" s="159" t="s">
        <v>426</v>
      </c>
    </row>
    <row r="272" spans="11:11" x14ac:dyDescent="0.25">
      <c r="K272" s="159" t="s">
        <v>427</v>
      </c>
    </row>
    <row r="273" spans="11:11" x14ac:dyDescent="0.25">
      <c r="K273" s="159" t="s">
        <v>429</v>
      </c>
    </row>
    <row r="274" spans="11:11" x14ac:dyDescent="0.25">
      <c r="K274" s="159" t="s">
        <v>431</v>
      </c>
    </row>
    <row r="275" spans="11:11" x14ac:dyDescent="0.25">
      <c r="K275" s="159" t="s">
        <v>135</v>
      </c>
    </row>
    <row r="276" spans="11:11" x14ac:dyDescent="0.25">
      <c r="K276" s="159" t="s">
        <v>432</v>
      </c>
    </row>
    <row r="277" spans="11:11" x14ac:dyDescent="0.25">
      <c r="K277" s="159" t="s">
        <v>433</v>
      </c>
    </row>
    <row r="278" spans="11:11" x14ac:dyDescent="0.25">
      <c r="K278" s="159" t="s">
        <v>435</v>
      </c>
    </row>
    <row r="279" spans="11:11" x14ac:dyDescent="0.25">
      <c r="K279" s="159" t="s">
        <v>437</v>
      </c>
    </row>
    <row r="280" spans="11:11" x14ac:dyDescent="0.25">
      <c r="K280" s="159" t="s">
        <v>438</v>
      </c>
    </row>
    <row r="281" spans="11:11" x14ac:dyDescent="0.25">
      <c r="K281" s="159" t="s">
        <v>439</v>
      </c>
    </row>
    <row r="282" spans="11:11" x14ac:dyDescent="0.25">
      <c r="K282" s="159" t="s">
        <v>440</v>
      </c>
    </row>
    <row r="283" spans="11:11" x14ac:dyDescent="0.25">
      <c r="K283" s="159" t="s">
        <v>441</v>
      </c>
    </row>
    <row r="284" spans="11:11" x14ac:dyDescent="0.25">
      <c r="K284" s="159" t="s">
        <v>442</v>
      </c>
    </row>
    <row r="285" spans="11:11" x14ac:dyDescent="0.25">
      <c r="K285" s="159" t="s">
        <v>443</v>
      </c>
    </row>
    <row r="286" spans="11:11" x14ac:dyDescent="0.25">
      <c r="K286" s="159" t="s">
        <v>444</v>
      </c>
    </row>
    <row r="287" spans="11:11" x14ac:dyDescent="0.25">
      <c r="K287" s="159" t="s">
        <v>445</v>
      </c>
    </row>
    <row r="288" spans="11:11" x14ac:dyDescent="0.25">
      <c r="K288" s="159" t="s">
        <v>446</v>
      </c>
    </row>
    <row r="289" spans="11:11" x14ac:dyDescent="0.25">
      <c r="K289" s="159" t="s">
        <v>447</v>
      </c>
    </row>
    <row r="290" spans="11:11" x14ac:dyDescent="0.25">
      <c r="K290" s="159" t="s">
        <v>454</v>
      </c>
    </row>
    <row r="291" spans="11:11" x14ac:dyDescent="0.25">
      <c r="K291" s="159" t="s">
        <v>455</v>
      </c>
    </row>
    <row r="292" spans="11:11" x14ac:dyDescent="0.25">
      <c r="K292" s="159" t="s">
        <v>456</v>
      </c>
    </row>
    <row r="293" spans="11:11" x14ac:dyDescent="0.25">
      <c r="K293" s="159" t="s">
        <v>457</v>
      </c>
    </row>
    <row r="294" spans="11:11" x14ac:dyDescent="0.25">
      <c r="K294" s="159" t="s">
        <v>460</v>
      </c>
    </row>
    <row r="295" spans="11:11" x14ac:dyDescent="0.25">
      <c r="K295" s="159" t="s">
        <v>461</v>
      </c>
    </row>
    <row r="296" spans="11:11" x14ac:dyDescent="0.25">
      <c r="K296" s="159" t="s">
        <v>462</v>
      </c>
    </row>
    <row r="297" spans="11:11" x14ac:dyDescent="0.25">
      <c r="K297" s="159" t="s">
        <v>463</v>
      </c>
    </row>
    <row r="298" spans="11:11" x14ac:dyDescent="0.25">
      <c r="K298" s="159" t="s">
        <v>464</v>
      </c>
    </row>
    <row r="299" spans="11:11" x14ac:dyDescent="0.25">
      <c r="K299" s="159" t="s">
        <v>465</v>
      </c>
    </row>
    <row r="300" spans="11:11" x14ac:dyDescent="0.25">
      <c r="K300" s="159" t="s">
        <v>466</v>
      </c>
    </row>
    <row r="301" spans="11:11" x14ac:dyDescent="0.25">
      <c r="K301" s="159" t="s">
        <v>468</v>
      </c>
    </row>
    <row r="302" spans="11:11" x14ac:dyDescent="0.25">
      <c r="K302" s="159" t="s">
        <v>469</v>
      </c>
    </row>
    <row r="303" spans="11:11" x14ac:dyDescent="0.25">
      <c r="K303" s="159" t="s">
        <v>470</v>
      </c>
    </row>
    <row r="304" spans="11:11" x14ac:dyDescent="0.25">
      <c r="K304" s="159" t="s">
        <v>471</v>
      </c>
    </row>
    <row r="305" spans="11:11" x14ac:dyDescent="0.25">
      <c r="K305" s="159" t="s">
        <v>472</v>
      </c>
    </row>
    <row r="306" spans="11:11" x14ac:dyDescent="0.25">
      <c r="K306" s="159" t="s">
        <v>473</v>
      </c>
    </row>
    <row r="307" spans="11:11" x14ac:dyDescent="0.25">
      <c r="K307" s="159" t="s">
        <v>475</v>
      </c>
    </row>
    <row r="308" spans="11:11" x14ac:dyDescent="0.25">
      <c r="K308" s="159" t="s">
        <v>476</v>
      </c>
    </row>
  </sheetData>
  <protectedRanges>
    <protectedRange sqref="B4:D4" name="Диапазон1"/>
  </protectedRanges>
  <mergeCells count="6">
    <mergeCell ref="A53:D53"/>
    <mergeCell ref="A1:D1"/>
    <mergeCell ref="A2:D2"/>
    <mergeCell ref="A3:D3"/>
    <mergeCell ref="B4:D4"/>
    <mergeCell ref="A51:D51"/>
  </mergeCells>
  <dataValidations count="1">
    <dataValidation type="list" allowBlank="1" showInputMessage="1" showErrorMessage="1" sqref="B4:D4">
      <formula1>$K$4:$K$308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Лист2</vt:lpstr>
      <vt:lpstr>Об1 (2)</vt:lpstr>
      <vt:lpstr>Об</vt:lpstr>
      <vt:lpstr>Об1</vt:lpstr>
      <vt:lpstr>20-1</vt:lpstr>
      <vt:lpstr>60-19</vt:lpstr>
      <vt:lpstr>ПП1</vt:lpstr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 Иван Алексеевич</dc:creator>
  <cp:lastModifiedBy>Третьяков Иван Алексеевич</cp:lastModifiedBy>
  <cp:lastPrinted>2019-05-14T13:23:59Z</cp:lastPrinted>
  <dcterms:created xsi:type="dcterms:W3CDTF">2019-03-11T13:01:51Z</dcterms:created>
  <dcterms:modified xsi:type="dcterms:W3CDTF">2019-05-16T10:22:37Z</dcterms:modified>
</cp:coreProperties>
</file>